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lokommune-my.sharepoint.com/personal/knut_kvamsdahl_byr_oslo_kommune_no/Documents/Documents/Tariff/T26/På nett/"/>
    </mc:Choice>
  </mc:AlternateContent>
  <xr:revisionPtr revIDLastSave="0" documentId="8_{5FA6911C-4B10-415E-BE49-EEE5218F7649}" xr6:coauthVersionLast="47" xr6:coauthVersionMax="47" xr10:uidLastSave="{00000000-0000-0000-0000-000000000000}"/>
  <bookViews>
    <workbookView xWindow="420" yWindow="360" windowWidth="27555" windowHeight="18555" xr2:uid="{9E8835C8-7D27-4C94-AB87-1F6531289A9A}"/>
  </bookViews>
  <sheets>
    <sheet name="Ark1" sheetId="1" r:id="rId1"/>
  </sheets>
  <definedNames>
    <definedName name="_xlnm.Print_Area" localSheetId="0">'Ark1'!$A$1:$Z$88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6" i="1" l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<sst xmlns="http://schemas.openxmlformats.org/spreadsheetml/2006/main" count="33" uniqueCount="21">
  <si>
    <t>Ekskl. OU-fond (180)</t>
  </si>
  <si>
    <t xml:space="preserve">Lønn pr dag </t>
  </si>
  <si>
    <t>Lønn pr time</t>
  </si>
  <si>
    <t>Overtid</t>
  </si>
  <si>
    <t>37,5 t/u</t>
  </si>
  <si>
    <t>(Trekktab. for månedslønte)</t>
  </si>
  <si>
    <t>36,0 t/u</t>
  </si>
  <si>
    <t>35,5 t/u</t>
  </si>
  <si>
    <t>33,6 t/u</t>
  </si>
  <si>
    <t>1925 t</t>
  </si>
  <si>
    <t>1950 t</t>
  </si>
  <si>
    <t>Tillegg</t>
  </si>
  <si>
    <t>Ltr</t>
  </si>
  <si>
    <t>Årslønn</t>
  </si>
  <si>
    <t>Mnd</t>
  </si>
  <si>
    <t>1872 t</t>
  </si>
  <si>
    <t>1846 t</t>
  </si>
  <si>
    <t>1747 t</t>
  </si>
  <si>
    <t>50 %</t>
  </si>
  <si>
    <t>100%</t>
  </si>
  <si>
    <t>Lønnstabell Oslo kommune fra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</si>
</sst>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11" xfId="0" applyFont="1" applyFill="1" applyBorder="1" applyAlignment="1">
      <alignment horizontal="centerContinuous"/>
    </xf>
    <xf numFmtId="0" fontId="2" fillId="2" borderId="12" xfId="0" applyFont="1" applyFill="1" applyBorder="1" applyAlignment="1">
      <alignment horizontal="centerContinuous"/>
    </xf>
    <xf numFmtId="0" fontId="2" fillId="2" borderId="16" xfId="0" applyFont="1" applyFill="1" applyBorder="1" applyAlignment="1">
      <alignment horizontal="left"/>
    </xf>
    <xf numFmtId="1" fontId="2" fillId="2" borderId="16" xfId="0" applyNumberFormat="1" applyFont="1" applyFill="1" applyBorder="1" applyAlignment="1">
      <alignment horizontal="centerContinuous"/>
    </xf>
    <xf numFmtId="0" fontId="2" fillId="2" borderId="13" xfId="0" applyFont="1" applyFill="1" applyBorder="1" applyAlignment="1">
      <alignment horizontal="centerContinuous"/>
    </xf>
    <xf numFmtId="0" fontId="2" fillId="2" borderId="15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Continuous"/>
    </xf>
    <xf numFmtId="3" fontId="2" fillId="2" borderId="22" xfId="0" applyNumberFormat="1" applyFont="1" applyFill="1" applyBorder="1" applyAlignment="1">
      <alignment horizontal="centerContinuous"/>
    </xf>
    <xf numFmtId="0" fontId="2" fillId="2" borderId="23" xfId="0" applyFont="1" applyFill="1" applyBorder="1" applyAlignment="1">
      <alignment horizontal="centerContinuous"/>
    </xf>
    <xf numFmtId="0" fontId="2" fillId="2" borderId="24" xfId="0" applyFont="1" applyFill="1" applyBorder="1" applyAlignment="1">
      <alignment horizontal="centerContinuous"/>
    </xf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 applyAlignment="1">
      <alignment horizontal="centerContinuous"/>
    </xf>
    <xf numFmtId="0" fontId="2" fillId="2" borderId="29" xfId="0" applyFont="1" applyFill="1" applyBorder="1" applyAlignment="1">
      <alignment horizontal="centerContinuous"/>
    </xf>
    <xf numFmtId="0" fontId="2" fillId="2" borderId="30" xfId="0" applyFont="1" applyFill="1" applyBorder="1" applyAlignment="1">
      <alignment horizontal="centerContinuous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Continuous"/>
    </xf>
    <xf numFmtId="0" fontId="2" fillId="2" borderId="32" xfId="0" applyFont="1" applyFill="1" applyBorder="1" applyAlignment="1">
      <alignment horizontal="left"/>
    </xf>
    <xf numFmtId="0" fontId="2" fillId="2" borderId="29" xfId="0" quotePrefix="1" applyFont="1" applyFill="1" applyBorder="1" applyAlignment="1">
      <alignment horizontal="center"/>
    </xf>
    <xf numFmtId="0" fontId="2" fillId="2" borderId="32" xfId="0" quotePrefix="1" applyFont="1" applyFill="1" applyBorder="1" applyAlignment="1">
      <alignment horizontal="center"/>
    </xf>
    <xf numFmtId="12" fontId="2" fillId="2" borderId="21" xfId="0" applyNumberFormat="1" applyFont="1" applyFill="1" applyBorder="1" applyAlignment="1">
      <alignment horizontal="centerContinuous"/>
    </xf>
    <xf numFmtId="164" fontId="0" fillId="2" borderId="0" xfId="0" applyNumberFormat="1" applyFill="1"/>
    <xf numFmtId="0" fontId="2" fillId="2" borderId="5" xfId="0" applyFont="1" applyFill="1" applyBorder="1"/>
    <xf numFmtId="165" fontId="3" fillId="2" borderId="5" xfId="1" applyNumberFormat="1" applyFont="1" applyFill="1" applyBorder="1"/>
    <xf numFmtId="43" fontId="3" fillId="2" borderId="5" xfId="1" applyFont="1" applyFill="1" applyBorder="1"/>
    <xf numFmtId="43" fontId="3" fillId="2" borderId="19" xfId="1" applyFont="1" applyFill="1" applyBorder="1"/>
    <xf numFmtId="43" fontId="3" fillId="2" borderId="33" xfId="1" applyFont="1" applyFill="1" applyBorder="1"/>
    <xf numFmtId="43" fontId="3" fillId="2" borderId="34" xfId="1" applyFont="1" applyFill="1" applyBorder="1"/>
    <xf numFmtId="43" fontId="3" fillId="2" borderId="1" xfId="1" applyFont="1" applyFill="1" applyBorder="1"/>
    <xf numFmtId="43" fontId="3" fillId="2" borderId="2" xfId="1" applyFont="1" applyFill="1" applyBorder="1"/>
    <xf numFmtId="43" fontId="3" fillId="2" borderId="4" xfId="1" applyFont="1" applyFill="1" applyBorder="1"/>
    <xf numFmtId="43" fontId="3" fillId="2" borderId="35" xfId="1" applyFont="1" applyFill="1" applyBorder="1"/>
    <xf numFmtId="43" fontId="3" fillId="2" borderId="3" xfId="1" applyFont="1" applyFill="1" applyBorder="1"/>
    <xf numFmtId="43" fontId="3" fillId="2" borderId="36" xfId="1" applyFont="1" applyFill="1" applyBorder="1"/>
    <xf numFmtId="0" fontId="2" fillId="2" borderId="37" xfId="0" applyFont="1" applyFill="1" applyBorder="1"/>
    <xf numFmtId="165" fontId="3" fillId="2" borderId="37" xfId="1" applyNumberFormat="1" applyFont="1" applyFill="1" applyBorder="1"/>
    <xf numFmtId="43" fontId="3" fillId="2" borderId="37" xfId="1" applyFont="1" applyFill="1" applyBorder="1"/>
    <xf numFmtId="43" fontId="3" fillId="2" borderId="12" xfId="1" applyFont="1" applyFill="1" applyBorder="1"/>
    <xf numFmtId="43" fontId="3" fillId="2" borderId="13" xfId="1" applyFont="1" applyFill="1" applyBorder="1"/>
    <xf numFmtId="43" fontId="3" fillId="2" borderId="14" xfId="1" applyFont="1" applyFill="1" applyBorder="1"/>
    <xf numFmtId="43" fontId="3" fillId="2" borderId="15" xfId="1" applyFont="1" applyFill="1" applyBorder="1"/>
    <xf numFmtId="43" fontId="3" fillId="2" borderId="16" xfId="1" applyFont="1" applyFill="1" applyBorder="1"/>
    <xf numFmtId="43" fontId="3" fillId="2" borderId="38" xfId="1" applyFont="1" applyFill="1" applyBorder="1"/>
    <xf numFmtId="1" fontId="0" fillId="2" borderId="0" xfId="0" applyNumberFormat="1" applyFill="1"/>
    <xf numFmtId="0" fontId="3" fillId="2" borderId="0" xfId="0" applyFont="1" applyFill="1"/>
    <xf numFmtId="165" fontId="3" fillId="2" borderId="37" xfId="1" quotePrefix="1" applyNumberFormat="1" applyFont="1" applyFill="1" applyBorder="1"/>
    <xf numFmtId="0" fontId="2" fillId="2" borderId="39" xfId="0" applyFont="1" applyFill="1" applyBorder="1"/>
    <xf numFmtId="165" fontId="3" fillId="2" borderId="39" xfId="1" quotePrefix="1" applyNumberFormat="1" applyFont="1" applyFill="1" applyBorder="1"/>
    <xf numFmtId="43" fontId="3" fillId="2" borderId="39" xfId="1" applyFont="1" applyFill="1" applyBorder="1"/>
    <xf numFmtId="43" fontId="3" fillId="2" borderId="24" xfId="1" applyFont="1" applyFill="1" applyBorder="1"/>
    <xf numFmtId="43" fontId="3" fillId="2" borderId="40" xfId="1" applyFont="1" applyFill="1" applyBorder="1"/>
    <xf numFmtId="43" fontId="3" fillId="2" borderId="25" xfId="1" applyFont="1" applyFill="1" applyBorder="1"/>
    <xf numFmtId="43" fontId="3" fillId="2" borderId="28" xfId="1" applyFont="1" applyFill="1" applyBorder="1"/>
    <xf numFmtId="43" fontId="3" fillId="2" borderId="27" xfId="1" applyFont="1" applyFill="1" applyBorder="1"/>
    <xf numFmtId="43" fontId="3" fillId="2" borderId="41" xfId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E74B-BA25-4DF6-934E-86E8BC9572E6}">
  <dimension ref="A1:AC88"/>
  <sheetViews>
    <sheetView tabSelected="1" zoomScaleNormal="100" workbookViewId="0">
      <selection activeCell="B1" sqref="B1"/>
    </sheetView>
  </sheetViews>
  <sheetFormatPr baseColWidth="10" defaultColWidth="3.28515625" defaultRowHeight="15" x14ac:dyDescent="0.25"/>
  <cols>
    <col min="2" max="2" width="10.42578125" customWidth="1"/>
    <col min="3" max="3" width="11" bestFit="1" customWidth="1"/>
    <col min="4" max="5" width="9.5703125" bestFit="1" customWidth="1"/>
    <col min="6" max="7" width="9.28515625" customWidth="1"/>
    <col min="8" max="8" width="9.5703125" bestFit="1" customWidth="1"/>
    <col min="9" max="13" width="8.42578125" bestFit="1" customWidth="1"/>
    <col min="14" max="14" width="9.28515625" customWidth="1"/>
    <col min="15" max="15" width="9.42578125" bestFit="1" customWidth="1"/>
    <col min="16" max="16" width="9.140625" customWidth="1"/>
    <col min="17" max="17" width="9.42578125" bestFit="1" customWidth="1"/>
    <col min="18" max="18" width="9.42578125" customWidth="1"/>
    <col min="19" max="19" width="9.42578125" bestFit="1" customWidth="1"/>
    <col min="20" max="20" width="9.28515625" customWidth="1"/>
    <col min="21" max="21" width="9.42578125" bestFit="1" customWidth="1"/>
    <col min="22" max="22" width="9.28515625" bestFit="1" customWidth="1"/>
    <col min="23" max="23" width="9.42578125" bestFit="1" customWidth="1"/>
    <col min="24" max="24" width="9.28515625" bestFit="1" customWidth="1"/>
    <col min="25" max="25" width="9.42578125" bestFit="1" customWidth="1"/>
    <col min="26" max="26" width="7.7109375" bestFit="1" customWidth="1"/>
    <col min="27" max="255" width="9.140625" customWidth="1"/>
  </cols>
  <sheetData>
    <row r="1" spans="1:28" x14ac:dyDescent="0.25">
      <c r="A1" s="1" t="s">
        <v>20</v>
      </c>
    </row>
    <row r="2" spans="1:28" x14ac:dyDescent="0.25">
      <c r="A2" s="1" t="s">
        <v>0</v>
      </c>
    </row>
    <row r="3" spans="1:28" ht="15.75" thickBot="1" x14ac:dyDescent="0.3"/>
    <row r="4" spans="1:28" s="2" customFormat="1" ht="15.75" thickBot="1" x14ac:dyDescent="0.3">
      <c r="A4"/>
      <c r="B4"/>
      <c r="C4"/>
      <c r="D4" s="61" t="s">
        <v>1</v>
      </c>
      <c r="E4" s="62"/>
      <c r="F4" s="63"/>
      <c r="G4" s="63"/>
      <c r="H4" s="64"/>
      <c r="I4" s="65" t="s">
        <v>2</v>
      </c>
      <c r="J4" s="66"/>
      <c r="K4" s="66"/>
      <c r="L4" s="66"/>
      <c r="M4" s="67"/>
      <c r="N4" s="68" t="s">
        <v>3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70"/>
      <c r="Z4" s="3" t="s">
        <v>4</v>
      </c>
    </row>
    <row r="5" spans="1:28" s="2" customFormat="1" ht="15.75" thickBot="1" x14ac:dyDescent="0.3">
      <c r="A5"/>
      <c r="B5"/>
      <c r="C5"/>
      <c r="D5" s="71" t="s">
        <v>5</v>
      </c>
      <c r="E5" s="72"/>
      <c r="F5" s="73"/>
      <c r="G5" s="73"/>
      <c r="H5" s="74"/>
      <c r="I5" s="4" t="s">
        <v>4</v>
      </c>
      <c r="J5" s="5" t="s">
        <v>6</v>
      </c>
      <c r="K5" s="6"/>
      <c r="L5" s="7" t="s">
        <v>7</v>
      </c>
      <c r="M5" s="8" t="s">
        <v>8</v>
      </c>
      <c r="N5" s="65">
        <v>1747</v>
      </c>
      <c r="O5" s="67"/>
      <c r="P5" s="65">
        <v>1846</v>
      </c>
      <c r="Q5" s="67"/>
      <c r="R5" s="65">
        <v>1850</v>
      </c>
      <c r="S5" s="67"/>
      <c r="T5" s="65">
        <v>1872</v>
      </c>
      <c r="U5" s="67"/>
      <c r="V5" s="75" t="s">
        <v>9</v>
      </c>
      <c r="W5" s="76"/>
      <c r="X5" s="9" t="s">
        <v>10</v>
      </c>
      <c r="Y5" s="10"/>
      <c r="Z5" s="11" t="s">
        <v>11</v>
      </c>
    </row>
    <row r="6" spans="1:28" s="2" customFormat="1" ht="15.75" thickBot="1" x14ac:dyDescent="0.3">
      <c r="A6" s="12" t="s">
        <v>12</v>
      </c>
      <c r="B6" s="12" t="s">
        <v>13</v>
      </c>
      <c r="C6" s="13" t="s">
        <v>14</v>
      </c>
      <c r="D6" s="14">
        <v>261</v>
      </c>
      <c r="E6" s="15">
        <v>264</v>
      </c>
      <c r="F6" s="16">
        <v>287</v>
      </c>
      <c r="G6" s="17">
        <v>312</v>
      </c>
      <c r="H6" s="18">
        <v>313</v>
      </c>
      <c r="I6" s="19" t="s">
        <v>10</v>
      </c>
      <c r="J6" s="20" t="s">
        <v>15</v>
      </c>
      <c r="K6" s="21">
        <v>1850</v>
      </c>
      <c r="L6" s="22" t="s">
        <v>16</v>
      </c>
      <c r="M6" s="23" t="s">
        <v>17</v>
      </c>
      <c r="N6" s="24" t="s">
        <v>18</v>
      </c>
      <c r="O6" s="25" t="s">
        <v>19</v>
      </c>
      <c r="P6" s="24" t="s">
        <v>18</v>
      </c>
      <c r="Q6" s="25" t="s">
        <v>19</v>
      </c>
      <c r="R6" s="24" t="s">
        <v>18</v>
      </c>
      <c r="S6" s="25" t="s">
        <v>19</v>
      </c>
      <c r="T6" s="24" t="s">
        <v>18</v>
      </c>
      <c r="U6" s="25" t="s">
        <v>19</v>
      </c>
      <c r="V6" s="24" t="s">
        <v>18</v>
      </c>
      <c r="W6" s="25" t="s">
        <v>19</v>
      </c>
      <c r="X6" s="24" t="s">
        <v>18</v>
      </c>
      <c r="Y6" s="25" t="s">
        <v>19</v>
      </c>
      <c r="Z6" s="26">
        <v>1.3333333333333333</v>
      </c>
      <c r="AB6" s="27"/>
    </row>
    <row r="7" spans="1:28" s="2" customFormat="1" x14ac:dyDescent="0.25">
      <c r="A7" s="28">
        <v>1</v>
      </c>
      <c r="B7" s="29">
        <v>473350</v>
      </c>
      <c r="C7" s="30">
        <f>B7/12</f>
        <v>39445.833333333336</v>
      </c>
      <c r="D7" s="31">
        <f>B7/261</f>
        <v>1813.6015325670498</v>
      </c>
      <c r="E7" s="32">
        <f>B7/264</f>
        <v>1792.9924242424242</v>
      </c>
      <c r="F7" s="33">
        <f>B7/287</f>
        <v>1649.3031358885016</v>
      </c>
      <c r="G7" s="33">
        <f>B7/312</f>
        <v>1517.1474358974358</v>
      </c>
      <c r="H7" s="33">
        <f>B7/313</f>
        <v>1512.3003194888179</v>
      </c>
      <c r="I7" s="34">
        <f>$B7/1950</f>
        <v>242.74358974358975</v>
      </c>
      <c r="J7" s="35">
        <f>$B7/1872</f>
        <v>252.85790598290598</v>
      </c>
      <c r="K7" s="35">
        <f>$B7/1850</f>
        <v>255.86486486486487</v>
      </c>
      <c r="L7" s="35">
        <f>$B7/1846</f>
        <v>256.41928494041173</v>
      </c>
      <c r="M7" s="36">
        <f>$B7/1747</f>
        <v>270.95020034344589</v>
      </c>
      <c r="N7" s="34">
        <f>(B7+180)/1747*1.5</f>
        <v>406.57985117344015</v>
      </c>
      <c r="O7" s="36">
        <f>(B7+180)/1747*2</f>
        <v>542.10646823125353</v>
      </c>
      <c r="P7" s="34">
        <f>(B7+180)/1846*1.5</f>
        <v>384.77518959913323</v>
      </c>
      <c r="Q7" s="36">
        <f>(B7+180)/1846*2</f>
        <v>513.03358613217767</v>
      </c>
      <c r="R7" s="37">
        <f>($B7+180)/1850*1.5</f>
        <v>383.94324324324327</v>
      </c>
      <c r="S7" s="38">
        <f>($B7+180)/1850*2</f>
        <v>511.92432432432435</v>
      </c>
      <c r="T7" s="34">
        <f>(B7+180)/1872*1.5</f>
        <v>379.43108974358972</v>
      </c>
      <c r="U7" s="36">
        <f>(B7+180)/1872*2</f>
        <v>505.90811965811963</v>
      </c>
      <c r="V7" s="37">
        <f>($B7+180)/1925*1.5</f>
        <v>368.98441558441561</v>
      </c>
      <c r="W7" s="36">
        <f>($B7+180)/1925*2</f>
        <v>491.97922077922078</v>
      </c>
      <c r="X7" s="34">
        <f>($B7+180)/1950*1.5</f>
        <v>364.25384615384615</v>
      </c>
      <c r="Y7" s="36">
        <f>($B7+180)/1950*2</f>
        <v>485.67179487179487</v>
      </c>
      <c r="Z7" s="39">
        <f>(($B7+180)/1950)/3*4</f>
        <v>323.78119658119658</v>
      </c>
    </row>
    <row r="8" spans="1:28" s="2" customFormat="1" x14ac:dyDescent="0.25">
      <c r="A8" s="40">
        <v>2</v>
      </c>
      <c r="B8" s="41">
        <v>476650</v>
      </c>
      <c r="C8" s="42">
        <f t="shared" ref="C8:C71" si="0">B8/12</f>
        <v>39720.833333333336</v>
      </c>
      <c r="D8" s="43">
        <f t="shared" ref="D8:D71" si="1">B8/261</f>
        <v>1826.2452107279694</v>
      </c>
      <c r="E8" s="44">
        <f t="shared" ref="E8:E71" si="2">B8/264</f>
        <v>1805.4924242424242</v>
      </c>
      <c r="F8" s="45">
        <f t="shared" ref="F8:F71" si="3">B8/287</f>
        <v>1660.801393728223</v>
      </c>
      <c r="G8" s="45">
        <f t="shared" ref="G8:G71" si="4">B8/312</f>
        <v>1527.7243589743589</v>
      </c>
      <c r="H8" s="45">
        <f t="shared" ref="H8:H71" si="5">B8/313</f>
        <v>1522.8434504792333</v>
      </c>
      <c r="I8" s="43">
        <f t="shared" ref="I8:I71" si="6">$B8/1950</f>
        <v>244.43589743589743</v>
      </c>
      <c r="J8" s="44">
        <f t="shared" ref="J8:J71" si="7">$B8/1872</f>
        <v>254.6207264957265</v>
      </c>
      <c r="K8" s="44">
        <f t="shared" ref="K8:K71" si="8">$B8/1850</f>
        <v>257.64864864864865</v>
      </c>
      <c r="L8" s="44">
        <f t="shared" ref="L8:L71" si="9">$B8/1846</f>
        <v>258.20693391115924</v>
      </c>
      <c r="M8" s="46">
        <f t="shared" ref="M8:M71" si="10">$B8/1747</f>
        <v>272.83915283342873</v>
      </c>
      <c r="N8" s="43">
        <f t="shared" ref="N8:N71" si="11">(B8+180)/1747*1.5</f>
        <v>409.41327990841444</v>
      </c>
      <c r="O8" s="46">
        <f t="shared" ref="O8:O71" si="12">(B8+180)/1747*2</f>
        <v>545.88437321121921</v>
      </c>
      <c r="P8" s="43">
        <f t="shared" ref="P8:P71" si="13">(B8+180)/1846*1.5</f>
        <v>387.45666305525458</v>
      </c>
      <c r="Q8" s="46">
        <f t="shared" ref="Q8:Q71" si="14">(B8+180)/1846*2</f>
        <v>516.60888407367281</v>
      </c>
      <c r="R8" s="47">
        <f t="shared" ref="R8:R70" si="15">($B8+180)/1850*1.5</f>
        <v>386.61891891891889</v>
      </c>
      <c r="S8" s="45">
        <f t="shared" ref="S8:S71" si="16">($B8+180)/1850*2</f>
        <v>515.4918918918919</v>
      </c>
      <c r="T8" s="43">
        <f t="shared" ref="T8:T71" si="17">(B8+180)/1872*1.5</f>
        <v>382.0753205128205</v>
      </c>
      <c r="U8" s="46">
        <f t="shared" ref="U8:U71" si="18">(B8+180)/1872*2</f>
        <v>509.43376068376068</v>
      </c>
      <c r="V8" s="47">
        <f t="shared" ref="V8:V71" si="19">($B8+180)/1925*1.5</f>
        <v>371.55584415584417</v>
      </c>
      <c r="W8" s="46">
        <f t="shared" ref="W8:W71" si="20">($B8+180)/1925*2</f>
        <v>495.40779220779223</v>
      </c>
      <c r="X8" s="43">
        <f t="shared" ref="X8:X71" si="21">($B8+180)/1950*1.5</f>
        <v>366.79230769230765</v>
      </c>
      <c r="Y8" s="46">
        <f t="shared" ref="Y8:Y71" si="22">($B8+180)/1950*2</f>
        <v>489.05641025641023</v>
      </c>
      <c r="Z8" s="48">
        <f t="shared" ref="Z8:Z71" si="23">(($B8+180)/1950)/3*4</f>
        <v>326.0376068376068</v>
      </c>
    </row>
    <row r="9" spans="1:28" s="2" customFormat="1" x14ac:dyDescent="0.25">
      <c r="A9" s="40">
        <v>3</v>
      </c>
      <c r="B9" s="41">
        <v>480050</v>
      </c>
      <c r="C9" s="42">
        <f t="shared" si="0"/>
        <v>40004.166666666664</v>
      </c>
      <c r="D9" s="43">
        <f t="shared" si="1"/>
        <v>1839.2720306513411</v>
      </c>
      <c r="E9" s="44">
        <f t="shared" si="2"/>
        <v>1818.371212121212</v>
      </c>
      <c r="F9" s="45">
        <f t="shared" si="3"/>
        <v>1672.6480836236933</v>
      </c>
      <c r="G9" s="45">
        <f t="shared" si="4"/>
        <v>1538.6217948717949</v>
      </c>
      <c r="H9" s="45">
        <f t="shared" si="5"/>
        <v>1533.7060702875399</v>
      </c>
      <c r="I9" s="43">
        <f t="shared" si="6"/>
        <v>246.17948717948718</v>
      </c>
      <c r="J9" s="44">
        <f t="shared" si="7"/>
        <v>256.43696581196582</v>
      </c>
      <c r="K9" s="44">
        <f t="shared" si="8"/>
        <v>259.48648648648651</v>
      </c>
      <c r="L9" s="44">
        <f t="shared" si="9"/>
        <v>260.04875406283855</v>
      </c>
      <c r="M9" s="46">
        <f t="shared" si="10"/>
        <v>274.7853463079565</v>
      </c>
      <c r="N9" s="43">
        <f t="shared" si="11"/>
        <v>412.33257012020607</v>
      </c>
      <c r="O9" s="46">
        <f t="shared" si="12"/>
        <v>549.77676016027476</v>
      </c>
      <c r="P9" s="43">
        <f t="shared" si="13"/>
        <v>390.21939328277358</v>
      </c>
      <c r="Q9" s="46">
        <f t="shared" si="14"/>
        <v>520.29252437703144</v>
      </c>
      <c r="R9" s="47">
        <f t="shared" si="15"/>
        <v>389.37567567567567</v>
      </c>
      <c r="S9" s="45">
        <f t="shared" si="16"/>
        <v>519.16756756756752</v>
      </c>
      <c r="T9" s="43">
        <f t="shared" si="17"/>
        <v>384.79967948717945</v>
      </c>
      <c r="U9" s="46">
        <f t="shared" si="18"/>
        <v>513.06623931623926</v>
      </c>
      <c r="V9" s="47">
        <f t="shared" si="19"/>
        <v>374.20519480519482</v>
      </c>
      <c r="W9" s="46">
        <f t="shared" si="20"/>
        <v>498.94025974025976</v>
      </c>
      <c r="X9" s="43">
        <f t="shared" si="21"/>
        <v>369.40769230769229</v>
      </c>
      <c r="Y9" s="46">
        <f t="shared" si="22"/>
        <v>492.54358974358973</v>
      </c>
      <c r="Z9" s="48">
        <f t="shared" si="23"/>
        <v>328.36239316239318</v>
      </c>
    </row>
    <row r="10" spans="1:28" s="2" customFormat="1" x14ac:dyDescent="0.25">
      <c r="A10" s="40">
        <v>4</v>
      </c>
      <c r="B10" s="41">
        <v>483550</v>
      </c>
      <c r="C10" s="42">
        <f t="shared" si="0"/>
        <v>40295.833333333336</v>
      </c>
      <c r="D10" s="43">
        <f t="shared" si="1"/>
        <v>1852.6819923371647</v>
      </c>
      <c r="E10" s="44">
        <f t="shared" si="2"/>
        <v>1831.628787878788</v>
      </c>
      <c r="F10" s="45">
        <f t="shared" si="3"/>
        <v>1684.8432055749129</v>
      </c>
      <c r="G10" s="45">
        <f t="shared" si="4"/>
        <v>1549.8397435897436</v>
      </c>
      <c r="H10" s="45">
        <f t="shared" si="5"/>
        <v>1544.8881789137381</v>
      </c>
      <c r="I10" s="43">
        <f t="shared" si="6"/>
        <v>247.97435897435898</v>
      </c>
      <c r="J10" s="44">
        <f t="shared" si="7"/>
        <v>258.3066239316239</v>
      </c>
      <c r="K10" s="44">
        <f t="shared" si="8"/>
        <v>261.37837837837839</v>
      </c>
      <c r="L10" s="44">
        <f t="shared" si="9"/>
        <v>261.94474539544962</v>
      </c>
      <c r="M10" s="46">
        <f t="shared" si="10"/>
        <v>276.78878076702921</v>
      </c>
      <c r="N10" s="43">
        <f t="shared" si="11"/>
        <v>415.3377218088151</v>
      </c>
      <c r="O10" s="46">
        <f t="shared" si="12"/>
        <v>553.78362907842018</v>
      </c>
      <c r="P10" s="43">
        <f t="shared" si="13"/>
        <v>393.06338028169017</v>
      </c>
      <c r="Q10" s="46">
        <f t="shared" si="14"/>
        <v>524.08450704225356</v>
      </c>
      <c r="R10" s="47">
        <f t="shared" si="15"/>
        <v>392.21351351351353</v>
      </c>
      <c r="S10" s="45">
        <f t="shared" si="16"/>
        <v>522.95135135135138</v>
      </c>
      <c r="T10" s="43">
        <f t="shared" si="17"/>
        <v>387.60416666666663</v>
      </c>
      <c r="U10" s="46">
        <f t="shared" si="18"/>
        <v>516.80555555555554</v>
      </c>
      <c r="V10" s="47">
        <f t="shared" si="19"/>
        <v>376.93246753246751</v>
      </c>
      <c r="W10" s="46">
        <f t="shared" si="20"/>
        <v>502.57662337662339</v>
      </c>
      <c r="X10" s="43">
        <f t="shared" si="21"/>
        <v>372.1</v>
      </c>
      <c r="Y10" s="46">
        <f t="shared" si="22"/>
        <v>496.13333333333333</v>
      </c>
      <c r="Z10" s="48">
        <f t="shared" si="23"/>
        <v>330.75555555555553</v>
      </c>
    </row>
    <row r="11" spans="1:28" s="2" customFormat="1" x14ac:dyDescent="0.25">
      <c r="A11" s="40">
        <v>5</v>
      </c>
      <c r="B11" s="41">
        <v>487050</v>
      </c>
      <c r="C11" s="42">
        <f t="shared" si="0"/>
        <v>40587.5</v>
      </c>
      <c r="D11" s="43">
        <f t="shared" si="1"/>
        <v>1866.0919540229886</v>
      </c>
      <c r="E11" s="44">
        <f t="shared" si="2"/>
        <v>1844.8863636363637</v>
      </c>
      <c r="F11" s="45">
        <f t="shared" si="3"/>
        <v>1697.0383275261324</v>
      </c>
      <c r="G11" s="45">
        <f t="shared" si="4"/>
        <v>1561.0576923076924</v>
      </c>
      <c r="H11" s="45">
        <f t="shared" si="5"/>
        <v>1556.0702875399361</v>
      </c>
      <c r="I11" s="43">
        <f t="shared" si="6"/>
        <v>249.76923076923077</v>
      </c>
      <c r="J11" s="44">
        <f t="shared" si="7"/>
        <v>260.17628205128204</v>
      </c>
      <c r="K11" s="44">
        <f t="shared" si="8"/>
        <v>263.27027027027026</v>
      </c>
      <c r="L11" s="44">
        <f t="shared" si="9"/>
        <v>263.84073672806068</v>
      </c>
      <c r="M11" s="46">
        <f t="shared" si="10"/>
        <v>278.79221522610192</v>
      </c>
      <c r="N11" s="43">
        <f t="shared" si="11"/>
        <v>418.34287349742419</v>
      </c>
      <c r="O11" s="46">
        <f t="shared" si="12"/>
        <v>557.79049799656559</v>
      </c>
      <c r="P11" s="43">
        <f t="shared" si="13"/>
        <v>395.90736728060665</v>
      </c>
      <c r="Q11" s="46">
        <f t="shared" si="14"/>
        <v>527.87648970747557</v>
      </c>
      <c r="R11" s="47">
        <f t="shared" si="15"/>
        <v>395.05135135135134</v>
      </c>
      <c r="S11" s="45">
        <f t="shared" si="16"/>
        <v>526.73513513513512</v>
      </c>
      <c r="T11" s="43">
        <f t="shared" si="17"/>
        <v>390.40865384615387</v>
      </c>
      <c r="U11" s="46">
        <f t="shared" si="18"/>
        <v>520.54487179487182</v>
      </c>
      <c r="V11" s="47">
        <f t="shared" si="19"/>
        <v>379.65974025974026</v>
      </c>
      <c r="W11" s="46">
        <f t="shared" si="20"/>
        <v>506.21298701298701</v>
      </c>
      <c r="X11" s="43">
        <f t="shared" si="21"/>
        <v>374.7923076923077</v>
      </c>
      <c r="Y11" s="46">
        <f t="shared" si="22"/>
        <v>499.72307692307692</v>
      </c>
      <c r="Z11" s="48">
        <f t="shared" si="23"/>
        <v>333.14871794871794</v>
      </c>
    </row>
    <row r="12" spans="1:28" s="2" customFormat="1" x14ac:dyDescent="0.25">
      <c r="A12" s="40">
        <v>6</v>
      </c>
      <c r="B12" s="41">
        <v>490650</v>
      </c>
      <c r="C12" s="42">
        <f t="shared" si="0"/>
        <v>40887.5</v>
      </c>
      <c r="D12" s="43">
        <f t="shared" si="1"/>
        <v>1879.8850574712644</v>
      </c>
      <c r="E12" s="44">
        <f t="shared" si="2"/>
        <v>1858.5227272727273</v>
      </c>
      <c r="F12" s="45">
        <f t="shared" si="3"/>
        <v>1709.5818815331011</v>
      </c>
      <c r="G12" s="45">
        <f t="shared" si="4"/>
        <v>1572.5961538461538</v>
      </c>
      <c r="H12" s="45">
        <f t="shared" si="5"/>
        <v>1567.5718849840255</v>
      </c>
      <c r="I12" s="43">
        <f t="shared" si="6"/>
        <v>251.61538461538461</v>
      </c>
      <c r="J12" s="44">
        <f t="shared" si="7"/>
        <v>262.09935897435895</v>
      </c>
      <c r="K12" s="44">
        <f t="shared" si="8"/>
        <v>265.2162162162162</v>
      </c>
      <c r="L12" s="44">
        <f t="shared" si="9"/>
        <v>265.79089924160348</v>
      </c>
      <c r="M12" s="46">
        <f t="shared" si="10"/>
        <v>280.8528906697195</v>
      </c>
      <c r="N12" s="43">
        <f t="shared" si="11"/>
        <v>421.43388666285057</v>
      </c>
      <c r="O12" s="46">
        <f t="shared" si="12"/>
        <v>561.91184888380076</v>
      </c>
      <c r="P12" s="43">
        <f t="shared" si="13"/>
        <v>398.83261105092089</v>
      </c>
      <c r="Q12" s="46">
        <f t="shared" si="14"/>
        <v>531.77681473456119</v>
      </c>
      <c r="R12" s="47">
        <f t="shared" si="15"/>
        <v>397.97027027027025</v>
      </c>
      <c r="S12" s="45">
        <f t="shared" si="16"/>
        <v>530.627027027027</v>
      </c>
      <c r="T12" s="43">
        <f t="shared" si="17"/>
        <v>393.29326923076923</v>
      </c>
      <c r="U12" s="46">
        <f t="shared" si="18"/>
        <v>524.39102564102564</v>
      </c>
      <c r="V12" s="47">
        <f t="shared" si="19"/>
        <v>382.46493506493505</v>
      </c>
      <c r="W12" s="46">
        <f t="shared" si="20"/>
        <v>509.95324675324673</v>
      </c>
      <c r="X12" s="43">
        <f t="shared" si="21"/>
        <v>377.56153846153848</v>
      </c>
      <c r="Y12" s="46">
        <f t="shared" si="22"/>
        <v>503.4153846153846</v>
      </c>
      <c r="Z12" s="48">
        <f t="shared" si="23"/>
        <v>335.6102564102564</v>
      </c>
    </row>
    <row r="13" spans="1:28" s="2" customFormat="1" x14ac:dyDescent="0.25">
      <c r="A13" s="40">
        <v>7</v>
      </c>
      <c r="B13" s="41">
        <v>494350</v>
      </c>
      <c r="C13" s="42">
        <f t="shared" si="0"/>
        <v>41195.833333333336</v>
      </c>
      <c r="D13" s="43">
        <f t="shared" si="1"/>
        <v>1894.0613026819924</v>
      </c>
      <c r="E13" s="44">
        <f t="shared" si="2"/>
        <v>1872.5378787878788</v>
      </c>
      <c r="F13" s="45">
        <f t="shared" si="3"/>
        <v>1722.4738675958188</v>
      </c>
      <c r="G13" s="45">
        <f t="shared" si="4"/>
        <v>1584.4551282051282</v>
      </c>
      <c r="H13" s="45">
        <f t="shared" si="5"/>
        <v>1579.3929712460065</v>
      </c>
      <c r="I13" s="43">
        <f t="shared" si="6"/>
        <v>253.51282051282053</v>
      </c>
      <c r="J13" s="44">
        <f t="shared" si="7"/>
        <v>264.07585470085468</v>
      </c>
      <c r="K13" s="44">
        <f t="shared" si="8"/>
        <v>267.2162162162162</v>
      </c>
      <c r="L13" s="44">
        <f t="shared" si="9"/>
        <v>267.79523293607798</v>
      </c>
      <c r="M13" s="46">
        <f t="shared" si="10"/>
        <v>282.97080709788207</v>
      </c>
      <c r="N13" s="43">
        <f t="shared" si="11"/>
        <v>424.61076130509446</v>
      </c>
      <c r="O13" s="46">
        <f t="shared" si="12"/>
        <v>566.1476817401259</v>
      </c>
      <c r="P13" s="43">
        <f t="shared" si="13"/>
        <v>401.83911159263272</v>
      </c>
      <c r="Q13" s="46">
        <f t="shared" si="14"/>
        <v>535.78548212351029</v>
      </c>
      <c r="R13" s="47">
        <f t="shared" si="15"/>
        <v>400.97027027027025</v>
      </c>
      <c r="S13" s="45">
        <f t="shared" si="16"/>
        <v>534.627027027027</v>
      </c>
      <c r="T13" s="43">
        <f t="shared" si="17"/>
        <v>396.25801282051282</v>
      </c>
      <c r="U13" s="46">
        <f t="shared" si="18"/>
        <v>528.34401709401709</v>
      </c>
      <c r="V13" s="47">
        <f t="shared" si="19"/>
        <v>385.34805194805199</v>
      </c>
      <c r="W13" s="46">
        <f t="shared" si="20"/>
        <v>513.79740259740265</v>
      </c>
      <c r="X13" s="43">
        <f t="shared" si="21"/>
        <v>380.40769230769229</v>
      </c>
      <c r="Y13" s="46">
        <f t="shared" si="22"/>
        <v>507.21025641025642</v>
      </c>
      <c r="Z13" s="48">
        <f t="shared" si="23"/>
        <v>338.14017094017095</v>
      </c>
    </row>
    <row r="14" spans="1:28" s="2" customFormat="1" x14ac:dyDescent="0.25">
      <c r="A14" s="40">
        <v>8</v>
      </c>
      <c r="B14" s="41">
        <v>498150</v>
      </c>
      <c r="C14" s="42">
        <f t="shared" si="0"/>
        <v>41512.5</v>
      </c>
      <c r="D14" s="43">
        <f t="shared" si="1"/>
        <v>1908.6206896551723</v>
      </c>
      <c r="E14" s="44">
        <f t="shared" si="2"/>
        <v>1886.9318181818182</v>
      </c>
      <c r="F14" s="45">
        <f t="shared" si="3"/>
        <v>1735.7142857142858</v>
      </c>
      <c r="G14" s="45">
        <f t="shared" si="4"/>
        <v>1596.6346153846155</v>
      </c>
      <c r="H14" s="45">
        <f t="shared" si="5"/>
        <v>1591.5335463258787</v>
      </c>
      <c r="I14" s="43">
        <f t="shared" si="6"/>
        <v>255.46153846153845</v>
      </c>
      <c r="J14" s="44">
        <f t="shared" si="7"/>
        <v>266.10576923076923</v>
      </c>
      <c r="K14" s="44">
        <f t="shared" si="8"/>
        <v>269.27027027027026</v>
      </c>
      <c r="L14" s="44">
        <f t="shared" si="9"/>
        <v>269.85373781148428</v>
      </c>
      <c r="M14" s="46">
        <f t="shared" si="10"/>
        <v>285.14596451058958</v>
      </c>
      <c r="N14" s="43">
        <f t="shared" si="11"/>
        <v>427.87349742415569</v>
      </c>
      <c r="O14" s="46">
        <f t="shared" si="12"/>
        <v>570.49799656554092</v>
      </c>
      <c r="P14" s="43">
        <f t="shared" si="13"/>
        <v>404.92686890574214</v>
      </c>
      <c r="Q14" s="46">
        <f t="shared" si="14"/>
        <v>539.90249187432289</v>
      </c>
      <c r="R14" s="47">
        <f t="shared" si="15"/>
        <v>404.05135135135134</v>
      </c>
      <c r="S14" s="45">
        <f t="shared" si="16"/>
        <v>538.73513513513512</v>
      </c>
      <c r="T14" s="43">
        <f t="shared" si="17"/>
        <v>399.30288461538464</v>
      </c>
      <c r="U14" s="46">
        <f t="shared" si="18"/>
        <v>532.40384615384619</v>
      </c>
      <c r="V14" s="47">
        <f t="shared" si="19"/>
        <v>388.30909090909091</v>
      </c>
      <c r="W14" s="46">
        <f t="shared" si="20"/>
        <v>517.74545454545455</v>
      </c>
      <c r="X14" s="43">
        <f t="shared" si="21"/>
        <v>383.33076923076925</v>
      </c>
      <c r="Y14" s="46">
        <f t="shared" si="22"/>
        <v>511.10769230769233</v>
      </c>
      <c r="Z14" s="48">
        <f t="shared" si="23"/>
        <v>340.73846153846154</v>
      </c>
    </row>
    <row r="15" spans="1:28" s="2" customFormat="1" x14ac:dyDescent="0.25">
      <c r="A15" s="40">
        <v>9</v>
      </c>
      <c r="B15" s="41">
        <v>501950</v>
      </c>
      <c r="C15" s="42">
        <f t="shared" si="0"/>
        <v>41829.166666666664</v>
      </c>
      <c r="D15" s="43">
        <f t="shared" si="1"/>
        <v>1923.1800766283525</v>
      </c>
      <c r="E15" s="44">
        <f t="shared" si="2"/>
        <v>1901.3257575757575</v>
      </c>
      <c r="F15" s="45">
        <f t="shared" si="3"/>
        <v>1748.9547038327526</v>
      </c>
      <c r="G15" s="45">
        <f t="shared" si="4"/>
        <v>1608.8141025641025</v>
      </c>
      <c r="H15" s="45">
        <f t="shared" si="5"/>
        <v>1603.6741214057508</v>
      </c>
      <c r="I15" s="43">
        <f t="shared" si="6"/>
        <v>257.41025641025641</v>
      </c>
      <c r="J15" s="44">
        <f t="shared" si="7"/>
        <v>268.13568376068378</v>
      </c>
      <c r="K15" s="44">
        <f t="shared" si="8"/>
        <v>271.32432432432432</v>
      </c>
      <c r="L15" s="44">
        <f t="shared" si="9"/>
        <v>271.91224268689058</v>
      </c>
      <c r="M15" s="46">
        <f t="shared" si="10"/>
        <v>287.32112192329708</v>
      </c>
      <c r="N15" s="43">
        <f t="shared" si="11"/>
        <v>431.13623354321692</v>
      </c>
      <c r="O15" s="46">
        <f t="shared" si="12"/>
        <v>574.84831139095593</v>
      </c>
      <c r="P15" s="43">
        <f t="shared" si="13"/>
        <v>408.0146262188515</v>
      </c>
      <c r="Q15" s="46">
        <f t="shared" si="14"/>
        <v>544.01950162513538</v>
      </c>
      <c r="R15" s="47">
        <f t="shared" si="15"/>
        <v>407.13243243243244</v>
      </c>
      <c r="S15" s="45">
        <f t="shared" si="16"/>
        <v>542.84324324324325</v>
      </c>
      <c r="T15" s="43">
        <f t="shared" si="17"/>
        <v>402.34775641025635</v>
      </c>
      <c r="U15" s="46">
        <f t="shared" si="18"/>
        <v>536.46367521367517</v>
      </c>
      <c r="V15" s="47">
        <f t="shared" si="19"/>
        <v>391.27012987012984</v>
      </c>
      <c r="W15" s="46">
        <f t="shared" si="20"/>
        <v>521.69350649350645</v>
      </c>
      <c r="X15" s="43">
        <f t="shared" si="21"/>
        <v>386.25384615384621</v>
      </c>
      <c r="Y15" s="46">
        <f t="shared" si="22"/>
        <v>515.00512820512824</v>
      </c>
      <c r="Z15" s="48">
        <f t="shared" si="23"/>
        <v>343.33675213675218</v>
      </c>
    </row>
    <row r="16" spans="1:28" s="2" customFormat="1" x14ac:dyDescent="0.25">
      <c r="A16" s="40">
        <v>10</v>
      </c>
      <c r="B16" s="41">
        <v>505450</v>
      </c>
      <c r="C16" s="42">
        <f t="shared" si="0"/>
        <v>42120.833333333336</v>
      </c>
      <c r="D16" s="43">
        <f t="shared" si="1"/>
        <v>1936.5900383141764</v>
      </c>
      <c r="E16" s="44">
        <f t="shared" si="2"/>
        <v>1914.5833333333333</v>
      </c>
      <c r="F16" s="45">
        <f t="shared" si="3"/>
        <v>1761.1498257839721</v>
      </c>
      <c r="G16" s="45">
        <f t="shared" si="4"/>
        <v>1620.0320512820513</v>
      </c>
      <c r="H16" s="45">
        <f t="shared" si="5"/>
        <v>1614.8562300319488</v>
      </c>
      <c r="I16" s="43">
        <f t="shared" si="6"/>
        <v>259.20512820512823</v>
      </c>
      <c r="J16" s="44">
        <f t="shared" si="7"/>
        <v>270.00534188034186</v>
      </c>
      <c r="K16" s="44">
        <f t="shared" si="8"/>
        <v>273.2162162162162</v>
      </c>
      <c r="L16" s="44">
        <f t="shared" si="9"/>
        <v>273.80823401950164</v>
      </c>
      <c r="M16" s="46">
        <f t="shared" si="10"/>
        <v>289.32455638236979</v>
      </c>
      <c r="N16" s="43">
        <f t="shared" si="11"/>
        <v>434.14138523182601</v>
      </c>
      <c r="O16" s="46">
        <f t="shared" si="12"/>
        <v>578.85518030910134</v>
      </c>
      <c r="P16" s="43">
        <f t="shared" si="13"/>
        <v>410.85861321776815</v>
      </c>
      <c r="Q16" s="46">
        <f t="shared" si="14"/>
        <v>547.8114842903575</v>
      </c>
      <c r="R16" s="47">
        <f t="shared" si="15"/>
        <v>409.97027027027025</v>
      </c>
      <c r="S16" s="45">
        <f t="shared" si="16"/>
        <v>546.627027027027</v>
      </c>
      <c r="T16" s="43">
        <f t="shared" si="17"/>
        <v>405.15224358974359</v>
      </c>
      <c r="U16" s="46">
        <f t="shared" si="18"/>
        <v>540.20299145299145</v>
      </c>
      <c r="V16" s="47">
        <f t="shared" si="19"/>
        <v>393.99740259740258</v>
      </c>
      <c r="W16" s="46">
        <f t="shared" si="20"/>
        <v>525.32987012987007</v>
      </c>
      <c r="X16" s="43">
        <f t="shared" si="21"/>
        <v>388.94615384615383</v>
      </c>
      <c r="Y16" s="46">
        <f t="shared" si="22"/>
        <v>518.59487179487178</v>
      </c>
      <c r="Z16" s="48">
        <f t="shared" si="23"/>
        <v>345.72991452991454</v>
      </c>
    </row>
    <row r="17" spans="1:29" s="2" customFormat="1" x14ac:dyDescent="0.25">
      <c r="A17" s="40">
        <v>11</v>
      </c>
      <c r="B17" s="41">
        <v>509050</v>
      </c>
      <c r="C17" s="42">
        <f t="shared" si="0"/>
        <v>42420.833333333336</v>
      </c>
      <c r="D17" s="43">
        <f t="shared" si="1"/>
        <v>1950.3831417624522</v>
      </c>
      <c r="E17" s="44">
        <f t="shared" si="2"/>
        <v>1928.219696969697</v>
      </c>
      <c r="F17" s="45">
        <f t="shared" si="3"/>
        <v>1773.6933797909408</v>
      </c>
      <c r="G17" s="45">
        <f t="shared" si="4"/>
        <v>1631.5705128205129</v>
      </c>
      <c r="H17" s="45">
        <f t="shared" si="5"/>
        <v>1626.3578274760384</v>
      </c>
      <c r="I17" s="43">
        <f t="shared" si="6"/>
        <v>261.05128205128204</v>
      </c>
      <c r="J17" s="44">
        <f t="shared" si="7"/>
        <v>271.92841880341882</v>
      </c>
      <c r="K17" s="44">
        <f t="shared" si="8"/>
        <v>275.16216216216219</v>
      </c>
      <c r="L17" s="44">
        <f t="shared" si="9"/>
        <v>275.75839653304445</v>
      </c>
      <c r="M17" s="46">
        <f t="shared" si="10"/>
        <v>291.38523182598743</v>
      </c>
      <c r="N17" s="43">
        <f t="shared" si="11"/>
        <v>437.2323983972525</v>
      </c>
      <c r="O17" s="46">
        <f t="shared" si="12"/>
        <v>582.97653119633662</v>
      </c>
      <c r="P17" s="43">
        <f t="shared" si="13"/>
        <v>413.78385698808233</v>
      </c>
      <c r="Q17" s="46">
        <f t="shared" si="14"/>
        <v>551.71180931744311</v>
      </c>
      <c r="R17" s="47">
        <f t="shared" si="15"/>
        <v>412.88918918918915</v>
      </c>
      <c r="S17" s="45">
        <f t="shared" si="16"/>
        <v>550.51891891891887</v>
      </c>
      <c r="T17" s="43">
        <f t="shared" si="17"/>
        <v>408.03685897435895</v>
      </c>
      <c r="U17" s="46">
        <f t="shared" si="18"/>
        <v>544.04914529914527</v>
      </c>
      <c r="V17" s="47">
        <f t="shared" si="19"/>
        <v>396.80259740259743</v>
      </c>
      <c r="W17" s="46">
        <f t="shared" si="20"/>
        <v>529.0701298701299</v>
      </c>
      <c r="X17" s="43">
        <f t="shared" si="21"/>
        <v>391.71538461538466</v>
      </c>
      <c r="Y17" s="46">
        <f t="shared" si="22"/>
        <v>522.28717948717951</v>
      </c>
      <c r="Z17" s="48">
        <f t="shared" si="23"/>
        <v>348.19145299145299</v>
      </c>
    </row>
    <row r="18" spans="1:29" s="2" customFormat="1" x14ac:dyDescent="0.25">
      <c r="A18" s="40">
        <v>12</v>
      </c>
      <c r="B18" s="41">
        <v>512550</v>
      </c>
      <c r="C18" s="42">
        <f t="shared" si="0"/>
        <v>42712.5</v>
      </c>
      <c r="D18" s="43">
        <f t="shared" si="1"/>
        <v>1963.7931034482758</v>
      </c>
      <c r="E18" s="44">
        <f t="shared" si="2"/>
        <v>1941.4772727272727</v>
      </c>
      <c r="F18" s="45">
        <f t="shared" si="3"/>
        <v>1785.8885017421603</v>
      </c>
      <c r="G18" s="45">
        <f t="shared" si="4"/>
        <v>1642.7884615384614</v>
      </c>
      <c r="H18" s="45">
        <f t="shared" si="5"/>
        <v>1637.5399361022364</v>
      </c>
      <c r="I18" s="43">
        <f t="shared" si="6"/>
        <v>262.84615384615387</v>
      </c>
      <c r="J18" s="44">
        <f t="shared" si="7"/>
        <v>273.79807692307691</v>
      </c>
      <c r="K18" s="44">
        <f t="shared" si="8"/>
        <v>277.05405405405406</v>
      </c>
      <c r="L18" s="44">
        <f t="shared" si="9"/>
        <v>277.65438786565545</v>
      </c>
      <c r="M18" s="46">
        <f t="shared" si="10"/>
        <v>293.38866628506008</v>
      </c>
      <c r="N18" s="43">
        <f t="shared" si="11"/>
        <v>440.23755008586147</v>
      </c>
      <c r="O18" s="46">
        <f t="shared" si="12"/>
        <v>586.98340011448192</v>
      </c>
      <c r="P18" s="43">
        <f t="shared" si="13"/>
        <v>416.62784398699893</v>
      </c>
      <c r="Q18" s="46">
        <f t="shared" si="14"/>
        <v>555.50379198266523</v>
      </c>
      <c r="R18" s="47">
        <f t="shared" si="15"/>
        <v>415.72702702702702</v>
      </c>
      <c r="S18" s="45">
        <f t="shared" si="16"/>
        <v>554.30270270270273</v>
      </c>
      <c r="T18" s="43">
        <f t="shared" si="17"/>
        <v>410.84134615384619</v>
      </c>
      <c r="U18" s="46">
        <f t="shared" si="18"/>
        <v>547.78846153846155</v>
      </c>
      <c r="V18" s="47">
        <f t="shared" si="19"/>
        <v>399.52987012987012</v>
      </c>
      <c r="W18" s="46">
        <f t="shared" si="20"/>
        <v>532.70649350649353</v>
      </c>
      <c r="X18" s="43">
        <f t="shared" si="21"/>
        <v>394.40769230769229</v>
      </c>
      <c r="Y18" s="46">
        <f t="shared" si="22"/>
        <v>525.87692307692305</v>
      </c>
      <c r="Z18" s="48">
        <f t="shared" si="23"/>
        <v>350.58461538461535</v>
      </c>
    </row>
    <row r="19" spans="1:29" s="2" customFormat="1" x14ac:dyDescent="0.25">
      <c r="A19" s="40">
        <v>13</v>
      </c>
      <c r="B19" s="41">
        <v>516250</v>
      </c>
      <c r="C19" s="42">
        <f t="shared" si="0"/>
        <v>43020.833333333336</v>
      </c>
      <c r="D19" s="43">
        <f t="shared" si="1"/>
        <v>1977.9693486590038</v>
      </c>
      <c r="E19" s="44">
        <f t="shared" si="2"/>
        <v>1955.4924242424242</v>
      </c>
      <c r="F19" s="45">
        <f t="shared" si="3"/>
        <v>1798.780487804878</v>
      </c>
      <c r="G19" s="45">
        <f t="shared" si="4"/>
        <v>1654.6474358974358</v>
      </c>
      <c r="H19" s="45">
        <f t="shared" si="5"/>
        <v>1649.3610223642172</v>
      </c>
      <c r="I19" s="43">
        <f t="shared" si="6"/>
        <v>264.74358974358972</v>
      </c>
      <c r="J19" s="44">
        <f t="shared" si="7"/>
        <v>275.77457264957263</v>
      </c>
      <c r="K19" s="44">
        <f t="shared" si="8"/>
        <v>279.05405405405406</v>
      </c>
      <c r="L19" s="44">
        <f t="shared" si="9"/>
        <v>279.65872156013</v>
      </c>
      <c r="M19" s="46">
        <f t="shared" si="10"/>
        <v>295.50658271322266</v>
      </c>
      <c r="N19" s="43">
        <f t="shared" si="11"/>
        <v>443.4144247281053</v>
      </c>
      <c r="O19" s="46">
        <f t="shared" si="12"/>
        <v>591.21923297080707</v>
      </c>
      <c r="P19" s="43">
        <f t="shared" si="13"/>
        <v>419.63434452871076</v>
      </c>
      <c r="Q19" s="46">
        <f t="shared" si="14"/>
        <v>559.51245937161434</v>
      </c>
      <c r="R19" s="47">
        <f t="shared" si="15"/>
        <v>418.72702702702702</v>
      </c>
      <c r="S19" s="45">
        <f t="shared" si="16"/>
        <v>558.30270270270273</v>
      </c>
      <c r="T19" s="43">
        <f t="shared" si="17"/>
        <v>413.80608974358972</v>
      </c>
      <c r="U19" s="46">
        <f t="shared" si="18"/>
        <v>551.741452991453</v>
      </c>
      <c r="V19" s="47">
        <f t="shared" si="19"/>
        <v>402.412987012987</v>
      </c>
      <c r="W19" s="46">
        <f t="shared" si="20"/>
        <v>536.55064935064934</v>
      </c>
      <c r="X19" s="43">
        <f t="shared" si="21"/>
        <v>397.25384615384615</v>
      </c>
      <c r="Y19" s="46">
        <f t="shared" si="22"/>
        <v>529.67179487179487</v>
      </c>
      <c r="Z19" s="48">
        <f t="shared" si="23"/>
        <v>353.1145299145299</v>
      </c>
    </row>
    <row r="20" spans="1:29" s="2" customFormat="1" x14ac:dyDescent="0.25">
      <c r="A20" s="40">
        <v>14</v>
      </c>
      <c r="B20" s="41">
        <v>520350</v>
      </c>
      <c r="C20" s="42">
        <f t="shared" si="0"/>
        <v>43362.5</v>
      </c>
      <c r="D20" s="43">
        <f t="shared" si="1"/>
        <v>1993.6781609195402</v>
      </c>
      <c r="E20" s="44">
        <f t="shared" si="2"/>
        <v>1971.0227272727273</v>
      </c>
      <c r="F20" s="45">
        <f t="shared" si="3"/>
        <v>1813.0662020905922</v>
      </c>
      <c r="G20" s="45">
        <f t="shared" si="4"/>
        <v>1667.7884615384614</v>
      </c>
      <c r="H20" s="45">
        <f t="shared" si="5"/>
        <v>1662.4600638977636</v>
      </c>
      <c r="I20" s="43">
        <f t="shared" si="6"/>
        <v>266.84615384615387</v>
      </c>
      <c r="J20" s="44">
        <f t="shared" si="7"/>
        <v>277.96474358974359</v>
      </c>
      <c r="K20" s="44">
        <f t="shared" si="8"/>
        <v>281.27027027027026</v>
      </c>
      <c r="L20" s="44">
        <f t="shared" si="9"/>
        <v>281.87973997833154</v>
      </c>
      <c r="M20" s="46">
        <f t="shared" si="10"/>
        <v>297.85346307956496</v>
      </c>
      <c r="N20" s="43">
        <f t="shared" si="11"/>
        <v>446.93474527761873</v>
      </c>
      <c r="O20" s="46">
        <f t="shared" si="12"/>
        <v>595.91299370349168</v>
      </c>
      <c r="P20" s="43">
        <f t="shared" si="13"/>
        <v>422.96587215601301</v>
      </c>
      <c r="Q20" s="46">
        <f t="shared" si="14"/>
        <v>563.9544962080173</v>
      </c>
      <c r="R20" s="47">
        <f>($B20+180)/1850*1.5</f>
        <v>422.05135135135134</v>
      </c>
      <c r="S20" s="45">
        <f t="shared" si="16"/>
        <v>562.73513513513512</v>
      </c>
      <c r="T20" s="43">
        <f t="shared" si="17"/>
        <v>417.09134615384619</v>
      </c>
      <c r="U20" s="46">
        <f t="shared" si="18"/>
        <v>556.12179487179492</v>
      </c>
      <c r="V20" s="47">
        <f t="shared" si="19"/>
        <v>405.60779220779222</v>
      </c>
      <c r="W20" s="46">
        <f t="shared" si="20"/>
        <v>540.81038961038962</v>
      </c>
      <c r="X20" s="43">
        <f t="shared" si="21"/>
        <v>400.40769230769229</v>
      </c>
      <c r="Y20" s="46">
        <f t="shared" si="22"/>
        <v>533.87692307692305</v>
      </c>
      <c r="Z20" s="48">
        <f t="shared" si="23"/>
        <v>355.91794871794872</v>
      </c>
    </row>
    <row r="21" spans="1:29" s="2" customFormat="1" x14ac:dyDescent="0.25">
      <c r="A21" s="40">
        <v>15</v>
      </c>
      <c r="B21" s="41">
        <v>524350</v>
      </c>
      <c r="C21" s="42">
        <f t="shared" si="0"/>
        <v>43695.833333333336</v>
      </c>
      <c r="D21" s="43">
        <f t="shared" si="1"/>
        <v>2009.0038314176245</v>
      </c>
      <c r="E21" s="44">
        <f t="shared" si="2"/>
        <v>1986.1742424242425</v>
      </c>
      <c r="F21" s="45">
        <f t="shared" si="3"/>
        <v>1827.0034843205574</v>
      </c>
      <c r="G21" s="45">
        <f>B21/312</f>
        <v>1680.6089743589744</v>
      </c>
      <c r="H21" s="45">
        <f t="shared" si="5"/>
        <v>1675.2396166134185</v>
      </c>
      <c r="I21" s="43">
        <f t="shared" si="6"/>
        <v>268.89743589743591</v>
      </c>
      <c r="J21" s="44">
        <f t="shared" si="7"/>
        <v>280.10149572649573</v>
      </c>
      <c r="K21" s="44">
        <f t="shared" si="8"/>
        <v>283.43243243243245</v>
      </c>
      <c r="L21" s="44">
        <f t="shared" si="9"/>
        <v>284.04658721560128</v>
      </c>
      <c r="M21" s="46">
        <f t="shared" si="10"/>
        <v>300.14310246136233</v>
      </c>
      <c r="N21" s="43">
        <f t="shared" si="11"/>
        <v>450.36920435031482</v>
      </c>
      <c r="O21" s="46">
        <f t="shared" si="12"/>
        <v>600.49227246708642</v>
      </c>
      <c r="P21" s="43">
        <f t="shared" si="13"/>
        <v>426.21614301191767</v>
      </c>
      <c r="Q21" s="46">
        <f t="shared" si="14"/>
        <v>568.28819068255689</v>
      </c>
      <c r="R21" s="47">
        <f t="shared" si="15"/>
        <v>425.29459459459463</v>
      </c>
      <c r="S21" s="45">
        <f t="shared" si="16"/>
        <v>567.0594594594595</v>
      </c>
      <c r="T21" s="43">
        <f t="shared" si="17"/>
        <v>420.29647435897436</v>
      </c>
      <c r="U21" s="46">
        <f t="shared" si="18"/>
        <v>560.39529914529919</v>
      </c>
      <c r="V21" s="47">
        <f t="shared" si="19"/>
        <v>408.72467532467533</v>
      </c>
      <c r="W21" s="46">
        <f t="shared" si="20"/>
        <v>544.96623376623381</v>
      </c>
      <c r="X21" s="43">
        <f>($B21+180)/1950*1.5</f>
        <v>403.48461538461538</v>
      </c>
      <c r="Y21" s="46">
        <f t="shared" si="22"/>
        <v>537.97948717948714</v>
      </c>
      <c r="Z21" s="48">
        <f t="shared" si="23"/>
        <v>358.65299145299144</v>
      </c>
    </row>
    <row r="22" spans="1:29" s="2" customFormat="1" x14ac:dyDescent="0.25">
      <c r="A22" s="40">
        <v>16</v>
      </c>
      <c r="B22" s="41">
        <v>528550</v>
      </c>
      <c r="C22" s="42">
        <f t="shared" si="0"/>
        <v>44045.833333333336</v>
      </c>
      <c r="D22" s="43">
        <f t="shared" si="1"/>
        <v>2025.0957854406131</v>
      </c>
      <c r="E22" s="44">
        <f t="shared" si="2"/>
        <v>2002.0833333333333</v>
      </c>
      <c r="F22" s="45">
        <f t="shared" si="3"/>
        <v>1841.6376306620209</v>
      </c>
      <c r="G22" s="45">
        <f t="shared" si="4"/>
        <v>1694.0705128205129</v>
      </c>
      <c r="H22" s="45">
        <f t="shared" si="5"/>
        <v>1688.6581469648563</v>
      </c>
      <c r="I22" s="43">
        <f t="shared" si="6"/>
        <v>271.05128205128204</v>
      </c>
      <c r="J22" s="44">
        <f t="shared" si="7"/>
        <v>282.34508547008545</v>
      </c>
      <c r="K22" s="44">
        <f t="shared" si="8"/>
        <v>285.70270270270271</v>
      </c>
      <c r="L22" s="44">
        <f t="shared" si="9"/>
        <v>286.32177681473456</v>
      </c>
      <c r="M22" s="46">
        <f t="shared" si="10"/>
        <v>302.54722381224957</v>
      </c>
      <c r="N22" s="43">
        <f t="shared" si="11"/>
        <v>453.9753863766457</v>
      </c>
      <c r="O22" s="46">
        <f t="shared" si="12"/>
        <v>605.3005151688609</v>
      </c>
      <c r="P22" s="43">
        <f t="shared" si="13"/>
        <v>429.62892741061762</v>
      </c>
      <c r="Q22" s="46">
        <f t="shared" si="14"/>
        <v>572.83856988082346</v>
      </c>
      <c r="R22" s="47">
        <f t="shared" si="15"/>
        <v>428.70000000000005</v>
      </c>
      <c r="S22" s="45">
        <f t="shared" si="16"/>
        <v>571.6</v>
      </c>
      <c r="T22" s="43">
        <f t="shared" si="17"/>
        <v>423.66185897435901</v>
      </c>
      <c r="U22" s="46">
        <f t="shared" si="18"/>
        <v>564.88247863247864</v>
      </c>
      <c r="V22" s="47">
        <f t="shared" si="19"/>
        <v>411.99740259740258</v>
      </c>
      <c r="W22" s="46">
        <f t="shared" si="20"/>
        <v>549.32987012987007</v>
      </c>
      <c r="X22" s="43">
        <f t="shared" si="21"/>
        <v>406.71538461538466</v>
      </c>
      <c r="Y22" s="46">
        <f t="shared" si="22"/>
        <v>542.28717948717951</v>
      </c>
      <c r="Z22" s="48">
        <f t="shared" si="23"/>
        <v>361.52478632478636</v>
      </c>
    </row>
    <row r="23" spans="1:29" s="2" customFormat="1" x14ac:dyDescent="0.25">
      <c r="A23" s="40">
        <v>17</v>
      </c>
      <c r="B23" s="41">
        <v>532550</v>
      </c>
      <c r="C23" s="42">
        <f t="shared" si="0"/>
        <v>44379.166666666664</v>
      </c>
      <c r="D23" s="43">
        <f t="shared" si="1"/>
        <v>2040.4214559386974</v>
      </c>
      <c r="E23" s="44">
        <f t="shared" si="2"/>
        <v>2017.2348484848485</v>
      </c>
      <c r="F23" s="45">
        <f t="shared" si="3"/>
        <v>1855.5749128919861</v>
      </c>
      <c r="G23" s="45">
        <f t="shared" si="4"/>
        <v>1706.8910256410256</v>
      </c>
      <c r="H23" s="45">
        <f t="shared" si="5"/>
        <v>1701.4376996805113</v>
      </c>
      <c r="I23" s="43">
        <f t="shared" si="6"/>
        <v>273.10256410256409</v>
      </c>
      <c r="J23" s="44">
        <f t="shared" si="7"/>
        <v>284.48183760683759</v>
      </c>
      <c r="K23" s="44">
        <f t="shared" si="8"/>
        <v>287.86486486486484</v>
      </c>
      <c r="L23" s="44">
        <f t="shared" si="9"/>
        <v>288.48862405200435</v>
      </c>
      <c r="M23" s="46">
        <f t="shared" si="10"/>
        <v>304.83686319404694</v>
      </c>
      <c r="N23" s="43">
        <f t="shared" si="11"/>
        <v>457.40984544934173</v>
      </c>
      <c r="O23" s="46">
        <f t="shared" si="12"/>
        <v>609.87979393245564</v>
      </c>
      <c r="P23" s="43">
        <f t="shared" si="13"/>
        <v>432.87919826652217</v>
      </c>
      <c r="Q23" s="46">
        <f t="shared" si="14"/>
        <v>577.17226435536293</v>
      </c>
      <c r="R23" s="47">
        <f t="shared" si="15"/>
        <v>431.94324324324322</v>
      </c>
      <c r="S23" s="45">
        <f t="shared" si="16"/>
        <v>575.92432432432429</v>
      </c>
      <c r="T23" s="43">
        <f t="shared" si="17"/>
        <v>426.86698717948718</v>
      </c>
      <c r="U23" s="46">
        <f t="shared" si="18"/>
        <v>569.15598290598291</v>
      </c>
      <c r="V23" s="47">
        <f t="shared" si="19"/>
        <v>415.1142857142857</v>
      </c>
      <c r="W23" s="46">
        <f t="shared" si="20"/>
        <v>553.48571428571427</v>
      </c>
      <c r="X23" s="43">
        <f t="shared" si="21"/>
        <v>409.7923076923077</v>
      </c>
      <c r="Y23" s="46">
        <f t="shared" si="22"/>
        <v>546.3897435897436</v>
      </c>
      <c r="Z23" s="48">
        <f t="shared" si="23"/>
        <v>364.25982905982909</v>
      </c>
    </row>
    <row r="24" spans="1:29" s="2" customFormat="1" x14ac:dyDescent="0.25">
      <c r="A24" s="40">
        <v>18</v>
      </c>
      <c r="B24" s="41">
        <v>536750</v>
      </c>
      <c r="C24" s="42">
        <f t="shared" si="0"/>
        <v>44729.166666666664</v>
      </c>
      <c r="D24" s="43">
        <f t="shared" si="1"/>
        <v>2056.5134099616857</v>
      </c>
      <c r="E24" s="44">
        <f t="shared" si="2"/>
        <v>2033.1439393939395</v>
      </c>
      <c r="F24" s="45">
        <f t="shared" si="3"/>
        <v>1870.2090592334496</v>
      </c>
      <c r="G24" s="45">
        <f t="shared" si="4"/>
        <v>1720.3525641025642</v>
      </c>
      <c r="H24" s="45">
        <f t="shared" si="5"/>
        <v>1714.8562300319488</v>
      </c>
      <c r="I24" s="43">
        <f t="shared" si="6"/>
        <v>275.25641025641028</v>
      </c>
      <c r="J24" s="44">
        <f t="shared" si="7"/>
        <v>286.72542735042737</v>
      </c>
      <c r="K24" s="44">
        <f t="shared" si="8"/>
        <v>290.13513513513516</v>
      </c>
      <c r="L24" s="44">
        <f t="shared" si="9"/>
        <v>290.76381365113758</v>
      </c>
      <c r="M24" s="46">
        <f t="shared" si="10"/>
        <v>307.24098454493418</v>
      </c>
      <c r="N24" s="43">
        <f t="shared" si="11"/>
        <v>461.01602747567256</v>
      </c>
      <c r="O24" s="46">
        <f t="shared" si="12"/>
        <v>614.68803663423012</v>
      </c>
      <c r="P24" s="43">
        <f t="shared" si="13"/>
        <v>436.29198266522212</v>
      </c>
      <c r="Q24" s="46">
        <f t="shared" si="14"/>
        <v>581.7226435536295</v>
      </c>
      <c r="R24" s="47">
        <f t="shared" si="15"/>
        <v>435.34864864864869</v>
      </c>
      <c r="S24" s="45">
        <f t="shared" si="16"/>
        <v>580.46486486486492</v>
      </c>
      <c r="T24" s="43">
        <f t="shared" si="17"/>
        <v>430.23237179487177</v>
      </c>
      <c r="U24" s="46">
        <f t="shared" si="18"/>
        <v>573.64316239316236</v>
      </c>
      <c r="V24" s="47">
        <f t="shared" si="19"/>
        <v>418.38701298701301</v>
      </c>
      <c r="W24" s="46">
        <f t="shared" si="20"/>
        <v>557.84935064935064</v>
      </c>
      <c r="X24" s="43">
        <f t="shared" si="21"/>
        <v>413.02307692307693</v>
      </c>
      <c r="Y24" s="46">
        <f t="shared" si="22"/>
        <v>550.69743589743587</v>
      </c>
      <c r="Z24" s="48">
        <f t="shared" si="23"/>
        <v>367.13162393162389</v>
      </c>
      <c r="AC24" s="49"/>
    </row>
    <row r="25" spans="1:29" s="2" customFormat="1" x14ac:dyDescent="0.25">
      <c r="A25" s="40">
        <v>19</v>
      </c>
      <c r="B25" s="41">
        <v>540950</v>
      </c>
      <c r="C25" s="42">
        <f t="shared" si="0"/>
        <v>45079.166666666664</v>
      </c>
      <c r="D25" s="43">
        <f t="shared" si="1"/>
        <v>2072.6053639846741</v>
      </c>
      <c r="E25" s="44">
        <f t="shared" si="2"/>
        <v>2049.0530303030305</v>
      </c>
      <c r="F25" s="45">
        <f t="shared" si="3"/>
        <v>1884.8432055749129</v>
      </c>
      <c r="G25" s="45">
        <f t="shared" si="4"/>
        <v>1733.8141025641025</v>
      </c>
      <c r="H25" s="45">
        <f t="shared" si="5"/>
        <v>1728.2747603833866</v>
      </c>
      <c r="I25" s="43">
        <f t="shared" si="6"/>
        <v>277.41025641025641</v>
      </c>
      <c r="J25" s="44">
        <f t="shared" si="7"/>
        <v>288.96901709401709</v>
      </c>
      <c r="K25" s="44">
        <f t="shared" si="8"/>
        <v>292.40540540540542</v>
      </c>
      <c r="L25" s="44">
        <f t="shared" si="9"/>
        <v>293.03900325027087</v>
      </c>
      <c r="M25" s="46">
        <f t="shared" si="10"/>
        <v>309.64510589582142</v>
      </c>
      <c r="N25" s="43">
        <f t="shared" si="11"/>
        <v>464.62220950200344</v>
      </c>
      <c r="O25" s="46">
        <f t="shared" si="12"/>
        <v>619.49627933600459</v>
      </c>
      <c r="P25" s="43">
        <f t="shared" si="13"/>
        <v>439.70476706392196</v>
      </c>
      <c r="Q25" s="46">
        <f t="shared" si="14"/>
        <v>586.27302275189595</v>
      </c>
      <c r="R25" s="47">
        <f t="shared" si="15"/>
        <v>438.75405405405411</v>
      </c>
      <c r="S25" s="45">
        <f t="shared" si="16"/>
        <v>585.00540540540544</v>
      </c>
      <c r="T25" s="43">
        <f t="shared" si="17"/>
        <v>433.59775641025647</v>
      </c>
      <c r="U25" s="46">
        <f t="shared" si="18"/>
        <v>578.13034188034192</v>
      </c>
      <c r="V25" s="47">
        <f t="shared" si="19"/>
        <v>421.65974025974026</v>
      </c>
      <c r="W25" s="46">
        <f t="shared" si="20"/>
        <v>562.21298701298701</v>
      </c>
      <c r="X25" s="43">
        <f t="shared" si="21"/>
        <v>416.25384615384621</v>
      </c>
      <c r="Y25" s="46">
        <f t="shared" si="22"/>
        <v>555.00512820512824</v>
      </c>
      <c r="Z25" s="48">
        <f t="shared" si="23"/>
        <v>370.00341880341881</v>
      </c>
    </row>
    <row r="26" spans="1:29" s="2" customFormat="1" x14ac:dyDescent="0.25">
      <c r="A26" s="40">
        <v>20</v>
      </c>
      <c r="B26" s="41">
        <v>545150</v>
      </c>
      <c r="C26" s="42">
        <f t="shared" si="0"/>
        <v>45429.166666666664</v>
      </c>
      <c r="D26" s="43">
        <f t="shared" si="1"/>
        <v>2088.6973180076629</v>
      </c>
      <c r="E26" s="44">
        <f t="shared" si="2"/>
        <v>2064.962121212121</v>
      </c>
      <c r="F26" s="45">
        <f t="shared" si="3"/>
        <v>1899.4773519163764</v>
      </c>
      <c r="G26" s="45">
        <f t="shared" si="4"/>
        <v>1747.2756410256411</v>
      </c>
      <c r="H26" s="45">
        <f t="shared" si="5"/>
        <v>1741.6932907348244</v>
      </c>
      <c r="I26" s="43">
        <f t="shared" si="6"/>
        <v>279.56410256410254</v>
      </c>
      <c r="J26" s="44">
        <f t="shared" si="7"/>
        <v>291.21260683760681</v>
      </c>
      <c r="K26" s="44">
        <f t="shared" si="8"/>
        <v>294.67567567567568</v>
      </c>
      <c r="L26" s="44">
        <f t="shared" si="9"/>
        <v>295.31419284940409</v>
      </c>
      <c r="M26" s="46">
        <f t="shared" si="10"/>
        <v>312.04922724670865</v>
      </c>
      <c r="N26" s="43">
        <f t="shared" si="11"/>
        <v>468.22839152833433</v>
      </c>
      <c r="O26" s="46">
        <f t="shared" si="12"/>
        <v>624.30452203777907</v>
      </c>
      <c r="P26" s="43">
        <f t="shared" si="13"/>
        <v>443.11755146262192</v>
      </c>
      <c r="Q26" s="46">
        <f t="shared" si="14"/>
        <v>590.82340195016252</v>
      </c>
      <c r="R26" s="47">
        <f t="shared" si="15"/>
        <v>442.15945945945947</v>
      </c>
      <c r="S26" s="45">
        <f t="shared" si="16"/>
        <v>589.54594594594596</v>
      </c>
      <c r="T26" s="43">
        <f t="shared" si="17"/>
        <v>436.96314102564099</v>
      </c>
      <c r="U26" s="46">
        <f t="shared" si="18"/>
        <v>582.61752136752136</v>
      </c>
      <c r="V26" s="47">
        <f t="shared" si="19"/>
        <v>424.93246753246751</v>
      </c>
      <c r="W26" s="46">
        <f t="shared" si="20"/>
        <v>566.57662337662339</v>
      </c>
      <c r="X26" s="43">
        <f t="shared" si="21"/>
        <v>419.48461538461538</v>
      </c>
      <c r="Y26" s="46">
        <f t="shared" si="22"/>
        <v>559.31282051282051</v>
      </c>
      <c r="Z26" s="48">
        <f t="shared" si="23"/>
        <v>372.87521367521367</v>
      </c>
    </row>
    <row r="27" spans="1:29" s="2" customFormat="1" x14ac:dyDescent="0.25">
      <c r="A27" s="40">
        <v>21</v>
      </c>
      <c r="B27" s="41">
        <v>550050</v>
      </c>
      <c r="C27" s="42">
        <f t="shared" si="0"/>
        <v>45837.5</v>
      </c>
      <c r="D27" s="43">
        <f t="shared" si="1"/>
        <v>2107.4712643678163</v>
      </c>
      <c r="E27" s="44">
        <f t="shared" si="2"/>
        <v>2083.5227272727275</v>
      </c>
      <c r="F27" s="45">
        <f t="shared" si="3"/>
        <v>1916.5505226480836</v>
      </c>
      <c r="G27" s="45">
        <f t="shared" si="4"/>
        <v>1762.9807692307693</v>
      </c>
      <c r="H27" s="45">
        <f t="shared" si="5"/>
        <v>1757.3482428115017</v>
      </c>
      <c r="I27" s="43">
        <f t="shared" si="6"/>
        <v>282.07692307692309</v>
      </c>
      <c r="J27" s="44">
        <f t="shared" si="7"/>
        <v>293.83012820512823</v>
      </c>
      <c r="K27" s="44">
        <f t="shared" si="8"/>
        <v>297.32432432432432</v>
      </c>
      <c r="L27" s="44">
        <f t="shared" si="9"/>
        <v>297.9685807150596</v>
      </c>
      <c r="M27" s="46">
        <f t="shared" si="10"/>
        <v>314.85403548941042</v>
      </c>
      <c r="N27" s="43">
        <f t="shared" si="11"/>
        <v>472.43560389238695</v>
      </c>
      <c r="O27" s="46">
        <f t="shared" si="12"/>
        <v>629.9141385231826</v>
      </c>
      <c r="P27" s="43">
        <f t="shared" si="13"/>
        <v>447.09913326110507</v>
      </c>
      <c r="Q27" s="46">
        <f t="shared" si="14"/>
        <v>596.13217768147342</v>
      </c>
      <c r="R27" s="47">
        <f t="shared" si="15"/>
        <v>446.13243243243244</v>
      </c>
      <c r="S27" s="45">
        <f t="shared" si="16"/>
        <v>594.84324324324325</v>
      </c>
      <c r="T27" s="43">
        <f t="shared" si="17"/>
        <v>440.88942307692309</v>
      </c>
      <c r="U27" s="46">
        <f t="shared" si="18"/>
        <v>587.85256410256409</v>
      </c>
      <c r="V27" s="47">
        <f t="shared" si="19"/>
        <v>428.75064935064938</v>
      </c>
      <c r="W27" s="46">
        <f t="shared" si="20"/>
        <v>571.66753246753251</v>
      </c>
      <c r="X27" s="43">
        <f t="shared" si="21"/>
        <v>423.2538461538461</v>
      </c>
      <c r="Y27" s="46">
        <f t="shared" si="22"/>
        <v>564.3384615384615</v>
      </c>
      <c r="Z27" s="48">
        <f t="shared" si="23"/>
        <v>376.22564102564098</v>
      </c>
    </row>
    <row r="28" spans="1:29" s="2" customFormat="1" x14ac:dyDescent="0.25">
      <c r="A28" s="40">
        <v>22</v>
      </c>
      <c r="B28" s="41">
        <v>554750</v>
      </c>
      <c r="C28" s="42">
        <f t="shared" si="0"/>
        <v>46229.166666666664</v>
      </c>
      <c r="D28" s="43">
        <f t="shared" si="1"/>
        <v>2125.4789272030653</v>
      </c>
      <c r="E28" s="44">
        <f t="shared" si="2"/>
        <v>2101.3257575757575</v>
      </c>
      <c r="F28" s="45">
        <f t="shared" si="3"/>
        <v>1932.9268292682927</v>
      </c>
      <c r="G28" s="45">
        <f t="shared" si="4"/>
        <v>1778.0448717948718</v>
      </c>
      <c r="H28" s="45">
        <f t="shared" si="5"/>
        <v>1772.3642172523962</v>
      </c>
      <c r="I28" s="43">
        <f t="shared" si="6"/>
        <v>284.4871794871795</v>
      </c>
      <c r="J28" s="44">
        <f t="shared" si="7"/>
        <v>296.34081196581195</v>
      </c>
      <c r="K28" s="44">
        <f t="shared" si="8"/>
        <v>299.86486486486484</v>
      </c>
      <c r="L28" s="44">
        <f t="shared" si="9"/>
        <v>300.51462621885156</v>
      </c>
      <c r="M28" s="46">
        <f t="shared" si="10"/>
        <v>317.54436176302232</v>
      </c>
      <c r="N28" s="43">
        <f t="shared" si="11"/>
        <v>476.47109330280477</v>
      </c>
      <c r="O28" s="46">
        <f t="shared" si="12"/>
        <v>635.2947910704064</v>
      </c>
      <c r="P28" s="43">
        <f t="shared" si="13"/>
        <v>450.91820151679309</v>
      </c>
      <c r="Q28" s="46">
        <f t="shared" si="14"/>
        <v>601.22426868905745</v>
      </c>
      <c r="R28" s="47">
        <f t="shared" si="15"/>
        <v>449.94324324324322</v>
      </c>
      <c r="S28" s="45">
        <f t="shared" si="16"/>
        <v>599.92432432432429</v>
      </c>
      <c r="T28" s="43">
        <f t="shared" si="17"/>
        <v>444.65544871794873</v>
      </c>
      <c r="U28" s="46">
        <f t="shared" si="18"/>
        <v>592.87393162393164</v>
      </c>
      <c r="V28" s="47">
        <f t="shared" si="19"/>
        <v>432.412987012987</v>
      </c>
      <c r="W28" s="46">
        <f t="shared" si="20"/>
        <v>576.55064935064934</v>
      </c>
      <c r="X28" s="43">
        <f t="shared" si="21"/>
        <v>426.86923076923074</v>
      </c>
      <c r="Y28" s="46">
        <f t="shared" si="22"/>
        <v>569.15897435897432</v>
      </c>
      <c r="Z28" s="48">
        <f t="shared" si="23"/>
        <v>379.43931623931621</v>
      </c>
    </row>
    <row r="29" spans="1:29" s="2" customFormat="1" x14ac:dyDescent="0.25">
      <c r="A29" s="40">
        <v>23</v>
      </c>
      <c r="B29" s="41">
        <v>559350</v>
      </c>
      <c r="C29" s="42">
        <f>B29/12</f>
        <v>46612.5</v>
      </c>
      <c r="D29" s="43">
        <f t="shared" si="1"/>
        <v>2143.1034482758619</v>
      </c>
      <c r="E29" s="44">
        <f t="shared" si="2"/>
        <v>2118.75</v>
      </c>
      <c r="F29" s="45">
        <f t="shared" si="3"/>
        <v>1948.9547038327526</v>
      </c>
      <c r="G29" s="45">
        <f t="shared" si="4"/>
        <v>1792.7884615384614</v>
      </c>
      <c r="H29" s="45">
        <f t="shared" si="5"/>
        <v>1787.0607028753993</v>
      </c>
      <c r="I29" s="43">
        <f t="shared" si="6"/>
        <v>286.84615384615387</v>
      </c>
      <c r="J29" s="44">
        <f t="shared" si="7"/>
        <v>298.79807692307691</v>
      </c>
      <c r="K29" s="44">
        <f t="shared" si="8"/>
        <v>302.35135135135135</v>
      </c>
      <c r="L29" s="44">
        <f t="shared" si="9"/>
        <v>303.00650054171183</v>
      </c>
      <c r="M29" s="46">
        <f t="shared" si="10"/>
        <v>320.17744705208929</v>
      </c>
      <c r="N29" s="43">
        <f t="shared" si="11"/>
        <v>480.42072123640526</v>
      </c>
      <c r="O29" s="46">
        <f t="shared" si="12"/>
        <v>640.56096164854034</v>
      </c>
      <c r="P29" s="43">
        <f t="shared" si="13"/>
        <v>454.65601300108341</v>
      </c>
      <c r="Q29" s="46">
        <f t="shared" si="14"/>
        <v>606.20801733477788</v>
      </c>
      <c r="R29" s="47">
        <f t="shared" si="15"/>
        <v>453.67297297297296</v>
      </c>
      <c r="S29" s="45">
        <f t="shared" si="16"/>
        <v>604.89729729729731</v>
      </c>
      <c r="T29" s="43">
        <f t="shared" si="17"/>
        <v>448.34134615384619</v>
      </c>
      <c r="U29" s="46">
        <f t="shared" si="18"/>
        <v>597.78846153846155</v>
      </c>
      <c r="V29" s="47">
        <f t="shared" si="19"/>
        <v>435.99740259740258</v>
      </c>
      <c r="W29" s="46">
        <f t="shared" si="20"/>
        <v>581.32987012987007</v>
      </c>
      <c r="X29" s="43">
        <f t="shared" si="21"/>
        <v>430.40769230769229</v>
      </c>
      <c r="Y29" s="46">
        <f t="shared" si="22"/>
        <v>573.87692307692305</v>
      </c>
      <c r="Z29" s="48">
        <f t="shared" si="23"/>
        <v>382.58461538461535</v>
      </c>
    </row>
    <row r="30" spans="1:29" s="2" customFormat="1" x14ac:dyDescent="0.25">
      <c r="A30" s="40">
        <v>24</v>
      </c>
      <c r="B30" s="41">
        <v>566600</v>
      </c>
      <c r="C30" s="42">
        <f t="shared" si="0"/>
        <v>47216.666666666664</v>
      </c>
      <c r="D30" s="43">
        <f t="shared" si="1"/>
        <v>2170.8812260536397</v>
      </c>
      <c r="E30" s="44">
        <f t="shared" si="2"/>
        <v>2146.212121212121</v>
      </c>
      <c r="F30" s="45">
        <f t="shared" si="3"/>
        <v>1974.2160278745644</v>
      </c>
      <c r="G30" s="45">
        <f t="shared" si="4"/>
        <v>1816.0256410256411</v>
      </c>
      <c r="H30" s="45">
        <f t="shared" si="5"/>
        <v>1810.223642172524</v>
      </c>
      <c r="I30" s="43">
        <f t="shared" si="6"/>
        <v>290.56410256410254</v>
      </c>
      <c r="J30" s="44">
        <f t="shared" si="7"/>
        <v>302.67094017094018</v>
      </c>
      <c r="K30" s="44">
        <f t="shared" si="8"/>
        <v>306.27027027027026</v>
      </c>
      <c r="L30" s="44">
        <f t="shared" si="9"/>
        <v>306.93391115926329</v>
      </c>
      <c r="M30" s="46">
        <f t="shared" si="10"/>
        <v>324.32741843159704</v>
      </c>
      <c r="N30" s="43">
        <f t="shared" si="11"/>
        <v>486.64567830566688</v>
      </c>
      <c r="O30" s="46">
        <f t="shared" si="12"/>
        <v>648.86090440755584</v>
      </c>
      <c r="P30" s="43">
        <f t="shared" si="13"/>
        <v>460.5471289274106</v>
      </c>
      <c r="Q30" s="46">
        <f t="shared" si="14"/>
        <v>614.0628385698808</v>
      </c>
      <c r="R30" s="47">
        <f t="shared" si="15"/>
        <v>459.55135135135134</v>
      </c>
      <c r="S30" s="45">
        <f t="shared" si="16"/>
        <v>612.73513513513512</v>
      </c>
      <c r="T30" s="43">
        <f t="shared" si="17"/>
        <v>454.15064102564099</v>
      </c>
      <c r="U30" s="46">
        <f t="shared" si="18"/>
        <v>605.53418803418799</v>
      </c>
      <c r="V30" s="47">
        <f t="shared" si="19"/>
        <v>441.64675324675318</v>
      </c>
      <c r="W30" s="46">
        <f t="shared" si="20"/>
        <v>588.86233766233761</v>
      </c>
      <c r="X30" s="43">
        <f t="shared" si="21"/>
        <v>435.98461538461538</v>
      </c>
      <c r="Y30" s="46">
        <f t="shared" si="22"/>
        <v>581.31282051282051</v>
      </c>
      <c r="Z30" s="48">
        <f t="shared" si="23"/>
        <v>387.54188034188036</v>
      </c>
    </row>
    <row r="31" spans="1:29" s="2" customFormat="1" x14ac:dyDescent="0.25">
      <c r="A31" s="40">
        <v>25</v>
      </c>
      <c r="B31" s="41">
        <v>571000</v>
      </c>
      <c r="C31" s="42">
        <f t="shared" si="0"/>
        <v>47583.333333333336</v>
      </c>
      <c r="D31" s="43">
        <f t="shared" si="1"/>
        <v>2187.7394636015324</v>
      </c>
      <c r="E31" s="44">
        <f t="shared" si="2"/>
        <v>2162.878787878788</v>
      </c>
      <c r="F31" s="45">
        <f t="shared" si="3"/>
        <v>1989.547038327526</v>
      </c>
      <c r="G31" s="45">
        <f t="shared" si="4"/>
        <v>1830.1282051282051</v>
      </c>
      <c r="H31" s="45">
        <f t="shared" si="5"/>
        <v>1824.2811501597444</v>
      </c>
      <c r="I31" s="43">
        <f t="shared" si="6"/>
        <v>292.82051282051282</v>
      </c>
      <c r="J31" s="44">
        <f t="shared" si="7"/>
        <v>305.02136752136749</v>
      </c>
      <c r="K31" s="44">
        <f t="shared" si="8"/>
        <v>308.64864864864865</v>
      </c>
      <c r="L31" s="44">
        <f t="shared" si="9"/>
        <v>309.31744312026001</v>
      </c>
      <c r="M31" s="46">
        <f t="shared" si="10"/>
        <v>326.84602175157414</v>
      </c>
      <c r="N31" s="43">
        <f t="shared" si="11"/>
        <v>490.4235832856325</v>
      </c>
      <c r="O31" s="46">
        <f t="shared" si="12"/>
        <v>653.89811104751004</v>
      </c>
      <c r="P31" s="43">
        <f t="shared" si="13"/>
        <v>464.12242686890579</v>
      </c>
      <c r="Q31" s="46">
        <f t="shared" si="14"/>
        <v>618.82990249187435</v>
      </c>
      <c r="R31" s="47">
        <f t="shared" si="15"/>
        <v>463.11891891891889</v>
      </c>
      <c r="S31" s="45">
        <f t="shared" si="16"/>
        <v>617.4918918918919</v>
      </c>
      <c r="T31" s="43">
        <f t="shared" si="17"/>
        <v>457.67628205128204</v>
      </c>
      <c r="U31" s="46">
        <f t="shared" si="18"/>
        <v>610.23504273504273</v>
      </c>
      <c r="V31" s="47">
        <f t="shared" si="19"/>
        <v>445.07532467532474</v>
      </c>
      <c r="W31" s="46">
        <f t="shared" si="20"/>
        <v>593.43376623376628</v>
      </c>
      <c r="X31" s="43">
        <f t="shared" si="21"/>
        <v>439.3692307692308</v>
      </c>
      <c r="Y31" s="46">
        <f t="shared" si="22"/>
        <v>585.82564102564106</v>
      </c>
      <c r="Z31" s="48">
        <f t="shared" si="23"/>
        <v>390.55042735042736</v>
      </c>
    </row>
    <row r="32" spans="1:29" s="2" customFormat="1" x14ac:dyDescent="0.25">
      <c r="A32" s="40">
        <v>26</v>
      </c>
      <c r="B32" s="41">
        <v>576000</v>
      </c>
      <c r="C32" s="42">
        <f t="shared" si="0"/>
        <v>48000</v>
      </c>
      <c r="D32" s="43">
        <f t="shared" si="1"/>
        <v>2206.8965517241381</v>
      </c>
      <c r="E32" s="44">
        <f t="shared" si="2"/>
        <v>2181.818181818182</v>
      </c>
      <c r="F32" s="45">
        <f t="shared" si="3"/>
        <v>2006.9686411149826</v>
      </c>
      <c r="G32" s="45">
        <f t="shared" si="4"/>
        <v>1846.1538461538462</v>
      </c>
      <c r="H32" s="45">
        <f t="shared" si="5"/>
        <v>1840.2555910543131</v>
      </c>
      <c r="I32" s="43">
        <f t="shared" si="6"/>
        <v>295.38461538461536</v>
      </c>
      <c r="J32" s="44">
        <f t="shared" si="7"/>
        <v>307.69230769230768</v>
      </c>
      <c r="K32" s="44">
        <f t="shared" si="8"/>
        <v>311.35135135135135</v>
      </c>
      <c r="L32" s="44">
        <f t="shared" si="9"/>
        <v>312.02600216684726</v>
      </c>
      <c r="M32" s="46">
        <f t="shared" si="10"/>
        <v>329.70807097882084</v>
      </c>
      <c r="N32" s="43">
        <f t="shared" si="11"/>
        <v>494.71665712650258</v>
      </c>
      <c r="O32" s="46">
        <f t="shared" si="12"/>
        <v>659.62220950200344</v>
      </c>
      <c r="P32" s="43">
        <f t="shared" si="13"/>
        <v>468.18526543878659</v>
      </c>
      <c r="Q32" s="46">
        <f t="shared" si="14"/>
        <v>624.24702058504874</v>
      </c>
      <c r="R32" s="47">
        <f t="shared" si="15"/>
        <v>467.17297297297296</v>
      </c>
      <c r="S32" s="45">
        <f t="shared" si="16"/>
        <v>622.89729729729731</v>
      </c>
      <c r="T32" s="43">
        <f t="shared" si="17"/>
        <v>461.68269230769232</v>
      </c>
      <c r="U32" s="46">
        <f t="shared" si="18"/>
        <v>615.57692307692309</v>
      </c>
      <c r="V32" s="47">
        <f t="shared" si="19"/>
        <v>448.97142857142853</v>
      </c>
      <c r="W32" s="46">
        <f t="shared" si="20"/>
        <v>598.62857142857138</v>
      </c>
      <c r="X32" s="43">
        <f t="shared" si="21"/>
        <v>443.21538461538461</v>
      </c>
      <c r="Y32" s="46">
        <f t="shared" si="22"/>
        <v>590.95384615384614</v>
      </c>
      <c r="Z32" s="48">
        <f>(($B32+180)/1950)/3*4</f>
        <v>393.96923076923076</v>
      </c>
    </row>
    <row r="33" spans="1:26" s="2" customFormat="1" x14ac:dyDescent="0.25">
      <c r="A33" s="40">
        <v>27</v>
      </c>
      <c r="B33" s="41">
        <v>581200</v>
      </c>
      <c r="C33" s="42">
        <f t="shared" si="0"/>
        <v>48433.333333333336</v>
      </c>
      <c r="D33" s="43">
        <f t="shared" si="1"/>
        <v>2226.8199233716473</v>
      </c>
      <c r="E33" s="44">
        <f t="shared" si="2"/>
        <v>2201.5151515151515</v>
      </c>
      <c r="F33" s="45">
        <f t="shared" si="3"/>
        <v>2025.0871080139373</v>
      </c>
      <c r="G33" s="45">
        <f t="shared" si="4"/>
        <v>1862.8205128205129</v>
      </c>
      <c r="H33" s="45">
        <f t="shared" si="5"/>
        <v>1856.8690095846646</v>
      </c>
      <c r="I33" s="43">
        <f t="shared" si="6"/>
        <v>298.05128205128204</v>
      </c>
      <c r="J33" s="44">
        <f t="shared" si="7"/>
        <v>310.47008547008545</v>
      </c>
      <c r="K33" s="44">
        <f t="shared" si="8"/>
        <v>314.16216216216219</v>
      </c>
      <c r="L33" s="44">
        <f t="shared" si="9"/>
        <v>314.84290357529795</v>
      </c>
      <c r="M33" s="46">
        <f t="shared" si="10"/>
        <v>332.68460217515741</v>
      </c>
      <c r="N33" s="43">
        <f t="shared" si="11"/>
        <v>499.18145392100746</v>
      </c>
      <c r="O33" s="46">
        <f t="shared" si="12"/>
        <v>665.57527189467658</v>
      </c>
      <c r="P33" s="43">
        <f t="shared" si="13"/>
        <v>472.41061755146256</v>
      </c>
      <c r="Q33" s="46">
        <f t="shared" si="14"/>
        <v>629.88082340195012</v>
      </c>
      <c r="R33" s="47">
        <f t="shared" si="15"/>
        <v>471.38918918918915</v>
      </c>
      <c r="S33" s="45">
        <f t="shared" si="16"/>
        <v>628.51891891891887</v>
      </c>
      <c r="T33" s="43">
        <f t="shared" si="17"/>
        <v>465.84935897435901</v>
      </c>
      <c r="U33" s="46">
        <f t="shared" si="18"/>
        <v>621.13247863247864</v>
      </c>
      <c r="V33" s="47">
        <f t="shared" si="19"/>
        <v>453.02337662337663</v>
      </c>
      <c r="W33" s="46">
        <f t="shared" si="20"/>
        <v>604.03116883116888</v>
      </c>
      <c r="X33" s="43">
        <f t="shared" si="21"/>
        <v>447.21538461538466</v>
      </c>
      <c r="Y33" s="46">
        <f t="shared" si="22"/>
        <v>596.28717948717951</v>
      </c>
      <c r="Z33" s="48">
        <f t="shared" si="23"/>
        <v>397.52478632478636</v>
      </c>
    </row>
    <row r="34" spans="1:26" s="2" customFormat="1" x14ac:dyDescent="0.25">
      <c r="A34" s="40">
        <v>28</v>
      </c>
      <c r="B34" s="41">
        <v>586800</v>
      </c>
      <c r="C34" s="42">
        <f t="shared" si="0"/>
        <v>48900</v>
      </c>
      <c r="D34" s="43">
        <f t="shared" si="1"/>
        <v>2248.2758620689656</v>
      </c>
      <c r="E34" s="44">
        <f t="shared" si="2"/>
        <v>2222.7272727272725</v>
      </c>
      <c r="F34" s="45">
        <f t="shared" si="3"/>
        <v>2044.5993031358885</v>
      </c>
      <c r="G34" s="45">
        <f t="shared" si="4"/>
        <v>1880.7692307692307</v>
      </c>
      <c r="H34" s="45">
        <f t="shared" si="5"/>
        <v>1874.7603833865815</v>
      </c>
      <c r="I34" s="43">
        <f t="shared" si="6"/>
        <v>300.92307692307691</v>
      </c>
      <c r="J34" s="44">
        <f t="shared" si="7"/>
        <v>313.46153846153845</v>
      </c>
      <c r="K34" s="44">
        <f t="shared" si="8"/>
        <v>317.18918918918916</v>
      </c>
      <c r="L34" s="44">
        <f t="shared" si="9"/>
        <v>317.87648970747563</v>
      </c>
      <c r="M34" s="46">
        <f t="shared" si="10"/>
        <v>335.89009730967371</v>
      </c>
      <c r="N34" s="43">
        <f t="shared" si="11"/>
        <v>503.98969662278188</v>
      </c>
      <c r="O34" s="46">
        <f t="shared" si="12"/>
        <v>671.98626216370917</v>
      </c>
      <c r="P34" s="43">
        <f t="shared" si="13"/>
        <v>476.96099674972913</v>
      </c>
      <c r="Q34" s="46">
        <f t="shared" si="14"/>
        <v>635.94799566630547</v>
      </c>
      <c r="R34" s="47">
        <f t="shared" si="15"/>
        <v>475.92972972972973</v>
      </c>
      <c r="S34" s="45">
        <f t="shared" si="16"/>
        <v>634.57297297297293</v>
      </c>
      <c r="T34" s="43">
        <f t="shared" si="17"/>
        <v>470.33653846153845</v>
      </c>
      <c r="U34" s="46">
        <f t="shared" si="18"/>
        <v>627.11538461538464</v>
      </c>
      <c r="V34" s="47">
        <f t="shared" si="19"/>
        <v>457.38701298701301</v>
      </c>
      <c r="W34" s="46">
        <f t="shared" si="20"/>
        <v>609.84935064935064</v>
      </c>
      <c r="X34" s="43">
        <f t="shared" si="21"/>
        <v>451.52307692307693</v>
      </c>
      <c r="Y34" s="46">
        <f t="shared" si="22"/>
        <v>602.03076923076924</v>
      </c>
      <c r="Z34" s="48">
        <f t="shared" si="23"/>
        <v>401.35384615384618</v>
      </c>
    </row>
    <row r="35" spans="1:26" s="2" customFormat="1" x14ac:dyDescent="0.25">
      <c r="A35" s="40">
        <v>29</v>
      </c>
      <c r="B35" s="41">
        <v>592700</v>
      </c>
      <c r="C35" s="42">
        <f t="shared" si="0"/>
        <v>49391.666666666664</v>
      </c>
      <c r="D35" s="43">
        <f t="shared" si="1"/>
        <v>2270.8812260536397</v>
      </c>
      <c r="E35" s="44">
        <f t="shared" si="2"/>
        <v>2245.0757575757575</v>
      </c>
      <c r="F35" s="45">
        <f t="shared" si="3"/>
        <v>2065.1567944250869</v>
      </c>
      <c r="G35" s="45">
        <f t="shared" si="4"/>
        <v>1899.6794871794871</v>
      </c>
      <c r="H35" s="45">
        <f t="shared" si="5"/>
        <v>1893.6102236421725</v>
      </c>
      <c r="I35" s="43">
        <f t="shared" si="6"/>
        <v>303.94871794871796</v>
      </c>
      <c r="J35" s="44">
        <f t="shared" si="7"/>
        <v>316.61324786324786</v>
      </c>
      <c r="K35" s="44">
        <f t="shared" si="8"/>
        <v>320.37837837837839</v>
      </c>
      <c r="L35" s="44">
        <f t="shared" si="9"/>
        <v>321.07258938244854</v>
      </c>
      <c r="M35" s="46">
        <f t="shared" si="10"/>
        <v>339.26731539782486</v>
      </c>
      <c r="N35" s="43">
        <f t="shared" si="11"/>
        <v>509.05552375500861</v>
      </c>
      <c r="O35" s="46">
        <f t="shared" si="12"/>
        <v>678.74069834001148</v>
      </c>
      <c r="P35" s="43">
        <f t="shared" si="13"/>
        <v>481.75514626218848</v>
      </c>
      <c r="Q35" s="46">
        <f t="shared" si="14"/>
        <v>642.3401950162513</v>
      </c>
      <c r="R35" s="47">
        <f t="shared" si="15"/>
        <v>480.71351351351353</v>
      </c>
      <c r="S35" s="45">
        <f t="shared" si="16"/>
        <v>640.95135135135138</v>
      </c>
      <c r="T35" s="43">
        <f t="shared" si="17"/>
        <v>475.0641025641026</v>
      </c>
      <c r="U35" s="46">
        <f t="shared" si="18"/>
        <v>633.41880341880346</v>
      </c>
      <c r="V35" s="47">
        <f t="shared" si="19"/>
        <v>461.98441558441561</v>
      </c>
      <c r="W35" s="46">
        <f t="shared" si="20"/>
        <v>615.97922077922078</v>
      </c>
      <c r="X35" s="43">
        <f t="shared" si="21"/>
        <v>456.06153846153848</v>
      </c>
      <c r="Y35" s="46">
        <f t="shared" si="22"/>
        <v>608.08205128205134</v>
      </c>
      <c r="Z35" s="48">
        <f t="shared" si="23"/>
        <v>405.38803418803423</v>
      </c>
    </row>
    <row r="36" spans="1:26" s="2" customFormat="1" x14ac:dyDescent="0.25">
      <c r="A36" s="40">
        <v>30</v>
      </c>
      <c r="B36" s="41">
        <v>599100</v>
      </c>
      <c r="C36" s="42">
        <f t="shared" si="0"/>
        <v>49925</v>
      </c>
      <c r="D36" s="43">
        <f t="shared" si="1"/>
        <v>2295.4022988505749</v>
      </c>
      <c r="E36" s="44">
        <f t="shared" si="2"/>
        <v>2269.318181818182</v>
      </c>
      <c r="F36" s="45">
        <f t="shared" si="3"/>
        <v>2087.4564459930311</v>
      </c>
      <c r="G36" s="45">
        <f t="shared" si="4"/>
        <v>1920.1923076923076</v>
      </c>
      <c r="H36" s="45">
        <f t="shared" si="5"/>
        <v>1914.0575079872206</v>
      </c>
      <c r="I36" s="43">
        <f t="shared" si="6"/>
        <v>307.23076923076923</v>
      </c>
      <c r="J36" s="44">
        <f t="shared" si="7"/>
        <v>320.03205128205127</v>
      </c>
      <c r="K36" s="44">
        <f t="shared" si="8"/>
        <v>323.83783783783781</v>
      </c>
      <c r="L36" s="44">
        <f t="shared" si="9"/>
        <v>324.53954496208019</v>
      </c>
      <c r="M36" s="46">
        <f t="shared" si="10"/>
        <v>342.93073840870062</v>
      </c>
      <c r="N36" s="43">
        <f t="shared" si="11"/>
        <v>514.55065827132228</v>
      </c>
      <c r="O36" s="46">
        <f t="shared" si="12"/>
        <v>686.067544361763</v>
      </c>
      <c r="P36" s="43">
        <f t="shared" si="13"/>
        <v>486.95557963163594</v>
      </c>
      <c r="Q36" s="46">
        <f t="shared" si="14"/>
        <v>649.27410617551459</v>
      </c>
      <c r="R36" s="47">
        <f t="shared" si="15"/>
        <v>485.90270270270264</v>
      </c>
      <c r="S36" s="45">
        <f t="shared" si="16"/>
        <v>647.87027027027023</v>
      </c>
      <c r="T36" s="43">
        <f t="shared" si="17"/>
        <v>480.19230769230774</v>
      </c>
      <c r="U36" s="46">
        <f t="shared" si="18"/>
        <v>640.25641025641028</v>
      </c>
      <c r="V36" s="47">
        <f t="shared" si="19"/>
        <v>466.97142857142853</v>
      </c>
      <c r="W36" s="46">
        <f t="shared" si="20"/>
        <v>622.62857142857138</v>
      </c>
      <c r="X36" s="43">
        <f t="shared" si="21"/>
        <v>460.98461538461538</v>
      </c>
      <c r="Y36" s="46">
        <f t="shared" si="22"/>
        <v>614.64615384615388</v>
      </c>
      <c r="Z36" s="48">
        <f t="shared" si="23"/>
        <v>409.76410256410259</v>
      </c>
    </row>
    <row r="37" spans="1:26" s="2" customFormat="1" x14ac:dyDescent="0.25">
      <c r="A37" s="40">
        <v>31</v>
      </c>
      <c r="B37" s="41">
        <v>606200</v>
      </c>
      <c r="C37" s="42">
        <f t="shared" si="0"/>
        <v>50516.666666666664</v>
      </c>
      <c r="D37" s="43">
        <f t="shared" si="1"/>
        <v>2322.6053639846741</v>
      </c>
      <c r="E37" s="44">
        <f t="shared" si="2"/>
        <v>2296.212121212121</v>
      </c>
      <c r="F37" s="45">
        <f t="shared" si="3"/>
        <v>2112.1951219512193</v>
      </c>
      <c r="G37" s="45">
        <f t="shared" si="4"/>
        <v>1942.948717948718</v>
      </c>
      <c r="H37" s="45">
        <f t="shared" si="5"/>
        <v>1936.7412140575079</v>
      </c>
      <c r="I37" s="43">
        <f t="shared" si="6"/>
        <v>310.87179487179486</v>
      </c>
      <c r="J37" s="44">
        <f t="shared" si="7"/>
        <v>323.82478632478632</v>
      </c>
      <c r="K37" s="44">
        <f t="shared" si="8"/>
        <v>327.67567567567568</v>
      </c>
      <c r="L37" s="44">
        <f t="shared" si="9"/>
        <v>328.385698808234</v>
      </c>
      <c r="M37" s="46">
        <f t="shared" si="10"/>
        <v>346.99484831139097</v>
      </c>
      <c r="N37" s="43">
        <f t="shared" si="11"/>
        <v>520.64682312535774</v>
      </c>
      <c r="O37" s="46">
        <f t="shared" si="12"/>
        <v>694.19576416714369</v>
      </c>
      <c r="P37" s="43">
        <f t="shared" si="13"/>
        <v>492.72481040086677</v>
      </c>
      <c r="Q37" s="46">
        <f t="shared" si="14"/>
        <v>656.96641386782233</v>
      </c>
      <c r="R37" s="47">
        <f t="shared" si="15"/>
        <v>491.65945945945947</v>
      </c>
      <c r="S37" s="45">
        <f t="shared" si="16"/>
        <v>655.54594594594596</v>
      </c>
      <c r="T37" s="43">
        <f t="shared" si="17"/>
        <v>485.88141025641028</v>
      </c>
      <c r="U37" s="46">
        <f t="shared" si="18"/>
        <v>647.84188034188037</v>
      </c>
      <c r="V37" s="47">
        <f t="shared" si="19"/>
        <v>472.50389610389612</v>
      </c>
      <c r="W37" s="46">
        <f t="shared" si="20"/>
        <v>630.00519480519483</v>
      </c>
      <c r="X37" s="43">
        <f t="shared" si="21"/>
        <v>466.44615384615383</v>
      </c>
      <c r="Y37" s="46">
        <f t="shared" si="22"/>
        <v>621.92820512820515</v>
      </c>
      <c r="Z37" s="48">
        <f t="shared" si="23"/>
        <v>414.61880341880345</v>
      </c>
    </row>
    <row r="38" spans="1:26" s="2" customFormat="1" x14ac:dyDescent="0.25">
      <c r="A38" s="40">
        <v>32</v>
      </c>
      <c r="B38" s="41">
        <v>614600</v>
      </c>
      <c r="C38" s="42">
        <f t="shared" si="0"/>
        <v>51216.666666666664</v>
      </c>
      <c r="D38" s="43">
        <f t="shared" si="1"/>
        <v>2354.7892720306513</v>
      </c>
      <c r="E38" s="44">
        <f t="shared" si="2"/>
        <v>2328.030303030303</v>
      </c>
      <c r="F38" s="45">
        <f t="shared" si="3"/>
        <v>2141.4634146341464</v>
      </c>
      <c r="G38" s="45">
        <f t="shared" si="4"/>
        <v>1969.8717948717949</v>
      </c>
      <c r="H38" s="45">
        <f t="shared" si="5"/>
        <v>1963.5782747603835</v>
      </c>
      <c r="I38" s="43">
        <f t="shared" si="6"/>
        <v>315.17948717948718</v>
      </c>
      <c r="J38" s="44">
        <f t="shared" si="7"/>
        <v>328.31196581196582</v>
      </c>
      <c r="K38" s="44">
        <f t="shared" si="8"/>
        <v>332.2162162162162</v>
      </c>
      <c r="L38" s="44">
        <f t="shared" si="9"/>
        <v>332.93607800650057</v>
      </c>
      <c r="M38" s="46">
        <f t="shared" si="10"/>
        <v>351.80309101316544</v>
      </c>
      <c r="N38" s="43">
        <f t="shared" si="11"/>
        <v>527.85918717801951</v>
      </c>
      <c r="O38" s="46">
        <f t="shared" si="12"/>
        <v>703.81224957069264</v>
      </c>
      <c r="P38" s="43">
        <f t="shared" si="13"/>
        <v>499.55037919826651</v>
      </c>
      <c r="Q38" s="46">
        <f t="shared" si="14"/>
        <v>666.06717226435535</v>
      </c>
      <c r="R38" s="47">
        <f t="shared" si="15"/>
        <v>498.47027027027025</v>
      </c>
      <c r="S38" s="45">
        <f t="shared" si="16"/>
        <v>664.627027027027</v>
      </c>
      <c r="T38" s="43">
        <f t="shared" si="17"/>
        <v>492.61217948717945</v>
      </c>
      <c r="U38" s="46">
        <f t="shared" si="18"/>
        <v>656.81623931623926</v>
      </c>
      <c r="V38" s="47">
        <f t="shared" si="19"/>
        <v>479.04935064935069</v>
      </c>
      <c r="W38" s="46">
        <f t="shared" si="20"/>
        <v>638.73246753246758</v>
      </c>
      <c r="X38" s="43">
        <f t="shared" si="21"/>
        <v>472.90769230769234</v>
      </c>
      <c r="Y38" s="46">
        <f t="shared" si="22"/>
        <v>630.54358974358979</v>
      </c>
      <c r="Z38" s="48">
        <f t="shared" si="23"/>
        <v>420.36239316239318</v>
      </c>
    </row>
    <row r="39" spans="1:26" s="2" customFormat="1" x14ac:dyDescent="0.25">
      <c r="A39" s="40">
        <v>33</v>
      </c>
      <c r="B39" s="41">
        <v>623400</v>
      </c>
      <c r="C39" s="42">
        <f t="shared" si="0"/>
        <v>51950</v>
      </c>
      <c r="D39" s="43">
        <f t="shared" si="1"/>
        <v>2388.5057471264367</v>
      </c>
      <c r="E39" s="44">
        <f t="shared" si="2"/>
        <v>2361.3636363636365</v>
      </c>
      <c r="F39" s="45">
        <f t="shared" si="3"/>
        <v>2172.1254355400697</v>
      </c>
      <c r="G39" s="45">
        <f t="shared" si="4"/>
        <v>1998.0769230769231</v>
      </c>
      <c r="H39" s="45">
        <f t="shared" si="5"/>
        <v>1991.6932907348244</v>
      </c>
      <c r="I39" s="43">
        <f t="shared" si="6"/>
        <v>319.69230769230768</v>
      </c>
      <c r="J39" s="44">
        <f t="shared" si="7"/>
        <v>333.0128205128205</v>
      </c>
      <c r="K39" s="44">
        <f t="shared" si="8"/>
        <v>336.97297297297297</v>
      </c>
      <c r="L39" s="44">
        <f t="shared" si="9"/>
        <v>337.70314192849406</v>
      </c>
      <c r="M39" s="46">
        <f t="shared" si="10"/>
        <v>356.84029765311965</v>
      </c>
      <c r="N39" s="43">
        <f t="shared" si="11"/>
        <v>535.41499713795076</v>
      </c>
      <c r="O39" s="46">
        <f t="shared" si="12"/>
        <v>713.88666285060106</v>
      </c>
      <c r="P39" s="43">
        <f t="shared" si="13"/>
        <v>506.70097508125673</v>
      </c>
      <c r="Q39" s="46">
        <f t="shared" si="14"/>
        <v>675.60130010834234</v>
      </c>
      <c r="R39" s="47">
        <f t="shared" si="15"/>
        <v>505.60540540540541</v>
      </c>
      <c r="S39" s="45">
        <f t="shared" si="16"/>
        <v>674.14054054054054</v>
      </c>
      <c r="T39" s="43">
        <f t="shared" si="17"/>
        <v>499.66346153846155</v>
      </c>
      <c r="U39" s="46">
        <f t="shared" si="18"/>
        <v>666.21794871794873</v>
      </c>
      <c r="V39" s="47">
        <f t="shared" si="19"/>
        <v>485.90649350649352</v>
      </c>
      <c r="W39" s="46">
        <f t="shared" si="20"/>
        <v>647.87532467532469</v>
      </c>
      <c r="X39" s="43">
        <f t="shared" si="21"/>
        <v>479.67692307692312</v>
      </c>
      <c r="Y39" s="46">
        <f t="shared" si="22"/>
        <v>639.56923076923078</v>
      </c>
      <c r="Z39" s="48">
        <f t="shared" si="23"/>
        <v>426.37948717948717</v>
      </c>
    </row>
    <row r="40" spans="1:26" s="2" customFormat="1" x14ac:dyDescent="0.25">
      <c r="A40" s="40">
        <v>34</v>
      </c>
      <c r="B40" s="41">
        <v>633200</v>
      </c>
      <c r="C40" s="42">
        <f t="shared" si="0"/>
        <v>52766.666666666664</v>
      </c>
      <c r="D40" s="43">
        <f t="shared" si="1"/>
        <v>2426.0536398467434</v>
      </c>
      <c r="E40" s="44">
        <f t="shared" si="2"/>
        <v>2398.4848484848485</v>
      </c>
      <c r="F40" s="45">
        <f t="shared" si="3"/>
        <v>2206.2717770034842</v>
      </c>
      <c r="G40" s="45">
        <f t="shared" si="4"/>
        <v>2029.4871794871794</v>
      </c>
      <c r="H40" s="45">
        <f t="shared" si="5"/>
        <v>2023.003194888179</v>
      </c>
      <c r="I40" s="43">
        <f t="shared" si="6"/>
        <v>324.71794871794873</v>
      </c>
      <c r="J40" s="44">
        <f t="shared" si="7"/>
        <v>338.24786324786322</v>
      </c>
      <c r="K40" s="44">
        <f t="shared" si="8"/>
        <v>342.27027027027026</v>
      </c>
      <c r="L40" s="44">
        <f t="shared" si="9"/>
        <v>343.01191765980496</v>
      </c>
      <c r="M40" s="46">
        <f t="shared" si="10"/>
        <v>362.44991413852318</v>
      </c>
      <c r="N40" s="43">
        <f t="shared" si="11"/>
        <v>543.82942186605612</v>
      </c>
      <c r="O40" s="46">
        <f t="shared" si="12"/>
        <v>725.10589582140813</v>
      </c>
      <c r="P40" s="43">
        <f t="shared" si="13"/>
        <v>514.66413867822325</v>
      </c>
      <c r="Q40" s="46">
        <f t="shared" si="14"/>
        <v>686.21885157096426</v>
      </c>
      <c r="R40" s="47">
        <f t="shared" si="15"/>
        <v>513.55135135135129</v>
      </c>
      <c r="S40" s="45">
        <f t="shared" si="16"/>
        <v>684.73513513513512</v>
      </c>
      <c r="T40" s="43">
        <f t="shared" si="17"/>
        <v>507.51602564102564</v>
      </c>
      <c r="U40" s="46">
        <f t="shared" si="18"/>
        <v>676.68803418803418</v>
      </c>
      <c r="V40" s="47">
        <f t="shared" si="19"/>
        <v>493.54285714285709</v>
      </c>
      <c r="W40" s="46">
        <f t="shared" si="20"/>
        <v>658.05714285714282</v>
      </c>
      <c r="X40" s="43">
        <f t="shared" si="21"/>
        <v>487.21538461538455</v>
      </c>
      <c r="Y40" s="46">
        <f t="shared" si="22"/>
        <v>649.62051282051277</v>
      </c>
      <c r="Z40" s="48">
        <f t="shared" si="23"/>
        <v>433.08034188034185</v>
      </c>
    </row>
    <row r="41" spans="1:26" s="2" customFormat="1" x14ac:dyDescent="0.25">
      <c r="A41" s="40">
        <v>35</v>
      </c>
      <c r="B41" s="41">
        <v>643000</v>
      </c>
      <c r="C41" s="42">
        <f t="shared" si="0"/>
        <v>53583.333333333336</v>
      </c>
      <c r="D41" s="43">
        <f t="shared" si="1"/>
        <v>2463.6015325670496</v>
      </c>
      <c r="E41" s="44">
        <f t="shared" si="2"/>
        <v>2435.6060606060605</v>
      </c>
      <c r="F41" s="45">
        <f t="shared" si="3"/>
        <v>2240.4181184668992</v>
      </c>
      <c r="G41" s="45">
        <f t="shared" si="4"/>
        <v>2060.897435897436</v>
      </c>
      <c r="H41" s="45">
        <f t="shared" si="5"/>
        <v>2054.3130990415334</v>
      </c>
      <c r="I41" s="43">
        <f t="shared" si="6"/>
        <v>329.74358974358972</v>
      </c>
      <c r="J41" s="44">
        <f t="shared" si="7"/>
        <v>343.482905982906</v>
      </c>
      <c r="K41" s="44">
        <f t="shared" si="8"/>
        <v>347.56756756756755</v>
      </c>
      <c r="L41" s="44">
        <f t="shared" si="9"/>
        <v>348.32069339111592</v>
      </c>
      <c r="M41" s="46">
        <f t="shared" si="10"/>
        <v>368.05953062392672</v>
      </c>
      <c r="N41" s="43">
        <f t="shared" si="11"/>
        <v>552.24384659416137</v>
      </c>
      <c r="O41" s="46">
        <f t="shared" si="12"/>
        <v>736.3251287922152</v>
      </c>
      <c r="P41" s="43">
        <f t="shared" si="13"/>
        <v>522.62730227518966</v>
      </c>
      <c r="Q41" s="46">
        <f t="shared" si="14"/>
        <v>696.83640303358618</v>
      </c>
      <c r="R41" s="47">
        <f t="shared" si="15"/>
        <v>521.49729729729734</v>
      </c>
      <c r="S41" s="45">
        <f t="shared" si="16"/>
        <v>695.32972972972971</v>
      </c>
      <c r="T41" s="43">
        <f t="shared" si="17"/>
        <v>515.36858974358972</v>
      </c>
      <c r="U41" s="46">
        <f t="shared" si="18"/>
        <v>687.15811965811963</v>
      </c>
      <c r="V41" s="47">
        <f t="shared" si="19"/>
        <v>501.17922077922083</v>
      </c>
      <c r="W41" s="46">
        <f t="shared" si="20"/>
        <v>668.23896103896107</v>
      </c>
      <c r="X41" s="43">
        <f t="shared" si="21"/>
        <v>494.75384615384615</v>
      </c>
      <c r="Y41" s="46">
        <f t="shared" si="22"/>
        <v>659.67179487179487</v>
      </c>
      <c r="Z41" s="48">
        <f t="shared" si="23"/>
        <v>439.78119658119658</v>
      </c>
    </row>
    <row r="42" spans="1:26" s="2" customFormat="1" x14ac:dyDescent="0.25">
      <c r="A42" s="40">
        <v>36</v>
      </c>
      <c r="B42" s="41">
        <v>654100</v>
      </c>
      <c r="C42" s="42">
        <f t="shared" si="0"/>
        <v>54508.333333333336</v>
      </c>
      <c r="D42" s="43">
        <f t="shared" si="1"/>
        <v>2506.1302681992338</v>
      </c>
      <c r="E42" s="44">
        <f t="shared" si="2"/>
        <v>2477.651515151515</v>
      </c>
      <c r="F42" s="45">
        <f t="shared" si="3"/>
        <v>2279.094076655052</v>
      </c>
      <c r="G42" s="45">
        <f t="shared" si="4"/>
        <v>2096.4743589743589</v>
      </c>
      <c r="H42" s="45">
        <f t="shared" si="5"/>
        <v>2089.7763578274762</v>
      </c>
      <c r="I42" s="43">
        <f t="shared" si="6"/>
        <v>335.43589743589746</v>
      </c>
      <c r="J42" s="44">
        <f t="shared" si="7"/>
        <v>349.41239316239319</v>
      </c>
      <c r="K42" s="44">
        <f t="shared" si="8"/>
        <v>353.56756756756755</v>
      </c>
      <c r="L42" s="44">
        <f t="shared" si="9"/>
        <v>354.33369447453953</v>
      </c>
      <c r="M42" s="46">
        <f t="shared" si="10"/>
        <v>374.41327990841444</v>
      </c>
      <c r="N42" s="43">
        <f t="shared" si="11"/>
        <v>561.77447052089292</v>
      </c>
      <c r="O42" s="46">
        <f t="shared" si="12"/>
        <v>749.03262736119063</v>
      </c>
      <c r="P42" s="43">
        <f t="shared" si="13"/>
        <v>531.64680390032504</v>
      </c>
      <c r="Q42" s="46">
        <f t="shared" si="14"/>
        <v>708.86240520043339</v>
      </c>
      <c r="R42" s="47">
        <f t="shared" si="15"/>
        <v>530.49729729729734</v>
      </c>
      <c r="S42" s="45">
        <f t="shared" si="16"/>
        <v>707.32972972972971</v>
      </c>
      <c r="T42" s="43">
        <f t="shared" si="17"/>
        <v>524.26282051282055</v>
      </c>
      <c r="U42" s="46">
        <f t="shared" si="18"/>
        <v>699.017094017094</v>
      </c>
      <c r="V42" s="47">
        <f t="shared" si="19"/>
        <v>509.82857142857142</v>
      </c>
      <c r="W42" s="46">
        <f t="shared" si="20"/>
        <v>679.7714285714286</v>
      </c>
      <c r="X42" s="43">
        <f t="shared" si="21"/>
        <v>503.29230769230765</v>
      </c>
      <c r="Y42" s="46">
        <f t="shared" si="22"/>
        <v>671.05641025641023</v>
      </c>
      <c r="Z42" s="48">
        <f t="shared" si="23"/>
        <v>447.37094017094017</v>
      </c>
    </row>
    <row r="43" spans="1:26" s="2" customFormat="1" x14ac:dyDescent="0.25">
      <c r="A43" s="40">
        <v>37</v>
      </c>
      <c r="B43" s="41">
        <v>666400</v>
      </c>
      <c r="C43" s="42">
        <f t="shared" si="0"/>
        <v>55533.333333333336</v>
      </c>
      <c r="D43" s="43">
        <f t="shared" si="1"/>
        <v>2553.2567049808431</v>
      </c>
      <c r="E43" s="44">
        <f t="shared" si="2"/>
        <v>2524.242424242424</v>
      </c>
      <c r="F43" s="45">
        <f t="shared" si="3"/>
        <v>2321.9512195121952</v>
      </c>
      <c r="G43" s="45">
        <f t="shared" si="4"/>
        <v>2135.897435897436</v>
      </c>
      <c r="H43" s="45">
        <f t="shared" si="5"/>
        <v>2129.0734824281149</v>
      </c>
      <c r="I43" s="43">
        <f t="shared" si="6"/>
        <v>341.74358974358972</v>
      </c>
      <c r="J43" s="44">
        <f t="shared" si="7"/>
        <v>355.982905982906</v>
      </c>
      <c r="K43" s="44">
        <f t="shared" si="8"/>
        <v>360.2162162162162</v>
      </c>
      <c r="L43" s="44">
        <f t="shared" si="9"/>
        <v>360.99674972914408</v>
      </c>
      <c r="M43" s="46">
        <f t="shared" si="10"/>
        <v>381.45392100744135</v>
      </c>
      <c r="N43" s="43">
        <f t="shared" si="11"/>
        <v>572.33543216943337</v>
      </c>
      <c r="O43" s="46">
        <f t="shared" si="12"/>
        <v>763.11390955924446</v>
      </c>
      <c r="P43" s="43">
        <f t="shared" si="13"/>
        <v>541.64138678223185</v>
      </c>
      <c r="Q43" s="46">
        <f t="shared" si="14"/>
        <v>722.1885157096425</v>
      </c>
      <c r="R43" s="47">
        <f t="shared" si="15"/>
        <v>540.47027027027025</v>
      </c>
      <c r="S43" s="45">
        <f t="shared" si="16"/>
        <v>720.627027027027</v>
      </c>
      <c r="T43" s="43">
        <f t="shared" si="17"/>
        <v>534.11858974358972</v>
      </c>
      <c r="U43" s="46">
        <f t="shared" si="18"/>
        <v>712.15811965811963</v>
      </c>
      <c r="V43" s="47">
        <f t="shared" si="19"/>
        <v>519.41298701298706</v>
      </c>
      <c r="W43" s="46">
        <f t="shared" si="20"/>
        <v>692.55064935064934</v>
      </c>
      <c r="X43" s="43">
        <f t="shared" si="21"/>
        <v>512.7538461538461</v>
      </c>
      <c r="Y43" s="46">
        <f t="shared" si="22"/>
        <v>683.67179487179487</v>
      </c>
      <c r="Z43" s="48">
        <f t="shared" si="23"/>
        <v>455.78119658119658</v>
      </c>
    </row>
    <row r="44" spans="1:26" s="2" customFormat="1" x14ac:dyDescent="0.25">
      <c r="A44" s="40">
        <v>38</v>
      </c>
      <c r="B44" s="41">
        <v>677500</v>
      </c>
      <c r="C44" s="42">
        <f t="shared" si="0"/>
        <v>56458.333333333336</v>
      </c>
      <c r="D44" s="43">
        <f t="shared" si="1"/>
        <v>2595.7854406130268</v>
      </c>
      <c r="E44" s="44">
        <f t="shared" si="2"/>
        <v>2566.287878787879</v>
      </c>
      <c r="F44" s="45">
        <f t="shared" si="3"/>
        <v>2360.6271777003485</v>
      </c>
      <c r="G44" s="45">
        <f t="shared" si="4"/>
        <v>2171.4743589743589</v>
      </c>
      <c r="H44" s="45">
        <f t="shared" si="5"/>
        <v>2164.5367412140577</v>
      </c>
      <c r="I44" s="43">
        <f t="shared" si="6"/>
        <v>347.43589743589746</v>
      </c>
      <c r="J44" s="44">
        <f t="shared" si="7"/>
        <v>361.91239316239319</v>
      </c>
      <c r="K44" s="44">
        <f t="shared" si="8"/>
        <v>366.2162162162162</v>
      </c>
      <c r="L44" s="44">
        <f t="shared" si="9"/>
        <v>367.00975081256769</v>
      </c>
      <c r="M44" s="46">
        <f t="shared" si="10"/>
        <v>387.80767029192901</v>
      </c>
      <c r="N44" s="43">
        <f t="shared" si="11"/>
        <v>581.86605609616481</v>
      </c>
      <c r="O44" s="46">
        <f t="shared" si="12"/>
        <v>775.82140812821979</v>
      </c>
      <c r="P44" s="43">
        <f t="shared" si="13"/>
        <v>550.66088840736734</v>
      </c>
      <c r="Q44" s="46">
        <f t="shared" si="14"/>
        <v>734.21451787648971</v>
      </c>
      <c r="R44" s="47">
        <f t="shared" si="15"/>
        <v>549.47027027027025</v>
      </c>
      <c r="S44" s="45">
        <f t="shared" si="16"/>
        <v>732.627027027027</v>
      </c>
      <c r="T44" s="43">
        <f t="shared" si="17"/>
        <v>543.01282051282055</v>
      </c>
      <c r="U44" s="46">
        <f t="shared" si="18"/>
        <v>724.017094017094</v>
      </c>
      <c r="V44" s="47">
        <f t="shared" si="19"/>
        <v>528.06233766233765</v>
      </c>
      <c r="W44" s="46">
        <f t="shared" si="20"/>
        <v>704.08311688311687</v>
      </c>
      <c r="X44" s="43">
        <f t="shared" si="21"/>
        <v>521.29230769230765</v>
      </c>
      <c r="Y44" s="46">
        <f t="shared" si="22"/>
        <v>695.05641025641023</v>
      </c>
      <c r="Z44" s="48">
        <f t="shared" si="23"/>
        <v>463.37094017094017</v>
      </c>
    </row>
    <row r="45" spans="1:26" s="2" customFormat="1" x14ac:dyDescent="0.25">
      <c r="A45" s="40">
        <v>39</v>
      </c>
      <c r="B45" s="41">
        <v>689300</v>
      </c>
      <c r="C45" s="42">
        <f t="shared" si="0"/>
        <v>57441.666666666664</v>
      </c>
      <c r="D45" s="43">
        <f t="shared" si="1"/>
        <v>2640.9961685823755</v>
      </c>
      <c r="E45" s="44">
        <f t="shared" si="2"/>
        <v>2610.9848484848485</v>
      </c>
      <c r="F45" s="45">
        <f t="shared" si="3"/>
        <v>2401.7421602787458</v>
      </c>
      <c r="G45" s="45">
        <f t="shared" si="4"/>
        <v>2209.2948717948716</v>
      </c>
      <c r="H45" s="45">
        <f t="shared" si="5"/>
        <v>2202.2364217252398</v>
      </c>
      <c r="I45" s="43">
        <f t="shared" si="6"/>
        <v>353.4871794871795</v>
      </c>
      <c r="J45" s="44">
        <f t="shared" si="7"/>
        <v>368.21581196581195</v>
      </c>
      <c r="K45" s="44">
        <f t="shared" si="8"/>
        <v>372.59459459459458</v>
      </c>
      <c r="L45" s="44">
        <f t="shared" si="9"/>
        <v>373.40195016251351</v>
      </c>
      <c r="M45" s="46">
        <f t="shared" si="10"/>
        <v>394.56210646823126</v>
      </c>
      <c r="N45" s="43">
        <f t="shared" si="11"/>
        <v>591.99771036061816</v>
      </c>
      <c r="O45" s="46">
        <f t="shared" si="12"/>
        <v>789.33028048082429</v>
      </c>
      <c r="P45" s="43">
        <f t="shared" si="13"/>
        <v>560.24918743228602</v>
      </c>
      <c r="Q45" s="46">
        <f t="shared" si="14"/>
        <v>746.99891657638136</v>
      </c>
      <c r="R45" s="47">
        <f t="shared" si="15"/>
        <v>559.03783783783786</v>
      </c>
      <c r="S45" s="45">
        <f t="shared" si="16"/>
        <v>745.38378378378377</v>
      </c>
      <c r="T45" s="43">
        <f t="shared" si="17"/>
        <v>552.46794871794873</v>
      </c>
      <c r="U45" s="46">
        <f t="shared" si="18"/>
        <v>736.62393162393164</v>
      </c>
      <c r="V45" s="47">
        <f t="shared" si="19"/>
        <v>537.25714285714287</v>
      </c>
      <c r="W45" s="46">
        <f t="shared" si="20"/>
        <v>716.34285714285716</v>
      </c>
      <c r="X45" s="43">
        <f t="shared" si="21"/>
        <v>530.36923076923074</v>
      </c>
      <c r="Y45" s="46">
        <f t="shared" si="22"/>
        <v>707.15897435897432</v>
      </c>
      <c r="Z45" s="48">
        <f t="shared" si="23"/>
        <v>471.43931623931621</v>
      </c>
    </row>
    <row r="46" spans="1:26" s="2" customFormat="1" x14ac:dyDescent="0.25">
      <c r="A46" s="40">
        <v>40</v>
      </c>
      <c r="B46" s="41">
        <v>702200</v>
      </c>
      <c r="C46" s="42">
        <f t="shared" si="0"/>
        <v>58516.666666666664</v>
      </c>
      <c r="D46" s="43">
        <f t="shared" si="1"/>
        <v>2690.4214559386974</v>
      </c>
      <c r="E46" s="44">
        <f t="shared" si="2"/>
        <v>2659.848484848485</v>
      </c>
      <c r="F46" s="45">
        <f t="shared" si="3"/>
        <v>2446.6898954703834</v>
      </c>
      <c r="G46" s="45">
        <f t="shared" si="4"/>
        <v>2250.6410256410259</v>
      </c>
      <c r="H46" s="45">
        <f t="shared" si="5"/>
        <v>2243.4504792332268</v>
      </c>
      <c r="I46" s="43">
        <f t="shared" si="6"/>
        <v>360.10256410256409</v>
      </c>
      <c r="J46" s="44">
        <f t="shared" si="7"/>
        <v>375.10683760683759</v>
      </c>
      <c r="K46" s="44">
        <f t="shared" si="8"/>
        <v>379.56756756756755</v>
      </c>
      <c r="L46" s="44">
        <f t="shared" si="9"/>
        <v>380.39003250270855</v>
      </c>
      <c r="M46" s="46">
        <f t="shared" si="10"/>
        <v>401.94619347452777</v>
      </c>
      <c r="N46" s="43">
        <f t="shared" si="11"/>
        <v>603.07384087006301</v>
      </c>
      <c r="O46" s="46">
        <f t="shared" si="12"/>
        <v>804.09845449341731</v>
      </c>
      <c r="P46" s="43">
        <f t="shared" si="13"/>
        <v>570.7313109425786</v>
      </c>
      <c r="Q46" s="46">
        <f t="shared" si="14"/>
        <v>760.97508125677143</v>
      </c>
      <c r="R46" s="47">
        <f t="shared" si="15"/>
        <v>569.49729729729734</v>
      </c>
      <c r="S46" s="45">
        <f t="shared" si="16"/>
        <v>759.32972972972971</v>
      </c>
      <c r="T46" s="43">
        <f t="shared" si="17"/>
        <v>562.80448717948718</v>
      </c>
      <c r="U46" s="46">
        <f t="shared" si="18"/>
        <v>750.40598290598291</v>
      </c>
      <c r="V46" s="47">
        <f t="shared" si="19"/>
        <v>547.30909090909086</v>
      </c>
      <c r="W46" s="46">
        <f t="shared" si="20"/>
        <v>729.74545454545455</v>
      </c>
      <c r="X46" s="43">
        <f t="shared" si="21"/>
        <v>540.29230769230776</v>
      </c>
      <c r="Y46" s="46">
        <f t="shared" si="22"/>
        <v>720.3897435897436</v>
      </c>
      <c r="Z46" s="48">
        <f t="shared" si="23"/>
        <v>480.25982905982909</v>
      </c>
    </row>
    <row r="47" spans="1:26" s="2" customFormat="1" x14ac:dyDescent="0.25">
      <c r="A47" s="40">
        <v>41</v>
      </c>
      <c r="B47" s="41">
        <v>714100</v>
      </c>
      <c r="C47" s="42">
        <f t="shared" si="0"/>
        <v>59508.333333333336</v>
      </c>
      <c r="D47" s="43">
        <f t="shared" si="1"/>
        <v>2736.015325670498</v>
      </c>
      <c r="E47" s="44">
        <f t="shared" si="2"/>
        <v>2704.9242424242425</v>
      </c>
      <c r="F47" s="45">
        <f t="shared" si="3"/>
        <v>2488.1533101045297</v>
      </c>
      <c r="G47" s="45">
        <f t="shared" si="4"/>
        <v>2288.7820512820513</v>
      </c>
      <c r="H47" s="45">
        <f t="shared" si="5"/>
        <v>2281.4696485623003</v>
      </c>
      <c r="I47" s="43">
        <f t="shared" si="6"/>
        <v>366.20512820512823</v>
      </c>
      <c r="J47" s="44">
        <f t="shared" si="7"/>
        <v>381.46367521367523</v>
      </c>
      <c r="K47" s="44">
        <f t="shared" si="8"/>
        <v>386</v>
      </c>
      <c r="L47" s="44">
        <f t="shared" si="9"/>
        <v>386.83640303358612</v>
      </c>
      <c r="M47" s="46">
        <f t="shared" si="10"/>
        <v>408.75787063537496</v>
      </c>
      <c r="N47" s="43">
        <f t="shared" si="11"/>
        <v>613.29135661133375</v>
      </c>
      <c r="O47" s="46">
        <f t="shared" si="12"/>
        <v>817.72180881511167</v>
      </c>
      <c r="P47" s="43">
        <f t="shared" si="13"/>
        <v>580.40086673889493</v>
      </c>
      <c r="Q47" s="46">
        <f t="shared" si="14"/>
        <v>773.86782231852658</v>
      </c>
      <c r="R47" s="47">
        <f t="shared" si="15"/>
        <v>579.14594594594598</v>
      </c>
      <c r="S47" s="45">
        <f t="shared" si="16"/>
        <v>772.19459459459461</v>
      </c>
      <c r="T47" s="43">
        <f t="shared" si="17"/>
        <v>572.33974358974353</v>
      </c>
      <c r="U47" s="46">
        <f t="shared" si="18"/>
        <v>763.11965811965808</v>
      </c>
      <c r="V47" s="47">
        <f t="shared" si="19"/>
        <v>556.58181818181822</v>
      </c>
      <c r="W47" s="46">
        <f t="shared" si="20"/>
        <v>742.10909090909092</v>
      </c>
      <c r="X47" s="43">
        <f t="shared" si="21"/>
        <v>549.44615384615383</v>
      </c>
      <c r="Y47" s="46">
        <f t="shared" si="22"/>
        <v>732.59487179487178</v>
      </c>
      <c r="Z47" s="48">
        <f t="shared" si="23"/>
        <v>488.39658119658117</v>
      </c>
    </row>
    <row r="48" spans="1:26" s="2" customFormat="1" x14ac:dyDescent="0.25">
      <c r="A48" s="40">
        <v>42</v>
      </c>
      <c r="B48" s="41">
        <v>726900</v>
      </c>
      <c r="C48" s="42">
        <f t="shared" si="0"/>
        <v>60575</v>
      </c>
      <c r="D48" s="43">
        <f t="shared" si="1"/>
        <v>2785.0574712643679</v>
      </c>
      <c r="E48" s="44">
        <f t="shared" si="2"/>
        <v>2753.409090909091</v>
      </c>
      <c r="F48" s="45">
        <f t="shared" si="3"/>
        <v>2532.7526132404182</v>
      </c>
      <c r="G48" s="45">
        <f t="shared" si="4"/>
        <v>2329.8076923076924</v>
      </c>
      <c r="H48" s="45">
        <f t="shared" si="5"/>
        <v>2322.364217252396</v>
      </c>
      <c r="I48" s="43">
        <f t="shared" si="6"/>
        <v>372.76923076923077</v>
      </c>
      <c r="J48" s="44">
        <f t="shared" si="7"/>
        <v>388.30128205128204</v>
      </c>
      <c r="K48" s="44">
        <f t="shared" si="8"/>
        <v>392.91891891891891</v>
      </c>
      <c r="L48" s="44">
        <f t="shared" si="9"/>
        <v>393.77031419284941</v>
      </c>
      <c r="M48" s="46">
        <f t="shared" si="10"/>
        <v>416.08471665712648</v>
      </c>
      <c r="N48" s="43">
        <f t="shared" si="11"/>
        <v>624.28162564396098</v>
      </c>
      <c r="O48" s="46">
        <f t="shared" si="12"/>
        <v>832.37550085861471</v>
      </c>
      <c r="P48" s="43">
        <f t="shared" si="13"/>
        <v>590.80173347778975</v>
      </c>
      <c r="Q48" s="46">
        <f t="shared" si="14"/>
        <v>787.73564463705304</v>
      </c>
      <c r="R48" s="47">
        <f t="shared" si="15"/>
        <v>589.52432432432431</v>
      </c>
      <c r="S48" s="45">
        <f t="shared" si="16"/>
        <v>786.03243243243242</v>
      </c>
      <c r="T48" s="43">
        <f t="shared" si="17"/>
        <v>582.59615384615381</v>
      </c>
      <c r="U48" s="46">
        <f t="shared" si="18"/>
        <v>776.79487179487182</v>
      </c>
      <c r="V48" s="47">
        <f t="shared" si="19"/>
        <v>566.55584415584417</v>
      </c>
      <c r="W48" s="46">
        <f t="shared" si="20"/>
        <v>755.40779220779223</v>
      </c>
      <c r="X48" s="43">
        <f t="shared" si="21"/>
        <v>559.29230769230776</v>
      </c>
      <c r="Y48" s="46">
        <f t="shared" si="22"/>
        <v>745.72307692307697</v>
      </c>
      <c r="Z48" s="48">
        <f t="shared" si="23"/>
        <v>497.148717948718</v>
      </c>
    </row>
    <row r="49" spans="1:26" s="2" customFormat="1" x14ac:dyDescent="0.25">
      <c r="A49" s="40">
        <v>43</v>
      </c>
      <c r="B49" s="41">
        <v>740600</v>
      </c>
      <c r="C49" s="42">
        <f t="shared" si="0"/>
        <v>61716.666666666664</v>
      </c>
      <c r="D49" s="43">
        <f t="shared" si="1"/>
        <v>2837.5478927203067</v>
      </c>
      <c r="E49" s="44">
        <f t="shared" si="2"/>
        <v>2805.3030303030305</v>
      </c>
      <c r="F49" s="45">
        <f t="shared" si="3"/>
        <v>2580.4878048780488</v>
      </c>
      <c r="G49" s="45">
        <f t="shared" si="4"/>
        <v>2373.7179487179487</v>
      </c>
      <c r="H49" s="45">
        <f t="shared" si="5"/>
        <v>2366.1341853035142</v>
      </c>
      <c r="I49" s="43">
        <f t="shared" si="6"/>
        <v>379.79487179487177</v>
      </c>
      <c r="J49" s="44">
        <f t="shared" si="7"/>
        <v>395.61965811965814</v>
      </c>
      <c r="K49" s="44">
        <f t="shared" si="8"/>
        <v>400.32432432432432</v>
      </c>
      <c r="L49" s="44">
        <f t="shared" si="9"/>
        <v>401.19176598049836</v>
      </c>
      <c r="M49" s="46">
        <f t="shared" si="10"/>
        <v>423.92673153978251</v>
      </c>
      <c r="N49" s="43">
        <f t="shared" si="11"/>
        <v>636.04464796794514</v>
      </c>
      <c r="O49" s="46">
        <f t="shared" si="12"/>
        <v>848.05953062392678</v>
      </c>
      <c r="P49" s="43">
        <f t="shared" si="13"/>
        <v>601.93391115926329</v>
      </c>
      <c r="Q49" s="46">
        <f t="shared" si="14"/>
        <v>802.57854821235105</v>
      </c>
      <c r="R49" s="47">
        <f t="shared" si="15"/>
        <v>600.63243243243244</v>
      </c>
      <c r="S49" s="45">
        <f t="shared" si="16"/>
        <v>800.84324324324325</v>
      </c>
      <c r="T49" s="43">
        <f t="shared" si="17"/>
        <v>593.5737179487179</v>
      </c>
      <c r="U49" s="46">
        <f t="shared" si="18"/>
        <v>791.4316239316239</v>
      </c>
      <c r="V49" s="47">
        <f t="shared" si="19"/>
        <v>577.23116883116882</v>
      </c>
      <c r="W49" s="46">
        <f t="shared" si="20"/>
        <v>769.64155844155846</v>
      </c>
      <c r="X49" s="43">
        <f t="shared" si="21"/>
        <v>569.83076923076919</v>
      </c>
      <c r="Y49" s="46">
        <f t="shared" si="22"/>
        <v>759.77435897435896</v>
      </c>
      <c r="Z49" s="48">
        <f t="shared" si="23"/>
        <v>506.51623931623931</v>
      </c>
    </row>
    <row r="50" spans="1:26" s="2" customFormat="1" x14ac:dyDescent="0.25">
      <c r="A50" s="40">
        <v>44</v>
      </c>
      <c r="B50" s="41">
        <v>752700</v>
      </c>
      <c r="C50" s="42">
        <f t="shared" si="0"/>
        <v>62725</v>
      </c>
      <c r="D50" s="43">
        <f t="shared" si="1"/>
        <v>2883.9080459770116</v>
      </c>
      <c r="E50" s="44">
        <f t="shared" si="2"/>
        <v>2851.1363636363635</v>
      </c>
      <c r="F50" s="45">
        <f t="shared" si="3"/>
        <v>2622.6480836236933</v>
      </c>
      <c r="G50" s="45">
        <f t="shared" si="4"/>
        <v>2412.5</v>
      </c>
      <c r="H50" s="45">
        <f t="shared" si="5"/>
        <v>2404.7923322683705</v>
      </c>
      <c r="I50" s="43">
        <f t="shared" si="6"/>
        <v>386</v>
      </c>
      <c r="J50" s="44">
        <f t="shared" si="7"/>
        <v>402.08333333333331</v>
      </c>
      <c r="K50" s="44">
        <f t="shared" si="8"/>
        <v>406.86486486486484</v>
      </c>
      <c r="L50" s="44">
        <f t="shared" si="9"/>
        <v>407.74647887323943</v>
      </c>
      <c r="M50" s="46">
        <f t="shared" si="10"/>
        <v>430.8528906697195</v>
      </c>
      <c r="N50" s="43">
        <f t="shared" si="11"/>
        <v>646.43388666285057</v>
      </c>
      <c r="O50" s="46">
        <f t="shared" si="12"/>
        <v>861.91184888380076</v>
      </c>
      <c r="P50" s="43">
        <f t="shared" si="13"/>
        <v>611.76598049837492</v>
      </c>
      <c r="Q50" s="46">
        <f t="shared" si="14"/>
        <v>815.68797399783318</v>
      </c>
      <c r="R50" s="47">
        <f t="shared" si="15"/>
        <v>610.44324324324316</v>
      </c>
      <c r="S50" s="45">
        <f t="shared" si="16"/>
        <v>813.92432432432429</v>
      </c>
      <c r="T50" s="43">
        <f t="shared" si="17"/>
        <v>603.26923076923072</v>
      </c>
      <c r="U50" s="46">
        <f t="shared" si="18"/>
        <v>804.35897435897436</v>
      </c>
      <c r="V50" s="47">
        <f t="shared" si="19"/>
        <v>586.65974025974026</v>
      </c>
      <c r="W50" s="46">
        <f t="shared" si="20"/>
        <v>782.21298701298701</v>
      </c>
      <c r="X50" s="43">
        <f t="shared" si="21"/>
        <v>579.13846153846157</v>
      </c>
      <c r="Y50" s="46">
        <f t="shared" si="22"/>
        <v>772.18461538461543</v>
      </c>
      <c r="Z50" s="48">
        <f t="shared" si="23"/>
        <v>514.78974358974358</v>
      </c>
    </row>
    <row r="51" spans="1:26" s="2" customFormat="1" x14ac:dyDescent="0.25">
      <c r="A51" s="40">
        <v>45</v>
      </c>
      <c r="B51" s="41">
        <v>767500</v>
      </c>
      <c r="C51" s="42">
        <f t="shared" si="0"/>
        <v>63958.333333333336</v>
      </c>
      <c r="D51" s="43">
        <f t="shared" si="1"/>
        <v>2940.6130268199236</v>
      </c>
      <c r="E51" s="44">
        <f t="shared" si="2"/>
        <v>2907.1969696969695</v>
      </c>
      <c r="F51" s="45">
        <f t="shared" si="3"/>
        <v>2674.2160278745646</v>
      </c>
      <c r="G51" s="45">
        <f t="shared" si="4"/>
        <v>2459.9358974358975</v>
      </c>
      <c r="H51" s="45">
        <f t="shared" si="5"/>
        <v>2452.0766773162941</v>
      </c>
      <c r="I51" s="43">
        <f t="shared" si="6"/>
        <v>393.58974358974359</v>
      </c>
      <c r="J51" s="44">
        <f t="shared" si="7"/>
        <v>409.98931623931622</v>
      </c>
      <c r="K51" s="44">
        <f t="shared" si="8"/>
        <v>414.86486486486484</v>
      </c>
      <c r="L51" s="44">
        <f t="shared" si="9"/>
        <v>415.76381365113758</v>
      </c>
      <c r="M51" s="46">
        <f t="shared" si="10"/>
        <v>439.32455638236979</v>
      </c>
      <c r="N51" s="43">
        <f t="shared" si="11"/>
        <v>659.14138523182601</v>
      </c>
      <c r="O51" s="46">
        <f t="shared" si="12"/>
        <v>878.85518030910134</v>
      </c>
      <c r="P51" s="43">
        <f t="shared" si="13"/>
        <v>623.79198266522212</v>
      </c>
      <c r="Q51" s="46">
        <f t="shared" si="14"/>
        <v>831.7226435536295</v>
      </c>
      <c r="R51" s="47">
        <f t="shared" si="15"/>
        <v>622.44324324324316</v>
      </c>
      <c r="S51" s="45">
        <f t="shared" si="16"/>
        <v>829.92432432432429</v>
      </c>
      <c r="T51" s="43">
        <f t="shared" si="17"/>
        <v>615.12820512820508</v>
      </c>
      <c r="U51" s="46">
        <f t="shared" si="18"/>
        <v>820.17094017094018</v>
      </c>
      <c r="V51" s="47">
        <f t="shared" si="19"/>
        <v>598.1922077922078</v>
      </c>
      <c r="W51" s="46">
        <f t="shared" si="20"/>
        <v>797.58961038961036</v>
      </c>
      <c r="X51" s="43">
        <f t="shared" si="21"/>
        <v>590.52307692307693</v>
      </c>
      <c r="Y51" s="46">
        <f t="shared" si="22"/>
        <v>787.36410256410261</v>
      </c>
      <c r="Z51" s="48">
        <f t="shared" si="23"/>
        <v>524.90940170940178</v>
      </c>
    </row>
    <row r="52" spans="1:26" s="2" customFormat="1" x14ac:dyDescent="0.25">
      <c r="A52" s="40">
        <v>46</v>
      </c>
      <c r="B52" s="41">
        <v>782700</v>
      </c>
      <c r="C52" s="42">
        <f t="shared" si="0"/>
        <v>65225</v>
      </c>
      <c r="D52" s="43">
        <f t="shared" si="1"/>
        <v>2998.8505747126437</v>
      </c>
      <c r="E52" s="44">
        <f t="shared" si="2"/>
        <v>2964.7727272727275</v>
      </c>
      <c r="F52" s="45">
        <f t="shared" si="3"/>
        <v>2727.1777003484322</v>
      </c>
      <c r="G52" s="45">
        <f t="shared" si="4"/>
        <v>2508.6538461538462</v>
      </c>
      <c r="H52" s="45">
        <f t="shared" si="5"/>
        <v>2500.6389776357828</v>
      </c>
      <c r="I52" s="43">
        <f t="shared" si="6"/>
        <v>401.38461538461536</v>
      </c>
      <c r="J52" s="44">
        <f t="shared" si="7"/>
        <v>418.10897435897436</v>
      </c>
      <c r="K52" s="44">
        <f t="shared" si="8"/>
        <v>423.08108108108109</v>
      </c>
      <c r="L52" s="44">
        <f t="shared" si="9"/>
        <v>423.99783315276272</v>
      </c>
      <c r="M52" s="46">
        <f t="shared" si="10"/>
        <v>448.02518603319976</v>
      </c>
      <c r="N52" s="43">
        <f t="shared" si="11"/>
        <v>672.19232970807093</v>
      </c>
      <c r="O52" s="46">
        <f t="shared" si="12"/>
        <v>896.25643961076128</v>
      </c>
      <c r="P52" s="43">
        <f t="shared" si="13"/>
        <v>636.14301191765981</v>
      </c>
      <c r="Q52" s="46">
        <f t="shared" si="14"/>
        <v>848.19068255687978</v>
      </c>
      <c r="R52" s="47">
        <f t="shared" si="15"/>
        <v>634.76756756756754</v>
      </c>
      <c r="S52" s="45">
        <f t="shared" si="16"/>
        <v>846.35675675675679</v>
      </c>
      <c r="T52" s="43">
        <f t="shared" si="17"/>
        <v>627.30769230769238</v>
      </c>
      <c r="U52" s="46">
        <f t="shared" si="18"/>
        <v>836.41025641025647</v>
      </c>
      <c r="V52" s="47">
        <f t="shared" si="19"/>
        <v>610.0363636363636</v>
      </c>
      <c r="W52" s="46">
        <f t="shared" si="20"/>
        <v>813.38181818181818</v>
      </c>
      <c r="X52" s="43">
        <f t="shared" si="21"/>
        <v>602.21538461538466</v>
      </c>
      <c r="Y52" s="46">
        <f t="shared" si="22"/>
        <v>802.95384615384614</v>
      </c>
      <c r="Z52" s="48">
        <f t="shared" si="23"/>
        <v>535.30256410256413</v>
      </c>
    </row>
    <row r="53" spans="1:26" s="2" customFormat="1" x14ac:dyDescent="0.25">
      <c r="A53" s="40">
        <v>47</v>
      </c>
      <c r="B53" s="41">
        <v>798200</v>
      </c>
      <c r="C53" s="42">
        <f t="shared" si="0"/>
        <v>66516.666666666672</v>
      </c>
      <c r="D53" s="43">
        <f t="shared" si="1"/>
        <v>3058.2375478927202</v>
      </c>
      <c r="E53" s="44">
        <f t="shared" si="2"/>
        <v>3023.4848484848485</v>
      </c>
      <c r="F53" s="45">
        <f t="shared" si="3"/>
        <v>2781.1846689895469</v>
      </c>
      <c r="G53" s="45">
        <f t="shared" si="4"/>
        <v>2558.3333333333335</v>
      </c>
      <c r="H53" s="45">
        <f t="shared" si="5"/>
        <v>2550.1597444089457</v>
      </c>
      <c r="I53" s="43">
        <f t="shared" si="6"/>
        <v>409.33333333333331</v>
      </c>
      <c r="J53" s="44">
        <f t="shared" si="7"/>
        <v>426.38888888888891</v>
      </c>
      <c r="K53" s="44">
        <f t="shared" si="8"/>
        <v>431.45945945945948</v>
      </c>
      <c r="L53" s="44">
        <f t="shared" si="9"/>
        <v>432.3943661971831</v>
      </c>
      <c r="M53" s="46">
        <f t="shared" si="10"/>
        <v>456.89753863766458</v>
      </c>
      <c r="N53" s="43">
        <f t="shared" si="11"/>
        <v>685.50085861476816</v>
      </c>
      <c r="O53" s="46">
        <f t="shared" si="12"/>
        <v>914.00114481969092</v>
      </c>
      <c r="P53" s="43">
        <f t="shared" si="13"/>
        <v>648.73781148429032</v>
      </c>
      <c r="Q53" s="46">
        <f t="shared" si="14"/>
        <v>864.98374864572042</v>
      </c>
      <c r="R53" s="47">
        <f t="shared" si="15"/>
        <v>647.33513513513515</v>
      </c>
      <c r="S53" s="45">
        <f t="shared" si="16"/>
        <v>863.11351351351357</v>
      </c>
      <c r="T53" s="43">
        <f t="shared" si="17"/>
        <v>639.72756410256409</v>
      </c>
      <c r="U53" s="46">
        <f t="shared" si="18"/>
        <v>852.97008547008545</v>
      </c>
      <c r="V53" s="47">
        <f t="shared" si="19"/>
        <v>622.11428571428564</v>
      </c>
      <c r="W53" s="46">
        <f t="shared" si="20"/>
        <v>829.48571428571427</v>
      </c>
      <c r="X53" s="43">
        <f t="shared" si="21"/>
        <v>614.13846153846157</v>
      </c>
      <c r="Y53" s="46">
        <f t="shared" si="22"/>
        <v>818.85128205128206</v>
      </c>
      <c r="Z53" s="48">
        <f t="shared" si="23"/>
        <v>545.90085470085467</v>
      </c>
    </row>
    <row r="54" spans="1:26" s="2" customFormat="1" x14ac:dyDescent="0.25">
      <c r="A54" s="40">
        <v>48</v>
      </c>
      <c r="B54" s="41">
        <v>813500</v>
      </c>
      <c r="C54" s="42">
        <f t="shared" si="0"/>
        <v>67791.666666666672</v>
      </c>
      <c r="D54" s="43">
        <f t="shared" si="1"/>
        <v>3116.8582375478927</v>
      </c>
      <c r="E54" s="44">
        <f t="shared" si="2"/>
        <v>3081.439393939394</v>
      </c>
      <c r="F54" s="45">
        <f t="shared" si="3"/>
        <v>2834.4947735191636</v>
      </c>
      <c r="G54" s="45">
        <f t="shared" si="4"/>
        <v>2607.3717948717949</v>
      </c>
      <c r="H54" s="45">
        <f t="shared" si="5"/>
        <v>2599.0415335463258</v>
      </c>
      <c r="I54" s="43">
        <f t="shared" si="6"/>
        <v>417.17948717948718</v>
      </c>
      <c r="J54" s="44">
        <f t="shared" si="7"/>
        <v>434.56196581196582</v>
      </c>
      <c r="K54" s="44">
        <f t="shared" si="8"/>
        <v>439.72972972972974</v>
      </c>
      <c r="L54" s="44">
        <f t="shared" si="9"/>
        <v>440.68255687973999</v>
      </c>
      <c r="M54" s="46">
        <f t="shared" si="10"/>
        <v>465.65540927303948</v>
      </c>
      <c r="N54" s="43">
        <f t="shared" si="11"/>
        <v>698.6376645678306</v>
      </c>
      <c r="O54" s="46">
        <f t="shared" si="12"/>
        <v>931.51688609044072</v>
      </c>
      <c r="P54" s="43">
        <f t="shared" si="13"/>
        <v>661.17009750812565</v>
      </c>
      <c r="Q54" s="46">
        <f t="shared" si="14"/>
        <v>881.5601300108342</v>
      </c>
      <c r="R54" s="47">
        <f t="shared" si="15"/>
        <v>659.74054054054056</v>
      </c>
      <c r="S54" s="45">
        <f t="shared" si="16"/>
        <v>879.65405405405409</v>
      </c>
      <c r="T54" s="43">
        <f t="shared" si="17"/>
        <v>651.98717948717945</v>
      </c>
      <c r="U54" s="46">
        <f t="shared" si="18"/>
        <v>869.31623931623926</v>
      </c>
      <c r="V54" s="47">
        <f t="shared" si="19"/>
        <v>634.0363636363636</v>
      </c>
      <c r="W54" s="46">
        <f t="shared" si="20"/>
        <v>845.38181818181818</v>
      </c>
      <c r="X54" s="43">
        <f t="shared" si="21"/>
        <v>625.90769230769229</v>
      </c>
      <c r="Y54" s="46">
        <f t="shared" si="22"/>
        <v>834.54358974358979</v>
      </c>
      <c r="Z54" s="48">
        <f t="shared" si="23"/>
        <v>556.36239316239323</v>
      </c>
    </row>
    <row r="55" spans="1:26" s="2" customFormat="1" x14ac:dyDescent="0.25">
      <c r="A55" s="40">
        <v>49</v>
      </c>
      <c r="B55" s="41">
        <v>828300</v>
      </c>
      <c r="C55" s="42">
        <f t="shared" si="0"/>
        <v>69025</v>
      </c>
      <c r="D55" s="43">
        <f t="shared" si="1"/>
        <v>3173.5632183908046</v>
      </c>
      <c r="E55" s="44">
        <f t="shared" si="2"/>
        <v>3137.5</v>
      </c>
      <c r="F55" s="45">
        <f t="shared" si="3"/>
        <v>2886.0627177700349</v>
      </c>
      <c r="G55" s="45">
        <f t="shared" si="4"/>
        <v>2654.8076923076924</v>
      </c>
      <c r="H55" s="45">
        <f t="shared" si="5"/>
        <v>2646.3258785942494</v>
      </c>
      <c r="I55" s="43">
        <f t="shared" si="6"/>
        <v>424.76923076923077</v>
      </c>
      <c r="J55" s="44">
        <f t="shared" si="7"/>
        <v>442.46794871794873</v>
      </c>
      <c r="K55" s="44">
        <f t="shared" si="8"/>
        <v>447.72972972972974</v>
      </c>
      <c r="L55" s="44">
        <f t="shared" si="9"/>
        <v>448.69989165763815</v>
      </c>
      <c r="M55" s="46">
        <f t="shared" si="10"/>
        <v>474.12707498568977</v>
      </c>
      <c r="N55" s="43">
        <f t="shared" si="11"/>
        <v>711.34516313680592</v>
      </c>
      <c r="O55" s="46">
        <f t="shared" si="12"/>
        <v>948.46021751574131</v>
      </c>
      <c r="P55" s="43">
        <f t="shared" si="13"/>
        <v>673.19609967497286</v>
      </c>
      <c r="Q55" s="46">
        <f t="shared" si="14"/>
        <v>897.59479956663051</v>
      </c>
      <c r="R55" s="47">
        <f t="shared" si="15"/>
        <v>671.74054054054056</v>
      </c>
      <c r="S55" s="45">
        <f t="shared" si="16"/>
        <v>895.65405405405409</v>
      </c>
      <c r="T55" s="43">
        <f t="shared" si="17"/>
        <v>663.84615384615381</v>
      </c>
      <c r="U55" s="46">
        <f t="shared" si="18"/>
        <v>885.12820512820508</v>
      </c>
      <c r="V55" s="47">
        <f t="shared" si="19"/>
        <v>645.56883116883114</v>
      </c>
      <c r="W55" s="46">
        <f t="shared" si="20"/>
        <v>860.75844155844152</v>
      </c>
      <c r="X55" s="43">
        <f t="shared" si="21"/>
        <v>637.29230769230776</v>
      </c>
      <c r="Y55" s="46">
        <f t="shared" si="22"/>
        <v>849.72307692307697</v>
      </c>
      <c r="Z55" s="48">
        <f t="shared" si="23"/>
        <v>566.48205128205132</v>
      </c>
    </row>
    <row r="56" spans="1:26" s="2" customFormat="1" x14ac:dyDescent="0.25">
      <c r="A56" s="40">
        <v>50</v>
      </c>
      <c r="B56" s="41">
        <v>844000</v>
      </c>
      <c r="C56" s="42">
        <f t="shared" si="0"/>
        <v>70333.333333333328</v>
      </c>
      <c r="D56" s="43">
        <f t="shared" si="1"/>
        <v>3233.7164750957854</v>
      </c>
      <c r="E56" s="44">
        <f t="shared" si="2"/>
        <v>3196.969696969697</v>
      </c>
      <c r="F56" s="45">
        <f t="shared" si="3"/>
        <v>2940.7665505226482</v>
      </c>
      <c r="G56" s="45">
        <f t="shared" si="4"/>
        <v>2705.1282051282051</v>
      </c>
      <c r="H56" s="45">
        <f t="shared" si="5"/>
        <v>2696.4856230031951</v>
      </c>
      <c r="I56" s="43">
        <f t="shared" si="6"/>
        <v>432.82051282051282</v>
      </c>
      <c r="J56" s="44">
        <f t="shared" si="7"/>
        <v>450.85470085470087</v>
      </c>
      <c r="K56" s="44">
        <f t="shared" si="8"/>
        <v>456.2162162162162</v>
      </c>
      <c r="L56" s="44">
        <f t="shared" si="9"/>
        <v>457.20476706392202</v>
      </c>
      <c r="M56" s="46">
        <f t="shared" si="10"/>
        <v>483.11390955924441</v>
      </c>
      <c r="N56" s="43">
        <f t="shared" si="11"/>
        <v>724.82541499713795</v>
      </c>
      <c r="O56" s="46">
        <f t="shared" si="12"/>
        <v>966.43388666285057</v>
      </c>
      <c r="P56" s="43">
        <f t="shared" si="13"/>
        <v>685.95341278439867</v>
      </c>
      <c r="Q56" s="46">
        <f t="shared" si="14"/>
        <v>914.60455037919826</v>
      </c>
      <c r="R56" s="47">
        <f t="shared" si="15"/>
        <v>684.47027027027025</v>
      </c>
      <c r="S56" s="45">
        <f t="shared" si="16"/>
        <v>912.627027027027</v>
      </c>
      <c r="T56" s="43">
        <f t="shared" si="17"/>
        <v>676.42628205128199</v>
      </c>
      <c r="U56" s="46">
        <f t="shared" si="18"/>
        <v>901.90170940170935</v>
      </c>
      <c r="V56" s="47">
        <f t="shared" si="19"/>
        <v>657.80259740259748</v>
      </c>
      <c r="W56" s="46">
        <f t="shared" si="20"/>
        <v>877.0701298701299</v>
      </c>
      <c r="X56" s="43">
        <f t="shared" si="21"/>
        <v>649.36923076923085</v>
      </c>
      <c r="Y56" s="46">
        <f t="shared" si="22"/>
        <v>865.82564102564106</v>
      </c>
      <c r="Z56" s="48">
        <f t="shared" si="23"/>
        <v>577.21709401709404</v>
      </c>
    </row>
    <row r="57" spans="1:26" s="2" customFormat="1" x14ac:dyDescent="0.25">
      <c r="A57" s="40">
        <v>51</v>
      </c>
      <c r="B57" s="41">
        <v>859400</v>
      </c>
      <c r="C57" s="42">
        <f t="shared" si="0"/>
        <v>71616.666666666672</v>
      </c>
      <c r="D57" s="43">
        <f t="shared" si="1"/>
        <v>3292.7203065134099</v>
      </c>
      <c r="E57" s="44">
        <f t="shared" si="2"/>
        <v>3255.3030303030305</v>
      </c>
      <c r="F57" s="45">
        <f t="shared" si="3"/>
        <v>2994.4250871080139</v>
      </c>
      <c r="G57" s="45">
        <f t="shared" si="4"/>
        <v>2754.4871794871797</v>
      </c>
      <c r="H57" s="45">
        <f t="shared" si="5"/>
        <v>2745.6869009584666</v>
      </c>
      <c r="I57" s="43">
        <f t="shared" si="6"/>
        <v>440.71794871794873</v>
      </c>
      <c r="J57" s="44">
        <f t="shared" si="7"/>
        <v>459.08119658119659</v>
      </c>
      <c r="K57" s="44">
        <f t="shared" si="8"/>
        <v>464.54054054054052</v>
      </c>
      <c r="L57" s="44">
        <f t="shared" si="9"/>
        <v>465.5471289274106</v>
      </c>
      <c r="M57" s="46">
        <f t="shared" si="10"/>
        <v>491.92902117916429</v>
      </c>
      <c r="N57" s="43">
        <f t="shared" si="11"/>
        <v>738.04808242701779</v>
      </c>
      <c r="O57" s="46">
        <f t="shared" si="12"/>
        <v>984.06410990269035</v>
      </c>
      <c r="P57" s="43">
        <f t="shared" si="13"/>
        <v>698.46695557963164</v>
      </c>
      <c r="Q57" s="46">
        <f t="shared" si="14"/>
        <v>931.28927410617553</v>
      </c>
      <c r="R57" s="47">
        <f t="shared" si="15"/>
        <v>696.9567567567567</v>
      </c>
      <c r="S57" s="45">
        <f t="shared" si="16"/>
        <v>929.27567567567564</v>
      </c>
      <c r="T57" s="43">
        <f t="shared" si="17"/>
        <v>688.76602564102564</v>
      </c>
      <c r="U57" s="46">
        <f t="shared" si="18"/>
        <v>918.35470085470081</v>
      </c>
      <c r="V57" s="47">
        <f t="shared" si="19"/>
        <v>669.80259740259748</v>
      </c>
      <c r="W57" s="46">
        <f t="shared" si="20"/>
        <v>893.0701298701299</v>
      </c>
      <c r="X57" s="43">
        <f t="shared" si="21"/>
        <v>661.21538461538455</v>
      </c>
      <c r="Y57" s="46">
        <f t="shared" si="22"/>
        <v>881.62051282051277</v>
      </c>
      <c r="Z57" s="48">
        <f t="shared" si="23"/>
        <v>587.74700854700848</v>
      </c>
    </row>
    <row r="58" spans="1:26" s="2" customFormat="1" x14ac:dyDescent="0.25">
      <c r="A58" s="40">
        <v>52</v>
      </c>
      <c r="B58" s="41">
        <v>874800</v>
      </c>
      <c r="C58" s="42">
        <f>B58/12</f>
        <v>72900</v>
      </c>
      <c r="D58" s="43">
        <f t="shared" si="1"/>
        <v>3351.7241379310344</v>
      </c>
      <c r="E58" s="44">
        <f t="shared" si="2"/>
        <v>3313.6363636363635</v>
      </c>
      <c r="F58" s="45">
        <f t="shared" si="3"/>
        <v>3048.0836236933796</v>
      </c>
      <c r="G58" s="45">
        <f t="shared" si="4"/>
        <v>2803.8461538461538</v>
      </c>
      <c r="H58" s="45">
        <f t="shared" si="5"/>
        <v>2794.8881789137381</v>
      </c>
      <c r="I58" s="43">
        <f t="shared" si="6"/>
        <v>448.61538461538464</v>
      </c>
      <c r="J58" s="44">
        <f t="shared" si="7"/>
        <v>467.30769230769232</v>
      </c>
      <c r="K58" s="44">
        <f t="shared" si="8"/>
        <v>472.86486486486484</v>
      </c>
      <c r="L58" s="44">
        <f t="shared" si="9"/>
        <v>473.88949079089923</v>
      </c>
      <c r="M58" s="46">
        <f t="shared" si="10"/>
        <v>500.74413279908413</v>
      </c>
      <c r="N58" s="43">
        <f t="shared" si="11"/>
        <v>751.27074985689751</v>
      </c>
      <c r="O58" s="46">
        <f t="shared" si="12"/>
        <v>1001.69433314253</v>
      </c>
      <c r="P58" s="43">
        <f t="shared" si="13"/>
        <v>710.98049837486462</v>
      </c>
      <c r="Q58" s="46">
        <f t="shared" si="14"/>
        <v>947.97399783315279</v>
      </c>
      <c r="R58" s="47">
        <f t="shared" si="15"/>
        <v>709.44324324324316</v>
      </c>
      <c r="S58" s="45">
        <f t="shared" si="16"/>
        <v>945.92432432432429</v>
      </c>
      <c r="T58" s="43">
        <f t="shared" si="17"/>
        <v>701.10576923076917</v>
      </c>
      <c r="U58" s="46">
        <f t="shared" si="18"/>
        <v>934.80769230769226</v>
      </c>
      <c r="V58" s="47">
        <f t="shared" si="19"/>
        <v>681.80259740259748</v>
      </c>
      <c r="W58" s="46">
        <f t="shared" si="20"/>
        <v>909.0701298701299</v>
      </c>
      <c r="X58" s="43">
        <f t="shared" si="21"/>
        <v>673.06153846153848</v>
      </c>
      <c r="Y58" s="46">
        <f t="shared" si="22"/>
        <v>897.4153846153846</v>
      </c>
      <c r="Z58" s="48">
        <f t="shared" si="23"/>
        <v>598.27692307692303</v>
      </c>
    </row>
    <row r="59" spans="1:26" s="2" customFormat="1" x14ac:dyDescent="0.25">
      <c r="A59" s="40">
        <v>53</v>
      </c>
      <c r="B59" s="41">
        <v>891600</v>
      </c>
      <c r="C59" s="42">
        <f t="shared" si="0"/>
        <v>74300</v>
      </c>
      <c r="D59" s="43">
        <f t="shared" si="1"/>
        <v>3416.0919540229884</v>
      </c>
      <c r="E59" s="44">
        <f t="shared" si="2"/>
        <v>3377.2727272727275</v>
      </c>
      <c r="F59" s="45">
        <f t="shared" si="3"/>
        <v>3106.6202090592333</v>
      </c>
      <c r="G59" s="45">
        <f t="shared" si="4"/>
        <v>2857.6923076923076</v>
      </c>
      <c r="H59" s="45">
        <f t="shared" si="5"/>
        <v>2848.5623003194887</v>
      </c>
      <c r="I59" s="43">
        <f t="shared" si="6"/>
        <v>457.23076923076923</v>
      </c>
      <c r="J59" s="44">
        <f t="shared" si="7"/>
        <v>476.28205128205127</v>
      </c>
      <c r="K59" s="44">
        <f t="shared" si="8"/>
        <v>481.94594594594594</v>
      </c>
      <c r="L59" s="44">
        <f t="shared" si="9"/>
        <v>482.99024918743231</v>
      </c>
      <c r="M59" s="46">
        <f t="shared" si="10"/>
        <v>510.36061820263308</v>
      </c>
      <c r="N59" s="43">
        <f t="shared" si="11"/>
        <v>765.69547796222093</v>
      </c>
      <c r="O59" s="46">
        <f t="shared" si="12"/>
        <v>1020.9273039496279</v>
      </c>
      <c r="P59" s="43">
        <f t="shared" si="13"/>
        <v>724.6316359696641</v>
      </c>
      <c r="Q59" s="46">
        <f t="shared" si="14"/>
        <v>966.17551462621884</v>
      </c>
      <c r="R59" s="47">
        <f t="shared" si="15"/>
        <v>723.06486486486483</v>
      </c>
      <c r="S59" s="45">
        <f t="shared" si="16"/>
        <v>964.08648648648648</v>
      </c>
      <c r="T59" s="43">
        <f t="shared" si="17"/>
        <v>714.56730769230774</v>
      </c>
      <c r="U59" s="46">
        <f t="shared" si="18"/>
        <v>952.75641025641028</v>
      </c>
      <c r="V59" s="47">
        <f t="shared" si="19"/>
        <v>694.89350649350649</v>
      </c>
      <c r="W59" s="46">
        <f t="shared" si="20"/>
        <v>926.52467532467529</v>
      </c>
      <c r="X59" s="43">
        <f t="shared" si="21"/>
        <v>685.98461538461538</v>
      </c>
      <c r="Y59" s="46">
        <f t="shared" si="22"/>
        <v>914.64615384615388</v>
      </c>
      <c r="Z59" s="48">
        <f t="shared" si="23"/>
        <v>609.76410256410259</v>
      </c>
    </row>
    <row r="60" spans="1:26" s="50" customFormat="1" ht="12.75" x14ac:dyDescent="0.2">
      <c r="A60" s="40">
        <v>54</v>
      </c>
      <c r="B60" s="41">
        <v>909000</v>
      </c>
      <c r="C60" s="42">
        <f t="shared" si="0"/>
        <v>75750</v>
      </c>
      <c r="D60" s="43">
        <f t="shared" si="1"/>
        <v>3482.7586206896553</v>
      </c>
      <c r="E60" s="44">
        <f t="shared" si="2"/>
        <v>3443.181818181818</v>
      </c>
      <c r="F60" s="45">
        <f t="shared" si="3"/>
        <v>3167.2473867595818</v>
      </c>
      <c r="G60" s="45">
        <f t="shared" si="4"/>
        <v>2913.4615384615386</v>
      </c>
      <c r="H60" s="45">
        <f t="shared" si="5"/>
        <v>2904.1533546325877</v>
      </c>
      <c r="I60" s="43">
        <f t="shared" si="6"/>
        <v>466.15384615384613</v>
      </c>
      <c r="J60" s="44">
        <f t="shared" si="7"/>
        <v>485.57692307692309</v>
      </c>
      <c r="K60" s="44">
        <f t="shared" si="8"/>
        <v>491.35135135135135</v>
      </c>
      <c r="L60" s="44">
        <f t="shared" si="9"/>
        <v>492.41603466955581</v>
      </c>
      <c r="M60" s="46">
        <f t="shared" si="10"/>
        <v>520.32054951345162</v>
      </c>
      <c r="N60" s="43">
        <f t="shared" si="11"/>
        <v>780.63537492844875</v>
      </c>
      <c r="O60" s="46">
        <f t="shared" si="12"/>
        <v>1040.847166571265</v>
      </c>
      <c r="P60" s="43">
        <f t="shared" si="13"/>
        <v>738.77031419284936</v>
      </c>
      <c r="Q60" s="46">
        <f t="shared" si="14"/>
        <v>985.02708559046584</v>
      </c>
      <c r="R60" s="47">
        <f t="shared" si="15"/>
        <v>737.17297297297296</v>
      </c>
      <c r="S60" s="45">
        <f t="shared" si="16"/>
        <v>982.89729729729731</v>
      </c>
      <c r="T60" s="43">
        <f t="shared" si="17"/>
        <v>728.50961538461536</v>
      </c>
      <c r="U60" s="46">
        <f t="shared" si="18"/>
        <v>971.34615384615381</v>
      </c>
      <c r="V60" s="47">
        <f t="shared" si="19"/>
        <v>708.45194805194808</v>
      </c>
      <c r="W60" s="46">
        <f t="shared" si="20"/>
        <v>944.60259740259744</v>
      </c>
      <c r="X60" s="43">
        <f t="shared" si="21"/>
        <v>699.36923076923074</v>
      </c>
      <c r="Y60" s="46">
        <f t="shared" si="22"/>
        <v>932.49230769230769</v>
      </c>
      <c r="Z60" s="48">
        <f t="shared" si="23"/>
        <v>621.6615384615385</v>
      </c>
    </row>
    <row r="61" spans="1:26" s="2" customFormat="1" x14ac:dyDescent="0.25">
      <c r="A61" s="40">
        <v>55</v>
      </c>
      <c r="B61" s="41">
        <v>930100</v>
      </c>
      <c r="C61" s="42">
        <f t="shared" si="0"/>
        <v>77508.333333333328</v>
      </c>
      <c r="D61" s="43">
        <f t="shared" si="1"/>
        <v>3563.6015325670496</v>
      </c>
      <c r="E61" s="44">
        <f t="shared" si="2"/>
        <v>3523.1060606060605</v>
      </c>
      <c r="F61" s="45">
        <f t="shared" si="3"/>
        <v>3240.7665505226482</v>
      </c>
      <c r="G61" s="45">
        <f t="shared" si="4"/>
        <v>2981.0897435897436</v>
      </c>
      <c r="H61" s="45">
        <f t="shared" si="5"/>
        <v>2971.5654952076679</v>
      </c>
      <c r="I61" s="43">
        <f t="shared" si="6"/>
        <v>476.97435897435895</v>
      </c>
      <c r="J61" s="44">
        <f t="shared" si="7"/>
        <v>496.84829059829059</v>
      </c>
      <c r="K61" s="44">
        <f t="shared" si="8"/>
        <v>502.75675675675677</v>
      </c>
      <c r="L61" s="44">
        <f t="shared" si="9"/>
        <v>503.84615384615387</v>
      </c>
      <c r="M61" s="46">
        <f t="shared" si="10"/>
        <v>532.39839725243269</v>
      </c>
      <c r="N61" s="43">
        <f t="shared" si="11"/>
        <v>798.75214653692046</v>
      </c>
      <c r="O61" s="46">
        <f t="shared" si="12"/>
        <v>1065.0028620492274</v>
      </c>
      <c r="P61" s="43">
        <f t="shared" si="13"/>
        <v>755.91549295774644</v>
      </c>
      <c r="Q61" s="46">
        <f t="shared" si="14"/>
        <v>1007.887323943662</v>
      </c>
      <c r="R61" s="47">
        <f t="shared" si="15"/>
        <v>754.28108108108108</v>
      </c>
      <c r="S61" s="45">
        <f t="shared" si="16"/>
        <v>1005.7081081081081</v>
      </c>
      <c r="T61" s="43">
        <f t="shared" si="17"/>
        <v>745.41666666666674</v>
      </c>
      <c r="U61" s="46">
        <f t="shared" si="18"/>
        <v>993.88888888888891</v>
      </c>
      <c r="V61" s="47">
        <f t="shared" si="19"/>
        <v>724.89350649350649</v>
      </c>
      <c r="W61" s="46">
        <f t="shared" si="20"/>
        <v>966.52467532467529</v>
      </c>
      <c r="X61" s="43">
        <f t="shared" si="21"/>
        <v>715.6</v>
      </c>
      <c r="Y61" s="46">
        <f t="shared" si="22"/>
        <v>954.13333333333333</v>
      </c>
      <c r="Z61" s="48">
        <f t="shared" si="23"/>
        <v>636.08888888888885</v>
      </c>
    </row>
    <row r="62" spans="1:26" s="2" customFormat="1" x14ac:dyDescent="0.25">
      <c r="A62" s="40">
        <v>56</v>
      </c>
      <c r="B62" s="41">
        <v>951400</v>
      </c>
      <c r="C62" s="42">
        <f t="shared" si="0"/>
        <v>79283.333333333328</v>
      </c>
      <c r="D62" s="43">
        <f t="shared" si="1"/>
        <v>3645.2107279693487</v>
      </c>
      <c r="E62" s="44">
        <f t="shared" si="2"/>
        <v>3603.787878787879</v>
      </c>
      <c r="F62" s="45">
        <f t="shared" si="3"/>
        <v>3314.9825783972124</v>
      </c>
      <c r="G62" s="45">
        <f t="shared" si="4"/>
        <v>3049.3589743589741</v>
      </c>
      <c r="H62" s="45">
        <f t="shared" si="5"/>
        <v>3039.6166134185305</v>
      </c>
      <c r="I62" s="43">
        <f t="shared" si="6"/>
        <v>487.89743589743591</v>
      </c>
      <c r="J62" s="44">
        <f t="shared" si="7"/>
        <v>508.22649572649573</v>
      </c>
      <c r="K62" s="44">
        <f t="shared" si="8"/>
        <v>514.27027027027032</v>
      </c>
      <c r="L62" s="44">
        <f t="shared" si="9"/>
        <v>515.38461538461536</v>
      </c>
      <c r="M62" s="46">
        <f t="shared" si="10"/>
        <v>544.59072696050373</v>
      </c>
      <c r="N62" s="43">
        <f t="shared" si="11"/>
        <v>817.04064109902697</v>
      </c>
      <c r="O62" s="46">
        <f t="shared" si="12"/>
        <v>1089.3875214653692</v>
      </c>
      <c r="P62" s="43">
        <f t="shared" si="13"/>
        <v>773.22318526543881</v>
      </c>
      <c r="Q62" s="46">
        <f t="shared" si="14"/>
        <v>1030.9642470205852</v>
      </c>
      <c r="R62" s="47">
        <f t="shared" si="15"/>
        <v>771.55135135135129</v>
      </c>
      <c r="S62" s="45">
        <f t="shared" si="16"/>
        <v>1028.7351351351351</v>
      </c>
      <c r="T62" s="43">
        <f t="shared" si="17"/>
        <v>762.48397435897436</v>
      </c>
      <c r="U62" s="46">
        <f t="shared" si="18"/>
        <v>1016.6452991452992</v>
      </c>
      <c r="V62" s="47">
        <f t="shared" si="19"/>
        <v>741.4909090909091</v>
      </c>
      <c r="W62" s="46">
        <f t="shared" si="20"/>
        <v>988.65454545454543</v>
      </c>
      <c r="X62" s="43">
        <f t="shared" si="21"/>
        <v>731.98461538461538</v>
      </c>
      <c r="Y62" s="46">
        <f t="shared" si="22"/>
        <v>975.97948717948714</v>
      </c>
      <c r="Z62" s="48">
        <f t="shared" si="23"/>
        <v>650.65299145299139</v>
      </c>
    </row>
    <row r="63" spans="1:26" s="2" customFormat="1" x14ac:dyDescent="0.25">
      <c r="A63" s="40">
        <v>57</v>
      </c>
      <c r="B63" s="41">
        <v>969300</v>
      </c>
      <c r="C63" s="42">
        <f t="shared" si="0"/>
        <v>80775</v>
      </c>
      <c r="D63" s="43">
        <f t="shared" si="1"/>
        <v>3713.7931034482758</v>
      </c>
      <c r="E63" s="44">
        <f t="shared" si="2"/>
        <v>3671.590909090909</v>
      </c>
      <c r="F63" s="45">
        <f t="shared" si="3"/>
        <v>3377.3519163763067</v>
      </c>
      <c r="G63" s="45">
        <f t="shared" si="4"/>
        <v>3106.7307692307691</v>
      </c>
      <c r="H63" s="45">
        <f t="shared" si="5"/>
        <v>3096.8051118210865</v>
      </c>
      <c r="I63" s="43">
        <f t="shared" si="6"/>
        <v>497.07692307692309</v>
      </c>
      <c r="J63" s="44">
        <f t="shared" si="7"/>
        <v>517.78846153846155</v>
      </c>
      <c r="K63" s="44">
        <f t="shared" si="8"/>
        <v>523.94594594594594</v>
      </c>
      <c r="L63" s="44">
        <f t="shared" si="9"/>
        <v>525.08125677139765</v>
      </c>
      <c r="M63" s="46">
        <f t="shared" si="10"/>
        <v>554.83686319404694</v>
      </c>
      <c r="N63" s="43">
        <f t="shared" si="11"/>
        <v>832.40984544934167</v>
      </c>
      <c r="O63" s="46">
        <f t="shared" si="12"/>
        <v>1109.8797939324556</v>
      </c>
      <c r="P63" s="43">
        <f t="shared" si="13"/>
        <v>787.76814734561208</v>
      </c>
      <c r="Q63" s="46">
        <f t="shared" si="14"/>
        <v>1050.3575297941495</v>
      </c>
      <c r="R63" s="47">
        <f t="shared" si="15"/>
        <v>786.06486486486494</v>
      </c>
      <c r="S63" s="45">
        <f t="shared" si="16"/>
        <v>1048.0864864864866</v>
      </c>
      <c r="T63" s="43">
        <f t="shared" si="17"/>
        <v>776.82692307692309</v>
      </c>
      <c r="U63" s="46">
        <f t="shared" si="18"/>
        <v>1035.7692307692307</v>
      </c>
      <c r="V63" s="47">
        <f>($B63+180)/1925*1.5</f>
        <v>755.438961038961</v>
      </c>
      <c r="W63" s="46">
        <f>($B63+180)/1925*2</f>
        <v>1007.251948051948</v>
      </c>
      <c r="X63" s="43">
        <f t="shared" si="21"/>
        <v>745.7538461538461</v>
      </c>
      <c r="Y63" s="46">
        <f t="shared" si="22"/>
        <v>994.3384615384615</v>
      </c>
      <c r="Z63" s="48">
        <f t="shared" si="23"/>
        <v>662.89230769230767</v>
      </c>
    </row>
    <row r="64" spans="1:26" s="2" customFormat="1" x14ac:dyDescent="0.25">
      <c r="A64" s="40">
        <v>58</v>
      </c>
      <c r="B64" s="41">
        <v>988200</v>
      </c>
      <c r="C64" s="42">
        <f t="shared" si="0"/>
        <v>82350</v>
      </c>
      <c r="D64" s="43">
        <f t="shared" si="1"/>
        <v>3786.2068965517242</v>
      </c>
      <c r="E64" s="44">
        <f t="shared" si="2"/>
        <v>3743.181818181818</v>
      </c>
      <c r="F64" s="45">
        <f t="shared" si="3"/>
        <v>3443.2055749128922</v>
      </c>
      <c r="G64" s="45">
        <f t="shared" si="4"/>
        <v>3167.3076923076924</v>
      </c>
      <c r="H64" s="45">
        <f t="shared" si="5"/>
        <v>3157.188498402556</v>
      </c>
      <c r="I64" s="43">
        <f t="shared" si="6"/>
        <v>506.76923076923077</v>
      </c>
      <c r="J64" s="44">
        <f t="shared" si="7"/>
        <v>527.88461538461536</v>
      </c>
      <c r="K64" s="44">
        <f t="shared" si="8"/>
        <v>534.16216216216219</v>
      </c>
      <c r="L64" s="44">
        <f t="shared" si="9"/>
        <v>535.31960996749729</v>
      </c>
      <c r="M64" s="46">
        <f t="shared" si="10"/>
        <v>565.65540927303948</v>
      </c>
      <c r="N64" s="43">
        <f t="shared" si="11"/>
        <v>848.6376645678306</v>
      </c>
      <c r="O64" s="46">
        <f t="shared" si="12"/>
        <v>1131.5168860904407</v>
      </c>
      <c r="P64" s="43">
        <f t="shared" si="13"/>
        <v>803.12567713976159</v>
      </c>
      <c r="Q64" s="46">
        <f t="shared" si="14"/>
        <v>1070.8342361863488</v>
      </c>
      <c r="R64" s="47">
        <f t="shared" si="15"/>
        <v>801.38918918918921</v>
      </c>
      <c r="S64" s="45">
        <f t="shared" si="16"/>
        <v>1068.5189189189189</v>
      </c>
      <c r="T64" s="43">
        <f t="shared" si="17"/>
        <v>791.97115384615392</v>
      </c>
      <c r="U64" s="46">
        <f t="shared" si="18"/>
        <v>1055.9615384615386</v>
      </c>
      <c r="V64" s="47">
        <f t="shared" si="19"/>
        <v>770.16623376623374</v>
      </c>
      <c r="W64" s="46">
        <f t="shared" si="20"/>
        <v>1026.8883116883117</v>
      </c>
      <c r="X64" s="43">
        <f t="shared" si="21"/>
        <v>760.29230769230776</v>
      </c>
      <c r="Y64" s="46">
        <f t="shared" si="22"/>
        <v>1013.723076923077</v>
      </c>
      <c r="Z64" s="48">
        <f t="shared" si="23"/>
        <v>675.81538461538469</v>
      </c>
    </row>
    <row r="65" spans="1:26" s="2" customFormat="1" x14ac:dyDescent="0.25">
      <c r="A65" s="40">
        <v>59</v>
      </c>
      <c r="B65" s="41">
        <v>1007700</v>
      </c>
      <c r="C65" s="42">
        <f t="shared" si="0"/>
        <v>83975</v>
      </c>
      <c r="D65" s="43">
        <f t="shared" si="1"/>
        <v>3860.9195402298851</v>
      </c>
      <c r="E65" s="44">
        <f t="shared" si="2"/>
        <v>3817.0454545454545</v>
      </c>
      <c r="F65" s="45">
        <f t="shared" si="3"/>
        <v>3511.1498257839721</v>
      </c>
      <c r="G65" s="45">
        <f t="shared" si="4"/>
        <v>3229.8076923076924</v>
      </c>
      <c r="H65" s="45">
        <f t="shared" si="5"/>
        <v>3219.4888178913739</v>
      </c>
      <c r="I65" s="43">
        <f t="shared" si="6"/>
        <v>516.76923076923072</v>
      </c>
      <c r="J65" s="44">
        <f t="shared" si="7"/>
        <v>538.3012820512821</v>
      </c>
      <c r="K65" s="44">
        <f t="shared" si="8"/>
        <v>544.70270270270271</v>
      </c>
      <c r="L65" s="44">
        <f t="shared" si="9"/>
        <v>545.8829902491874</v>
      </c>
      <c r="M65" s="46">
        <f t="shared" si="10"/>
        <v>576.81740125930162</v>
      </c>
      <c r="N65" s="43">
        <f t="shared" si="11"/>
        <v>865.38065254722369</v>
      </c>
      <c r="O65" s="46">
        <f t="shared" si="12"/>
        <v>1153.840870062965</v>
      </c>
      <c r="P65" s="43">
        <f t="shared" si="13"/>
        <v>818.97074756229699</v>
      </c>
      <c r="Q65" s="46">
        <f t="shared" si="14"/>
        <v>1091.9609967497292</v>
      </c>
      <c r="R65" s="47">
        <f t="shared" si="15"/>
        <v>817.19999999999993</v>
      </c>
      <c r="S65" s="45">
        <f t="shared" si="16"/>
        <v>1089.5999999999999</v>
      </c>
      <c r="T65" s="43">
        <f t="shared" si="17"/>
        <v>807.59615384615381</v>
      </c>
      <c r="U65" s="46">
        <f t="shared" si="18"/>
        <v>1076.7948717948718</v>
      </c>
      <c r="V65" s="47">
        <f t="shared" si="19"/>
        <v>785.36103896103896</v>
      </c>
      <c r="W65" s="46">
        <f t="shared" si="20"/>
        <v>1047.1480519480519</v>
      </c>
      <c r="X65" s="43">
        <f t="shared" si="21"/>
        <v>775.29230769230765</v>
      </c>
      <c r="Y65" s="46">
        <f t="shared" si="22"/>
        <v>1033.7230769230769</v>
      </c>
      <c r="Z65" s="48">
        <f t="shared" si="23"/>
        <v>689.14871794871794</v>
      </c>
    </row>
    <row r="66" spans="1:26" s="2" customFormat="1" x14ac:dyDescent="0.25">
      <c r="A66" s="40">
        <v>60</v>
      </c>
      <c r="B66" s="41">
        <v>1028300</v>
      </c>
      <c r="C66" s="42">
        <f t="shared" si="0"/>
        <v>85691.666666666672</v>
      </c>
      <c r="D66" s="43">
        <f t="shared" si="1"/>
        <v>3939.8467432950192</v>
      </c>
      <c r="E66" s="44">
        <f t="shared" si="2"/>
        <v>3895.0757575757575</v>
      </c>
      <c r="F66" s="45">
        <f t="shared" si="3"/>
        <v>3582.9268292682927</v>
      </c>
      <c r="G66" s="45">
        <f t="shared" si="4"/>
        <v>3295.8333333333335</v>
      </c>
      <c r="H66" s="45">
        <f t="shared" si="5"/>
        <v>3285.3035143769966</v>
      </c>
      <c r="I66" s="43">
        <f t="shared" si="6"/>
        <v>527.33333333333337</v>
      </c>
      <c r="J66" s="44">
        <f t="shared" si="7"/>
        <v>549.30555555555554</v>
      </c>
      <c r="K66" s="44">
        <f t="shared" si="8"/>
        <v>555.83783783783781</v>
      </c>
      <c r="L66" s="44">
        <f t="shared" si="9"/>
        <v>557.04225352112678</v>
      </c>
      <c r="M66" s="46">
        <f t="shared" si="10"/>
        <v>588.60904407555813</v>
      </c>
      <c r="N66" s="43">
        <f t="shared" si="11"/>
        <v>883.06811677160852</v>
      </c>
      <c r="O66" s="46">
        <f t="shared" si="12"/>
        <v>1177.424155695478</v>
      </c>
      <c r="P66" s="43">
        <f t="shared" si="13"/>
        <v>835.70964247020584</v>
      </c>
      <c r="Q66" s="46">
        <f t="shared" si="14"/>
        <v>1114.2795232936078</v>
      </c>
      <c r="R66" s="47">
        <f t="shared" si="15"/>
        <v>833.90270270270275</v>
      </c>
      <c r="S66" s="45">
        <f t="shared" si="16"/>
        <v>1111.8702702702703</v>
      </c>
      <c r="T66" s="43">
        <f t="shared" si="17"/>
        <v>824.10256410256397</v>
      </c>
      <c r="U66" s="46">
        <f t="shared" si="18"/>
        <v>1098.8034188034187</v>
      </c>
      <c r="V66" s="47">
        <f t="shared" si="19"/>
        <v>801.41298701298706</v>
      </c>
      <c r="W66" s="46">
        <f t="shared" si="20"/>
        <v>1068.5506493506493</v>
      </c>
      <c r="X66" s="43">
        <f t="shared" si="21"/>
        <v>791.13846153846146</v>
      </c>
      <c r="Y66" s="46">
        <f t="shared" si="22"/>
        <v>1054.8512820512819</v>
      </c>
      <c r="Z66" s="48">
        <f t="shared" si="23"/>
        <v>703.23418803418792</v>
      </c>
    </row>
    <row r="67" spans="1:26" s="2" customFormat="1" x14ac:dyDescent="0.25">
      <c r="A67" s="40">
        <v>61</v>
      </c>
      <c r="B67" s="41">
        <v>1048400</v>
      </c>
      <c r="C67" s="42">
        <f t="shared" si="0"/>
        <v>87366.666666666672</v>
      </c>
      <c r="D67" s="43">
        <f t="shared" si="1"/>
        <v>4016.8582375478927</v>
      </c>
      <c r="E67" s="44">
        <f t="shared" si="2"/>
        <v>3971.212121212121</v>
      </c>
      <c r="F67" s="45">
        <f t="shared" si="3"/>
        <v>3652.9616724738676</v>
      </c>
      <c r="G67" s="45">
        <f t="shared" si="4"/>
        <v>3360.2564102564102</v>
      </c>
      <c r="H67" s="45">
        <f t="shared" si="5"/>
        <v>3349.5207667731629</v>
      </c>
      <c r="I67" s="43">
        <f t="shared" si="6"/>
        <v>537.64102564102564</v>
      </c>
      <c r="J67" s="44">
        <f t="shared" si="7"/>
        <v>560.04273504273499</v>
      </c>
      <c r="K67" s="44">
        <f t="shared" si="8"/>
        <v>566.70270270270271</v>
      </c>
      <c r="L67" s="44">
        <f t="shared" si="9"/>
        <v>567.93066088840737</v>
      </c>
      <c r="M67" s="46">
        <f t="shared" si="10"/>
        <v>600.11448196908987</v>
      </c>
      <c r="N67" s="43">
        <f t="shared" si="11"/>
        <v>900.32627361190612</v>
      </c>
      <c r="O67" s="46">
        <f t="shared" si="12"/>
        <v>1200.4350314825415</v>
      </c>
      <c r="P67" s="43">
        <f t="shared" si="13"/>
        <v>852.04225352112667</v>
      </c>
      <c r="Q67" s="46">
        <f t="shared" si="14"/>
        <v>1136.056338028169</v>
      </c>
      <c r="R67" s="47">
        <f t="shared" si="15"/>
        <v>850.19999999999993</v>
      </c>
      <c r="S67" s="45">
        <f t="shared" si="16"/>
        <v>1133.5999999999999</v>
      </c>
      <c r="T67" s="43">
        <f t="shared" si="17"/>
        <v>840.20833333333337</v>
      </c>
      <c r="U67" s="46">
        <f t="shared" si="18"/>
        <v>1120.2777777777778</v>
      </c>
      <c r="V67" s="47">
        <f t="shared" si="19"/>
        <v>817.07532467532462</v>
      </c>
      <c r="W67" s="46">
        <f t="shared" si="20"/>
        <v>1089.4337662337662</v>
      </c>
      <c r="X67" s="43">
        <f t="shared" si="21"/>
        <v>806.6</v>
      </c>
      <c r="Y67" s="46">
        <f t="shared" si="22"/>
        <v>1075.4666666666667</v>
      </c>
      <c r="Z67" s="48">
        <f t="shared" si="23"/>
        <v>716.97777777777776</v>
      </c>
    </row>
    <row r="68" spans="1:26" s="2" customFormat="1" x14ac:dyDescent="0.25">
      <c r="A68" s="40">
        <v>62</v>
      </c>
      <c r="B68" s="41">
        <v>1069400</v>
      </c>
      <c r="C68" s="42">
        <f t="shared" si="0"/>
        <v>89116.666666666672</v>
      </c>
      <c r="D68" s="43">
        <f t="shared" si="1"/>
        <v>4097.318007662835</v>
      </c>
      <c r="E68" s="44">
        <f t="shared" si="2"/>
        <v>4050.757575757576</v>
      </c>
      <c r="F68" s="45">
        <f t="shared" si="3"/>
        <v>3726.1324041811845</v>
      </c>
      <c r="G68" s="45">
        <f t="shared" si="4"/>
        <v>3427.5641025641025</v>
      </c>
      <c r="H68" s="45">
        <f t="shared" si="5"/>
        <v>3416.6134185303513</v>
      </c>
      <c r="I68" s="43">
        <f t="shared" si="6"/>
        <v>548.41025641025647</v>
      </c>
      <c r="J68" s="44">
        <f t="shared" si="7"/>
        <v>571.26068376068372</v>
      </c>
      <c r="K68" s="44">
        <f t="shared" si="8"/>
        <v>578.05405405405406</v>
      </c>
      <c r="L68" s="44">
        <f t="shared" si="9"/>
        <v>579.30660888407363</v>
      </c>
      <c r="M68" s="46">
        <f t="shared" si="10"/>
        <v>612.135088723526</v>
      </c>
      <c r="N68" s="43">
        <f t="shared" si="11"/>
        <v>918.35718374356031</v>
      </c>
      <c r="O68" s="46">
        <f t="shared" si="12"/>
        <v>1224.4762449914138</v>
      </c>
      <c r="P68" s="43">
        <f t="shared" si="13"/>
        <v>869.10617551462633</v>
      </c>
      <c r="Q68" s="46">
        <f t="shared" si="14"/>
        <v>1158.8082340195017</v>
      </c>
      <c r="R68" s="47">
        <f t="shared" si="15"/>
        <v>867.22702702702691</v>
      </c>
      <c r="S68" s="45">
        <f t="shared" si="16"/>
        <v>1156.3027027027026</v>
      </c>
      <c r="T68" s="43">
        <f t="shared" si="17"/>
        <v>857.03525641025647</v>
      </c>
      <c r="U68" s="46">
        <f t="shared" si="18"/>
        <v>1142.7136752136753</v>
      </c>
      <c r="V68" s="47">
        <f t="shared" si="19"/>
        <v>833.43896103896111</v>
      </c>
      <c r="W68" s="46">
        <f t="shared" si="20"/>
        <v>1111.2519480519481</v>
      </c>
      <c r="X68" s="43">
        <f t="shared" si="21"/>
        <v>822.7538461538461</v>
      </c>
      <c r="Y68" s="46">
        <f t="shared" si="22"/>
        <v>1097.0051282051281</v>
      </c>
      <c r="Z68" s="48">
        <f t="shared" si="23"/>
        <v>731.33675213675212</v>
      </c>
    </row>
    <row r="69" spans="1:26" s="2" customFormat="1" x14ac:dyDescent="0.25">
      <c r="A69" s="40">
        <v>63</v>
      </c>
      <c r="B69" s="41">
        <v>1091300</v>
      </c>
      <c r="C69" s="42">
        <f t="shared" si="0"/>
        <v>90941.666666666672</v>
      </c>
      <c r="D69" s="43">
        <f t="shared" si="1"/>
        <v>4181.2260536398471</v>
      </c>
      <c r="E69" s="44">
        <f t="shared" si="2"/>
        <v>4133.712121212121</v>
      </c>
      <c r="F69" s="45">
        <f t="shared" si="3"/>
        <v>3802.439024390244</v>
      </c>
      <c r="G69" s="45">
        <f t="shared" si="4"/>
        <v>3497.7564102564102</v>
      </c>
      <c r="H69" s="45">
        <f t="shared" si="5"/>
        <v>3486.5814696485622</v>
      </c>
      <c r="I69" s="43">
        <f t="shared" si="6"/>
        <v>559.64102564102564</v>
      </c>
      <c r="J69" s="44">
        <f t="shared" si="7"/>
        <v>582.95940170940173</v>
      </c>
      <c r="K69" s="44">
        <f t="shared" si="8"/>
        <v>589.89189189189187</v>
      </c>
      <c r="L69" s="44">
        <f t="shared" si="9"/>
        <v>591.17009750812565</v>
      </c>
      <c r="M69" s="46">
        <f t="shared" si="10"/>
        <v>624.67086433886664</v>
      </c>
      <c r="N69" s="43">
        <f t="shared" si="11"/>
        <v>937.16084716657133</v>
      </c>
      <c r="O69" s="46">
        <f t="shared" si="12"/>
        <v>1249.547796222095</v>
      </c>
      <c r="P69" s="43">
        <f t="shared" si="13"/>
        <v>886.90140845070437</v>
      </c>
      <c r="Q69" s="46">
        <f t="shared" si="14"/>
        <v>1182.5352112676057</v>
      </c>
      <c r="R69" s="47">
        <f t="shared" si="15"/>
        <v>884.98378378378379</v>
      </c>
      <c r="S69" s="45">
        <f t="shared" si="16"/>
        <v>1179.9783783783785</v>
      </c>
      <c r="T69" s="43">
        <f t="shared" si="17"/>
        <v>874.58333333333326</v>
      </c>
      <c r="U69" s="46">
        <f t="shared" si="18"/>
        <v>1166.1111111111111</v>
      </c>
      <c r="V69" s="47">
        <f t="shared" si="19"/>
        <v>850.50389610389607</v>
      </c>
      <c r="W69" s="46">
        <f t="shared" si="20"/>
        <v>1134.0051948051948</v>
      </c>
      <c r="X69" s="43">
        <f t="shared" si="21"/>
        <v>839.6</v>
      </c>
      <c r="Y69" s="46">
        <f t="shared" si="22"/>
        <v>1119.4666666666667</v>
      </c>
      <c r="Z69" s="48">
        <f t="shared" si="23"/>
        <v>746.31111111111113</v>
      </c>
    </row>
    <row r="70" spans="1:26" s="2" customFormat="1" x14ac:dyDescent="0.25">
      <c r="A70" s="40">
        <v>64</v>
      </c>
      <c r="B70" s="41">
        <v>1111000</v>
      </c>
      <c r="C70" s="42">
        <f t="shared" si="0"/>
        <v>92583.333333333328</v>
      </c>
      <c r="D70" s="43">
        <f t="shared" si="1"/>
        <v>4256.7049808429119</v>
      </c>
      <c r="E70" s="44">
        <f t="shared" si="2"/>
        <v>4208.333333333333</v>
      </c>
      <c r="F70" s="45">
        <f t="shared" si="3"/>
        <v>3871.0801393728225</v>
      </c>
      <c r="G70" s="45">
        <f t="shared" si="4"/>
        <v>3560.897435897436</v>
      </c>
      <c r="H70" s="45">
        <f t="shared" si="5"/>
        <v>3549.5207667731629</v>
      </c>
      <c r="I70" s="43">
        <f t="shared" si="6"/>
        <v>569.74358974358972</v>
      </c>
      <c r="J70" s="44">
        <f t="shared" si="7"/>
        <v>593.482905982906</v>
      </c>
      <c r="K70" s="44">
        <f t="shared" si="8"/>
        <v>600.54054054054052</v>
      </c>
      <c r="L70" s="44">
        <f t="shared" si="9"/>
        <v>601.84182015167926</v>
      </c>
      <c r="M70" s="46">
        <f t="shared" si="10"/>
        <v>635.94733829421864</v>
      </c>
      <c r="N70" s="43">
        <f t="shared" si="11"/>
        <v>954.07555809959922</v>
      </c>
      <c r="O70" s="46">
        <f t="shared" si="12"/>
        <v>1272.100744132799</v>
      </c>
      <c r="P70" s="43">
        <f t="shared" si="13"/>
        <v>902.90899241603472</v>
      </c>
      <c r="Q70" s="46">
        <f t="shared" si="14"/>
        <v>1203.878656554713</v>
      </c>
      <c r="R70" s="47">
        <f t="shared" si="15"/>
        <v>900.95675675675682</v>
      </c>
      <c r="S70" s="45">
        <f t="shared" si="16"/>
        <v>1201.2756756756758</v>
      </c>
      <c r="T70" s="43">
        <f t="shared" si="17"/>
        <v>890.36858974358972</v>
      </c>
      <c r="U70" s="46">
        <f t="shared" si="18"/>
        <v>1187.1581196581196</v>
      </c>
      <c r="V70" s="47">
        <f t="shared" si="19"/>
        <v>865.85454545454547</v>
      </c>
      <c r="W70" s="46">
        <f t="shared" si="20"/>
        <v>1154.4727272727273</v>
      </c>
      <c r="X70" s="43">
        <f t="shared" si="21"/>
        <v>854.7538461538461</v>
      </c>
      <c r="Y70" s="46">
        <f t="shared" si="22"/>
        <v>1139.6717948717949</v>
      </c>
      <c r="Z70" s="48">
        <f t="shared" si="23"/>
        <v>759.78119658119658</v>
      </c>
    </row>
    <row r="71" spans="1:26" s="2" customFormat="1" x14ac:dyDescent="0.25">
      <c r="A71" s="40">
        <v>65</v>
      </c>
      <c r="B71" s="41">
        <v>1133400</v>
      </c>
      <c r="C71" s="42">
        <f t="shared" si="0"/>
        <v>94450</v>
      </c>
      <c r="D71" s="43">
        <f t="shared" si="1"/>
        <v>4342.5287356321842</v>
      </c>
      <c r="E71" s="44">
        <f t="shared" si="2"/>
        <v>4293.181818181818</v>
      </c>
      <c r="F71" s="45">
        <f t="shared" si="3"/>
        <v>3949.1289198606273</v>
      </c>
      <c r="G71" s="45">
        <f t="shared" si="4"/>
        <v>3632.6923076923076</v>
      </c>
      <c r="H71" s="45">
        <f t="shared" si="5"/>
        <v>3621.0862619808308</v>
      </c>
      <c r="I71" s="43">
        <f t="shared" si="6"/>
        <v>581.23076923076928</v>
      </c>
      <c r="J71" s="44">
        <f t="shared" si="7"/>
        <v>605.4487179487179</v>
      </c>
      <c r="K71" s="44">
        <f t="shared" si="8"/>
        <v>612.64864864864865</v>
      </c>
      <c r="L71" s="44">
        <f t="shared" si="9"/>
        <v>613.97616468039007</v>
      </c>
      <c r="M71" s="46">
        <f t="shared" si="10"/>
        <v>648.76931883228394</v>
      </c>
      <c r="N71" s="43">
        <f t="shared" si="11"/>
        <v>973.30852890669723</v>
      </c>
      <c r="O71" s="46">
        <f t="shared" si="12"/>
        <v>1297.7447052089296</v>
      </c>
      <c r="P71" s="43">
        <f t="shared" si="13"/>
        <v>921.11050920910077</v>
      </c>
      <c r="Q71" s="46">
        <f t="shared" si="14"/>
        <v>1228.1473456121344</v>
      </c>
      <c r="R71" s="47">
        <f>($B71+180)/1850*1.5</f>
        <v>919.11891891891878</v>
      </c>
      <c r="S71" s="45">
        <f t="shared" si="16"/>
        <v>1225.4918918918918</v>
      </c>
      <c r="T71" s="43">
        <f t="shared" si="17"/>
        <v>908.31730769230774</v>
      </c>
      <c r="U71" s="46">
        <f t="shared" si="18"/>
        <v>1211.0897435897436</v>
      </c>
      <c r="V71" s="47">
        <f t="shared" si="19"/>
        <v>883.30909090909086</v>
      </c>
      <c r="W71" s="46">
        <f t="shared" si="20"/>
        <v>1177.7454545454545</v>
      </c>
      <c r="X71" s="43">
        <f t="shared" si="21"/>
        <v>871.98461538461538</v>
      </c>
      <c r="Y71" s="46">
        <f t="shared" si="22"/>
        <v>1162.6461538461538</v>
      </c>
      <c r="Z71" s="48">
        <f t="shared" si="23"/>
        <v>775.09743589743584</v>
      </c>
    </row>
    <row r="72" spans="1:26" s="2" customFormat="1" x14ac:dyDescent="0.25">
      <c r="A72" s="40">
        <v>66</v>
      </c>
      <c r="B72" s="41">
        <v>1155900</v>
      </c>
      <c r="C72" s="42">
        <f t="shared" ref="C72:C86" si="24">B72/12</f>
        <v>96325</v>
      </c>
      <c r="D72" s="43">
        <f t="shared" ref="D72:D86" si="25">B72/261</f>
        <v>4428.7356321839079</v>
      </c>
      <c r="E72" s="44">
        <f t="shared" ref="E72:E86" si="26">B72/264</f>
        <v>4378.409090909091</v>
      </c>
      <c r="F72" s="45">
        <f t="shared" ref="F72:F86" si="27">B72/287</f>
        <v>4027.5261324041812</v>
      </c>
      <c r="G72" s="45">
        <f t="shared" ref="G72:G86" si="28">B72/312</f>
        <v>3704.8076923076924</v>
      </c>
      <c r="H72" s="45">
        <f t="shared" ref="H72:H86" si="29">B72/313</f>
        <v>3692.9712460063897</v>
      </c>
      <c r="I72" s="43">
        <f t="shared" ref="I72:I86" si="30">$B72/1950</f>
        <v>592.76923076923072</v>
      </c>
      <c r="J72" s="44">
        <f t="shared" ref="J72:J86" si="31">$B72/1872</f>
        <v>617.46794871794873</v>
      </c>
      <c r="K72" s="44">
        <f t="shared" ref="K72:K86" si="32">$B72/1850</f>
        <v>624.81081081081084</v>
      </c>
      <c r="L72" s="44">
        <f t="shared" ref="L72:L86" si="33">$B72/1846</f>
        <v>626.16468039003246</v>
      </c>
      <c r="M72" s="46">
        <f t="shared" ref="M72:M86" si="34">$B72/1747</f>
        <v>661.64854035489407</v>
      </c>
      <c r="N72" s="43">
        <f t="shared" ref="N72:N86" si="35">(B72+180)/1747*1.5</f>
        <v>992.62736119061242</v>
      </c>
      <c r="O72" s="46">
        <f t="shared" ref="O72:O86" si="36">(B72+180)/1747*2</f>
        <v>1323.5031482541499</v>
      </c>
      <c r="P72" s="43">
        <f t="shared" ref="P72:P86" si="37">(B72+180)/1846*1.5</f>
        <v>939.39328277356458</v>
      </c>
      <c r="Q72" s="46">
        <f t="shared" ref="Q72:Q86" si="38">(B72+180)/1846*2</f>
        <v>1252.5243770314194</v>
      </c>
      <c r="R72" s="47">
        <f t="shared" ref="R72:R86" si="39">($B72+180)/1850*1.5</f>
        <v>937.36216216216212</v>
      </c>
      <c r="S72" s="45">
        <f t="shared" ref="S72:S86" si="40">($B72+180)/1850*2</f>
        <v>1249.8162162162162</v>
      </c>
      <c r="T72" s="43">
        <f t="shared" ref="T72:T86" si="41">(B72+180)/1872*1.5</f>
        <v>926.34615384615381</v>
      </c>
      <c r="U72" s="46">
        <f t="shared" ref="U72:U86" si="42">(B72+180)/1872*2</f>
        <v>1235.1282051282051</v>
      </c>
      <c r="V72" s="47">
        <f t="shared" ref="V72:V86" si="43">($B72+180)/1925*1.5</f>
        <v>900.8415584415585</v>
      </c>
      <c r="W72" s="46">
        <f t="shared" ref="W72:W86" si="44">($B72+180)/1925*2</f>
        <v>1201.122077922078</v>
      </c>
      <c r="X72" s="43">
        <f t="shared" ref="X72:X86" si="45">($B72+180)/1950*1.5</f>
        <v>889.29230769230765</v>
      </c>
      <c r="Y72" s="46">
        <f t="shared" ref="Y72:Y86" si="46">($B72+180)/1950*2</f>
        <v>1185.7230769230769</v>
      </c>
      <c r="Z72" s="48">
        <f t="shared" ref="Z72:Z86" si="47">(($B72+180)/1950)/3*4</f>
        <v>790.4820512820512</v>
      </c>
    </row>
    <row r="73" spans="1:26" s="2" customFormat="1" x14ac:dyDescent="0.25">
      <c r="A73" s="40">
        <v>67</v>
      </c>
      <c r="B73" s="41">
        <v>1178400</v>
      </c>
      <c r="C73" s="42">
        <f t="shared" si="24"/>
        <v>98200</v>
      </c>
      <c r="D73" s="43">
        <f t="shared" si="25"/>
        <v>4514.9425287356325</v>
      </c>
      <c r="E73" s="44">
        <f t="shared" si="26"/>
        <v>4463.636363636364</v>
      </c>
      <c r="F73" s="45">
        <f t="shared" si="27"/>
        <v>4105.9233449477351</v>
      </c>
      <c r="G73" s="45">
        <f t="shared" si="28"/>
        <v>3776.9230769230771</v>
      </c>
      <c r="H73" s="45">
        <f t="shared" si="29"/>
        <v>3764.8562300319491</v>
      </c>
      <c r="I73" s="43">
        <f t="shared" si="30"/>
        <v>604.30769230769226</v>
      </c>
      <c r="J73" s="44">
        <f t="shared" si="31"/>
        <v>629.48717948717945</v>
      </c>
      <c r="K73" s="44">
        <f t="shared" si="32"/>
        <v>636.97297297297303</v>
      </c>
      <c r="L73" s="44">
        <f t="shared" si="33"/>
        <v>638.35319609967496</v>
      </c>
      <c r="M73" s="46">
        <f t="shared" si="34"/>
        <v>674.5277618775043</v>
      </c>
      <c r="N73" s="43">
        <f t="shared" si="35"/>
        <v>1011.9461934745277</v>
      </c>
      <c r="O73" s="46">
        <f t="shared" si="36"/>
        <v>1349.2615912993704</v>
      </c>
      <c r="P73" s="43">
        <f t="shared" si="37"/>
        <v>957.67605633802805</v>
      </c>
      <c r="Q73" s="46">
        <f t="shared" si="38"/>
        <v>1276.9014084507041</v>
      </c>
      <c r="R73" s="47">
        <f t="shared" si="39"/>
        <v>955.60540540540546</v>
      </c>
      <c r="S73" s="45">
        <f t="shared" si="40"/>
        <v>1274.1405405405405</v>
      </c>
      <c r="T73" s="43">
        <f t="shared" si="41"/>
        <v>944.375</v>
      </c>
      <c r="U73" s="46">
        <f t="shared" si="42"/>
        <v>1259.1666666666667</v>
      </c>
      <c r="V73" s="47">
        <f t="shared" si="43"/>
        <v>918.37402597402593</v>
      </c>
      <c r="W73" s="46">
        <f t="shared" si="44"/>
        <v>1224.4987012987012</v>
      </c>
      <c r="X73" s="43">
        <f t="shared" si="45"/>
        <v>906.59999999999991</v>
      </c>
      <c r="Y73" s="46">
        <f t="shared" si="46"/>
        <v>1208.8</v>
      </c>
      <c r="Z73" s="48">
        <f t="shared" si="47"/>
        <v>805.86666666666667</v>
      </c>
    </row>
    <row r="74" spans="1:26" s="2" customFormat="1" x14ac:dyDescent="0.25">
      <c r="A74" s="40">
        <v>68</v>
      </c>
      <c r="B74" s="41">
        <v>1201800</v>
      </c>
      <c r="C74" s="42">
        <f t="shared" si="24"/>
        <v>100150</v>
      </c>
      <c r="D74" s="43">
        <f t="shared" si="25"/>
        <v>4604.5977011494251</v>
      </c>
      <c r="E74" s="44">
        <f t="shared" si="26"/>
        <v>4552.272727272727</v>
      </c>
      <c r="F74" s="45">
        <f t="shared" si="27"/>
        <v>4187.4564459930316</v>
      </c>
      <c r="G74" s="45">
        <f t="shared" si="28"/>
        <v>3851.9230769230771</v>
      </c>
      <c r="H74" s="45">
        <f t="shared" si="29"/>
        <v>3839.6166134185305</v>
      </c>
      <c r="I74" s="43">
        <f t="shared" si="30"/>
        <v>616.30769230769226</v>
      </c>
      <c r="J74" s="44">
        <f t="shared" si="31"/>
        <v>641.98717948717945</v>
      </c>
      <c r="K74" s="44">
        <f t="shared" si="32"/>
        <v>649.62162162162167</v>
      </c>
      <c r="L74" s="44">
        <f t="shared" si="33"/>
        <v>651.02925243770312</v>
      </c>
      <c r="M74" s="46">
        <f t="shared" si="34"/>
        <v>687.92215226101894</v>
      </c>
      <c r="N74" s="43">
        <f t="shared" si="35"/>
        <v>1032.0377790497996</v>
      </c>
      <c r="O74" s="46">
        <f t="shared" si="36"/>
        <v>1376.0503720663996</v>
      </c>
      <c r="P74" s="43">
        <f t="shared" si="37"/>
        <v>976.69014084507035</v>
      </c>
      <c r="Q74" s="46">
        <f t="shared" si="38"/>
        <v>1302.2535211267605</v>
      </c>
      <c r="R74" s="47">
        <f t="shared" si="39"/>
        <v>974.57837837837837</v>
      </c>
      <c r="S74" s="45">
        <f t="shared" si="40"/>
        <v>1299.4378378378378</v>
      </c>
      <c r="T74" s="43">
        <f t="shared" si="41"/>
        <v>963.125</v>
      </c>
      <c r="U74" s="46">
        <f t="shared" si="42"/>
        <v>1284.1666666666667</v>
      </c>
      <c r="V74" s="47">
        <f t="shared" si="43"/>
        <v>936.60779220779227</v>
      </c>
      <c r="W74" s="46">
        <f t="shared" si="44"/>
        <v>1248.8103896103896</v>
      </c>
      <c r="X74" s="43">
        <f t="shared" si="45"/>
        <v>924.59999999999991</v>
      </c>
      <c r="Y74" s="46">
        <f t="shared" si="46"/>
        <v>1232.8</v>
      </c>
      <c r="Z74" s="48">
        <f t="shared" si="47"/>
        <v>821.86666666666667</v>
      </c>
    </row>
    <row r="75" spans="1:26" s="2" customFormat="1" x14ac:dyDescent="0.25">
      <c r="A75" s="40">
        <v>69</v>
      </c>
      <c r="B75" s="41">
        <v>1225500</v>
      </c>
      <c r="C75" s="42">
        <f t="shared" si="24"/>
        <v>102125</v>
      </c>
      <c r="D75" s="43">
        <f t="shared" si="25"/>
        <v>4695.4022988505749</v>
      </c>
      <c r="E75" s="44">
        <f t="shared" si="26"/>
        <v>4642.045454545455</v>
      </c>
      <c r="F75" s="45">
        <f t="shared" si="27"/>
        <v>4270.0348432055753</v>
      </c>
      <c r="G75" s="45">
        <f t="shared" si="28"/>
        <v>3927.8846153846152</v>
      </c>
      <c r="H75" s="45">
        <f t="shared" si="29"/>
        <v>3915.3354632587861</v>
      </c>
      <c r="I75" s="43">
        <f t="shared" si="30"/>
        <v>628.46153846153845</v>
      </c>
      <c r="J75" s="44">
        <f t="shared" si="31"/>
        <v>654.64743589743591</v>
      </c>
      <c r="K75" s="44">
        <f t="shared" si="32"/>
        <v>662.43243243243239</v>
      </c>
      <c r="L75" s="44">
        <f t="shared" si="33"/>
        <v>663.86782231852658</v>
      </c>
      <c r="M75" s="46">
        <f t="shared" si="34"/>
        <v>701.48826559816825</v>
      </c>
      <c r="N75" s="43">
        <f t="shared" si="35"/>
        <v>1052.3869490555237</v>
      </c>
      <c r="O75" s="46">
        <f t="shared" si="36"/>
        <v>1403.1825987406983</v>
      </c>
      <c r="P75" s="43">
        <f t="shared" si="37"/>
        <v>995.94799566630559</v>
      </c>
      <c r="Q75" s="46">
        <f t="shared" si="38"/>
        <v>1327.9306608884074</v>
      </c>
      <c r="R75" s="47">
        <f t="shared" si="39"/>
        <v>993.79459459459463</v>
      </c>
      <c r="S75" s="45">
        <f t="shared" si="40"/>
        <v>1325.0594594594595</v>
      </c>
      <c r="T75" s="43">
        <f t="shared" si="41"/>
        <v>982.11538461538453</v>
      </c>
      <c r="U75" s="46">
        <f t="shared" si="42"/>
        <v>1309.4871794871794</v>
      </c>
      <c r="V75" s="47">
        <f t="shared" si="43"/>
        <v>955.07532467532462</v>
      </c>
      <c r="W75" s="46">
        <f t="shared" si="44"/>
        <v>1273.4337662337662</v>
      </c>
      <c r="X75" s="43">
        <f t="shared" si="45"/>
        <v>942.83076923076919</v>
      </c>
      <c r="Y75" s="46">
        <f t="shared" si="46"/>
        <v>1257.1076923076923</v>
      </c>
      <c r="Z75" s="48">
        <f t="shared" si="47"/>
        <v>838.07179487179485</v>
      </c>
    </row>
    <row r="76" spans="1:26" s="2" customFormat="1" x14ac:dyDescent="0.25">
      <c r="A76" s="40">
        <v>70</v>
      </c>
      <c r="B76" s="41">
        <v>1249300</v>
      </c>
      <c r="C76" s="42">
        <f t="shared" si="24"/>
        <v>104108.33333333333</v>
      </c>
      <c r="D76" s="43">
        <f t="shared" si="25"/>
        <v>4786.5900383141761</v>
      </c>
      <c r="E76" s="44">
        <f t="shared" si="26"/>
        <v>4732.19696969697</v>
      </c>
      <c r="F76" s="45">
        <f t="shared" si="27"/>
        <v>4352.961672473868</v>
      </c>
      <c r="G76" s="45">
        <f t="shared" si="28"/>
        <v>4004.1666666666665</v>
      </c>
      <c r="H76" s="45">
        <f t="shared" si="29"/>
        <v>3991.3738019169327</v>
      </c>
      <c r="I76" s="43">
        <f t="shared" si="30"/>
        <v>640.66666666666663</v>
      </c>
      <c r="J76" s="44">
        <f t="shared" si="31"/>
        <v>667.36111111111109</v>
      </c>
      <c r="K76" s="44">
        <f t="shared" si="32"/>
        <v>675.29729729729729</v>
      </c>
      <c r="L76" s="44">
        <f t="shared" si="33"/>
        <v>676.76056338028172</v>
      </c>
      <c r="M76" s="46">
        <f t="shared" si="34"/>
        <v>715.11161991986262</v>
      </c>
      <c r="N76" s="43">
        <f t="shared" si="35"/>
        <v>1072.8219805380652</v>
      </c>
      <c r="O76" s="46">
        <f t="shared" si="36"/>
        <v>1430.429307384087</v>
      </c>
      <c r="P76" s="43">
        <f t="shared" si="37"/>
        <v>1015.2871072589382</v>
      </c>
      <c r="Q76" s="46">
        <f t="shared" si="38"/>
        <v>1353.7161430119177</v>
      </c>
      <c r="R76" s="47">
        <f t="shared" si="39"/>
        <v>1013.0918918918919</v>
      </c>
      <c r="S76" s="45">
        <f t="shared" si="40"/>
        <v>1350.7891891891893</v>
      </c>
      <c r="T76" s="43">
        <f t="shared" si="41"/>
        <v>1001.1858974358975</v>
      </c>
      <c r="U76" s="46">
        <f t="shared" si="42"/>
        <v>1334.91452991453</v>
      </c>
      <c r="V76" s="47">
        <f t="shared" si="43"/>
        <v>973.62077922077924</v>
      </c>
      <c r="W76" s="46">
        <f t="shared" si="44"/>
        <v>1298.1610389610389</v>
      </c>
      <c r="X76" s="43">
        <f t="shared" si="45"/>
        <v>961.13846153846157</v>
      </c>
      <c r="Y76" s="46">
        <f t="shared" si="46"/>
        <v>1281.5179487179487</v>
      </c>
      <c r="Z76" s="48">
        <f t="shared" si="47"/>
        <v>854.34529914529912</v>
      </c>
    </row>
    <row r="77" spans="1:26" s="2" customFormat="1" x14ac:dyDescent="0.25">
      <c r="A77" s="40">
        <v>71</v>
      </c>
      <c r="B77" s="41">
        <v>1274100</v>
      </c>
      <c r="C77" s="42">
        <f t="shared" si="24"/>
        <v>106175</v>
      </c>
      <c r="D77" s="43">
        <f t="shared" si="25"/>
        <v>4881.6091954022986</v>
      </c>
      <c r="E77" s="44">
        <f t="shared" si="26"/>
        <v>4826.136363636364</v>
      </c>
      <c r="F77" s="45">
        <f t="shared" si="27"/>
        <v>4439.3728222996515</v>
      </c>
      <c r="G77" s="45">
        <f t="shared" si="28"/>
        <v>4083.6538461538462</v>
      </c>
      <c r="H77" s="45">
        <f t="shared" si="29"/>
        <v>4070.6070287539937</v>
      </c>
      <c r="I77" s="43">
        <f t="shared" si="30"/>
        <v>653.38461538461536</v>
      </c>
      <c r="J77" s="44">
        <f t="shared" si="31"/>
        <v>680.60897435897436</v>
      </c>
      <c r="K77" s="44">
        <f t="shared" si="32"/>
        <v>688.70270270270271</v>
      </c>
      <c r="L77" s="44">
        <f t="shared" si="33"/>
        <v>690.19501625135433</v>
      </c>
      <c r="M77" s="46">
        <f t="shared" si="34"/>
        <v>729.30738408700631</v>
      </c>
      <c r="N77" s="43">
        <f t="shared" si="35"/>
        <v>1094.1156267887809</v>
      </c>
      <c r="O77" s="46">
        <f t="shared" si="36"/>
        <v>1458.8208357183744</v>
      </c>
      <c r="P77" s="43">
        <f t="shared" si="37"/>
        <v>1035.4387865655472</v>
      </c>
      <c r="Q77" s="46">
        <f t="shared" si="38"/>
        <v>1380.5850487540629</v>
      </c>
      <c r="R77" s="47">
        <f t="shared" si="39"/>
        <v>1033.1999999999998</v>
      </c>
      <c r="S77" s="45">
        <f t="shared" si="40"/>
        <v>1377.6</v>
      </c>
      <c r="T77" s="43">
        <f t="shared" si="41"/>
        <v>1021.0576923076923</v>
      </c>
      <c r="U77" s="46">
        <f t="shared" si="42"/>
        <v>1361.4102564102564</v>
      </c>
      <c r="V77" s="47">
        <f t="shared" si="43"/>
        <v>992.9454545454546</v>
      </c>
      <c r="W77" s="46">
        <f t="shared" si="44"/>
        <v>1323.9272727272728</v>
      </c>
      <c r="X77" s="43">
        <f t="shared" si="45"/>
        <v>980.21538461538466</v>
      </c>
      <c r="Y77" s="46">
        <f t="shared" si="46"/>
        <v>1306.9538461538461</v>
      </c>
      <c r="Z77" s="48">
        <f t="shared" si="47"/>
        <v>871.30256410256413</v>
      </c>
    </row>
    <row r="78" spans="1:26" s="2" customFormat="1" x14ac:dyDescent="0.25">
      <c r="A78" s="40">
        <v>72</v>
      </c>
      <c r="B78" s="41">
        <v>1299000</v>
      </c>
      <c r="C78" s="42">
        <f t="shared" si="24"/>
        <v>108250</v>
      </c>
      <c r="D78" s="43">
        <f t="shared" si="25"/>
        <v>4977.0114942528735</v>
      </c>
      <c r="E78" s="44">
        <f t="shared" si="26"/>
        <v>4920.454545454545</v>
      </c>
      <c r="F78" s="45">
        <f t="shared" si="27"/>
        <v>4526.1324041811849</v>
      </c>
      <c r="G78" s="45">
        <f t="shared" si="28"/>
        <v>4163.4615384615381</v>
      </c>
      <c r="H78" s="45">
        <f t="shared" si="29"/>
        <v>4150.1597444089457</v>
      </c>
      <c r="I78" s="43">
        <f t="shared" si="30"/>
        <v>666.15384615384619</v>
      </c>
      <c r="J78" s="44">
        <f t="shared" si="31"/>
        <v>693.91025641025647</v>
      </c>
      <c r="K78" s="44">
        <f t="shared" si="32"/>
        <v>702.16216216216219</v>
      </c>
      <c r="L78" s="44">
        <f t="shared" si="33"/>
        <v>703.68364030335863</v>
      </c>
      <c r="M78" s="46">
        <f t="shared" si="34"/>
        <v>743.56038923869494</v>
      </c>
      <c r="N78" s="43">
        <f t="shared" si="35"/>
        <v>1115.4951345163138</v>
      </c>
      <c r="O78" s="46">
        <f t="shared" si="36"/>
        <v>1487.3268460217516</v>
      </c>
      <c r="P78" s="43">
        <f t="shared" si="37"/>
        <v>1055.6717226435535</v>
      </c>
      <c r="Q78" s="46">
        <f t="shared" si="38"/>
        <v>1407.5622968580715</v>
      </c>
      <c r="R78" s="47">
        <f t="shared" si="39"/>
        <v>1053.3891891891892</v>
      </c>
      <c r="S78" s="45">
        <f t="shared" si="40"/>
        <v>1404.5189189189189</v>
      </c>
      <c r="T78" s="43">
        <f t="shared" si="41"/>
        <v>1041.0096153846155</v>
      </c>
      <c r="U78" s="46">
        <f t="shared" si="42"/>
        <v>1388.0128205128206</v>
      </c>
      <c r="V78" s="47">
        <f t="shared" si="43"/>
        <v>1012.348051948052</v>
      </c>
      <c r="W78" s="46">
        <f t="shared" si="44"/>
        <v>1349.7974025974027</v>
      </c>
      <c r="X78" s="43">
        <f t="shared" si="45"/>
        <v>999.36923076923085</v>
      </c>
      <c r="Y78" s="46">
        <f t="shared" si="46"/>
        <v>1332.4923076923078</v>
      </c>
      <c r="Z78" s="48">
        <f t="shared" si="47"/>
        <v>888.32820512820524</v>
      </c>
    </row>
    <row r="79" spans="1:26" s="2" customFormat="1" x14ac:dyDescent="0.25">
      <c r="A79" s="40">
        <v>73</v>
      </c>
      <c r="B79" s="41">
        <v>1324700</v>
      </c>
      <c r="C79" s="42">
        <f t="shared" si="24"/>
        <v>110391.66666666667</v>
      </c>
      <c r="D79" s="43">
        <f t="shared" si="25"/>
        <v>5075.4789272030648</v>
      </c>
      <c r="E79" s="44">
        <f t="shared" si="26"/>
        <v>5017.80303030303</v>
      </c>
      <c r="F79" s="45">
        <f t="shared" si="27"/>
        <v>4615.679442508711</v>
      </c>
      <c r="G79" s="45">
        <f t="shared" si="28"/>
        <v>4245.833333333333</v>
      </c>
      <c r="H79" s="45">
        <f t="shared" si="29"/>
        <v>4232.2683706070284</v>
      </c>
      <c r="I79" s="43">
        <f t="shared" si="30"/>
        <v>679.33333333333337</v>
      </c>
      <c r="J79" s="44">
        <f t="shared" si="31"/>
        <v>707.63888888888891</v>
      </c>
      <c r="K79" s="44">
        <f t="shared" si="32"/>
        <v>716.05405405405406</v>
      </c>
      <c r="L79" s="44">
        <f t="shared" si="33"/>
        <v>717.6056338028169</v>
      </c>
      <c r="M79" s="46">
        <f t="shared" si="34"/>
        <v>758.27132226674303</v>
      </c>
      <c r="N79" s="43">
        <f t="shared" si="35"/>
        <v>1137.5615340583859</v>
      </c>
      <c r="O79" s="46">
        <f t="shared" si="36"/>
        <v>1516.7487120778478</v>
      </c>
      <c r="P79" s="43">
        <f t="shared" si="37"/>
        <v>1076.554712892741</v>
      </c>
      <c r="Q79" s="46">
        <f t="shared" si="38"/>
        <v>1435.406283856988</v>
      </c>
      <c r="R79" s="47">
        <f t="shared" si="39"/>
        <v>1074.2270270270269</v>
      </c>
      <c r="S79" s="45">
        <f t="shared" si="40"/>
        <v>1432.3027027027026</v>
      </c>
      <c r="T79" s="43">
        <f t="shared" si="41"/>
        <v>1061.602564102564</v>
      </c>
      <c r="U79" s="46">
        <f t="shared" si="42"/>
        <v>1415.4700854700855</v>
      </c>
      <c r="V79" s="47">
        <f t="shared" si="43"/>
        <v>1032.3740259740259</v>
      </c>
      <c r="W79" s="46">
        <f t="shared" si="44"/>
        <v>1376.4987012987012</v>
      </c>
      <c r="X79" s="43">
        <f t="shared" si="45"/>
        <v>1019.1384615384615</v>
      </c>
      <c r="Y79" s="46">
        <f t="shared" si="46"/>
        <v>1358.8512820512819</v>
      </c>
      <c r="Z79" s="48">
        <f t="shared" si="47"/>
        <v>905.90085470085467</v>
      </c>
    </row>
    <row r="80" spans="1:26" s="2" customFormat="1" x14ac:dyDescent="0.25">
      <c r="A80" s="40">
        <v>74</v>
      </c>
      <c r="B80" s="41">
        <v>1351000</v>
      </c>
      <c r="C80" s="42">
        <f t="shared" si="24"/>
        <v>112583.33333333333</v>
      </c>
      <c r="D80" s="43">
        <f t="shared" si="25"/>
        <v>5176.2452107279696</v>
      </c>
      <c r="E80" s="44">
        <f t="shared" si="26"/>
        <v>5117.424242424242</v>
      </c>
      <c r="F80" s="45">
        <f t="shared" si="27"/>
        <v>4707.3170731707314</v>
      </c>
      <c r="G80" s="45">
        <f t="shared" si="28"/>
        <v>4330.1282051282051</v>
      </c>
      <c r="H80" s="45">
        <f t="shared" si="29"/>
        <v>4316.2939297124603</v>
      </c>
      <c r="I80" s="43">
        <f t="shared" si="30"/>
        <v>692.82051282051282</v>
      </c>
      <c r="J80" s="44">
        <f t="shared" si="31"/>
        <v>721.68803418803418</v>
      </c>
      <c r="K80" s="44">
        <f t="shared" si="32"/>
        <v>730.27027027027032</v>
      </c>
      <c r="L80" s="44">
        <f t="shared" si="33"/>
        <v>731.85265438786564</v>
      </c>
      <c r="M80" s="46">
        <f t="shared" si="34"/>
        <v>773.32570120206071</v>
      </c>
      <c r="N80" s="43">
        <f t="shared" si="35"/>
        <v>1160.1431024613623</v>
      </c>
      <c r="O80" s="46">
        <f t="shared" si="36"/>
        <v>1546.8574699484832</v>
      </c>
      <c r="P80" s="43">
        <f t="shared" si="37"/>
        <v>1097.9252437703142</v>
      </c>
      <c r="Q80" s="46">
        <f t="shared" si="38"/>
        <v>1463.9003250270855</v>
      </c>
      <c r="R80" s="47">
        <f t="shared" si="39"/>
        <v>1095.5513513513513</v>
      </c>
      <c r="S80" s="45">
        <f t="shared" si="40"/>
        <v>1460.7351351351351</v>
      </c>
      <c r="T80" s="43">
        <f t="shared" si="41"/>
        <v>1082.676282051282</v>
      </c>
      <c r="U80" s="46">
        <f t="shared" si="42"/>
        <v>1443.568376068376</v>
      </c>
      <c r="V80" s="47">
        <f t="shared" si="43"/>
        <v>1052.8675324675323</v>
      </c>
      <c r="W80" s="46">
        <f t="shared" si="44"/>
        <v>1403.8233766233766</v>
      </c>
      <c r="X80" s="43">
        <f t="shared" si="45"/>
        <v>1039.3692307692309</v>
      </c>
      <c r="Y80" s="46">
        <f t="shared" si="46"/>
        <v>1385.8256410256411</v>
      </c>
      <c r="Z80" s="48">
        <f t="shared" si="47"/>
        <v>923.88376068376067</v>
      </c>
    </row>
    <row r="81" spans="1:26" s="2" customFormat="1" x14ac:dyDescent="0.25">
      <c r="A81" s="40">
        <v>75</v>
      </c>
      <c r="B81" s="41">
        <v>1377600</v>
      </c>
      <c r="C81" s="42">
        <f t="shared" si="24"/>
        <v>114800</v>
      </c>
      <c r="D81" s="43">
        <f t="shared" si="25"/>
        <v>5278.1609195402298</v>
      </c>
      <c r="E81" s="44">
        <f t="shared" si="26"/>
        <v>5218.181818181818</v>
      </c>
      <c r="F81" s="45">
        <f t="shared" si="27"/>
        <v>4800</v>
      </c>
      <c r="G81" s="45">
        <f t="shared" si="28"/>
        <v>4415.3846153846152</v>
      </c>
      <c r="H81" s="45">
        <f t="shared" si="29"/>
        <v>4401.2779552715656</v>
      </c>
      <c r="I81" s="43">
        <f t="shared" si="30"/>
        <v>706.46153846153845</v>
      </c>
      <c r="J81" s="44">
        <f t="shared" si="31"/>
        <v>735.89743589743591</v>
      </c>
      <c r="K81" s="44">
        <f t="shared" si="32"/>
        <v>744.64864864864865</v>
      </c>
      <c r="L81" s="44">
        <f t="shared" si="33"/>
        <v>746.26218851570968</v>
      </c>
      <c r="M81" s="46">
        <f t="shared" si="34"/>
        <v>788.5518030910132</v>
      </c>
      <c r="N81" s="43">
        <f t="shared" si="35"/>
        <v>1182.9822552947912</v>
      </c>
      <c r="O81" s="46">
        <f t="shared" si="36"/>
        <v>1577.3096737263882</v>
      </c>
      <c r="P81" s="43">
        <f t="shared" si="37"/>
        <v>1119.5395449620801</v>
      </c>
      <c r="Q81" s="46">
        <f t="shared" si="38"/>
        <v>1492.7193932827736</v>
      </c>
      <c r="R81" s="47">
        <f t="shared" si="39"/>
        <v>1117.1189189189188</v>
      </c>
      <c r="S81" s="45">
        <f t="shared" si="40"/>
        <v>1489.4918918918918</v>
      </c>
      <c r="T81" s="43">
        <f t="shared" si="41"/>
        <v>1103.9903846153845</v>
      </c>
      <c r="U81" s="46">
        <f t="shared" si="42"/>
        <v>1471.9871794871794</v>
      </c>
      <c r="V81" s="47">
        <f t="shared" si="43"/>
        <v>1073.5948051948053</v>
      </c>
      <c r="W81" s="46">
        <f t="shared" si="44"/>
        <v>1431.4597402597403</v>
      </c>
      <c r="X81" s="43">
        <f t="shared" si="45"/>
        <v>1059.8307692307692</v>
      </c>
      <c r="Y81" s="46">
        <f t="shared" si="46"/>
        <v>1413.1076923076923</v>
      </c>
      <c r="Z81" s="48">
        <f t="shared" si="47"/>
        <v>942.07179487179485</v>
      </c>
    </row>
    <row r="82" spans="1:26" s="2" customFormat="1" x14ac:dyDescent="0.25">
      <c r="A82" s="40">
        <v>76</v>
      </c>
      <c r="B82" s="41">
        <v>1405100</v>
      </c>
      <c r="C82" s="42">
        <f t="shared" si="24"/>
        <v>117091.66666666667</v>
      </c>
      <c r="D82" s="43">
        <f t="shared" si="25"/>
        <v>5383.5249042145597</v>
      </c>
      <c r="E82" s="44">
        <f t="shared" si="26"/>
        <v>5322.348484848485</v>
      </c>
      <c r="F82" s="45">
        <f t="shared" si="27"/>
        <v>4895.8188153310102</v>
      </c>
      <c r="G82" s="45">
        <f t="shared" si="28"/>
        <v>4503.5256410256407</v>
      </c>
      <c r="H82" s="45">
        <f t="shared" si="29"/>
        <v>4489.1373801916934</v>
      </c>
      <c r="I82" s="43">
        <f t="shared" si="30"/>
        <v>720.56410256410254</v>
      </c>
      <c r="J82" s="44">
        <f t="shared" si="31"/>
        <v>750.58760683760681</v>
      </c>
      <c r="K82" s="44">
        <f t="shared" si="32"/>
        <v>759.51351351351354</v>
      </c>
      <c r="L82" s="44">
        <f t="shared" si="33"/>
        <v>761.15926327193938</v>
      </c>
      <c r="M82" s="46">
        <f t="shared" si="34"/>
        <v>804.29307384087008</v>
      </c>
      <c r="N82" s="43">
        <f t="shared" si="35"/>
        <v>1206.5941614195765</v>
      </c>
      <c r="O82" s="46">
        <f t="shared" si="36"/>
        <v>1608.7922152261019</v>
      </c>
      <c r="P82" s="43">
        <f t="shared" si="37"/>
        <v>1141.8851570964248</v>
      </c>
      <c r="Q82" s="46">
        <f t="shared" si="38"/>
        <v>1522.513542795233</v>
      </c>
      <c r="R82" s="47">
        <f t="shared" si="39"/>
        <v>1139.4162162162161</v>
      </c>
      <c r="S82" s="45">
        <f t="shared" si="40"/>
        <v>1519.2216216216216</v>
      </c>
      <c r="T82" s="43">
        <f t="shared" si="41"/>
        <v>1126.0256410256411</v>
      </c>
      <c r="U82" s="46">
        <f t="shared" si="42"/>
        <v>1501.3675213675215</v>
      </c>
      <c r="V82" s="47">
        <f t="shared" si="43"/>
        <v>1095.0233766233766</v>
      </c>
      <c r="W82" s="46">
        <f t="shared" si="44"/>
        <v>1460.0311688311688</v>
      </c>
      <c r="X82" s="43">
        <f t="shared" si="45"/>
        <v>1080.9846153846154</v>
      </c>
      <c r="Y82" s="46">
        <f t="shared" si="46"/>
        <v>1441.3128205128205</v>
      </c>
      <c r="Z82" s="48">
        <f t="shared" si="47"/>
        <v>960.87521367521367</v>
      </c>
    </row>
    <row r="83" spans="1:26" s="2" customFormat="1" x14ac:dyDescent="0.25">
      <c r="A83" s="40">
        <v>77</v>
      </c>
      <c r="B83" s="41">
        <v>1432400</v>
      </c>
      <c r="C83" s="42">
        <f t="shared" si="24"/>
        <v>119366.66666666667</v>
      </c>
      <c r="D83" s="43">
        <f t="shared" si="25"/>
        <v>5488.1226053639848</v>
      </c>
      <c r="E83" s="44">
        <f t="shared" si="26"/>
        <v>5425.757575757576</v>
      </c>
      <c r="F83" s="45">
        <f t="shared" si="27"/>
        <v>4990.9407665505223</v>
      </c>
      <c r="G83" s="45">
        <f t="shared" si="28"/>
        <v>4591.0256410256407</v>
      </c>
      <c r="H83" s="45">
        <f t="shared" si="29"/>
        <v>4576.3578274760384</v>
      </c>
      <c r="I83" s="43">
        <f t="shared" si="30"/>
        <v>734.56410256410254</v>
      </c>
      <c r="J83" s="44">
        <f t="shared" si="31"/>
        <v>765.17094017094018</v>
      </c>
      <c r="K83" s="44">
        <f t="shared" si="32"/>
        <v>774.27027027027032</v>
      </c>
      <c r="L83" s="44">
        <f t="shared" si="33"/>
        <v>775.94799566630547</v>
      </c>
      <c r="M83" s="46">
        <f t="shared" si="34"/>
        <v>819.91986262163709</v>
      </c>
      <c r="N83" s="43">
        <f t="shared" si="35"/>
        <v>1230.034344590727</v>
      </c>
      <c r="O83" s="46">
        <f t="shared" si="36"/>
        <v>1640.0457927876359</v>
      </c>
      <c r="P83" s="43">
        <f t="shared" si="37"/>
        <v>1164.068255687974</v>
      </c>
      <c r="Q83" s="46">
        <f t="shared" si="38"/>
        <v>1552.0910075839654</v>
      </c>
      <c r="R83" s="47">
        <f t="shared" si="39"/>
        <v>1161.5513513513513</v>
      </c>
      <c r="S83" s="45">
        <f t="shared" si="40"/>
        <v>1548.7351351351351</v>
      </c>
      <c r="T83" s="43">
        <f t="shared" si="41"/>
        <v>1147.9006410256411</v>
      </c>
      <c r="U83" s="46">
        <f t="shared" si="42"/>
        <v>1530.534188034188</v>
      </c>
      <c r="V83" s="47">
        <f t="shared" si="43"/>
        <v>1116.2961038961039</v>
      </c>
      <c r="W83" s="46">
        <f t="shared" si="44"/>
        <v>1488.3948051948053</v>
      </c>
      <c r="X83" s="43">
        <f t="shared" si="45"/>
        <v>1101.9846153846154</v>
      </c>
      <c r="Y83" s="46">
        <f t="shared" si="46"/>
        <v>1469.3128205128205</v>
      </c>
      <c r="Z83" s="48">
        <f t="shared" si="47"/>
        <v>979.5418803418803</v>
      </c>
    </row>
    <row r="84" spans="1:26" s="2" customFormat="1" x14ac:dyDescent="0.25">
      <c r="A84" s="40">
        <v>78</v>
      </c>
      <c r="B84" s="41">
        <v>1461000</v>
      </c>
      <c r="C84" s="42">
        <f t="shared" si="24"/>
        <v>121750</v>
      </c>
      <c r="D84" s="43">
        <f t="shared" si="25"/>
        <v>5597.7011494252874</v>
      </c>
      <c r="E84" s="44">
        <f t="shared" si="26"/>
        <v>5534.090909090909</v>
      </c>
      <c r="F84" s="45">
        <f t="shared" si="27"/>
        <v>5090.5923344947732</v>
      </c>
      <c r="G84" s="45">
        <f t="shared" si="28"/>
        <v>4682.6923076923076</v>
      </c>
      <c r="H84" s="45">
        <f t="shared" si="29"/>
        <v>4667.7316293929716</v>
      </c>
      <c r="I84" s="43">
        <f t="shared" si="30"/>
        <v>749.23076923076928</v>
      </c>
      <c r="J84" s="44">
        <f t="shared" si="31"/>
        <v>780.4487179487179</v>
      </c>
      <c r="K84" s="44">
        <f t="shared" si="32"/>
        <v>789.72972972972968</v>
      </c>
      <c r="L84" s="44">
        <f t="shared" si="33"/>
        <v>791.44095341278444</v>
      </c>
      <c r="M84" s="46">
        <f t="shared" si="34"/>
        <v>836.29078420148824</v>
      </c>
      <c r="N84" s="43">
        <f t="shared" si="35"/>
        <v>1254.5907269605036</v>
      </c>
      <c r="O84" s="46">
        <f t="shared" si="36"/>
        <v>1672.7876359473382</v>
      </c>
      <c r="P84" s="43">
        <f t="shared" si="37"/>
        <v>1187.3076923076924</v>
      </c>
      <c r="Q84" s="46">
        <f t="shared" si="38"/>
        <v>1583.0769230769231</v>
      </c>
      <c r="R84" s="47">
        <f t="shared" si="39"/>
        <v>1184.7405405405407</v>
      </c>
      <c r="S84" s="45">
        <f t="shared" si="40"/>
        <v>1579.6540540540541</v>
      </c>
      <c r="T84" s="43">
        <f t="shared" si="41"/>
        <v>1170.8173076923076</v>
      </c>
      <c r="U84" s="46">
        <f t="shared" si="42"/>
        <v>1561.0897435897436</v>
      </c>
      <c r="V84" s="47">
        <f t="shared" si="43"/>
        <v>1138.5818181818181</v>
      </c>
      <c r="W84" s="46">
        <f t="shared" si="44"/>
        <v>1518.1090909090908</v>
      </c>
      <c r="X84" s="43">
        <f t="shared" si="45"/>
        <v>1123.9846153846154</v>
      </c>
      <c r="Y84" s="46">
        <f t="shared" si="46"/>
        <v>1498.6461538461538</v>
      </c>
      <c r="Z84" s="48">
        <f t="shared" si="47"/>
        <v>999.09743589743584</v>
      </c>
    </row>
    <row r="85" spans="1:26" s="2" customFormat="1" x14ac:dyDescent="0.25">
      <c r="A85" s="40">
        <v>79</v>
      </c>
      <c r="B85" s="51">
        <v>1490000</v>
      </c>
      <c r="C85" s="42">
        <f t="shared" si="24"/>
        <v>124166.66666666667</v>
      </c>
      <c r="D85" s="43">
        <f t="shared" si="25"/>
        <v>5708.8122605363988</v>
      </c>
      <c r="E85" s="44">
        <f t="shared" si="26"/>
        <v>5643.939393939394</v>
      </c>
      <c r="F85" s="45">
        <f t="shared" si="27"/>
        <v>5191.6376306620205</v>
      </c>
      <c r="G85" s="45">
        <f t="shared" si="28"/>
        <v>4775.6410256410254</v>
      </c>
      <c r="H85" s="45">
        <f t="shared" si="29"/>
        <v>4760.3833865814695</v>
      </c>
      <c r="I85" s="43">
        <f t="shared" si="30"/>
        <v>764.10256410256409</v>
      </c>
      <c r="J85" s="44">
        <f t="shared" si="31"/>
        <v>795.9401709401709</v>
      </c>
      <c r="K85" s="44">
        <f t="shared" si="32"/>
        <v>805.40540540540542</v>
      </c>
      <c r="L85" s="44">
        <f t="shared" si="33"/>
        <v>807.15059588299027</v>
      </c>
      <c r="M85" s="46">
        <f t="shared" si="34"/>
        <v>852.89066971951922</v>
      </c>
      <c r="N85" s="43">
        <f t="shared" si="35"/>
        <v>1279.4905552375501</v>
      </c>
      <c r="O85" s="46">
        <f t="shared" si="36"/>
        <v>1705.9874069834002</v>
      </c>
      <c r="P85" s="43">
        <f t="shared" si="37"/>
        <v>1210.8721560130011</v>
      </c>
      <c r="Q85" s="46">
        <f t="shared" si="38"/>
        <v>1614.4962080173348</v>
      </c>
      <c r="R85" s="47">
        <f t="shared" si="39"/>
        <v>1208.254054054054</v>
      </c>
      <c r="S85" s="45">
        <f t="shared" si="40"/>
        <v>1611.0054054054053</v>
      </c>
      <c r="T85" s="43">
        <f t="shared" si="41"/>
        <v>1194.0544871794873</v>
      </c>
      <c r="U85" s="46">
        <f t="shared" si="42"/>
        <v>1592.0726495726497</v>
      </c>
      <c r="V85" s="47">
        <f t="shared" si="43"/>
        <v>1161.1792207792207</v>
      </c>
      <c r="W85" s="46">
        <f t="shared" si="44"/>
        <v>1548.238961038961</v>
      </c>
      <c r="X85" s="43">
        <f t="shared" si="45"/>
        <v>1146.2923076923078</v>
      </c>
      <c r="Y85" s="46">
        <f t="shared" si="46"/>
        <v>1528.3897435897436</v>
      </c>
      <c r="Z85" s="48">
        <f t="shared" si="47"/>
        <v>1018.9264957264958</v>
      </c>
    </row>
    <row r="86" spans="1:26" s="2" customFormat="1" ht="15.75" thickBot="1" x14ac:dyDescent="0.3">
      <c r="A86" s="52">
        <v>80</v>
      </c>
      <c r="B86" s="53">
        <v>1519400</v>
      </c>
      <c r="C86" s="54">
        <f t="shared" si="24"/>
        <v>126616.66666666667</v>
      </c>
      <c r="D86" s="55">
        <f t="shared" si="25"/>
        <v>5821.4559386973178</v>
      </c>
      <c r="E86" s="56">
        <f t="shared" si="26"/>
        <v>5755.30303030303</v>
      </c>
      <c r="F86" s="57">
        <f t="shared" si="27"/>
        <v>5294.0766550522649</v>
      </c>
      <c r="G86" s="57">
        <f t="shared" si="28"/>
        <v>4869.8717948717949</v>
      </c>
      <c r="H86" s="57">
        <f t="shared" si="29"/>
        <v>4854.3130990415339</v>
      </c>
      <c r="I86" s="55">
        <f t="shared" si="30"/>
        <v>779.17948717948718</v>
      </c>
      <c r="J86" s="56">
        <f t="shared" si="31"/>
        <v>811.64529914529919</v>
      </c>
      <c r="K86" s="56">
        <f t="shared" si="32"/>
        <v>821.29729729729729</v>
      </c>
      <c r="L86" s="56">
        <f t="shared" si="33"/>
        <v>823.07692307692309</v>
      </c>
      <c r="M86" s="58">
        <f t="shared" si="34"/>
        <v>869.71951917572983</v>
      </c>
      <c r="N86" s="55">
        <f t="shared" si="35"/>
        <v>1304.7338294218662</v>
      </c>
      <c r="O86" s="58">
        <f t="shared" si="36"/>
        <v>1739.6451058958214</v>
      </c>
      <c r="P86" s="55">
        <f t="shared" si="37"/>
        <v>1234.7616468039002</v>
      </c>
      <c r="Q86" s="58">
        <f t="shared" si="38"/>
        <v>1646.3488624052004</v>
      </c>
      <c r="R86" s="59">
        <f t="shared" si="39"/>
        <v>1232.0918918918919</v>
      </c>
      <c r="S86" s="57">
        <f t="shared" si="40"/>
        <v>1642.7891891891893</v>
      </c>
      <c r="T86" s="55">
        <f t="shared" si="41"/>
        <v>1217.6121794871794</v>
      </c>
      <c r="U86" s="58">
        <f t="shared" si="42"/>
        <v>1623.482905982906</v>
      </c>
      <c r="V86" s="59">
        <f t="shared" si="43"/>
        <v>1184.0883116883117</v>
      </c>
      <c r="W86" s="58">
        <f t="shared" si="44"/>
        <v>1578.7844155844157</v>
      </c>
      <c r="X86" s="55">
        <f t="shared" si="45"/>
        <v>1168.9076923076923</v>
      </c>
      <c r="Y86" s="58">
        <f t="shared" si="46"/>
        <v>1558.5435897435898</v>
      </c>
      <c r="Z86" s="60">
        <f t="shared" si="47"/>
        <v>1039.0290598290599</v>
      </c>
    </row>
    <row r="87" spans="1:26" s="2" customFormat="1" x14ac:dyDescent="0.25"/>
    <row r="88" spans="1:26" s="2" customFormat="1" x14ac:dyDescent="0.25"/>
  </sheetData>
  <mergeCells count="9">
    <mergeCell ref="D4:H4"/>
    <mergeCell ref="I4:M4"/>
    <mergeCell ref="N4:Y4"/>
    <mergeCell ref="D5:H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scale="37" orientation="portrait" r:id="rId1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Kvamsdahl</dc:creator>
  <cp:lastModifiedBy>Knut Kvamsdahl</cp:lastModifiedBy>
  <dcterms:created xsi:type="dcterms:W3CDTF">2025-05-05T06:25:01Z</dcterms:created>
  <dcterms:modified xsi:type="dcterms:W3CDTF">2026-06-10T10:54:18Z</dcterms:modified>
</cp:coreProperties>
</file>