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kommune-my.sharepoint.com/personal/tor_waage_byr_oslo_kommune_no/Documents/Dokumenter/Statistikk/rapportering/2025/3. Tertial/"/>
    </mc:Choice>
  </mc:AlternateContent>
  <xr:revisionPtr revIDLastSave="13" documentId="11_582F622F3442F28236B0D82147ABE0BE745255EF" xr6:coauthVersionLast="47" xr6:coauthVersionMax="47" xr10:uidLastSave="{EA8AC6B1-51E9-4C4F-AD54-2CAAD71016D5}"/>
  <bookViews>
    <workbookView xWindow="-38520" yWindow="-1200" windowWidth="38640" windowHeight="21120" tabRatio="951" firstSheet="19" activeTab="22" xr2:uid="{00000000-000D-0000-FFFF-FFFF00000000}"/>
  </bookViews>
  <sheets>
    <sheet name="FO-1-omdisp_sos_hj" sheetId="1" r:id="rId1"/>
    <sheet name="Tabell_1-3-A_Bistand_kjøp-bolig" sheetId="2" r:id="rId2"/>
    <sheet name="Tabell_1-3-B-Saks_beh_tid-bolig" sheetId="3" r:id="rId3"/>
    <sheet name="Tab_1-3-B2-Bostøtte-B3-ventetid" sheetId="4" r:id="rId4"/>
    <sheet name="Tab 1-3-B4 Boplan" sheetId="5" r:id="rId5"/>
    <sheet name="Tabell_1-4-døgnovernatting" sheetId="6" r:id="rId6"/>
    <sheet name="Tabell_1-_7_og_1-8_-_Beh_tid" sheetId="7" r:id="rId7"/>
    <sheet name="Tabell_1-_9_-_Tilgjengelighet" sheetId="8" r:id="rId8"/>
    <sheet name="Tabell 1-10 A KVP aldersfordelt" sheetId="9" r:id="rId9"/>
    <sheet name="Tabell 1-10 B Intro " sheetId="10" r:id="rId10"/>
    <sheet name="Tab_1_11_A-Saksmengde_KVP" sheetId="11" r:id="rId11"/>
    <sheet name="Tab__1_11_B-tiltakskategori KVP" sheetId="12" r:id="rId12"/>
    <sheet name="Tab_1_11_E-Avsluttede_KVP" sheetId="13" r:id="rId13"/>
    <sheet name="Tab_1_11_F_Resultat_introduksj" sheetId="14" r:id="rId14"/>
    <sheet name="Tab_1_11_G_Resultat Jobbsjansen" sheetId="15" r:id="rId15"/>
    <sheet name="Tabell_1-11-1_-_Rusomsorg" sheetId="16" r:id="rId16"/>
    <sheet name="Tabell_1-_14_-A-B-trusler,vold" sheetId="17" state="hidden" r:id="rId17"/>
    <sheet name="Tabell_1-_15_-_Bruk-_Ind_plan" sheetId="18" r:id="rId18"/>
    <sheet name="4-1-A Hovedtall hele byen" sheetId="19" r:id="rId19"/>
    <sheet name="4-1-B Hovedtall bydelene" sheetId="20" r:id="rId20"/>
    <sheet name="Tab 4-1-C Brutto stønad" sheetId="21" r:id="rId21"/>
    <sheet name="Tab 4-2-A Ant tjenestemottagere" sheetId="22" r:id="rId22"/>
    <sheet name="4-3-B Br. dr.u. og støn.lengde" sheetId="23" r:id="rId23"/>
    <sheet name="4-4 Tjenestem. uten øk.sos.hj." sheetId="24" r:id="rId24"/>
    <sheet name="Ark7" sheetId="25" r:id="rId25"/>
  </sheets>
  <definedNames>
    <definedName name="tall1">#REF!</definedName>
    <definedName name="_xlnm.Print_Area" localSheetId="0">'FO-1-omdisp_sos_hj'!$A$5:$K$41</definedName>
    <definedName name="_xlnm.Print_Area" localSheetId="11">'Tab__1_11_B-tiltakskategori KVP'!$A$9:$G$40</definedName>
    <definedName name="_xlnm.Print_Area" localSheetId="10">'Tab_1_11_A-Saksmengde_KVP'!$A$8:$E$36</definedName>
    <definedName name="_xlnm.Print_Area" localSheetId="12">'Tab_1_11_E-Avsluttede_KVP'!$A$7:$Q$50</definedName>
    <definedName name="_xlnm.Print_Area" localSheetId="13">Tab_1_11_F_Resultat_introduksj!$A$8:$N$37</definedName>
    <definedName name="_xlnm.Print_Area" localSheetId="14">'Tab_1_11_G_Resultat Jobbsjansen'!$A$8:$N$38</definedName>
    <definedName name="_xlnm.Print_Area" localSheetId="3">'Tab_1-3-B2-Bostøtte-B3-ventetid'!$A$10:$P$46</definedName>
    <definedName name="_xlnm.Print_Area" localSheetId="8">'Tabell 1-10 A KVP aldersfordelt'!$A$9:$H$47</definedName>
    <definedName name="_xlnm.Print_Area" localSheetId="9">'Tabell 1-10 B Intro '!$A$9:$D$37</definedName>
    <definedName name="_xlnm.Print_Area" localSheetId="17">'Tabell_1-_15_-_Bruk-_Ind_plan'!$A$4:$N$38</definedName>
    <definedName name="_xlnm.Print_Area" localSheetId="6">'Tabell_1-_7_og_1-8_-_Beh_tid'!$A$6:$J$36,'Tabell_1-_7_og_1-8_-_Beh_tid'!$A$45:$J$76,'Tabell_1-_7_og_1-8_-_Beh_tid'!$M$7:$X$39,'Tabell_1-_7_og_1-8_-_Beh_tid'!$M$45:$X$82</definedName>
    <definedName name="_xlnm.Print_Area" localSheetId="7">'Tabell_1-_9_-_Tilgjengelighet'!$A$7:$F$46</definedName>
    <definedName name="_xlnm.Print_Area" localSheetId="15">'Tabell_1-11-1_-_Rusomsorg'!$A$4:$J$38</definedName>
    <definedName name="_xlnm.Print_Area" localSheetId="1">'Tabell_1-3-A_Bistand_kjøp-bolig'!$A$5:$D$44</definedName>
    <definedName name="_xlnm.Print_Area" localSheetId="2">'Tabell_1-3-B-Saks_beh_tid-bolig'!$A$8:$Q$47</definedName>
    <definedName name="_xlnm.Print_Area" localSheetId="5">'Tabell_1-4-døgnovernatting'!$A$5:$Q$45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3" l="1"/>
  <c r="H39" i="22"/>
  <c r="C21" i="24"/>
  <c r="A2" i="24"/>
  <c r="C21" i="23"/>
  <c r="A2" i="23"/>
  <c r="A3" i="22"/>
  <c r="K38" i="21"/>
  <c r="M38" i="21" s="1"/>
  <c r="K37" i="21"/>
  <c r="M37" i="21" s="1"/>
  <c r="A4" i="21"/>
  <c r="J64" i="20"/>
  <c r="I64" i="20"/>
  <c r="K64" i="20" s="1"/>
  <c r="H64" i="20"/>
  <c r="E64" i="20"/>
  <c r="J63" i="20"/>
  <c r="I63" i="20"/>
  <c r="K63" i="20" s="1"/>
  <c r="H63" i="20"/>
  <c r="E63" i="20"/>
  <c r="J62" i="20"/>
  <c r="I62" i="20"/>
  <c r="K62" i="20" s="1"/>
  <c r="H62" i="20"/>
  <c r="E62" i="20"/>
  <c r="J61" i="20"/>
  <c r="I61" i="20"/>
  <c r="K61" i="20" s="1"/>
  <c r="H61" i="20"/>
  <c r="E61" i="20"/>
  <c r="A4" i="20"/>
  <c r="J31" i="19"/>
  <c r="I31" i="19"/>
  <c r="K31" i="19" s="1"/>
  <c r="H31" i="19"/>
  <c r="E31" i="19"/>
  <c r="J30" i="19"/>
  <c r="I30" i="19"/>
  <c r="K30" i="19" s="1"/>
  <c r="H30" i="19"/>
  <c r="E30" i="19"/>
  <c r="J22" i="19"/>
  <c r="I22" i="19"/>
  <c r="H22" i="19"/>
  <c r="E22" i="19"/>
  <c r="K22" i="19" s="1"/>
  <c r="J21" i="19"/>
  <c r="I21" i="19"/>
  <c r="H21" i="19"/>
  <c r="E21" i="19"/>
  <c r="K21" i="19" s="1"/>
  <c r="A4" i="19"/>
  <c r="N22" i="18"/>
  <c r="M22" i="18"/>
  <c r="L22" i="18"/>
  <c r="K22" i="18"/>
  <c r="J22" i="18"/>
  <c r="I22" i="18"/>
  <c r="H22" i="18"/>
  <c r="G22" i="18"/>
  <c r="F22" i="18"/>
  <c r="E22" i="18"/>
  <c r="D22" i="18"/>
  <c r="C22" i="18"/>
  <c r="A2" i="18"/>
  <c r="I24" i="17"/>
  <c r="H24" i="17"/>
  <c r="G24" i="17"/>
  <c r="F24" i="17"/>
  <c r="E24" i="17"/>
  <c r="D24" i="17"/>
  <c r="C24" i="17"/>
  <c r="A4" i="17"/>
  <c r="E22" i="16"/>
  <c r="D22" i="16"/>
  <c r="C22" i="16"/>
  <c r="A2" i="16"/>
  <c r="N25" i="15"/>
  <c r="M25" i="15"/>
  <c r="L25" i="15"/>
  <c r="K25" i="15"/>
  <c r="J25" i="15"/>
  <c r="I25" i="15"/>
  <c r="H25" i="15"/>
  <c r="G25" i="15"/>
  <c r="F25" i="15"/>
  <c r="E25" i="15"/>
  <c r="D25" i="15"/>
  <c r="Q25" i="15" s="1"/>
  <c r="C25" i="15"/>
  <c r="P25" i="15" s="1"/>
  <c r="Q24" i="15"/>
  <c r="P24" i="15"/>
  <c r="Q23" i="15"/>
  <c r="P23" i="15"/>
  <c r="Q22" i="15"/>
  <c r="P22" i="15"/>
  <c r="Q21" i="15"/>
  <c r="P21" i="15"/>
  <c r="Q20" i="15"/>
  <c r="P20" i="15"/>
  <c r="Q19" i="15"/>
  <c r="P19" i="15"/>
  <c r="Q18" i="15"/>
  <c r="P18" i="15"/>
  <c r="Q17" i="15"/>
  <c r="P17" i="15"/>
  <c r="Q16" i="15"/>
  <c r="P16" i="15"/>
  <c r="Q15" i="15"/>
  <c r="P15" i="15"/>
  <c r="Q14" i="15"/>
  <c r="P14" i="15"/>
  <c r="Q13" i="15"/>
  <c r="P13" i="15"/>
  <c r="Q12" i="15"/>
  <c r="P12" i="15"/>
  <c r="Q11" i="15"/>
  <c r="P11" i="15"/>
  <c r="Q10" i="15"/>
  <c r="P10" i="15"/>
  <c r="J25" i="14"/>
  <c r="I25" i="14"/>
  <c r="H25" i="14"/>
  <c r="G25" i="14"/>
  <c r="F25" i="14"/>
  <c r="E25" i="14"/>
  <c r="D25" i="14"/>
  <c r="C25" i="14"/>
  <c r="N24" i="14"/>
  <c r="K24" i="14"/>
  <c r="N23" i="14"/>
  <c r="K23" i="14"/>
  <c r="N22" i="14"/>
  <c r="K22" i="14"/>
  <c r="N21" i="14"/>
  <c r="K21" i="14"/>
  <c r="N20" i="14"/>
  <c r="K20" i="14"/>
  <c r="N19" i="14"/>
  <c r="K19" i="14"/>
  <c r="N18" i="14"/>
  <c r="K18" i="14"/>
  <c r="N17" i="14"/>
  <c r="K17" i="14"/>
  <c r="N16" i="14"/>
  <c r="K16" i="14"/>
  <c r="N15" i="14"/>
  <c r="K15" i="14"/>
  <c r="N14" i="14"/>
  <c r="K14" i="14"/>
  <c r="N13" i="14"/>
  <c r="K13" i="14"/>
  <c r="N12" i="14"/>
  <c r="K12" i="14"/>
  <c r="N11" i="14"/>
  <c r="K11" i="14"/>
  <c r="N10" i="14"/>
  <c r="K10" i="14"/>
  <c r="A4" i="14"/>
  <c r="U25" i="13"/>
  <c r="P25" i="13"/>
  <c r="N25" i="13"/>
  <c r="M25" i="13"/>
  <c r="K25" i="13"/>
  <c r="J25" i="13"/>
  <c r="I25" i="13"/>
  <c r="H25" i="13"/>
  <c r="G25" i="13"/>
  <c r="F25" i="13"/>
  <c r="E25" i="13"/>
  <c r="D25" i="13"/>
  <c r="C25" i="13"/>
  <c r="O24" i="13"/>
  <c r="Q24" i="13" s="1"/>
  <c r="L24" i="13"/>
  <c r="V24" i="13" s="1"/>
  <c r="O23" i="13"/>
  <c r="Q23" i="13" s="1"/>
  <c r="L23" i="13"/>
  <c r="V23" i="13" s="1"/>
  <c r="O22" i="13"/>
  <c r="Q22" i="13" s="1"/>
  <c r="L22" i="13"/>
  <c r="V22" i="13" s="1"/>
  <c r="O21" i="13"/>
  <c r="Q21" i="13" s="1"/>
  <c r="L21" i="13"/>
  <c r="V21" i="13" s="1"/>
  <c r="O20" i="13"/>
  <c r="Q20" i="13" s="1"/>
  <c r="L20" i="13"/>
  <c r="V20" i="13" s="1"/>
  <c r="O19" i="13"/>
  <c r="Q19" i="13" s="1"/>
  <c r="L19" i="13"/>
  <c r="V19" i="13" s="1"/>
  <c r="O18" i="13"/>
  <c r="Q18" i="13" s="1"/>
  <c r="L18" i="13"/>
  <c r="V18" i="13" s="1"/>
  <c r="O17" i="13"/>
  <c r="Q17" i="13" s="1"/>
  <c r="L17" i="13"/>
  <c r="V17" i="13" s="1"/>
  <c r="O16" i="13"/>
  <c r="Q16" i="13" s="1"/>
  <c r="L16" i="13"/>
  <c r="V16" i="13" s="1"/>
  <c r="O15" i="13"/>
  <c r="Q15" i="13" s="1"/>
  <c r="L15" i="13"/>
  <c r="V15" i="13" s="1"/>
  <c r="O14" i="13"/>
  <c r="Q14" i="13" s="1"/>
  <c r="L14" i="13"/>
  <c r="V14" i="13" s="1"/>
  <c r="O13" i="13"/>
  <c r="Q13" i="13" s="1"/>
  <c r="L13" i="13"/>
  <c r="V13" i="13" s="1"/>
  <c r="O12" i="13"/>
  <c r="Q12" i="13" s="1"/>
  <c r="L12" i="13"/>
  <c r="V12" i="13" s="1"/>
  <c r="O11" i="13"/>
  <c r="Q11" i="13" s="1"/>
  <c r="L11" i="13"/>
  <c r="V11" i="13" s="1"/>
  <c r="O10" i="13"/>
  <c r="L10" i="13"/>
  <c r="A4" i="13"/>
  <c r="G42" i="12"/>
  <c r="F40" i="12"/>
  <c r="F39" i="12"/>
  <c r="F27" i="12"/>
  <c r="E27" i="12"/>
  <c r="D27" i="12"/>
  <c r="C27" i="12"/>
  <c r="A3" i="12"/>
  <c r="E26" i="11"/>
  <c r="D26" i="11"/>
  <c r="C26" i="11"/>
  <c r="A4" i="11"/>
  <c r="E26" i="10"/>
  <c r="D26" i="10"/>
  <c r="C26" i="10"/>
  <c r="A4" i="10"/>
  <c r="F27" i="9"/>
  <c r="D27" i="9"/>
  <c r="C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5" i="9"/>
  <c r="E15" i="9"/>
  <c r="G14" i="9"/>
  <c r="E14" i="9"/>
  <c r="G13" i="9"/>
  <c r="E13" i="9"/>
  <c r="G12" i="9"/>
  <c r="E12" i="9"/>
  <c r="A4" i="9"/>
  <c r="E24" i="8"/>
  <c r="D24" i="8"/>
  <c r="C24" i="8"/>
  <c r="A3" i="8"/>
  <c r="H63" i="7"/>
  <c r="G63" i="7"/>
  <c r="F63" i="7"/>
  <c r="E63" i="7"/>
  <c r="D63" i="7"/>
  <c r="C63" i="7"/>
  <c r="I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I24" i="7"/>
  <c r="H24" i="7"/>
  <c r="G24" i="7"/>
  <c r="F24" i="7"/>
  <c r="E24" i="7"/>
  <c r="D24" i="7"/>
  <c r="C24" i="7"/>
  <c r="J24" i="7" s="1"/>
  <c r="A4" i="7"/>
  <c r="A3" i="7"/>
  <c r="M31" i="6"/>
  <c r="G31" i="6"/>
  <c r="M26" i="6"/>
  <c r="N23" i="6"/>
  <c r="M23" i="6"/>
  <c r="L23" i="6"/>
  <c r="K23" i="6"/>
  <c r="J23" i="6"/>
  <c r="I23" i="6"/>
  <c r="H23" i="6"/>
  <c r="G23" i="6"/>
  <c r="F23" i="6"/>
  <c r="E23" i="6"/>
  <c r="D23" i="6"/>
  <c r="C23" i="6"/>
  <c r="A3" i="6"/>
  <c r="D22" i="5"/>
  <c r="C22" i="5"/>
  <c r="A2" i="5"/>
  <c r="O28" i="4"/>
  <c r="N28" i="4"/>
  <c r="M28" i="4"/>
  <c r="L28" i="4"/>
  <c r="K28" i="4"/>
  <c r="J28" i="4"/>
  <c r="P28" i="4" s="1"/>
  <c r="E28" i="4"/>
  <c r="D28" i="4"/>
  <c r="C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A5" i="4"/>
  <c r="A4" i="4"/>
  <c r="P26" i="3"/>
  <c r="O26" i="3"/>
  <c r="N26" i="3"/>
  <c r="M26" i="3"/>
  <c r="K26" i="3"/>
  <c r="J26" i="3"/>
  <c r="I26" i="3"/>
  <c r="H26" i="3"/>
  <c r="G26" i="3"/>
  <c r="E26" i="3"/>
  <c r="D26" i="3"/>
  <c r="C26" i="3"/>
  <c r="A3" i="3"/>
  <c r="D22" i="2"/>
  <c r="C22" i="2"/>
  <c r="A3" i="2"/>
  <c r="K23" i="1"/>
  <c r="J23" i="1"/>
  <c r="I23" i="1"/>
  <c r="H23" i="1"/>
  <c r="G23" i="1"/>
  <c r="F23" i="1"/>
  <c r="E23" i="1"/>
  <c r="D23" i="1"/>
  <c r="A3" i="1"/>
  <c r="F26" i="3" l="1"/>
  <c r="L26" i="3"/>
  <c r="Q26" i="3"/>
  <c r="I63" i="7"/>
  <c r="J62" i="7"/>
  <c r="N62" i="7" s="1"/>
  <c r="J63" i="7"/>
  <c r="N63" i="7" s="1"/>
  <c r="E27" i="9"/>
  <c r="G27" i="9"/>
  <c r="L25" i="13"/>
  <c r="V10" i="13"/>
  <c r="O25" i="13"/>
  <c r="Q10" i="13"/>
  <c r="Q25" i="13" s="1"/>
  <c r="V25" i="13"/>
  <c r="K25" i="14"/>
  <c r="Q10" i="14"/>
  <c r="P10" i="14"/>
  <c r="Q11" i="14"/>
  <c r="P11" i="14"/>
  <c r="Q12" i="14"/>
  <c r="P12" i="14"/>
  <c r="Q13" i="14"/>
  <c r="P13" i="14"/>
  <c r="Q14" i="14"/>
  <c r="P14" i="14"/>
  <c r="Q15" i="14"/>
  <c r="P15" i="14"/>
  <c r="Q16" i="14"/>
  <c r="P16" i="14"/>
  <c r="Q17" i="14"/>
  <c r="P17" i="14"/>
  <c r="Q18" i="14"/>
  <c r="P18" i="14"/>
  <c r="Q19" i="14"/>
  <c r="P19" i="14"/>
  <c r="Q20" i="14"/>
  <c r="P20" i="14"/>
  <c r="Q21" i="14"/>
  <c r="P21" i="14"/>
  <c r="Q22" i="14"/>
  <c r="P22" i="14"/>
  <c r="Q23" i="14"/>
  <c r="P23" i="14"/>
  <c r="Q24" i="14"/>
  <c r="P24" i="14"/>
  <c r="P25" i="14"/>
  <c r="Q25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</authors>
  <commentList>
    <comment ref="P13" authorId="0" shapeId="0" xr:uid="{00000000-0006-0000-0300-000001000000}">
      <text>
        <r>
          <rPr>
            <sz val="10"/>
            <color rgb="FF000000"/>
            <rFont val="Arial"/>
            <family val="2"/>
          </rPr>
          <t>sveinopo:
formel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jarlbrat</author>
  </authors>
  <commentList>
    <comment ref="C24" authorId="0" shapeId="0" xr:uid="{00000000-0006-0000-0700-000001000000}">
      <text>
        <r>
          <rPr>
            <sz val="10"/>
            <color rgb="FF000000"/>
            <rFont val="Arial"/>
            <family val="2"/>
          </rPr>
          <t xml:space="preserve">jarlbrat:
</t>
        </r>
      </text>
    </comment>
    <comment ref="D24" authorId="0" shapeId="0" xr:uid="{00000000-0006-0000-0700-000002000000}">
      <text>
        <r>
          <rPr>
            <sz val="10"/>
            <color rgb="FF000000"/>
            <rFont val="Arial"/>
            <family val="2"/>
          </rPr>
          <t xml:space="preserve">jarlbrat:
</t>
        </r>
      </text>
    </comment>
    <comment ref="E24" authorId="0" shapeId="0" xr:uid="{00000000-0006-0000-0700-000003000000}">
      <text>
        <r>
          <rPr>
            <sz val="10"/>
            <color rgb="FF000000"/>
            <rFont val="Arial"/>
            <family val="2"/>
          </rPr>
          <t xml:space="preserve">jarlbrat:
</t>
        </r>
      </text>
    </comment>
    <comment ref="C36" authorId="0" shapeId="0" xr:uid="{00000000-0006-0000-0700-000004000000}">
      <text>
        <r>
          <rPr>
            <sz val="10"/>
            <color rgb="FF000000"/>
            <rFont val="Arial"/>
            <family val="2"/>
          </rPr>
          <t xml:space="preserve">jarlbrat:
</t>
        </r>
      </text>
    </comment>
    <comment ref="D36" authorId="0" shapeId="0" xr:uid="{00000000-0006-0000-0700-000005000000}">
      <text>
        <r>
          <rPr>
            <sz val="10"/>
            <color rgb="FF000000"/>
            <rFont val="Arial"/>
            <family val="2"/>
          </rPr>
          <t xml:space="preserve">jarlbrat:
</t>
        </r>
      </text>
    </comment>
    <comment ref="E36" authorId="0" shapeId="0" xr:uid="{00000000-0006-0000-0700-000006000000}">
      <text>
        <r>
          <rPr>
            <sz val="10"/>
            <color rgb="FF000000"/>
            <rFont val="Arial"/>
            <family val="2"/>
          </rPr>
          <t xml:space="preserve">jarlbrat: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byr35966</author>
    <author>jarlbrat</author>
  </authors>
  <commentList>
    <comment ref="L10" authorId="0" shapeId="0" xr:uid="{00000000-0006-0000-0C00-000001000000}">
      <text>
        <r>
          <rPr>
            <sz val="10"/>
            <color rgb="FF000000"/>
            <rFont val="Arial"/>
            <family val="2"/>
          </rPr>
          <t xml:space="preserve">byr35966:
</t>
        </r>
      </text>
    </comment>
    <comment ref="I36" authorId="1" shapeId="0" xr:uid="{00000000-0006-0000-0C00-000002000000}">
      <text>
        <r>
          <rPr>
            <sz val="10"/>
            <color rgb="FF000000"/>
            <rFont val="Arial"/>
            <family val="2"/>
          </rPr>
          <t xml:space="preserve">jarlbrat:
</t>
        </r>
      </text>
    </comment>
    <comment ref="J36" authorId="1" shapeId="0" xr:uid="{00000000-0006-0000-0C00-000003000000}">
      <text>
        <r>
          <rPr>
            <sz val="10"/>
            <color rgb="FF000000"/>
            <rFont val="Arial"/>
            <family val="2"/>
          </rPr>
          <t xml:space="preserve">jarlbrat:
</t>
        </r>
      </text>
    </comment>
    <comment ref="Q36" authorId="0" shapeId="0" xr:uid="{00000000-0006-0000-0C00-000004000000}">
      <text>
        <r>
          <rPr>
            <sz val="10"/>
            <color rgb="FF000000"/>
            <rFont val="Arial"/>
            <family val="2"/>
          </rPr>
          <t xml:space="preserve">byr35966:
</t>
        </r>
      </text>
    </comment>
    <comment ref="I37" authorId="1" shapeId="0" xr:uid="{00000000-0006-0000-0C00-000005000000}">
      <text>
        <r>
          <rPr>
            <sz val="10"/>
            <color rgb="FF000000"/>
            <rFont val="Arial"/>
            <family val="2"/>
          </rPr>
          <t xml:space="preserve">jarlbrat:
</t>
        </r>
      </text>
    </comment>
    <comment ref="J37" authorId="1" shapeId="0" xr:uid="{00000000-0006-0000-0C00-000006000000}">
      <text>
        <r>
          <rPr>
            <sz val="10"/>
            <color rgb="FF000000"/>
            <rFont val="Arial"/>
            <family val="2"/>
          </rPr>
          <t xml:space="preserve">jarlbrat:
</t>
        </r>
      </text>
    </comment>
    <comment ref="Q37" authorId="0" shapeId="0" xr:uid="{00000000-0006-0000-0C00-000007000000}">
      <text>
        <r>
          <rPr>
            <sz val="10"/>
            <color rgb="FF000000"/>
            <rFont val="Arial"/>
            <family val="2"/>
          </rPr>
          <t xml:space="preserve">byr35966:
</t>
        </r>
      </text>
    </comment>
    <comment ref="Q42" authorId="0" shapeId="0" xr:uid="{00000000-0006-0000-0C00-000008000000}">
      <text>
        <r>
          <rPr>
            <sz val="10"/>
            <color rgb="FF000000"/>
            <rFont val="Arial"/>
            <family val="2"/>
          </rPr>
          <t xml:space="preserve">byr35966:
</t>
        </r>
      </text>
    </comment>
    <comment ref="Q43" authorId="0" shapeId="0" xr:uid="{00000000-0006-0000-0C00-000009000000}">
      <text>
        <r>
          <rPr>
            <sz val="10"/>
            <color rgb="FF000000"/>
            <rFont val="Arial"/>
            <family val="2"/>
          </rPr>
          <t xml:space="preserve">byr35966:
</t>
        </r>
      </text>
    </comment>
    <comment ref="I44" authorId="1" shapeId="0" xr:uid="{00000000-0006-0000-0C00-00000A000000}">
      <text>
        <r>
          <rPr>
            <sz val="10"/>
            <color rgb="FF000000"/>
            <rFont val="Arial"/>
            <family val="2"/>
          </rPr>
          <t xml:space="preserve">jarlbrat:
</t>
        </r>
      </text>
    </comment>
    <comment ref="J44" authorId="1" shapeId="0" xr:uid="{00000000-0006-0000-0C00-00000B000000}">
      <text>
        <r>
          <rPr>
            <sz val="10"/>
            <color rgb="FF000000"/>
            <rFont val="Arial"/>
            <family val="2"/>
          </rPr>
          <t xml:space="preserve">jarlbrat:
</t>
        </r>
      </text>
    </comment>
    <comment ref="Q44" authorId="0" shapeId="0" xr:uid="{00000000-0006-0000-0C00-00000C000000}">
      <text>
        <r>
          <rPr>
            <sz val="10"/>
            <color rgb="FF000000"/>
            <rFont val="Arial"/>
            <family val="2"/>
          </rPr>
          <t xml:space="preserve">byr35966: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byr35966</author>
  </authors>
  <commentList>
    <comment ref="K9" authorId="0" shapeId="0" xr:uid="{00000000-0006-0000-0D00-000001000000}">
      <text>
        <r>
          <rPr>
            <sz val="10"/>
            <color rgb="FF000000"/>
            <rFont val="Arial"/>
            <family val="2"/>
          </rPr>
          <t xml:space="preserve">byr35966: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byr35966</author>
  </authors>
  <commentList>
    <comment ref="K9" authorId="0" shapeId="0" xr:uid="{00000000-0006-0000-0E00-000001000000}">
      <text>
        <r>
          <rPr>
            <sz val="10"/>
            <color rgb="FF000000"/>
            <rFont val="Arial"/>
            <family val="2"/>
          </rPr>
          <t xml:space="preserve">byr35966:
</t>
        </r>
      </text>
    </comment>
  </commentList>
</comments>
</file>

<file path=xl/sharedStrings.xml><?xml version="1.0" encoding="utf-8"?>
<sst xmlns="http://schemas.openxmlformats.org/spreadsheetml/2006/main" count="1391" uniqueCount="514">
  <si>
    <t>Dette arket inneholder:</t>
  </si>
  <si>
    <t>Tabell 1 -1  Bydelenes endringer i sosialhjelpsrammen - i hele 1000 kroner, pr. 31.12.</t>
  </si>
  <si>
    <t>Overføringer fra økonomisk sosialhjelp</t>
  </si>
  <si>
    <t>Nr.</t>
  </si>
  <si>
    <t>Navn</t>
  </si>
  <si>
    <t>Flyktninge- tilskudd</t>
  </si>
  <si>
    <t>1. Overføring til Introduksjons-ordningen (Kostra F275)</t>
  </si>
  <si>
    <t>2. Overføring til Kvalifiserings-programmet (Kostra F276)</t>
  </si>
  <si>
    <t>3. Overføring til aktive tiltak overfor klienter og styrkingstiltak i sosialtjenesten</t>
  </si>
  <si>
    <t xml:space="preserve">4. Overføring til kjøp av plasser for rusmisbrukere i rehab.-/omsorgs-institusjoner </t>
  </si>
  <si>
    <t>5. Overføring til andre driftsformål i bydelen</t>
  </si>
  <si>
    <t>Sum overføring fra sosialhjelps-rammen til driftsrammen</t>
  </si>
  <si>
    <t>Overføring fra driftsrammen til øk. sosialhjelp</t>
  </si>
  <si>
    <t>Netto omdisponerte sosialhjelps-midler</t>
  </si>
  <si>
    <t>Bydel Gamle Oslo</t>
  </si>
  <si>
    <t>Bydel Grünerløkka</t>
  </si>
  <si>
    <t xml:space="preserve"> 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</si>
  <si>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</si>
  <si>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</si>
  <si>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</si>
  <si>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</si>
  <si>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</si>
  <si>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</si>
  <si>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</si>
  <si>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</si>
  <si>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</si>
  <si>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</si>
  <si>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</si>
  <si>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</si>
  <si>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</si>
  <si>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pr 31.12.2025</t>
  </si>
  <si>
    <t>SUM pr 31.12.2024</t>
  </si>
  <si>
    <t>SUM pr 31.12.2023</t>
  </si>
  <si>
    <t>SUM pr 31.12.2022</t>
  </si>
  <si>
    <t>SUM pr 31.12.2021</t>
  </si>
  <si>
    <t>SUM pr 31.12.2020</t>
  </si>
  <si>
    <t>SUM pr 31.12. 2019</t>
  </si>
  <si>
    <t>SUM pr 31.12. 2018</t>
  </si>
  <si>
    <t>SUM pr 31.12. 2017</t>
  </si>
  <si>
    <t>SUM pr 31.12. 2016</t>
  </si>
  <si>
    <t>SUM pr 31.12. 2015</t>
  </si>
  <si>
    <t>SUM pr 31.12. 2014</t>
  </si>
  <si>
    <t>SUM pr 31.12. 2013</t>
  </si>
  <si>
    <t>SUM pr 31.08. 2013</t>
  </si>
  <si>
    <t>SUM pr 30.04. 2013</t>
  </si>
  <si>
    <t>SUM pr 31.12. 2012</t>
  </si>
  <si>
    <t>SUM pr 31.08. 2012</t>
  </si>
  <si>
    <t>SUM pr 30.04. 2012</t>
  </si>
  <si>
    <t>SUM pr 31.12. 2011</t>
  </si>
  <si>
    <t>Tabell  1-3-A - Bistand til kjøp/utbedring av bolig - antall hittil i år</t>
  </si>
  <si>
    <t>Bydel</t>
  </si>
  <si>
    <t>Husstander gitt finansiering til kjøp av bolig gjennom Husbanken</t>
  </si>
  <si>
    <t>Husstander gitt finansiering til utbedring av bolig gjennom Husbanken</t>
  </si>
  <si>
    <t>SUM 1.- 3. tertial 2025</t>
  </si>
  <si>
    <t>SUM 1.- 3. tertial 2024</t>
  </si>
  <si>
    <t>SUM 1.- 3. tertial 2023</t>
  </si>
  <si>
    <t>SUM 1.- 3. tertial 2022</t>
  </si>
  <si>
    <t>SUM 1.- 3. tertial 2021</t>
  </si>
  <si>
    <t>SUM 1.- 3. tertial 2020</t>
  </si>
  <si>
    <t>SUM 1.- 3. tertial 2019</t>
  </si>
  <si>
    <t>SUM 1.- 3. tertial 2018</t>
  </si>
  <si>
    <t>SUM 1.- 3. tertial 2017</t>
  </si>
  <si>
    <t>SUM 1.- 3. tertial 2016</t>
  </si>
  <si>
    <t>SUM 1.- 3. tertial 2015</t>
  </si>
  <si>
    <t>SUM 1.- 3. tertial 2014</t>
  </si>
  <si>
    <t>SUM 1. -3. tertial 2013</t>
  </si>
  <si>
    <t>SUM 1. -2. tertial 2013</t>
  </si>
  <si>
    <t>SUM 1. tertial 2013</t>
  </si>
  <si>
    <t>SUM 1.-3. tertial 2012</t>
  </si>
  <si>
    <t>SUM 1.-2. tertial 2012</t>
  </si>
  <si>
    <t>SUM 1. tertial 2012</t>
  </si>
  <si>
    <t>SUM 1.-3. tertial 2011</t>
  </si>
  <si>
    <t>SUM 1.-2. tertial 2011</t>
  </si>
  <si>
    <t>SUM 1. tertial 2011</t>
  </si>
  <si>
    <t>SUM 1.-3. tertial 2010</t>
  </si>
  <si>
    <t>SUM 1.-3. tertial 2009</t>
  </si>
  <si>
    <t>SUM 2008</t>
  </si>
  <si>
    <t>SUM 2007</t>
  </si>
  <si>
    <t>SUM 2006</t>
  </si>
  <si>
    <t>SUM 2005</t>
  </si>
  <si>
    <t>SUM 2004</t>
  </si>
  <si>
    <t>Tabell  1-3 - B1  - Saksbehandlingstid - bistand til bolig - hittil i år</t>
  </si>
  <si>
    <t>Finansiering til kjøp av bolig gjennom Husbanken</t>
  </si>
  <si>
    <t>Tildeling av kommunal bolig</t>
  </si>
  <si>
    <t>Antall mottatte søknader</t>
  </si>
  <si>
    <t>Antall be-handlede søknader</t>
  </si>
  <si>
    <t>Herav antall be-handlet innen      1 mnd.</t>
  </si>
  <si>
    <t>Andel be-handlet innen         1 mnd.</t>
  </si>
  <si>
    <t>Antall inn-vilgede lån</t>
  </si>
  <si>
    <t>Antall avslåtte søknader</t>
  </si>
  <si>
    <t>Herav antall be-handlet innen      3 mnd.</t>
  </si>
  <si>
    <t>Andel be-handlet innen       3 mnd.</t>
  </si>
  <si>
    <t>Antall innvilgel-ser av kommu-nal bolig</t>
  </si>
  <si>
    <t>Antall effektuerte bolig-tildelinger</t>
  </si>
  <si>
    <t>Herav antall effektuert innen        6 mnd.</t>
  </si>
  <si>
    <t>Andel effektuert innen          6 mnd.</t>
  </si>
  <si>
    <t>Bydel Søndre Nordstr.</t>
  </si>
  <si>
    <t>SUM 1- 3- tertial 2014</t>
  </si>
  <si>
    <t>SUM 1- 2. tertial 2013</t>
  </si>
  <si>
    <t>Kun årsstatistikk</t>
  </si>
  <si>
    <t>Tabell  1-3 - B2 - Antall personer som har bostøtte pr. 31.12</t>
  </si>
  <si>
    <t>Tabell  1-3 - B3 - Ventetid på effektuering av tildelt kommunal bolig i perioden 1.1 - 31.12</t>
  </si>
  <si>
    <t>Antall personer</t>
  </si>
  <si>
    <t>Antall saker etter ventetid</t>
  </si>
  <si>
    <t>Antall med bostøtte gjennom Husbanken</t>
  </si>
  <si>
    <t>Antall med bostøtte gjennom kommunen</t>
  </si>
  <si>
    <t>Sum personer med bostøtte</t>
  </si>
  <si>
    <t>0 - 2 md.</t>
  </si>
  <si>
    <t>2 - 4 md.</t>
  </si>
  <si>
    <t>4 - 6 md.</t>
  </si>
  <si>
    <t>6 - 12 md.</t>
  </si>
  <si>
    <t>&gt; 12 md.</t>
  </si>
  <si>
    <t>Sum saker</t>
  </si>
  <si>
    <t>Beregnet gjennom-snittlig ventetid i antall måneder 1)</t>
  </si>
  <si>
    <t>SUM pr 31.12. 2025</t>
  </si>
  <si>
    <t>SUM 2025</t>
  </si>
  <si>
    <t>SUM pr 31.12. 2024</t>
  </si>
  <si>
    <t>SUM 2024</t>
  </si>
  <si>
    <t>SUM pr 31.12. 2023</t>
  </si>
  <si>
    <t>SUM 2023</t>
  </si>
  <si>
    <t>SUM pr 31.12. 2022</t>
  </si>
  <si>
    <t>SUM 2022</t>
  </si>
  <si>
    <t>SUM pr 31.12. 2021</t>
  </si>
  <si>
    <t>SUM 2021</t>
  </si>
  <si>
    <t>SUM pr 31.12. 2020</t>
  </si>
  <si>
    <t>SUM 2020</t>
  </si>
  <si>
    <t>SUM 2019</t>
  </si>
  <si>
    <t>SUM 2018</t>
  </si>
  <si>
    <t>SUM 2017</t>
  </si>
  <si>
    <t>SUM 2016</t>
  </si>
  <si>
    <t>SUM 2015</t>
  </si>
  <si>
    <t>SUM 2014</t>
  </si>
  <si>
    <t>SUM 2013</t>
  </si>
  <si>
    <t>SUM 2012</t>
  </si>
  <si>
    <t>SUM 2011</t>
  </si>
  <si>
    <t>SUM pr 31.12. 2010</t>
  </si>
  <si>
    <t>SUM 2010</t>
  </si>
  <si>
    <t>SUM pr 31.12. 2009</t>
  </si>
  <si>
    <t>SUM 2009</t>
  </si>
  <si>
    <t>1) Ved beregning av gj.sn. ventetid er antall &gt; 12 md. definert til å ha ventet i 12 md. For øvrig er middelverdien i tidsintervallene benyttet.</t>
  </si>
  <si>
    <t>Tabell 1-3 - B4 - Antall personer som har Boplan</t>
  </si>
  <si>
    <t>Antall hittil i år</t>
  </si>
  <si>
    <t>Antall per 31.12.</t>
  </si>
  <si>
    <t>Tabell 1 - 4 - A-1  - Bruk av private døgnovernattingstilbud  - hittil i år.  Antall personer etter oppholdslengde og kvalitetsavtale.</t>
  </si>
  <si>
    <t>Antall barn &lt; 18 år i midlertidig botilbud</t>
  </si>
  <si>
    <t>Antall voksne 18 år og eldre i midlertidig botilbud</t>
  </si>
  <si>
    <t>&lt; 1 md.</t>
  </si>
  <si>
    <t>1-3 md.</t>
  </si>
  <si>
    <t>4-6 md.</t>
  </si>
  <si>
    <t>&gt; 6 md.</t>
  </si>
  <si>
    <t>Sum barn</t>
  </si>
  <si>
    <t>Antall i tilbud uten kvalitets-avtale</t>
  </si>
  <si>
    <t>Sum voksne</t>
  </si>
  <si>
    <t>Antall i tilbudet pr. 31.12</t>
  </si>
  <si>
    <t>Antall personer med opphold &gt; 3 md.</t>
  </si>
  <si>
    <t>SUM 1. kvartal 2014</t>
  </si>
  <si>
    <t>SUM 1.- 3. tertial 2013</t>
  </si>
  <si>
    <t>SUM 1.-2. tertial 2013</t>
  </si>
  <si>
    <t xml:space="preserve"> -</t>
  </si>
  <si>
    <t>Resultater hentes ut av Velferdsetaten (VEL)</t>
  </si>
  <si>
    <t>(Tabell 1-8 rapporteres kun til årsstatistikk) Resultater hentes ut av Velferdsetaten (VEL)</t>
  </si>
  <si>
    <t>Tabell 1 - 7 - Saksbehandlingstid for økonomisk sosialhjelp 01.01. - 31.12.</t>
  </si>
  <si>
    <t>Antall saker etter saksbehandlingstid</t>
  </si>
  <si>
    <t>&lt; 2 uker</t>
  </si>
  <si>
    <t>2 uker - 2 mnd.</t>
  </si>
  <si>
    <t>2 - 4 mnd.</t>
  </si>
  <si>
    <t>4 - 6 mnd.</t>
  </si>
  <si>
    <t>6 - 12 mnd.</t>
  </si>
  <si>
    <t>&gt; 12 mnd.</t>
  </si>
  <si>
    <t>Andel saker behandlet innen 2 uker</t>
  </si>
  <si>
    <t xml:space="preserve">Bydel Nordstrand </t>
  </si>
  <si>
    <t>SUM 1.-3. tertial 2025</t>
  </si>
  <si>
    <t>SUM 1.-3. tertial 2024</t>
  </si>
  <si>
    <t>SUM 1.-3. tertial 2023</t>
  </si>
  <si>
    <t>SUM 1.-3. tertial 2022</t>
  </si>
  <si>
    <t>SUM 1.-3. tertial 2021</t>
  </si>
  <si>
    <t>SUM 1.-3. tertial 2020</t>
  </si>
  <si>
    <t>SUM 1.-3. tertial 2019</t>
  </si>
  <si>
    <t>SUM 1.-3. tertial 2018</t>
  </si>
  <si>
    <t>SUM 1.-3. tertial 2017</t>
  </si>
  <si>
    <t xml:space="preserve">      </t>
  </si>
  <si>
    <t>Kun årsstatistikk:</t>
  </si>
  <si>
    <t>Tabell 1 - 8 - Behandlingstid for klagesaker til Fylkesmannen 01.01. - 31.12.</t>
  </si>
  <si>
    <t>Antall klagesaker etter behandlingstid</t>
  </si>
  <si>
    <t>2 -  4 mnd.</t>
  </si>
  <si>
    <t>4 -  6 mnd.</t>
  </si>
  <si>
    <t>6 -  12 mnd.</t>
  </si>
  <si>
    <t xml:space="preserve">Tabell 1 - 9 - B - Brukerundersøkelse i sosialtjenesten  </t>
  </si>
  <si>
    <t>Tabell 1 - 9 - A - Tilgjengelighet ved sosialtjenesten pr. 31.12. - antall dager ventetid</t>
  </si>
  <si>
    <t>Ordinær         timeavtale</t>
  </si>
  <si>
    <t>Timeavtale ved akutt behov</t>
  </si>
  <si>
    <t>Nye søkere</t>
  </si>
  <si>
    <t>Gjennomsnitt pr. 31.12.2025</t>
  </si>
  <si>
    <t>Gjennomsnitt pr. 31.12.2024</t>
  </si>
  <si>
    <t>Gjennomsnitt pr. 31.12.2023</t>
  </si>
  <si>
    <t>Gjennomsnitt pr. 31.12.2022</t>
  </si>
  <si>
    <t>Gjennomsnitt pr. 31.12.2021</t>
  </si>
  <si>
    <t>Gjennomsnitt pr. 31.12.2020</t>
  </si>
  <si>
    <t>Gjennomsnitt pr. 31.12.2019</t>
  </si>
  <si>
    <t>Gjennomsnitt pr. 31.12.2018</t>
  </si>
  <si>
    <t>Gjennomsnitt pr. 31.12.2017</t>
  </si>
  <si>
    <t>Gjennomsnitt pr. 31.12.2016</t>
  </si>
  <si>
    <t>Gjennomsnitt pr. 31.12.2015</t>
  </si>
  <si>
    <t>Gjennomsnitt pr. 31.12.2014</t>
  </si>
  <si>
    <t>Gjennomsnitt pr. 31.12.2013</t>
  </si>
  <si>
    <t>Gjennomsnitt pr. 31.08.2013</t>
  </si>
  <si>
    <t>Gjennomsnitt pr. 30.04.2013</t>
  </si>
  <si>
    <t>Gjennomsnitt pr. 31.12.2012</t>
  </si>
  <si>
    <t>Gjennomsnitt pr. 31.08.2012</t>
  </si>
  <si>
    <t>Gjennomsnitt pr. 30.04.2012</t>
  </si>
  <si>
    <t>Gjennomsnitt pr.31.12.2011</t>
  </si>
  <si>
    <t>Gjennomsnitt pr. 31.08.2011</t>
  </si>
  <si>
    <t>Gjennomsnitt pr. 30.04.2011</t>
  </si>
  <si>
    <t>Gjennomsnitt pr. 31.12.2010</t>
  </si>
  <si>
    <t xml:space="preserve">Kilde: Bydelenes tertialrapportering (SurveyXact) på KVP til Arbeids- og velferdsdirektoratet </t>
  </si>
  <si>
    <t>Tabell 1-10-A  Kvalifiseringsprogrammet - antall deltakere i program pr 31.12.  -  aldersfordelt</t>
  </si>
  <si>
    <t xml:space="preserve">Totalt antall deltakere </t>
  </si>
  <si>
    <t>…. herav                    18-24 år</t>
  </si>
  <si>
    <t>…. herav                   25 år og eldre</t>
  </si>
  <si>
    <t>antall</t>
  </si>
  <si>
    <t>andel</t>
  </si>
  <si>
    <t>SUM pr 31.12.2019</t>
  </si>
  <si>
    <t>SUM pr 31.08.2019</t>
  </si>
  <si>
    <t>SUM pr 31.12.2018</t>
  </si>
  <si>
    <t>SUM pr 31.12.2017</t>
  </si>
  <si>
    <t>SUM pr 31.08.2017</t>
  </si>
  <si>
    <t>SUM pr 31.12.2016</t>
  </si>
  <si>
    <t>SUM pr 31.08.2016</t>
  </si>
  <si>
    <t>SUM pr 31.12.2015</t>
  </si>
  <si>
    <t>SUM pr 31.08.2015</t>
  </si>
  <si>
    <t>SUM pr 31.12.2014</t>
  </si>
  <si>
    <t>SUM pr 31.08.2014</t>
  </si>
  <si>
    <t>SUM pr 31.03.2014</t>
  </si>
  <si>
    <t xml:space="preserve">Kilde: Bydelenes tertialrapportering (QuestBack) på KVP til Arbeids- og velferdsdirektoratet </t>
  </si>
  <si>
    <t xml:space="preserve">1) Etter regelverkets innstramming av permisjonsmulighetene fra 2012, var antallet deltakere med løpende </t>
  </si>
  <si>
    <t>KVP data fylles ut av SET eller VEL</t>
  </si>
  <si>
    <t>Tabell 1-10-A-B Antall deltakere i Introduksjonsprogrammetog jobbsjansen pr 31.12.</t>
  </si>
  <si>
    <t>Antall deltakere i Introduksjonsprogrammet</t>
  </si>
  <si>
    <t>Antall deltakere i permisjon fra Introduksjonsprogrammet</t>
  </si>
  <si>
    <t>Antall deltakere i jobbsjansen</t>
  </si>
  <si>
    <t xml:space="preserve">Bydel St. Hanshaugen </t>
  </si>
  <si>
    <t xml:space="preserve">Bydel Ullern </t>
  </si>
  <si>
    <t xml:space="preserve">Bydel Vestre Aker </t>
  </si>
  <si>
    <t xml:space="preserve">Bydel Nordre Aker </t>
  </si>
  <si>
    <t>s</t>
  </si>
  <si>
    <t xml:space="preserve">Bydel Østensjø </t>
  </si>
  <si>
    <t xml:space="preserve">Bydel Søndre Nordstrand </t>
  </si>
  <si>
    <t>SUM pr 31.12.25</t>
  </si>
  <si>
    <t>SUM pr 31.12.24</t>
  </si>
  <si>
    <t>SUM pr 31.12.23</t>
  </si>
  <si>
    <t>SUM pr 31.12.22</t>
  </si>
  <si>
    <t>SUM pr 31.12.21</t>
  </si>
  <si>
    <t>SUM pr 31.12.20</t>
  </si>
  <si>
    <t>SUM pr 31.12.19</t>
  </si>
  <si>
    <t>SUM pr 31.12.18</t>
  </si>
  <si>
    <t>SUM pr 31.12.17</t>
  </si>
  <si>
    <t>SUM pr 31.12.16</t>
  </si>
  <si>
    <t>SUM pr 31.12.15</t>
  </si>
  <si>
    <t>SUM pr 31.12.14</t>
  </si>
  <si>
    <t>SUM pr 31.03.14</t>
  </si>
  <si>
    <t>Tabell 1-11-A - Kvalifiseringsprogram - saksmengde 01.01.-31.12.</t>
  </si>
  <si>
    <t xml:space="preserve">Total antall registrerte søknader </t>
  </si>
  <si>
    <t xml:space="preserve">Totalt antall innvilgede søknader </t>
  </si>
  <si>
    <t xml:space="preserve">Totalt antall avslag </t>
  </si>
  <si>
    <t>SUM 1.-kvartal 2014</t>
  </si>
  <si>
    <t>SUM 1.- 2. tertial 2013</t>
  </si>
  <si>
    <t>|</t>
  </si>
  <si>
    <t>Tabell 1-11-B  Tiltaksbruk i Kvalifiseringsprogrammet (KVP):  Deltakere pr 31.12. fordelt på tiltakskategori (kommune/stat).</t>
  </si>
  <si>
    <t>Deltakere i KVP - etter tiltakskategori</t>
  </si>
  <si>
    <t>Antall som kun har arbeids-markeds-tiltak i statlig regi</t>
  </si>
  <si>
    <t>Antall som kun har tiltak/-aktiviteter i kommunal regi</t>
  </si>
  <si>
    <t>Antall som har tiltak/-aktiviteter både i statlig og kommunal regi</t>
  </si>
  <si>
    <t>Totalt antall  deltakere som er fordelt på kategori 1)</t>
  </si>
  <si>
    <t>SUM pr 31.12.2013</t>
  </si>
  <si>
    <t>SUM pr 31.08.2013</t>
  </si>
  <si>
    <t>SUM pr 30.04.2013</t>
  </si>
  <si>
    <t>1) Ikke alle deltakere er fordelt på tiltakskategori kommune/stat</t>
  </si>
  <si>
    <t>Tabell 1-11-E - Avgang fra kvalifiseringsprogrammet (KVP) og resultater for deltakerne -  perioden 01.01.-31.12.</t>
  </si>
  <si>
    <t>Utfall for deltakere med gjennomførte/planmessig avviklede program</t>
  </si>
  <si>
    <t>Deltakere med avgang fra program i bydelen som følge av flytting</t>
  </si>
  <si>
    <t>Deltakere som droppet ut</t>
  </si>
  <si>
    <t>SUM</t>
  </si>
  <si>
    <t>Ordinært arbeid heltid/deltid</t>
  </si>
  <si>
    <t xml:space="preserve"> Ordinært arbeid (heltid eller deltid) med midlertidig eller varig lønnstilskudd (jamfør tiltaksforskriften)</t>
  </si>
  <si>
    <t>Andre arbeidsmarkedstiltak i statlig regi (jamfør tiltaksforskriften) (tiltakspenger)</t>
  </si>
  <si>
    <t>Skolegang/-utdanning</t>
  </si>
  <si>
    <t>Varig inntekts-sikring (uføretrygd)</t>
  </si>
  <si>
    <t>Midlertidig inntekts-sikring (AAP)</t>
  </si>
  <si>
    <t>Over til økonomisk sosialhjelp på grunn av avklaring av søknad om uføretrygd/  AAP</t>
  </si>
  <si>
    <t>Over til økonomisk sosialhjelp som hoved-inntekts-kilde uten slik avklaring</t>
  </si>
  <si>
    <t>Annet</t>
  </si>
  <si>
    <t>SUM antall gjennom-førte/plan-messig avviklede program som er fordelt på utfall 1)</t>
  </si>
  <si>
    <t>Flyttet til annen bydel</t>
  </si>
  <si>
    <t>Flyttet ut av kommunen</t>
  </si>
  <si>
    <t>SUM flyttet ut av bydelen</t>
  </si>
  <si>
    <t>Drop-outs 2)</t>
  </si>
  <si>
    <t>SUM avgang fra KVP i bydelen</t>
  </si>
  <si>
    <t>Andel i ordinært arbeid Heltid/deltid (inkl midlertidig lønnstilskudd</t>
  </si>
  <si>
    <t>1) Det forekommer noen mindre avvik mellom det totale antallet gjennomførte/planmessig avviklede program og det antallet som er fordelt på utfall i tabellen.</t>
  </si>
  <si>
    <t xml:space="preserve">2) Drop-out = vedtak om varig stans av kvalifiseringsprogram og kvalifiseringsstønad som følge av ikke avtalt uteblivelse fra tiltak i programmet </t>
  </si>
  <si>
    <t>Tabell 1-11-F - Resultat for deltakere som avsluttet introduksjonsprogram i perioden 01.01.-31.12.</t>
  </si>
  <si>
    <t>Ordinært arbeid med og uten lønnstilskudd</t>
  </si>
  <si>
    <t>Utdanning</t>
  </si>
  <si>
    <t>Over til kvalifi-serings-program (KVP)</t>
  </si>
  <si>
    <t>Andre arbeids-markeds-tiltak i statlig regi</t>
  </si>
  <si>
    <t>Midlertidig inntekts-sikring 1)</t>
  </si>
  <si>
    <t>Varig inntekts-sikring (uføre-pensjon)</t>
  </si>
  <si>
    <t>Sosialhjelp som hoved-inntekts-kilde</t>
  </si>
  <si>
    <t>Annet (inkludert ukjent og forsvunnet)</t>
  </si>
  <si>
    <t>SUM avgang fra Intro-prog. i bydelen</t>
  </si>
  <si>
    <t>&lt;5</t>
  </si>
  <si>
    <t>SUM 1.-3. tertial 2016</t>
  </si>
  <si>
    <t>SUM 1.-3. tertial 2015</t>
  </si>
  <si>
    <t>SUM 1.-3. tertial 2014</t>
  </si>
  <si>
    <t>1)  F.eks. arbeidsavklaringspenger (AAP) og overgangsstønad</t>
  </si>
  <si>
    <t>Tabell 1-11-G - Resultat for deltakere som avsluttet Jobbjansen i perioden 01.01.-31.12.</t>
  </si>
  <si>
    <t>Ordinært arbeid med og uten lønns-tilskudd</t>
  </si>
  <si>
    <t>Midler-tidig inntekts-sikring 1)</t>
  </si>
  <si>
    <t>SUM avgang fra Jobbsjansen i bydelen</t>
  </si>
  <si>
    <t>xxx</t>
  </si>
  <si>
    <t xml:space="preserve">    </t>
  </si>
  <si>
    <t>Tabell 1-11-I - Antall personer som har eller har hatt et institusjonstilbud innen russektoren hittil i år, og pr. 31.12.</t>
  </si>
  <si>
    <t>Antall personer med tilbud hittil i år 1)</t>
  </si>
  <si>
    <t>Antall personer med tilbud pr. dato  2)</t>
  </si>
  <si>
    <t>I rehab.- og omsorgs-institusjon</t>
  </si>
  <si>
    <t>I statlig behandlings-institusjon</t>
  </si>
  <si>
    <t xml:space="preserve">  Antall personer som har fått ett eller flere tilbud </t>
  </si>
  <si>
    <t>Sum personer med tilbud pr dato</t>
  </si>
  <si>
    <t>Pr 31.12.2024</t>
  </si>
  <si>
    <t>Pr 31.12.2023</t>
  </si>
  <si>
    <t>Pr 31.12.2022</t>
  </si>
  <si>
    <t>Pr 31.12.2021</t>
  </si>
  <si>
    <t>Pr 31.12.2020</t>
  </si>
  <si>
    <t>Pr 31.12.2019</t>
  </si>
  <si>
    <t>Pr 31.12.2018</t>
  </si>
  <si>
    <t>Pr 31.12.2017</t>
  </si>
  <si>
    <t>Pr 31.12.2016</t>
  </si>
  <si>
    <t>Pr 31.12.2015</t>
  </si>
  <si>
    <t>Pr 31.12.2014</t>
  </si>
  <si>
    <t>Pr 31.03.2014</t>
  </si>
  <si>
    <t>1)  Hittil i år: Dersom en person har benyttet et tilbud i mer enn en av kategoriene i løpet av perioden, skal vedkommende telles med i begge</t>
  </si>
  <si>
    <t xml:space="preserve">  kategorier.  En person telles kun en gang i den enkelte kategori.</t>
  </si>
  <si>
    <t>2)  Pr dato: En person kan bare være registrert med ett tilbud på angitt dato.</t>
  </si>
  <si>
    <t>Tabell 1 - 14 - HMS - Trusler og vold</t>
  </si>
  <si>
    <t>Antall i løpet av året</t>
  </si>
  <si>
    <t>Episoder med trusler   1)</t>
  </si>
  <si>
    <t>Episoder med vold   2)</t>
  </si>
  <si>
    <t>Voldsepisoder med fysisk/psykisk skade</t>
  </si>
  <si>
    <t>Sykmeldinger p.g.a. voldsepisoder</t>
  </si>
  <si>
    <t>Skade-meldinger</t>
  </si>
  <si>
    <t>Anmeldelser for voldsbruk</t>
  </si>
  <si>
    <t xml:space="preserve">Antall anmeldte saker- urettmessig hevet sosialhjelp </t>
  </si>
  <si>
    <t xml:space="preserve">Publiseres ikke.  </t>
  </si>
  <si>
    <t>1) Med trussel menes et verbalt angrep eller handling mot en person med hensikt å skremme eller skade personen.</t>
  </si>
  <si>
    <t>2) Med vold menes enhver fysisk eller psykisk skade på en person, samt skadeverk på inventar og utstyr.</t>
  </si>
  <si>
    <t>Tabell 1 - 15 - Bruk av Individuell Plan (IP) pr. 31.12. - For klienter med behov for langvarige og koordinerte tjenester 1)</t>
  </si>
  <si>
    <t>Antall klienter i alt pr. dato</t>
  </si>
  <si>
    <t>Antall voksne klienter pr. dato</t>
  </si>
  <si>
    <t>Antall klienter som er vurdert, men som ikke har IP pr. dato</t>
  </si>
  <si>
    <t>Antall klienter som har fått utarbeidet IP</t>
  </si>
  <si>
    <t xml:space="preserve"> - herav barn (0-18)</t>
  </si>
  <si>
    <t xml:space="preserve"> - herav voksne</t>
  </si>
  <si>
    <t>- av voksne: antall over 67 år</t>
  </si>
  <si>
    <t>Med overvekt av rus-problemer</t>
  </si>
  <si>
    <t>Med LAR-behandling  2)</t>
  </si>
  <si>
    <t>Med overvekt av psykiske lidelser</t>
  </si>
  <si>
    <t>Med utviklings-hemming</t>
  </si>
  <si>
    <t>Med annet grunnlag</t>
  </si>
  <si>
    <t>Antall der IP ikke er ferdig utarbeidet</t>
  </si>
  <si>
    <t>Antall som har søkt om å få utarbeidet IP, men har fått avslag   3)</t>
  </si>
  <si>
    <t>Antall som har takket nei til å få IP</t>
  </si>
  <si>
    <t>SUM pr. 31.12.2025</t>
  </si>
  <si>
    <t>SUM pr. 31.12.2024</t>
  </si>
  <si>
    <t>SUM pr. 31.12.2023</t>
  </si>
  <si>
    <t>SUM pr. 31.12.2022</t>
  </si>
  <si>
    <t>SUM pr. 31.12.2021</t>
  </si>
  <si>
    <t>SUM pr. 31.12.2020</t>
  </si>
  <si>
    <t>SUM pr. 31.12.2019</t>
  </si>
  <si>
    <t>SUM pr. 31.12.2018</t>
  </si>
  <si>
    <t>SUM pr. 31.12.2017</t>
  </si>
  <si>
    <t>SUM pr. 31.12.2016</t>
  </si>
  <si>
    <t>SUM pr. 31.12.2015</t>
  </si>
  <si>
    <t>SUM pr. 31.12.2014</t>
  </si>
  <si>
    <t>SUM pr. 31.03.2014</t>
  </si>
  <si>
    <t xml:space="preserve">1)  Retten til å få utarbeidet/plikten til å utarbeide en individuell plan er hjemlet i helse- og omsorgstjenesteloven kap.7, lov om sosiale tjenester i NAV § 28 og 33, </t>
  </si>
  <si>
    <t xml:space="preserve">     arbeids- og velferdsforvaltningsloven § 15, pasientrettighetsloven § 2-5, spesialisthelsetjenesteloven § 2-5 og psykisk helsevernloven § 4-1.</t>
  </si>
  <si>
    <t>2)  Legemiddelassistert behandling</t>
  </si>
  <si>
    <t>3)  Som er definert til ikke å ha behov for langvarige og koordinerte tiltak</t>
  </si>
  <si>
    <t>Tabell 4-1-A   Økonomisk sosialhjelp - brutto og netto utgift - regnskapsført for perioden 01.01.-31.12.  Hele byen.</t>
  </si>
  <si>
    <t>BIDRAG</t>
  </si>
  <si>
    <t>LÅN</t>
  </si>
  <si>
    <t>BIDRAG + LÅN</t>
  </si>
  <si>
    <t>Sum brutto utgifter 1)</t>
  </si>
  <si>
    <t>Sum inntekter 2)</t>
  </si>
  <si>
    <t>Sum netto utgifter</t>
  </si>
  <si>
    <t>Sum brutto utgifter 3)</t>
  </si>
  <si>
    <t>Sum inntekter 4)</t>
  </si>
  <si>
    <t>Sum brutto utgifter</t>
  </si>
  <si>
    <t xml:space="preserve">Sum inntekter </t>
  </si>
  <si>
    <t>SUM 1.-3.tertial 2025</t>
  </si>
  <si>
    <t xml:space="preserve">  herav flyktninger</t>
  </si>
  <si>
    <t>SUM 1.-3.tertial 2024</t>
  </si>
  <si>
    <t>SUM 1.-3.tertial 2023</t>
  </si>
  <si>
    <t>SUM 1.-3.tertial 2022</t>
  </si>
  <si>
    <t>SUM 1.-3.tertial 2021</t>
  </si>
  <si>
    <t>SUM 1.-3.tertial 2020</t>
  </si>
  <si>
    <t>SUM 1.-3.tertial 2019</t>
  </si>
  <si>
    <t>SUM 1.-3.tertial 2018</t>
  </si>
  <si>
    <t>SUM 1.-3.tertial 2017</t>
  </si>
  <si>
    <t>SUM 1.-3.tertial 2016</t>
  </si>
  <si>
    <t>SUM 1.-3.tertial 2015</t>
  </si>
  <si>
    <t>Kilde: Agresso (Velferdsetaten leverer data)</t>
  </si>
  <si>
    <t>Noter:</t>
  </si>
  <si>
    <t>1) I hovedsak bidrag til klienter</t>
  </si>
  <si>
    <t>2020: Har brukt kostnadsartene 14701-14709</t>
  </si>
  <si>
    <t>2) I hovedsak trygderefusjoner og statlig bostøtte</t>
  </si>
  <si>
    <t>2020: Har brukt art. 17009, 17719 og 18169</t>
  </si>
  <si>
    <t>3) Utlån til klienter</t>
  </si>
  <si>
    <t>2020: Har brukt kostnadsartene 15201-15209</t>
  </si>
  <si>
    <t>4) Innbetalte avdrag på lån</t>
  </si>
  <si>
    <t>2020: Kun brukt art. 19201</t>
  </si>
  <si>
    <t>Tabell 4-1-B  Økonomisk sosialhjelp - brutto og netto utgift - regnskapsført for perioden 01.01.-31.12.  Bydelene.</t>
  </si>
  <si>
    <t xml:space="preserve">Kilde: Agresso </t>
  </si>
  <si>
    <t>SUM 1. -3 TERTIAL 2025</t>
  </si>
  <si>
    <t>SUM 1. -2 TERTIAL 2025</t>
  </si>
  <si>
    <t>SUM 1. -3 TERTIAL 2024</t>
  </si>
  <si>
    <t>SUM 1. -2 TERTIAL 2024</t>
  </si>
  <si>
    <t>SUM 1. -3 TERTIAL 2023</t>
  </si>
  <si>
    <t>SUM 1. -2 TERTIAL 2023</t>
  </si>
  <si>
    <t>SUM 1. -3 TERTIAL 2022</t>
  </si>
  <si>
    <t>SUM 1. -2 TERTIAL 2022</t>
  </si>
  <si>
    <t>SUM 1. -3 TERTIAL 2021</t>
  </si>
  <si>
    <t>SUM 1. -2 TERTIAL 2021</t>
  </si>
  <si>
    <t>SUM 1. -3 TERTIAL 2020</t>
  </si>
  <si>
    <t>SUM 1. -2 TERTIAL 2020</t>
  </si>
  <si>
    <t>Velferdsetaten leverer data</t>
  </si>
  <si>
    <t>Tabell 4-1-C  Økonomisk sosialhjelp - brutto stønad (bidrag og lån) til klienter - regnskapsført for perioden 01.01.-31.12</t>
  </si>
  <si>
    <t>Bidrag etter type utgift 1)</t>
  </si>
  <si>
    <t>Sum brutto bidrag til klienter 1)</t>
  </si>
  <si>
    <t>Sum brutto lån til klienter 2)</t>
  </si>
  <si>
    <t>Totalt brutto bidrag og lån til klienter</t>
  </si>
  <si>
    <t>Basisbeløp</t>
  </si>
  <si>
    <t>Husleie/-strøm</t>
  </si>
  <si>
    <t>Døgn-overnatting</t>
  </si>
  <si>
    <t>Bolig-etablering</t>
  </si>
  <si>
    <t>Renter boliglån</t>
  </si>
  <si>
    <t>Annen hjelp til livsopphold</t>
  </si>
  <si>
    <t>Hjelp til andre formål</t>
  </si>
  <si>
    <t>Lån omgjort til bidrag</t>
  </si>
  <si>
    <t>SUM 1.-3. TERTIAL 2025</t>
  </si>
  <si>
    <t>SUM 1.- 2. TERTIAL 2025</t>
  </si>
  <si>
    <t>SUM 1.-3. TERTIAL 2024</t>
  </si>
  <si>
    <t>SUM 1.- 2. TERTIAL 2024</t>
  </si>
  <si>
    <t>SUM 1.-3. TERTIAL 2023</t>
  </si>
  <si>
    <t>SUM 1.- 2. TERTIAL 2023</t>
  </si>
  <si>
    <t>SUM 1.-3. TERTIAL 2022</t>
  </si>
  <si>
    <t>SUM 1.- 2. TERTIAL 2022</t>
  </si>
  <si>
    <t>SUM 1.-3. TERTIAL 2021</t>
  </si>
  <si>
    <t>SUM 1.- 2. TERTIAL 2021</t>
  </si>
  <si>
    <t>SUM 1.-3. TERTIAL 2020</t>
  </si>
  <si>
    <t>SUM 1.- 2. TERTIAL 2020</t>
  </si>
  <si>
    <t>SUM 1. KVARTAL 2020</t>
  </si>
  <si>
    <t>Kilde: Agresso og Fasit (Velferdsetaten leverer data)</t>
  </si>
  <si>
    <t>1) Kostnadsartene 14701-14709</t>
  </si>
  <si>
    <t>2) Kostnadsartene 15201-15209</t>
  </si>
  <si>
    <t>Tabell 4-2 - A - Gjennomsnittlig antall aktive tjenestemottagere og brutto tilkjent stønad pr. mottager pr. mnd. i perioden  31.08.-31.12.</t>
  </si>
  <si>
    <t>Herav antall:</t>
  </si>
  <si>
    <t>Brutto utbetalt stønad</t>
  </si>
  <si>
    <t>Gj.sn. antall aktive tjeneste-mottagere med øk. støtte pr. mnd.</t>
  </si>
  <si>
    <t>18 - 24  år - flyktninger</t>
  </si>
  <si>
    <t>18 - 24  år - øvrige</t>
  </si>
  <si>
    <t>25  år  og eldre - flyktninger</t>
  </si>
  <si>
    <t>25  år  og eldre - øvrige</t>
  </si>
  <si>
    <t>Kontrollsum ant. tjeneste-mottagere pr. mnd.</t>
  </si>
  <si>
    <t>Brutto utbetalt stønad pr. tjenestemottager pr. mnd. i perioden 1)</t>
  </si>
  <si>
    <t>Brutto utbetalt stønad pr. tjenestemottager i % av gj.snittet  for hele byen</t>
  </si>
  <si>
    <t>SUM 3. tertial 2025</t>
  </si>
  <si>
    <t>SUM 2. tertial 2025</t>
  </si>
  <si>
    <t>SUM 3. tertial 2024</t>
  </si>
  <si>
    <t>SUM 2. tertial 2024</t>
  </si>
  <si>
    <t>SUM 3. tertial 2023</t>
  </si>
  <si>
    <t>SUM 2. tertial 2023</t>
  </si>
  <si>
    <t>SUM 3. tertial 2022</t>
  </si>
  <si>
    <t>SUM 2. tertial 2022</t>
  </si>
  <si>
    <t>SUM 3. tertial 2021</t>
  </si>
  <si>
    <t>SUM 2. tertial 2021</t>
  </si>
  <si>
    <t>SUM 3. tertial 2020</t>
  </si>
  <si>
    <t>SUM 2. tertial 2020</t>
  </si>
  <si>
    <t>SUM 3. tertial 2019</t>
  </si>
  <si>
    <t>SUM 2. tertial 2019</t>
  </si>
  <si>
    <t>SUM 3. tertial 2018</t>
  </si>
  <si>
    <t>SUM 2. tertial 2018</t>
  </si>
  <si>
    <t>SUM 3. tertial 2017</t>
  </si>
  <si>
    <t>SUM 2. tertial 2017</t>
  </si>
  <si>
    <t>SUM 3. tertial 2016</t>
  </si>
  <si>
    <t>SUM 2. tertial 2016</t>
  </si>
  <si>
    <t>SUM 3. tertial 2015</t>
  </si>
  <si>
    <t xml:space="preserve">SUM 2. tertial 2015 </t>
  </si>
  <si>
    <t xml:space="preserve"> 1) Antall og beløp for bydel Grünerløkka inkluderer brukere i den byomfattende Oslo-piloten. Disse brukerne er ikke fordelt på flyktninger/øvrige mottakere pr 2. tertial 2015</t>
  </si>
  <si>
    <t xml:space="preserve"> 2) Av tekniske årsaker foreligger ikke fordelingen på flyktninger/øvrige mottakere for Bydel Stovner pr 3.tertial 2015. Disse er fordelt iht den relative fordelingen pr 2.tertial 2015.</t>
  </si>
  <si>
    <t>3) Jf notene over.</t>
  </si>
  <si>
    <t>1) Brutto utbetaling pr tjenestemottager pr måned = gjennomsnittlig anvist økonomisk sosialhjelp pr tjenestemottager pr utbetalingsmåned.</t>
  </si>
  <si>
    <t>Tabell 4-3-B -Brutto driftsutgifter 1) til økonomisk sosialhjelp. Gjennomsnittlig stønadslengde for økonomisk sosialhjelp.</t>
  </si>
  <si>
    <t>Brutto utgifter pr. mottaker i snitt hittil i år   2)</t>
  </si>
  <si>
    <t>Gjennom-snitt stønads-lengde  3)</t>
  </si>
  <si>
    <t>5,3</t>
  </si>
  <si>
    <t>10,7</t>
  </si>
  <si>
    <t>1) Tall fra Agresso skal legges til grunn</t>
  </si>
  <si>
    <t xml:space="preserve">2) Ref. KOSTRA-definisjonen: Teller = Brutto driftsutgifter, Kontoklasse 1. ((010..480) + 590 - (690, 710, 729, 790), for funksjon 281. </t>
  </si>
  <si>
    <t xml:space="preserve">Nevner = Totalt antall sosialhjelpsmottakere i bydelen i rapporteringsåret. </t>
  </si>
  <si>
    <t xml:space="preserve">3)  Ref. KOSTRA-definisjonen: Teller = Samlet stønadslengde for alle sosialhjelpsmottakere i bydelen i rapporteringsåret. </t>
  </si>
  <si>
    <t>Tabell 4-4 -Tjenestemottagere som ikke har vedtak om økonomisk sosilahjelp</t>
  </si>
  <si>
    <t xml:space="preserve">  Antall  klienter med oppfølging/vedtak som ikke har mottatt økonomisk sos.hjelp  2):</t>
  </si>
  <si>
    <t>1) Dette er tjenestemottagere som ikke har fått utbetalt sosialhjelp i perioden, men har vedtak uten økonomisk stønad eller avslag på søknad.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</si>
</sst>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2" formatCode="_ &quot;kr&quot;\ * #,##0_ ;_ &quot;kr&quot;\ * \-#,##0_ ;_ &quot;kr&quot;\ * &quot;-&quot;_ ;_ @_ "/>
    <numFmt numFmtId="41" formatCode="_ * #,##0_ ;_ * \-#,##0_ ;_ * &quot;-&quot;_ ;_ @_ "/>
    <numFmt numFmtId="44" formatCode="_ &quot;kr&quot;\ * #,##0.00_ ;_ &quot;kr&quot;\ * \-#,##0.00_ ;_ &quot;kr&quot;\ * &quot;-&quot;??_ ;_ @_ "/>
    <numFmt numFmtId="43" formatCode="_ * #,##0.00_ ;_ * \-#,##0.00_ ;_ * &quot;-&quot;??_ ;_ @_ "/>
    <numFmt numFmtId="164" formatCode="_-* #,##0.00_-;\-* #,##0.00_-;_-* &quot;-&quot;??_-;_-@_-"/>
    <numFmt numFmtId="165" formatCode="0.0&quot; &quot;%"/>
    <numFmt numFmtId="166" formatCode="0.00&quot; &quot;%"/>
    <numFmt numFmtId="167" formatCode="0&quot; &quot;%"/>
    <numFmt numFmtId="168" formatCode="0.0"/>
    <numFmt numFmtId="169" formatCode="0.000&quot; &quot;%"/>
    <numFmt numFmtId="170" formatCode="#,##0;[Red]&quot;-&quot;#,##0"/>
    <numFmt numFmtId="171" formatCode="&quot; &quot;#,##0&quot; &quot;;&quot; (&quot;#,##0&quot;)&quot;;&quot; -&quot;00&quot; &quot;;&quot; &quot;@&quot; &quot;"/>
    <numFmt numFmtId="172" formatCode="#,##0_ ;[Red]\-#,##0\ "/>
    <numFmt numFmtId="173" formatCode="#,##0;[Red]#,##0"/>
    <numFmt numFmtId="174" formatCode="0.0\ %"/>
    <numFmt numFmtId="175" formatCode="&quot; &quot;#,##0.00&quot; &quot;;&quot; (&quot;#,##0.00&quot;)&quot;;&quot; -&quot;00&quot; &quot;;&quot; &quot;@&quot; &quot;"/>
    <numFmt numFmtId="176" formatCode="&quot; &quot;#,##0.0&quot; &quot;;&quot; (&quot;#,##0.0&quot;)&quot;;&quot; -&quot;00&quot; &quot;;&quot; &quot;@&quot; &quot;"/>
    <numFmt numFmtId="177" formatCode="_ * #,##0.0_ ;_ * \-#,##0.0_ ;_ * &quot;-&quot;??_ ;_ @_ "/>
    <numFmt numFmtId="178" formatCode="#,##0;&quot;-&quot;#,##0"/>
  </numFmts>
  <fonts count="87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i/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Verdana"/>
      <family val="2"/>
    </font>
    <font>
      <b/>
      <sz val="10"/>
      <name val="Calibri"/>
      <family val="2"/>
      <scheme val="minor"/>
    </font>
    <font>
      <b/>
      <sz val="8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i/>
      <u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10"/>
      <color rgb="FF0505E1"/>
      <name val="Arial"/>
      <family val="2"/>
    </font>
    <font>
      <b/>
      <sz val="10"/>
      <color rgb="FF0505E1"/>
      <name val="Arial"/>
      <family val="2"/>
    </font>
    <font>
      <b/>
      <sz val="10"/>
      <color rgb="FF0505E1"/>
      <name val="Times New Roman"/>
      <family val="1"/>
    </font>
    <font>
      <i/>
      <sz val="10"/>
      <color rgb="FF0505E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FF0000"/>
      <name val="Times New Roman"/>
      <family val="1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8"/>
      <name val="Verdana"/>
      <family val="2"/>
    </font>
    <font>
      <b/>
      <sz val="8"/>
      <color rgb="FF0000FF"/>
      <name val="Arial"/>
      <family val="2"/>
    </font>
    <font>
      <sz val="10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2"/>
      <name val="Times New Roman"/>
      <family val="1"/>
    </font>
    <font>
      <b/>
      <i/>
      <sz val="10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2"/>
      <color rgb="FF000000"/>
      <name val="Times New Roman"/>
      <family val="1"/>
    </font>
    <font>
      <i/>
      <sz val="10"/>
      <color rgb="FF000000"/>
      <name val="Times New Roman"/>
      <family val="1"/>
    </font>
    <font>
      <i/>
      <sz val="10"/>
      <name val="Times New Roman"/>
      <family val="1"/>
    </font>
    <font>
      <sz val="10"/>
      <color indexed="12"/>
      <name val="Times New Roman"/>
      <family val="1"/>
    </font>
    <font>
      <i/>
      <sz val="8"/>
      <name val="Arial"/>
      <family val="2"/>
    </font>
    <font>
      <sz val="10"/>
      <color rgb="FF2F2FF1"/>
      <name val="Times New Roman"/>
      <family val="1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9"/>
      <color theme="1"/>
      <name val="Calibri"/>
      <family val="2"/>
      <scheme val="minor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i/>
      <sz val="9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indexed="4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CC"/>
        <bgColor indexed="64"/>
      </patternFill>
    </fill>
  </fills>
  <borders count="34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162">
    <xf numFmtId="0" fontId="0" fillId="0" borderId="0"/>
    <xf numFmtId="175" fontId="2" fillId="0" borderId="0"/>
    <xf numFmtId="167" fontId="2" fillId="0" borderId="0"/>
    <xf numFmtId="0" fontId="2" fillId="0" borderId="0"/>
    <xf numFmtId="167" fontId="2" fillId="0" borderId="0"/>
    <xf numFmtId="0" fontId="3" fillId="0" borderId="0"/>
    <xf numFmtId="178" fontId="2" fillId="0" borderId="0"/>
    <xf numFmtId="0" fontId="2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0" fillId="0" borderId="0"/>
    <xf numFmtId="44" fontId="20" fillId="0" borderId="0"/>
    <xf numFmtId="42" fontId="20" fillId="0" borderId="0"/>
    <xf numFmtId="43" fontId="20" fillId="0" borderId="0"/>
    <xf numFmtId="41" fontId="20" fillId="0" borderId="0"/>
    <xf numFmtId="0" fontId="2" fillId="0" borderId="0"/>
    <xf numFmtId="175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9" fontId="20" fillId="0" borderId="0"/>
    <xf numFmtId="164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9" fontId="20" fillId="0" borderId="0"/>
    <xf numFmtId="0" fontId="16" fillId="0" borderId="0"/>
    <xf numFmtId="164" fontId="20" fillId="0" borderId="0"/>
    <xf numFmtId="9" fontId="20" fillId="0" borderId="0"/>
    <xf numFmtId="0" fontId="20" fillId="0" borderId="0"/>
    <xf numFmtId="0" fontId="21" fillId="0" borderId="0"/>
    <xf numFmtId="9" fontId="21" fillId="0" borderId="0"/>
    <xf numFmtId="4" fontId="21" fillId="0" borderId="0"/>
    <xf numFmtId="0" fontId="21" fillId="0" borderId="0"/>
    <xf numFmtId="0" fontId="1" fillId="0" borderId="0"/>
    <xf numFmtId="9" fontId="1" fillId="0" borderId="0"/>
    <xf numFmtId="0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9" fontId="18" fillId="0" borderId="0"/>
    <xf numFmtId="0" fontId="20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20" fillId="0" borderId="0"/>
    <xf numFmtId="0" fontId="19" fillId="0" borderId="0">
      <alignment vertical="top"/>
      <protection locked="0"/>
    </xf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43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9" fontId="20" fillId="0" borderId="0"/>
    <xf numFmtId="0" fontId="2" fillId="0" borderId="0"/>
    <xf numFmtId="167" fontId="2" fillId="0" borderId="0"/>
    <xf numFmtId="0" fontId="2" fillId="0" borderId="0"/>
    <xf numFmtId="0" fontId="3" fillId="0" borderId="0"/>
    <xf numFmtId="175" fontId="2" fillId="0" borderId="0"/>
    <xf numFmtId="43" fontId="20" fillId="0" borderId="0"/>
    <xf numFmtId="0" fontId="20" fillId="0" borderId="0"/>
    <xf numFmtId="43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9" fontId="1" fillId="0" borderId="0"/>
    <xf numFmtId="9" fontId="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43" fontId="20" fillId="0" borderId="0"/>
    <xf numFmtId="0" fontId="2" fillId="0" borderId="0"/>
    <xf numFmtId="175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9" fontId="1" fillId="0" borderId="0"/>
    <xf numFmtId="0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0" fontId="1" fillId="0" borderId="0"/>
    <xf numFmtId="9" fontId="1" fillId="0" borderId="0"/>
    <xf numFmtId="9" fontId="1" fillId="0" borderId="0"/>
    <xf numFmtId="0" fontId="1" fillId="0" borderId="0"/>
    <xf numFmtId="9" fontId="2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1" fillId="0" borderId="0"/>
  </cellStyleXfs>
  <cellXfs count="188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wrapText="1"/>
    </xf>
    <xf numFmtId="0" fontId="4" fillId="0" borderId="0" xfId="0" applyFont="1"/>
    <xf numFmtId="0" fontId="4" fillId="0" borderId="29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30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1" xfId="0" applyFont="1" applyBorder="1" applyAlignment="1">
      <alignment horizontal="center" wrapText="1"/>
    </xf>
    <xf numFmtId="0" fontId="4" fillId="0" borderId="27" xfId="0" applyFont="1" applyBorder="1"/>
    <xf numFmtId="165" fontId="2" fillId="0" borderId="0" xfId="2" applyNumberFormat="1"/>
    <xf numFmtId="0" fontId="4" fillId="0" borderId="30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166" fontId="4" fillId="0" borderId="0" xfId="0" applyNumberFormat="1" applyFont="1" applyAlignment="1">
      <alignment horizontal="center" wrapText="1"/>
    </xf>
    <xf numFmtId="166" fontId="4" fillId="0" borderId="28" xfId="2" applyNumberFormat="1" applyFont="1" applyBorder="1"/>
    <xf numFmtId="0" fontId="0" fillId="0" borderId="0" xfId="3" applyFont="1"/>
    <xf numFmtId="0" fontId="0" fillId="0" borderId="0" xfId="3" applyFont="1" applyAlignment="1">
      <alignment horizontal="left"/>
    </xf>
    <xf numFmtId="0" fontId="0" fillId="0" borderId="16" xfId="3" applyFont="1" applyBorder="1" applyAlignment="1">
      <alignment wrapText="1"/>
    </xf>
    <xf numFmtId="0" fontId="0" fillId="0" borderId="23" xfId="3" applyFont="1" applyBorder="1" applyAlignment="1">
      <alignment wrapText="1"/>
    </xf>
    <xf numFmtId="0" fontId="4" fillId="0" borderId="53" xfId="0" applyFont="1" applyBorder="1" applyAlignment="1">
      <alignment horizontal="center" wrapText="1"/>
    </xf>
    <xf numFmtId="0" fontId="4" fillId="0" borderId="59" xfId="0" applyFont="1" applyBorder="1" applyAlignment="1">
      <alignment horizontal="center" wrapText="1"/>
    </xf>
    <xf numFmtId="1" fontId="4" fillId="0" borderId="0" xfId="0" applyNumberFormat="1" applyFont="1"/>
    <xf numFmtId="0" fontId="4" fillId="0" borderId="31" xfId="0" applyFont="1" applyBorder="1" applyAlignment="1">
      <alignment horizontal="left" vertical="center"/>
    </xf>
    <xf numFmtId="0" fontId="4" fillId="0" borderId="35" xfId="0" applyFont="1" applyBorder="1" applyAlignment="1">
      <alignment horizontal="center"/>
    </xf>
    <xf numFmtId="0" fontId="6" fillId="0" borderId="38" xfId="3" applyFont="1" applyBorder="1" applyAlignment="1">
      <alignment vertical="center"/>
    </xf>
    <xf numFmtId="0" fontId="6" fillId="0" borderId="29" xfId="3" applyFont="1" applyBorder="1" applyAlignment="1">
      <alignment vertical="center"/>
    </xf>
    <xf numFmtId="0" fontId="5" fillId="0" borderId="0" xfId="3" applyFont="1" applyAlignment="1">
      <alignment horizontal="left"/>
    </xf>
    <xf numFmtId="4" fontId="5" fillId="0" borderId="0" xfId="3" applyNumberFormat="1" applyFont="1"/>
    <xf numFmtId="167" fontId="5" fillId="0" borderId="0" xfId="4" applyFont="1"/>
    <xf numFmtId="0" fontId="7" fillId="0" borderId="0" xfId="7" applyFont="1" applyAlignment="1">
      <alignment vertical="center"/>
    </xf>
    <xf numFmtId="0" fontId="8" fillId="0" borderId="0" xfId="7" applyFont="1" applyAlignment="1">
      <alignment vertical="center"/>
    </xf>
    <xf numFmtId="0" fontId="5" fillId="0" borderId="0" xfId="7" applyFont="1" applyAlignment="1">
      <alignment horizontal="left"/>
    </xf>
    <xf numFmtId="0" fontId="5" fillId="0" borderId="0" xfId="7" applyFont="1" applyAlignment="1">
      <alignment horizontal="center"/>
    </xf>
    <xf numFmtId="0" fontId="7" fillId="0" borderId="0" xfId="7" applyFont="1" applyAlignment="1">
      <alignment horizontal="center" wrapText="1"/>
    </xf>
    <xf numFmtId="0" fontId="8" fillId="0" borderId="0" xfId="7" applyFont="1" applyAlignment="1">
      <alignment horizontal="center" wrapText="1"/>
    </xf>
    <xf numFmtId="0" fontId="6" fillId="0" borderId="0" xfId="7" applyFont="1" applyAlignment="1">
      <alignment vertical="center"/>
    </xf>
    <xf numFmtId="0" fontId="5" fillId="0" borderId="0" xfId="7" applyFont="1" applyAlignment="1">
      <alignment vertical="center"/>
    </xf>
    <xf numFmtId="0" fontId="0" fillId="0" borderId="38" xfId="0" applyBorder="1" applyAlignment="1">
      <alignment wrapText="1"/>
    </xf>
    <xf numFmtId="0" fontId="4" fillId="0" borderId="113" xfId="3" applyFont="1" applyBorder="1" applyAlignment="1">
      <alignment horizontal="center" wrapText="1"/>
    </xf>
    <xf numFmtId="0" fontId="4" fillId="0" borderId="114" xfId="3" applyFont="1" applyBorder="1" applyAlignment="1">
      <alignment horizontal="center" wrapText="1"/>
    </xf>
    <xf numFmtId="0" fontId="0" fillId="0" borderId="3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wrapText="1"/>
    </xf>
    <xf numFmtId="0" fontId="4" fillId="0" borderId="32" xfId="0" applyFont="1" applyBorder="1" applyAlignment="1">
      <alignment horizontal="center" wrapText="1"/>
    </xf>
    <xf numFmtId="0" fontId="0" fillId="2" borderId="0" xfId="0" applyFill="1"/>
    <xf numFmtId="0" fontId="7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16" xfId="0" applyBorder="1" applyAlignment="1">
      <alignment wrapText="1"/>
    </xf>
    <xf numFmtId="0" fontId="6" fillId="0" borderId="0" xfId="0" applyFont="1"/>
    <xf numFmtId="0" fontId="5" fillId="0" borderId="0" xfId="7" applyFont="1"/>
    <xf numFmtId="0" fontId="8" fillId="0" borderId="0" xfId="7" applyFont="1"/>
    <xf numFmtId="0" fontId="4" fillId="0" borderId="140" xfId="0" applyFont="1" applyBorder="1" applyAlignment="1">
      <alignment horizontal="center" wrapText="1"/>
    </xf>
    <xf numFmtId="0" fontId="4" fillId="0" borderId="47" xfId="0" applyFont="1" applyBorder="1" applyAlignment="1">
      <alignment horizontal="center" wrapText="1"/>
    </xf>
    <xf numFmtId="0" fontId="4" fillId="0" borderId="15" xfId="0" applyFont="1" applyBorder="1" applyAlignment="1">
      <alignment horizontal="center"/>
    </xf>
    <xf numFmtId="0" fontId="4" fillId="0" borderId="161" xfId="0" applyFont="1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1" xfId="0" applyBorder="1" applyAlignment="1">
      <alignment wrapText="1"/>
    </xf>
    <xf numFmtId="166" fontId="4" fillId="0" borderId="41" xfId="0" applyNumberFormat="1" applyFont="1" applyBorder="1" applyAlignment="1">
      <alignment horizont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wrapText="1"/>
    </xf>
    <xf numFmtId="0" fontId="0" fillId="2" borderId="21" xfId="0" applyFill="1" applyBorder="1" applyAlignment="1">
      <alignment horizontal="center"/>
    </xf>
    <xf numFmtId="0" fontId="0" fillId="2" borderId="11" xfId="0" applyFill="1" applyBorder="1" applyAlignment="1">
      <alignment wrapText="1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wrapText="1"/>
    </xf>
    <xf numFmtId="0" fontId="0" fillId="2" borderId="0" xfId="0" applyFill="1" applyAlignment="1">
      <alignment horizontal="left"/>
    </xf>
    <xf numFmtId="0" fontId="0" fillId="0" borderId="28" xfId="0" applyBorder="1" applyAlignment="1">
      <alignment wrapText="1"/>
    </xf>
    <xf numFmtId="166" fontId="4" fillId="0" borderId="161" xfId="0" applyNumberFormat="1" applyFont="1" applyBorder="1" applyAlignment="1">
      <alignment horizontal="center" wrapText="1"/>
    </xf>
    <xf numFmtId="168" fontId="0" fillId="0" borderId="15" xfId="0" applyNumberFormat="1" applyBorder="1"/>
    <xf numFmtId="168" fontId="0" fillId="0" borderId="19" xfId="0" applyNumberFormat="1" applyBorder="1"/>
    <xf numFmtId="168" fontId="0" fillId="0" borderId="17" xfId="0" applyNumberFormat="1" applyBorder="1"/>
    <xf numFmtId="168" fontId="0" fillId="0" borderId="35" xfId="0" applyNumberFormat="1" applyBorder="1"/>
    <xf numFmtId="168" fontId="0" fillId="0" borderId="37" xfId="0" applyNumberFormat="1" applyBorder="1"/>
    <xf numFmtId="168" fontId="0" fillId="0" borderId="39" xfId="0" applyNumberFormat="1" applyBorder="1"/>
    <xf numFmtId="168" fontId="0" fillId="0" borderId="26" xfId="0" applyNumberFormat="1" applyBorder="1"/>
    <xf numFmtId="168" fontId="0" fillId="0" borderId="27" xfId="0" applyNumberFormat="1" applyBorder="1"/>
    <xf numFmtId="168" fontId="0" fillId="0" borderId="28" xfId="0" applyNumberFormat="1" applyBorder="1"/>
    <xf numFmtId="0" fontId="0" fillId="0" borderId="0" xfId="0" applyAlignment="1">
      <alignment horizontal="left" vertical="center"/>
    </xf>
    <xf numFmtId="0" fontId="0" fillId="0" borderId="13" xfId="0" applyBorder="1"/>
    <xf numFmtId="0" fontId="4" fillId="0" borderId="21" xfId="0" applyFont="1" applyBorder="1" applyAlignment="1">
      <alignment horizontal="center"/>
    </xf>
    <xf numFmtId="0" fontId="6" fillId="0" borderId="11" xfId="3" applyFont="1" applyBorder="1" applyAlignment="1">
      <alignment vertical="center"/>
    </xf>
    <xf numFmtId="0" fontId="4" fillId="0" borderId="101" xfId="0" applyFont="1" applyBorder="1" applyAlignment="1">
      <alignment horizontal="center"/>
    </xf>
    <xf numFmtId="0" fontId="4" fillId="0" borderId="102" xfId="0" applyFont="1" applyBorder="1" applyAlignment="1">
      <alignment horizontal="center"/>
    </xf>
    <xf numFmtId="168" fontId="0" fillId="0" borderId="21" xfId="0" applyNumberFormat="1" applyBorder="1"/>
    <xf numFmtId="168" fontId="0" fillId="0" borderId="10" xfId="0" applyNumberFormat="1" applyBorder="1"/>
    <xf numFmtId="168" fontId="0" fillId="0" borderId="8" xfId="0" applyNumberFormat="1" applyBorder="1"/>
    <xf numFmtId="0" fontId="0" fillId="0" borderId="8" xfId="0" applyBorder="1" applyAlignment="1">
      <alignment wrapText="1"/>
    </xf>
    <xf numFmtId="168" fontId="0" fillId="0" borderId="72" xfId="0" applyNumberFormat="1" applyBorder="1"/>
    <xf numFmtId="0" fontId="0" fillId="0" borderId="98" xfId="0" applyBorder="1" applyAlignment="1">
      <alignment wrapText="1"/>
    </xf>
    <xf numFmtId="168" fontId="0" fillId="0" borderId="167" xfId="0" applyNumberFormat="1" applyBorder="1"/>
    <xf numFmtId="168" fontId="0" fillId="0" borderId="103" xfId="0" applyNumberFormat="1" applyBorder="1"/>
    <xf numFmtId="168" fontId="0" fillId="0" borderId="174" xfId="0" applyNumberFormat="1" applyBorder="1"/>
    <xf numFmtId="168" fontId="0" fillId="0" borderId="70" xfId="0" applyNumberFormat="1" applyBorder="1"/>
    <xf numFmtId="0" fontId="0" fillId="0" borderId="63" xfId="0" applyBorder="1" applyAlignment="1">
      <alignment horizontal="center"/>
    </xf>
    <xf numFmtId="1" fontId="6" fillId="0" borderId="0" xfId="3" applyNumberFormat="1" applyFont="1" applyAlignment="1">
      <alignment vertical="center"/>
    </xf>
    <xf numFmtId="0" fontId="4" fillId="0" borderId="139" xfId="0" applyFont="1" applyBorder="1" applyAlignment="1">
      <alignment horizontal="center" wrapText="1"/>
    </xf>
    <xf numFmtId="0" fontId="4" fillId="0" borderId="165" xfId="0" applyFont="1" applyBorder="1" applyAlignment="1">
      <alignment horizontal="center" wrapText="1"/>
    </xf>
    <xf numFmtId="0" fontId="4" fillId="0" borderId="120" xfId="0" applyFont="1" applyBorder="1" applyAlignment="1">
      <alignment horizontal="center" wrapText="1"/>
    </xf>
    <xf numFmtId="0" fontId="0" fillId="0" borderId="101" xfId="3" applyFont="1" applyBorder="1" applyAlignment="1">
      <alignment horizontal="center"/>
    </xf>
    <xf numFmtId="0" fontId="0" fillId="0" borderId="178" xfId="3" applyFont="1" applyBorder="1" applyAlignment="1">
      <alignment horizontal="center"/>
    </xf>
    <xf numFmtId="0" fontId="0" fillId="0" borderId="60" xfId="0" applyBorder="1"/>
    <xf numFmtId="0" fontId="0" fillId="0" borderId="69" xfId="0" applyBorder="1"/>
    <xf numFmtId="0" fontId="0" fillId="0" borderId="176" xfId="0" applyBorder="1" applyAlignment="1">
      <alignment horizontal="center"/>
    </xf>
    <xf numFmtId="0" fontId="0" fillId="0" borderId="135" xfId="0" applyBorder="1"/>
    <xf numFmtId="0" fontId="0" fillId="0" borderId="65" xfId="0" applyBorder="1"/>
    <xf numFmtId="0" fontId="4" fillId="0" borderId="66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0" fillId="0" borderId="63" xfId="0" applyBorder="1"/>
    <xf numFmtId="0" fontId="0" fillId="0" borderId="66" xfId="0" applyBorder="1"/>
    <xf numFmtId="0" fontId="0" fillId="0" borderId="68" xfId="0" applyBorder="1"/>
    <xf numFmtId="0" fontId="0" fillId="0" borderId="93" xfId="0" applyBorder="1" applyAlignment="1">
      <alignment horizontal="center"/>
    </xf>
    <xf numFmtId="0" fontId="0" fillId="0" borderId="11" xfId="0" applyBorder="1"/>
    <xf numFmtId="168" fontId="0" fillId="0" borderId="94" xfId="0" applyNumberFormat="1" applyBorder="1"/>
    <xf numFmtId="0" fontId="0" fillId="0" borderId="210" xfId="0" applyBorder="1" applyAlignment="1">
      <alignment horizontal="center"/>
    </xf>
    <xf numFmtId="0" fontId="0" fillId="0" borderId="106" xfId="0" applyBorder="1" applyAlignment="1">
      <alignment wrapText="1"/>
    </xf>
    <xf numFmtId="0" fontId="0" fillId="0" borderId="104" xfId="0" applyBorder="1" applyAlignment="1">
      <alignment wrapText="1"/>
    </xf>
    <xf numFmtId="0" fontId="6" fillId="0" borderId="105" xfId="3" applyFont="1" applyBorder="1" applyAlignment="1">
      <alignment vertical="center" wrapText="1"/>
    </xf>
    <xf numFmtId="0" fontId="6" fillId="0" borderId="118" xfId="3" applyFont="1" applyBorder="1" applyAlignment="1">
      <alignment vertical="center"/>
    </xf>
    <xf numFmtId="0" fontId="0" fillId="0" borderId="176" xfId="0" applyBorder="1"/>
    <xf numFmtId="0" fontId="4" fillId="0" borderId="58" xfId="0" applyFont="1" applyBorder="1" applyAlignment="1">
      <alignment horizontal="center" wrapText="1"/>
    </xf>
    <xf numFmtId="0" fontId="0" fillId="0" borderId="118" xfId="0" applyBorder="1" applyAlignment="1">
      <alignment wrapText="1"/>
    </xf>
    <xf numFmtId="1" fontId="0" fillId="0" borderId="68" xfId="0" applyNumberFormat="1" applyBorder="1"/>
    <xf numFmtId="0" fontId="0" fillId="0" borderId="89" xfId="0" applyBorder="1" applyAlignment="1">
      <alignment horizontal="center"/>
    </xf>
    <xf numFmtId="0" fontId="0" fillId="0" borderId="86" xfId="0" applyBorder="1" applyAlignment="1">
      <alignment wrapText="1"/>
    </xf>
    <xf numFmtId="0" fontId="0" fillId="0" borderId="89" xfId="0" applyBorder="1"/>
    <xf numFmtId="0" fontId="0" fillId="0" borderId="90" xfId="0" applyBorder="1"/>
    <xf numFmtId="0" fontId="0" fillId="0" borderId="60" xfId="0" applyBorder="1" applyAlignment="1">
      <alignment wrapText="1"/>
    </xf>
    <xf numFmtId="0" fontId="0" fillId="0" borderId="66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wrapText="1"/>
    </xf>
    <xf numFmtId="1" fontId="0" fillId="0" borderId="60" xfId="0" applyNumberFormat="1" applyBorder="1"/>
    <xf numFmtId="1" fontId="0" fillId="0" borderId="67" xfId="0" applyNumberFormat="1" applyBorder="1"/>
    <xf numFmtId="1" fontId="0" fillId="0" borderId="69" xfId="0" applyNumberFormat="1" applyBorder="1"/>
    <xf numFmtId="1" fontId="0" fillId="0" borderId="70" xfId="0" applyNumberFormat="1" applyBorder="1"/>
    <xf numFmtId="0" fontId="4" fillId="7" borderId="0" xfId="0" applyFont="1" applyFill="1"/>
    <xf numFmtId="0" fontId="0" fillId="7" borderId="0" xfId="0" applyFill="1"/>
    <xf numFmtId="0" fontId="4" fillId="2" borderId="0" xfId="0" applyFont="1" applyFill="1" applyAlignment="1">
      <alignment horizontal="left" wrapText="1"/>
    </xf>
    <xf numFmtId="0" fontId="4" fillId="2" borderId="31" xfId="0" applyFont="1" applyFill="1" applyBorder="1" applyAlignment="1">
      <alignment horizontal="left" vertical="center"/>
    </xf>
    <xf numFmtId="0" fontId="4" fillId="2" borderId="57" xfId="0" applyFont="1" applyFill="1" applyBorder="1" applyAlignment="1">
      <alignment horizontal="center" wrapText="1"/>
    </xf>
    <xf numFmtId="0" fontId="4" fillId="2" borderId="46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 wrapText="1"/>
    </xf>
    <xf numFmtId="0" fontId="4" fillId="2" borderId="167" xfId="0" applyFont="1" applyFill="1" applyBorder="1" applyAlignment="1">
      <alignment horizontal="center" wrapText="1"/>
    </xf>
    <xf numFmtId="0" fontId="4" fillId="2" borderId="103" xfId="0" applyFont="1" applyFill="1" applyBorder="1" applyAlignment="1">
      <alignment horizontal="center" wrapText="1"/>
    </xf>
    <xf numFmtId="0" fontId="4" fillId="2" borderId="98" xfId="0" applyFont="1" applyFill="1" applyBorder="1" applyAlignment="1">
      <alignment horizontal="center" wrapText="1"/>
    </xf>
    <xf numFmtId="0" fontId="4" fillId="2" borderId="204" xfId="0" applyFont="1" applyFill="1" applyBorder="1" applyAlignment="1">
      <alignment horizontal="center" wrapText="1"/>
    </xf>
    <xf numFmtId="0" fontId="13" fillId="0" borderId="0" xfId="0" applyFont="1" applyAlignment="1">
      <alignment horizontal="left"/>
    </xf>
    <xf numFmtId="169" fontId="2" fillId="0" borderId="0" xfId="2" applyNumberFormat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1" fontId="0" fillId="2" borderId="15" xfId="0" applyNumberFormat="1" applyFill="1" applyBorder="1"/>
    <xf numFmtId="1" fontId="0" fillId="2" borderId="19" xfId="0" applyNumberFormat="1" applyFill="1" applyBorder="1"/>
    <xf numFmtId="1" fontId="0" fillId="2" borderId="16" xfId="0" applyNumberFormat="1" applyFill="1" applyBorder="1"/>
    <xf numFmtId="1" fontId="0" fillId="2" borderId="17" xfId="0" applyNumberFormat="1" applyFill="1" applyBorder="1"/>
    <xf numFmtId="0" fontId="4" fillId="2" borderId="35" xfId="0" applyFont="1" applyFill="1" applyBorder="1" applyAlignment="1">
      <alignment horizontal="center"/>
    </xf>
    <xf numFmtId="0" fontId="0" fillId="2" borderId="38" xfId="0" applyFill="1" applyBorder="1" applyAlignment="1">
      <alignment wrapText="1"/>
    </xf>
    <xf numFmtId="1" fontId="0" fillId="2" borderId="35" xfId="0" applyNumberFormat="1" applyFill="1" applyBorder="1"/>
    <xf numFmtId="1" fontId="0" fillId="2" borderId="37" xfId="0" applyNumberFormat="1" applyFill="1" applyBorder="1"/>
    <xf numFmtId="1" fontId="0" fillId="2" borderId="38" xfId="0" applyNumberFormat="1" applyFill="1" applyBorder="1"/>
    <xf numFmtId="1" fontId="0" fillId="2" borderId="39" xfId="0" applyNumberFormat="1" applyFill="1" applyBorder="1"/>
    <xf numFmtId="0" fontId="0" fillId="2" borderId="0" xfId="0" applyFill="1" applyAlignment="1">
      <alignment horizontal="center"/>
    </xf>
    <xf numFmtId="1" fontId="0" fillId="0" borderId="19" xfId="0" applyNumberFormat="1" applyBorder="1"/>
    <xf numFmtId="1" fontId="0" fillId="0" borderId="16" xfId="0" applyNumberFormat="1" applyBorder="1"/>
    <xf numFmtId="1" fontId="0" fillId="0" borderId="17" xfId="0" applyNumberFormat="1" applyBorder="1"/>
    <xf numFmtId="169" fontId="4" fillId="0" borderId="0" xfId="0" applyNumberFormat="1" applyFont="1" applyAlignment="1">
      <alignment horizontal="center"/>
    </xf>
    <xf numFmtId="1" fontId="0" fillId="0" borderId="37" xfId="0" applyNumberFormat="1" applyBorder="1"/>
    <xf numFmtId="1" fontId="0" fillId="0" borderId="38" xfId="0" applyNumberFormat="1" applyBorder="1"/>
    <xf numFmtId="1" fontId="0" fillId="0" borderId="39" xfId="0" applyNumberFormat="1" applyBorder="1" applyAlignment="1">
      <alignment horizontal="center"/>
    </xf>
    <xf numFmtId="0" fontId="4" fillId="2" borderId="7" xfId="0" applyFont="1" applyFill="1" applyBorder="1" applyAlignment="1">
      <alignment wrapText="1"/>
    </xf>
    <xf numFmtId="169" fontId="4" fillId="0" borderId="0" xfId="2" applyNumberFormat="1" applyFont="1" applyAlignment="1">
      <alignment horizontal="center"/>
    </xf>
    <xf numFmtId="165" fontId="4" fillId="0" borderId="0" xfId="2" applyNumberFormat="1" applyFont="1"/>
    <xf numFmtId="0" fontId="0" fillId="0" borderId="67" xfId="0" applyBorder="1"/>
    <xf numFmtId="0" fontId="4" fillId="0" borderId="24" xfId="0" applyFont="1" applyBorder="1" applyAlignment="1">
      <alignment horizontal="center" wrapText="1"/>
    </xf>
    <xf numFmtId="0" fontId="0" fillId="0" borderId="70" xfId="0" applyBorder="1"/>
    <xf numFmtId="0" fontId="16" fillId="0" borderId="0" xfId="0" applyFont="1" applyAlignment="1">
      <alignment horizontal="right"/>
    </xf>
    <xf numFmtId="1" fontId="4" fillId="2" borderId="21" xfId="0" applyNumberFormat="1" applyFont="1" applyFill="1" applyBorder="1"/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4" fillId="2" borderId="8" xfId="0" applyNumberFormat="1" applyFont="1" applyFill="1" applyBorder="1"/>
    <xf numFmtId="1" fontId="0" fillId="2" borderId="91" xfId="0" applyNumberFormat="1" applyFill="1" applyBorder="1"/>
    <xf numFmtId="1" fontId="0" fillId="2" borderId="92" xfId="0" applyNumberFormat="1" applyFill="1" applyBorder="1"/>
    <xf numFmtId="1" fontId="0" fillId="2" borderId="71" xfId="0" applyNumberFormat="1" applyFill="1" applyBorder="1"/>
    <xf numFmtId="1" fontId="0" fillId="2" borderId="101" xfId="0" applyNumberFormat="1" applyFill="1" applyBorder="1"/>
    <xf numFmtId="1" fontId="0" fillId="2" borderId="72" xfId="0" applyNumberFormat="1" applyFill="1" applyBorder="1"/>
    <xf numFmtId="1" fontId="0" fillId="2" borderId="102" xfId="0" applyNumberFormat="1" applyFill="1" applyBorder="1"/>
    <xf numFmtId="1" fontId="0" fillId="2" borderId="103" xfId="0" applyNumberFormat="1" applyFill="1" applyBorder="1"/>
    <xf numFmtId="1" fontId="0" fillId="2" borderId="174" xfId="0" applyNumberFormat="1" applyFill="1" applyBorder="1"/>
    <xf numFmtId="1" fontId="0" fillId="0" borderId="66" xfId="0" applyNumberFormat="1" applyBorder="1"/>
    <xf numFmtId="0" fontId="0" fillId="0" borderId="105" xfId="0" applyBorder="1" applyAlignment="1">
      <alignment wrapText="1"/>
    </xf>
    <xf numFmtId="165" fontId="2" fillId="2" borderId="0" xfId="2" applyNumberFormat="1" applyFill="1"/>
    <xf numFmtId="169" fontId="2" fillId="2" borderId="0" xfId="2" applyNumberFormat="1" applyFill="1" applyAlignment="1">
      <alignment horizontal="center"/>
    </xf>
    <xf numFmtId="0" fontId="4" fillId="2" borderId="0" xfId="0" applyFont="1" applyFill="1"/>
    <xf numFmtId="0" fontId="7" fillId="0" borderId="0" xfId="7" applyFont="1" applyAlignment="1">
      <alignment horizontal="left" vertical="center"/>
    </xf>
    <xf numFmtId="0" fontId="6" fillId="0" borderId="0" xfId="7" applyFont="1"/>
    <xf numFmtId="0" fontId="6" fillId="0" borderId="11" xfId="7" applyFont="1" applyBorder="1" applyAlignment="1">
      <alignment wrapText="1"/>
    </xf>
    <xf numFmtId="0" fontId="6" fillId="0" borderId="16" xfId="7" applyFont="1" applyBorder="1" applyAlignment="1">
      <alignment wrapText="1"/>
    </xf>
    <xf numFmtId="0" fontId="6" fillId="0" borderId="23" xfId="7" applyFont="1" applyBorder="1" applyAlignment="1">
      <alignment wrapText="1"/>
    </xf>
    <xf numFmtId="0" fontId="6" fillId="0" borderId="93" xfId="7" applyFont="1" applyBorder="1" applyAlignment="1">
      <alignment horizontal="center"/>
    </xf>
    <xf numFmtId="0" fontId="6" fillId="0" borderId="101" xfId="7" applyFont="1" applyBorder="1" applyAlignment="1">
      <alignment horizontal="center"/>
    </xf>
    <xf numFmtId="0" fontId="6" fillId="0" borderId="16" xfId="3" applyFont="1" applyBorder="1" applyAlignment="1">
      <alignment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center" wrapText="1"/>
    </xf>
    <xf numFmtId="0" fontId="6" fillId="0" borderId="58" xfId="3" applyFont="1" applyBorder="1"/>
    <xf numFmtId="0" fontId="6" fillId="0" borderId="0" xfId="3" applyFont="1"/>
    <xf numFmtId="0" fontId="6" fillId="0" borderId="16" xfId="3" applyFont="1" applyBorder="1" applyAlignment="1">
      <alignment vertical="center" wrapText="1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center" wrapText="1"/>
    </xf>
    <xf numFmtId="0" fontId="15" fillId="0" borderId="7" xfId="3" applyFont="1" applyBorder="1" applyAlignment="1">
      <alignment wrapText="1"/>
    </xf>
    <xf numFmtId="0" fontId="15" fillId="0" borderId="16" xfId="3" applyFont="1" applyBorder="1" applyAlignment="1">
      <alignment wrapText="1"/>
    </xf>
    <xf numFmtId="0" fontId="15" fillId="0" borderId="23" xfId="3" applyFont="1" applyBorder="1" applyAlignment="1">
      <alignment wrapText="1"/>
    </xf>
    <xf numFmtId="0" fontId="15" fillId="0" borderId="0" xfId="3" applyFont="1"/>
    <xf numFmtId="0" fontId="5" fillId="0" borderId="0" xfId="3" applyFont="1"/>
    <xf numFmtId="4" fontId="5" fillId="0" borderId="0" xfId="7" applyNumberFormat="1" applyFont="1"/>
    <xf numFmtId="0" fontId="7" fillId="0" borderId="31" xfId="7" applyFont="1" applyBorder="1" applyAlignment="1">
      <alignment horizontal="left" vertical="center"/>
    </xf>
    <xf numFmtId="0" fontId="7" fillId="0" borderId="53" xfId="7" applyFont="1" applyBorder="1" applyAlignment="1">
      <alignment horizontal="center" wrapText="1"/>
    </xf>
    <xf numFmtId="0" fontId="10" fillId="0" borderId="0" xfId="3" applyFont="1"/>
    <xf numFmtId="0" fontId="7" fillId="0" borderId="46" xfId="7" applyFont="1" applyBorder="1" applyAlignment="1">
      <alignment horizontal="center" wrapText="1"/>
    </xf>
    <xf numFmtId="0" fontId="7" fillId="0" borderId="47" xfId="7" applyFont="1" applyBorder="1" applyAlignment="1">
      <alignment horizontal="center" wrapText="1"/>
    </xf>
    <xf numFmtId="0" fontId="7" fillId="0" borderId="2" xfId="7" applyFont="1" applyBorder="1" applyAlignment="1">
      <alignment horizontal="center" wrapText="1"/>
    </xf>
    <xf numFmtId="0" fontId="7" fillId="0" borderId="32" xfId="7" applyFont="1" applyBorder="1" applyAlignment="1">
      <alignment horizontal="center" wrapText="1"/>
    </xf>
    <xf numFmtId="0" fontId="7" fillId="0" borderId="33" xfId="7" applyFont="1" applyBorder="1" applyAlignment="1">
      <alignment horizontal="center" wrapText="1"/>
    </xf>
    <xf numFmtId="0" fontId="6" fillId="0" borderId="21" xfId="7" applyFont="1" applyBorder="1" applyAlignment="1">
      <alignment horizontal="center" vertical="center"/>
    </xf>
    <xf numFmtId="0" fontId="6" fillId="0" borderId="11" xfId="7" applyFont="1" applyBorder="1" applyAlignment="1">
      <alignment vertical="center" wrapText="1"/>
    </xf>
    <xf numFmtId="0" fontId="6" fillId="0" borderId="15" xfId="7" applyFont="1" applyBorder="1" applyAlignment="1">
      <alignment horizontal="center" vertical="center"/>
    </xf>
    <xf numFmtId="0" fontId="6" fillId="0" borderId="16" xfId="7" applyFont="1" applyBorder="1" applyAlignment="1">
      <alignment vertical="center" wrapText="1"/>
    </xf>
    <xf numFmtId="0" fontId="6" fillId="0" borderId="22" xfId="7" applyFont="1" applyBorder="1" applyAlignment="1">
      <alignment horizontal="center" vertical="center"/>
    </xf>
    <xf numFmtId="0" fontId="6" fillId="0" borderId="23" xfId="7" applyFont="1" applyBorder="1" applyAlignment="1">
      <alignment vertical="center" wrapText="1"/>
    </xf>
    <xf numFmtId="0" fontId="6" fillId="0" borderId="0" xfId="7" applyFont="1" applyAlignment="1">
      <alignment horizontal="left"/>
    </xf>
    <xf numFmtId="1" fontId="6" fillId="0" borderId="69" xfId="3" applyNumberFormat="1" applyFont="1" applyBorder="1" applyAlignment="1">
      <alignment vertical="center"/>
    </xf>
    <xf numFmtId="1" fontId="6" fillId="0" borderId="70" xfId="3" applyNumberFormat="1" applyFont="1" applyBorder="1" applyAlignment="1">
      <alignment vertical="center"/>
    </xf>
    <xf numFmtId="0" fontId="6" fillId="0" borderId="118" xfId="3" applyFont="1" applyBorder="1" applyAlignment="1">
      <alignment vertical="center" wrapText="1"/>
    </xf>
    <xf numFmtId="0" fontId="4" fillId="0" borderId="63" xfId="0" applyFont="1" applyBorder="1" applyAlignment="1">
      <alignment horizontal="center"/>
    </xf>
    <xf numFmtId="0" fontId="7" fillId="0" borderId="46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167" fontId="0" fillId="0" borderId="0" xfId="2" applyFont="1"/>
    <xf numFmtId="0" fontId="0" fillId="0" borderId="115" xfId="0" applyBorder="1" applyAlignment="1">
      <alignment wrapText="1"/>
    </xf>
    <xf numFmtId="0" fontId="0" fillId="0" borderId="208" xfId="0" applyBorder="1"/>
    <xf numFmtId="0" fontId="0" fillId="0" borderId="210" xfId="0" applyBorder="1"/>
    <xf numFmtId="1" fontId="16" fillId="0" borderId="0" xfId="52" applyNumberFormat="1" applyFont="1" applyAlignment="1">
      <alignment horizontal="right"/>
    </xf>
    <xf numFmtId="0" fontId="17" fillId="0" borderId="100" xfId="52" applyFont="1" applyBorder="1" applyAlignment="1">
      <alignment horizontal="right"/>
    </xf>
    <xf numFmtId="0" fontId="17" fillId="0" borderId="100" xfId="49" applyFont="1" applyBorder="1" applyAlignment="1">
      <alignment horizontal="right"/>
    </xf>
    <xf numFmtId="0" fontId="0" fillId="0" borderId="87" xfId="0" applyBorder="1" applyAlignment="1">
      <alignment wrapText="1"/>
    </xf>
    <xf numFmtId="0" fontId="10" fillId="0" borderId="59" xfId="3" applyFont="1" applyBorder="1" applyAlignment="1">
      <alignment horizontal="right" vertical="top" wrapText="1"/>
    </xf>
    <xf numFmtId="0" fontId="15" fillId="0" borderId="178" xfId="3" applyFont="1" applyBorder="1" applyAlignment="1">
      <alignment horizontal="center"/>
    </xf>
    <xf numFmtId="0" fontId="15" fillId="0" borderId="177" xfId="3" applyFont="1" applyBorder="1" applyAlignment="1">
      <alignment horizontal="center"/>
    </xf>
    <xf numFmtId="0" fontId="15" fillId="0" borderId="101" xfId="3" applyFont="1" applyBorder="1" applyAlignment="1">
      <alignment horizontal="center"/>
    </xf>
    <xf numFmtId="0" fontId="4" fillId="0" borderId="166" xfId="0" applyFont="1" applyBorder="1" applyAlignment="1">
      <alignment horizontal="center" wrapText="1"/>
    </xf>
    <xf numFmtId="0" fontId="0" fillId="0" borderId="125" xfId="0" applyBorder="1"/>
    <xf numFmtId="0" fontId="0" fillId="0" borderId="193" xfId="0" applyBorder="1" applyAlignment="1">
      <alignment wrapText="1"/>
    </xf>
    <xf numFmtId="0" fontId="0" fillId="0" borderId="191" xfId="0" applyBorder="1" applyAlignment="1">
      <alignment horizontal="center"/>
    </xf>
    <xf numFmtId="1" fontId="16" fillId="0" borderId="0" xfId="77" applyNumberFormat="1" applyFont="1" applyAlignment="1">
      <alignment horizontal="right"/>
    </xf>
    <xf numFmtId="0" fontId="0" fillId="0" borderId="119" xfId="0" applyBorder="1"/>
    <xf numFmtId="0" fontId="0" fillId="0" borderId="118" xfId="0" applyBorder="1"/>
    <xf numFmtId="0" fontId="0" fillId="0" borderId="105" xfId="0" applyBorder="1"/>
    <xf numFmtId="9" fontId="16" fillId="0" borderId="0" xfId="50" applyFont="1" applyAlignment="1">
      <alignment horizontal="right"/>
    </xf>
    <xf numFmtId="3" fontId="16" fillId="0" borderId="0" xfId="77" applyNumberFormat="1" applyFont="1" applyAlignment="1">
      <alignment horizontal="right"/>
    </xf>
    <xf numFmtId="166" fontId="4" fillId="0" borderId="257" xfId="0" applyNumberFormat="1" applyFont="1" applyBorder="1" applyAlignment="1">
      <alignment horizontal="center" wrapText="1"/>
    </xf>
    <xf numFmtId="0" fontId="4" fillId="0" borderId="139" xfId="0" applyFont="1" applyBorder="1" applyAlignment="1">
      <alignment horizontal="left" vertical="center"/>
    </xf>
    <xf numFmtId="0" fontId="4" fillId="0" borderId="182" xfId="0" applyFont="1" applyBorder="1" applyAlignment="1">
      <alignment horizontal="center" wrapText="1"/>
    </xf>
    <xf numFmtId="166" fontId="4" fillId="0" borderId="181" xfId="0" applyNumberFormat="1" applyFont="1" applyBorder="1" applyAlignment="1">
      <alignment horizontal="center" wrapText="1"/>
    </xf>
    <xf numFmtId="1" fontId="17" fillId="0" borderId="0" xfId="230" applyNumberFormat="1" applyFont="1" applyAlignment="1">
      <alignment horizontal="right"/>
    </xf>
    <xf numFmtId="1" fontId="17" fillId="0" borderId="0" xfId="77" applyNumberFormat="1" applyFont="1" applyAlignment="1">
      <alignment horizontal="right"/>
    </xf>
    <xf numFmtId="1" fontId="16" fillId="0" borderId="0" xfId="230" applyNumberFormat="1" applyFont="1" applyAlignment="1">
      <alignment horizontal="right"/>
    </xf>
    <xf numFmtId="0" fontId="16" fillId="0" borderId="0" xfId="230" applyFont="1" applyAlignment="1">
      <alignment horizontal="right"/>
    </xf>
    <xf numFmtId="0" fontId="16" fillId="0" borderId="0" xfId="77" applyFont="1" applyAlignment="1">
      <alignment horizontal="right"/>
    </xf>
    <xf numFmtId="0" fontId="7" fillId="0" borderId="0" xfId="3" applyFont="1" applyAlignment="1">
      <alignment vertical="center" wrapText="1"/>
    </xf>
    <xf numFmtId="0" fontId="16" fillId="0" borderId="0" xfId="91" applyFont="1" applyAlignment="1">
      <alignment horizontal="right"/>
    </xf>
    <xf numFmtId="0" fontId="0" fillId="0" borderId="60" xfId="0" applyBorder="1" applyAlignment="1">
      <alignment horizontal="center"/>
    </xf>
    <xf numFmtId="168" fontId="0" fillId="0" borderId="60" xfId="0" applyNumberFormat="1" applyBorder="1"/>
    <xf numFmtId="0" fontId="6" fillId="0" borderId="16" xfId="0" applyFont="1" applyBorder="1" applyAlignment="1">
      <alignment wrapText="1"/>
    </xf>
    <xf numFmtId="0" fontId="0" fillId="0" borderId="87" xfId="0" applyBorder="1" applyAlignment="1">
      <alignment horizontal="center"/>
    </xf>
    <xf numFmtId="0" fontId="0" fillId="0" borderId="87" xfId="0" applyBorder="1"/>
    <xf numFmtId="168" fontId="0" fillId="0" borderId="87" xfId="0" applyNumberFormat="1" applyBorder="1"/>
    <xf numFmtId="0" fontId="6" fillId="0" borderId="23" xfId="0" applyFont="1" applyBorder="1" applyAlignment="1">
      <alignment wrapText="1"/>
    </xf>
    <xf numFmtId="0" fontId="6" fillId="0" borderId="63" xfId="7" applyFont="1" applyBorder="1" applyAlignment="1">
      <alignment horizontal="center" vertical="center"/>
    </xf>
    <xf numFmtId="0" fontId="6" fillId="0" borderId="0" xfId="3" applyFont="1" applyAlignment="1">
      <alignment vertical="center" wrapText="1"/>
    </xf>
    <xf numFmtId="1" fontId="0" fillId="0" borderId="0" xfId="0" applyNumberFormat="1"/>
    <xf numFmtId="1" fontId="6" fillId="0" borderId="0" xfId="0" applyNumberFormat="1" applyFont="1"/>
    <xf numFmtId="0" fontId="6" fillId="0" borderId="0" xfId="0" applyFont="1" applyAlignment="1">
      <alignment horizontal="right" wrapText="1"/>
    </xf>
    <xf numFmtId="3" fontId="6" fillId="0" borderId="0" xfId="0" applyNumberFormat="1" applyFont="1"/>
    <xf numFmtId="1" fontId="16" fillId="0" borderId="0" xfId="0" applyNumberFormat="1" applyFont="1" applyAlignment="1">
      <alignment horizontal="right"/>
    </xf>
    <xf numFmtId="3" fontId="7" fillId="0" borderId="20" xfId="0" applyNumberFormat="1" applyFont="1" applyBorder="1"/>
    <xf numFmtId="168" fontId="0" fillId="0" borderId="68" xfId="0" applyNumberFormat="1" applyBorder="1"/>
    <xf numFmtId="168" fontId="0" fillId="0" borderId="69" xfId="0" applyNumberFormat="1" applyBorder="1"/>
    <xf numFmtId="0" fontId="6" fillId="0" borderId="102" xfId="3" applyFont="1" applyBorder="1" applyAlignment="1">
      <alignment horizontal="center" vertical="center"/>
    </xf>
    <xf numFmtId="0" fontId="6" fillId="0" borderId="98" xfId="3" applyFont="1" applyBorder="1" applyAlignment="1">
      <alignment vertical="center" wrapText="1"/>
    </xf>
    <xf numFmtId="1" fontId="6" fillId="0" borderId="43" xfId="7" applyNumberFormat="1" applyFont="1" applyBorder="1" applyAlignment="1">
      <alignment vertical="center"/>
    </xf>
    <xf numFmtId="1" fontId="6" fillId="0" borderId="44" xfId="7" applyNumberFormat="1" applyFont="1" applyBorder="1" applyAlignment="1">
      <alignment vertical="center"/>
    </xf>
    <xf numFmtId="1" fontId="6" fillId="0" borderId="54" xfId="7" applyNumberFormat="1" applyFont="1" applyBorder="1" applyAlignment="1">
      <alignment vertical="center"/>
    </xf>
    <xf numFmtId="1" fontId="6" fillId="0" borderId="66" xfId="0" applyNumberFormat="1" applyFont="1" applyBorder="1" applyAlignment="1">
      <alignment horizontal="right"/>
    </xf>
    <xf numFmtId="1" fontId="6" fillId="0" borderId="60" xfId="0" applyNumberFormat="1" applyFont="1" applyBorder="1" applyAlignment="1">
      <alignment horizontal="right"/>
    </xf>
    <xf numFmtId="1" fontId="6" fillId="0" borderId="67" xfId="0" applyNumberFormat="1" applyFont="1" applyBorder="1" applyAlignment="1">
      <alignment horizontal="right"/>
    </xf>
    <xf numFmtId="0" fontId="10" fillId="0" borderId="61" xfId="3" applyFont="1" applyBorder="1" applyAlignment="1">
      <alignment horizontal="right" vertical="top" wrapText="1"/>
    </xf>
    <xf numFmtId="3" fontId="4" fillId="0" borderId="26" xfId="0" applyNumberFormat="1" applyFont="1" applyBorder="1"/>
    <xf numFmtId="3" fontId="4" fillId="0" borderId="27" xfId="0" applyNumberFormat="1" applyFont="1" applyBorder="1"/>
    <xf numFmtId="3" fontId="4" fillId="0" borderId="30" xfId="0" applyNumberFormat="1" applyFont="1" applyBorder="1"/>
    <xf numFmtId="3" fontId="4" fillId="0" borderId="3" xfId="0" applyNumberFormat="1" applyFont="1" applyBorder="1"/>
    <xf numFmtId="3" fontId="4" fillId="0" borderId="29" xfId="0" applyNumberFormat="1" applyFont="1" applyBorder="1"/>
    <xf numFmtId="9" fontId="7" fillId="0" borderId="0" xfId="0" applyNumberFormat="1" applyFont="1"/>
    <xf numFmtId="0" fontId="7" fillId="0" borderId="0" xfId="0" applyFont="1"/>
    <xf numFmtId="0" fontId="17" fillId="0" borderId="0" xfId="0" applyFont="1" applyAlignment="1">
      <alignment horizontal="right"/>
    </xf>
    <xf numFmtId="0" fontId="4" fillId="0" borderId="104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200" xfId="0" applyBorder="1"/>
    <xf numFmtId="0" fontId="0" fillId="0" borderId="192" xfId="0" applyBorder="1"/>
    <xf numFmtId="9" fontId="6" fillId="0" borderId="0" xfId="0" applyNumberFormat="1" applyFont="1"/>
    <xf numFmtId="3" fontId="0" fillId="0" borderId="0" xfId="0" applyNumberFormat="1"/>
    <xf numFmtId="0" fontId="6" fillId="0" borderId="69" xfId="3" applyFont="1" applyBorder="1" applyAlignment="1">
      <alignment vertical="center" wrapText="1"/>
    </xf>
    <xf numFmtId="1" fontId="6" fillId="0" borderId="69" xfId="3" applyNumberFormat="1" applyFont="1" applyBorder="1"/>
    <xf numFmtId="0" fontId="10" fillId="0" borderId="73" xfId="3" applyFont="1" applyBorder="1" applyAlignment="1">
      <alignment horizontal="right" vertical="top" wrapText="1"/>
    </xf>
    <xf numFmtId="9" fontId="10" fillId="0" borderId="44" xfId="3" applyNumberFormat="1" applyFont="1" applyBorder="1"/>
    <xf numFmtId="1" fontId="6" fillId="0" borderId="70" xfId="3" applyNumberFormat="1" applyFont="1" applyBorder="1"/>
    <xf numFmtId="0" fontId="4" fillId="0" borderId="6" xfId="3" applyFont="1" applyBorder="1" applyAlignment="1">
      <alignment horizontal="center"/>
    </xf>
    <xf numFmtId="0" fontId="6" fillId="0" borderId="270" xfId="3" applyFont="1" applyBorder="1" applyAlignment="1">
      <alignment horizontal="center" vertical="center"/>
    </xf>
    <xf numFmtId="0" fontId="6" fillId="0" borderId="271" xfId="3" applyFont="1" applyBorder="1" applyAlignment="1">
      <alignment vertical="center" wrapText="1"/>
    </xf>
    <xf numFmtId="1" fontId="6" fillId="0" borderId="272" xfId="3" applyNumberFormat="1" applyFont="1" applyBorder="1" applyAlignment="1">
      <alignment vertical="center"/>
    </xf>
    <xf numFmtId="1" fontId="6" fillId="0" borderId="273" xfId="3" applyNumberFormat="1" applyFont="1" applyBorder="1" applyAlignment="1">
      <alignment vertical="center"/>
    </xf>
    <xf numFmtId="1" fontId="6" fillId="0" borderId="274" xfId="3" applyNumberFormat="1" applyFont="1" applyBorder="1" applyAlignment="1">
      <alignment vertical="center"/>
    </xf>
    <xf numFmtId="0" fontId="7" fillId="0" borderId="275" xfId="3" applyFont="1" applyBorder="1" applyAlignment="1">
      <alignment horizontal="center" vertical="center"/>
    </xf>
    <xf numFmtId="0" fontId="6" fillId="0" borderId="276" xfId="3" applyFont="1" applyBorder="1" applyAlignment="1">
      <alignment vertical="center"/>
    </xf>
    <xf numFmtId="1" fontId="6" fillId="0" borderId="276" xfId="3" applyNumberFormat="1" applyFont="1" applyBorder="1" applyAlignment="1">
      <alignment vertical="center"/>
    </xf>
    <xf numFmtId="1" fontId="6" fillId="0" borderId="277" xfId="3" applyNumberFormat="1" applyFont="1" applyBorder="1" applyAlignment="1">
      <alignment vertical="center"/>
    </xf>
    <xf numFmtId="0" fontId="4" fillId="0" borderId="278" xfId="3" applyFont="1" applyBorder="1" applyAlignment="1">
      <alignment horizontal="center"/>
    </xf>
    <xf numFmtId="0" fontId="15" fillId="0" borderId="279" xfId="3" applyFont="1" applyBorder="1"/>
    <xf numFmtId="0" fontId="4" fillId="0" borderId="129" xfId="3" applyFont="1" applyBorder="1" applyAlignment="1">
      <alignment horizontal="center"/>
    </xf>
    <xf numFmtId="0" fontId="15" fillId="0" borderId="60" xfId="3" applyFont="1" applyBorder="1"/>
    <xf numFmtId="0" fontId="4" fillId="0" borderId="275" xfId="3" applyFont="1" applyBorder="1" applyAlignment="1">
      <alignment horizontal="center"/>
    </xf>
    <xf numFmtId="0" fontId="6" fillId="0" borderId="115" xfId="3" applyFont="1" applyBorder="1" applyAlignment="1">
      <alignment vertical="center" wrapText="1"/>
    </xf>
    <xf numFmtId="0" fontId="0" fillId="0" borderId="259" xfId="0" applyBorder="1"/>
    <xf numFmtId="0" fontId="4" fillId="0" borderId="166" xfId="0" applyFont="1" applyBorder="1" applyAlignment="1">
      <alignment horizontal="center" vertical="center"/>
    </xf>
    <xf numFmtId="0" fontId="4" fillId="0" borderId="293" xfId="0" applyFont="1" applyBorder="1" applyAlignment="1">
      <alignment horizontal="center" wrapText="1"/>
    </xf>
    <xf numFmtId="0" fontId="6" fillId="0" borderId="101" xfId="0" applyFont="1" applyBorder="1" applyAlignment="1">
      <alignment horizontal="center"/>
    </xf>
    <xf numFmtId="0" fontId="6" fillId="0" borderId="178" xfId="0" applyFont="1" applyBorder="1" applyAlignment="1">
      <alignment horizontal="center"/>
    </xf>
    <xf numFmtId="0" fontId="4" fillId="0" borderId="179" xfId="0" applyFont="1" applyBorder="1" applyAlignment="1">
      <alignment horizontal="center" vertical="center"/>
    </xf>
    <xf numFmtId="0" fontId="4" fillId="0" borderId="181" xfId="0" applyFont="1" applyBorder="1" applyAlignment="1">
      <alignment horizontal="center" vertical="center"/>
    </xf>
    <xf numFmtId="0" fontId="4" fillId="0" borderId="187" xfId="0" applyFont="1" applyBorder="1" applyAlignment="1">
      <alignment horizontal="center" wrapText="1"/>
    </xf>
    <xf numFmtId="3" fontId="16" fillId="0" borderId="0" xfId="0" applyNumberFormat="1" applyFont="1" applyAlignment="1">
      <alignment horizontal="right"/>
    </xf>
    <xf numFmtId="9" fontId="16" fillId="0" borderId="0" xfId="1149" applyFont="1" applyAlignment="1">
      <alignment horizontal="right"/>
    </xf>
    <xf numFmtId="0" fontId="4" fillId="0" borderId="4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168" xfId="0" applyFont="1" applyBorder="1" applyAlignment="1">
      <alignment horizontal="center" wrapText="1"/>
    </xf>
    <xf numFmtId="1" fontId="0" fillId="0" borderId="191" xfId="0" applyNumberFormat="1" applyBorder="1"/>
    <xf numFmtId="1" fontId="0" fillId="0" borderId="192" xfId="0" applyNumberFormat="1" applyBorder="1"/>
    <xf numFmtId="0" fontId="0" fillId="0" borderId="234" xfId="0" applyBorder="1"/>
    <xf numFmtId="0" fontId="0" fillId="0" borderId="124" xfId="0" applyBorder="1"/>
    <xf numFmtId="0" fontId="0" fillId="0" borderId="297" xfId="0" applyBorder="1"/>
    <xf numFmtId="0" fontId="0" fillId="0" borderId="115" xfId="0" applyBorder="1"/>
    <xf numFmtId="0" fontId="0" fillId="0" borderId="193" xfId="0" applyBorder="1"/>
    <xf numFmtId="168" fontId="6" fillId="0" borderId="259" xfId="0" applyNumberFormat="1" applyFont="1" applyBorder="1"/>
    <xf numFmtId="168" fontId="0" fillId="0" borderId="259" xfId="0" applyNumberFormat="1" applyBorder="1"/>
    <xf numFmtId="168" fontId="0" fillId="0" borderId="199" xfId="0" applyNumberFormat="1" applyBorder="1"/>
    <xf numFmtId="168" fontId="0" fillId="0" borderId="173" xfId="0" applyNumberFormat="1" applyBorder="1"/>
    <xf numFmtId="0" fontId="0" fillId="0" borderId="198" xfId="0" applyBorder="1"/>
    <xf numFmtId="0" fontId="0" fillId="0" borderId="194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wrapText="1"/>
    </xf>
    <xf numFmtId="0" fontId="4" fillId="0" borderId="183" xfId="0" applyFont="1" applyBorder="1" applyAlignment="1">
      <alignment horizontal="center" wrapText="1"/>
    </xf>
    <xf numFmtId="0" fontId="4" fillId="0" borderId="121" xfId="0" applyFont="1" applyBorder="1" applyAlignment="1">
      <alignment horizontal="center" wrapText="1"/>
    </xf>
    <xf numFmtId="1" fontId="7" fillId="0" borderId="126" xfId="0" applyNumberFormat="1" applyFont="1" applyBorder="1"/>
    <xf numFmtId="0" fontId="0" fillId="0" borderId="101" xfId="0" applyBorder="1" applyAlignment="1">
      <alignment horizontal="center"/>
    </xf>
    <xf numFmtId="1" fontId="7" fillId="0" borderId="199" xfId="0" applyNumberFormat="1" applyFont="1" applyBorder="1"/>
    <xf numFmtId="0" fontId="0" fillId="0" borderId="178" xfId="0" applyBorder="1" applyAlignment="1">
      <alignment horizontal="center"/>
    </xf>
    <xf numFmtId="0" fontId="7" fillId="0" borderId="128" xfId="0" applyFont="1" applyBorder="1" applyAlignment="1">
      <alignment horizontal="center" wrapText="1"/>
    </xf>
    <xf numFmtId="0" fontId="7" fillId="0" borderId="187" xfId="0" applyFont="1" applyBorder="1" applyAlignment="1">
      <alignment horizontal="center" wrapText="1"/>
    </xf>
    <xf numFmtId="0" fontId="7" fillId="0" borderId="188" xfId="0" applyFont="1" applyBorder="1" applyAlignment="1">
      <alignment horizontal="center" wrapText="1"/>
    </xf>
    <xf numFmtId="0" fontId="7" fillId="0" borderId="144" xfId="0" applyFont="1" applyBorder="1" applyAlignment="1">
      <alignment horizontal="center" wrapText="1"/>
    </xf>
    <xf numFmtId="1" fontId="0" fillId="0" borderId="210" xfId="0" applyNumberFormat="1" applyBorder="1"/>
    <xf numFmtId="1" fontId="0" fillId="0" borderId="208" xfId="0" applyNumberFormat="1" applyBorder="1"/>
    <xf numFmtId="0" fontId="6" fillId="0" borderId="0" xfId="0" applyFont="1" applyAlignment="1">
      <alignment wrapText="1"/>
    </xf>
    <xf numFmtId="0" fontId="0" fillId="0" borderId="177" xfId="0" applyBorder="1" applyAlignment="1">
      <alignment horizontal="center"/>
    </xf>
    <xf numFmtId="0" fontId="0" fillId="0" borderId="7" xfId="0" applyBorder="1" applyAlignment="1">
      <alignment wrapText="1"/>
    </xf>
    <xf numFmtId="0" fontId="4" fillId="0" borderId="57" xfId="0" applyFont="1" applyBorder="1" applyAlignment="1">
      <alignment horizontal="center" wrapText="1"/>
    </xf>
    <xf numFmtId="0" fontId="0" fillId="0" borderId="91" xfId="0" applyBorder="1" applyAlignment="1">
      <alignment horizontal="center"/>
    </xf>
    <xf numFmtId="0" fontId="0" fillId="0" borderId="96" xfId="0" applyBorder="1" applyAlignment="1">
      <alignment wrapText="1"/>
    </xf>
    <xf numFmtId="0" fontId="6" fillId="0" borderId="66" xfId="0" applyFont="1" applyBorder="1"/>
    <xf numFmtId="0" fontId="6" fillId="0" borderId="60" xfId="0" applyFont="1" applyBorder="1"/>
    <xf numFmtId="0" fontId="7" fillId="0" borderId="125" xfId="0" applyFont="1" applyBorder="1" applyAlignment="1">
      <alignment horizontal="right"/>
    </xf>
    <xf numFmtId="0" fontId="0" fillId="0" borderId="102" xfId="0" applyBorder="1" applyAlignment="1">
      <alignment horizontal="center"/>
    </xf>
    <xf numFmtId="170" fontId="0" fillId="0" borderId="259" xfId="0" applyNumberFormat="1" applyBorder="1"/>
    <xf numFmtId="170" fontId="0" fillId="0" borderId="200" xfId="0" applyNumberFormat="1" applyBorder="1"/>
    <xf numFmtId="0" fontId="4" fillId="5" borderId="0" xfId="0" applyFont="1" applyFill="1"/>
    <xf numFmtId="0" fontId="0" fillId="5" borderId="0" xfId="0" applyFill="1"/>
    <xf numFmtId="0" fontId="4" fillId="0" borderId="180" xfId="0" applyFont="1" applyBorder="1" applyAlignment="1">
      <alignment horizontal="center" wrapText="1"/>
    </xf>
    <xf numFmtId="0" fontId="7" fillId="0" borderId="143" xfId="0" applyFont="1" applyBorder="1" applyAlignment="1">
      <alignment horizontal="center" wrapText="1"/>
    </xf>
    <xf numFmtId="0" fontId="10" fillId="0" borderId="0" xfId="7" applyFont="1" applyAlignment="1">
      <alignment horizontal="left"/>
    </xf>
    <xf numFmtId="0" fontId="7" fillId="0" borderId="0" xfId="7" applyFont="1"/>
    <xf numFmtId="0" fontId="6" fillId="0" borderId="58" xfId="7" applyFont="1" applyBorder="1" applyAlignment="1">
      <alignment horizontal="center" wrapText="1"/>
    </xf>
    <xf numFmtId="0" fontId="6" fillId="0" borderId="33" xfId="7" applyFont="1" applyBorder="1" applyAlignment="1">
      <alignment horizontal="center" wrapText="1"/>
    </xf>
    <xf numFmtId="1" fontId="22" fillId="0" borderId="0" xfId="201" applyNumberFormat="1" applyFont="1" applyAlignment="1">
      <alignment horizontal="right"/>
    </xf>
    <xf numFmtId="3" fontId="6" fillId="0" borderId="89" xfId="3" applyNumberFormat="1" applyFont="1" applyBorder="1" applyAlignment="1">
      <alignment wrapText="1"/>
    </xf>
    <xf numFmtId="3" fontId="6" fillId="0" borderId="85" xfId="3" applyNumberFormat="1" applyFont="1" applyBorder="1" applyAlignment="1">
      <alignment wrapText="1"/>
    </xf>
    <xf numFmtId="3" fontId="6" fillId="0" borderId="86" xfId="3" applyNumberFormat="1" applyFont="1" applyBorder="1" applyAlignment="1">
      <alignment wrapText="1"/>
    </xf>
    <xf numFmtId="3" fontId="6" fillId="0" borderId="90" xfId="3" applyNumberFormat="1" applyFont="1" applyBorder="1" applyAlignment="1">
      <alignment wrapText="1"/>
    </xf>
    <xf numFmtId="3" fontId="6" fillId="0" borderId="282" xfId="3" applyNumberFormat="1" applyFont="1" applyBorder="1" applyAlignment="1">
      <alignment wrapText="1"/>
    </xf>
    <xf numFmtId="0" fontId="6" fillId="0" borderId="91" xfId="3" applyFont="1" applyBorder="1" applyAlignment="1">
      <alignment horizontal="center"/>
    </xf>
    <xf numFmtId="0" fontId="6" fillId="0" borderId="185" xfId="3" applyFont="1" applyBorder="1" applyAlignment="1">
      <alignment wrapText="1"/>
    </xf>
    <xf numFmtId="3" fontId="6" fillId="0" borderId="283" xfId="3" applyNumberFormat="1" applyFont="1" applyBorder="1" applyAlignment="1">
      <alignment wrapText="1"/>
    </xf>
    <xf numFmtId="3" fontId="6" fillId="0" borderId="284" xfId="3" applyNumberFormat="1" applyFont="1" applyBorder="1" applyAlignment="1">
      <alignment wrapText="1"/>
    </xf>
    <xf numFmtId="3" fontId="6" fillId="0" borderId="285" xfId="3" applyNumberFormat="1" applyFont="1" applyBorder="1" applyAlignment="1">
      <alignment wrapText="1"/>
    </xf>
    <xf numFmtId="3" fontId="6" fillId="0" borderId="286" xfId="3" applyNumberFormat="1" applyFont="1" applyBorder="1" applyAlignment="1">
      <alignment wrapText="1"/>
    </xf>
    <xf numFmtId="3" fontId="6" fillId="4" borderId="185" xfId="3" applyNumberFormat="1" applyFont="1" applyFill="1" applyBorder="1" applyAlignment="1">
      <alignment wrapText="1"/>
    </xf>
    <xf numFmtId="3" fontId="6" fillId="0" borderId="185" xfId="3" applyNumberFormat="1" applyFont="1" applyBorder="1" applyAlignment="1">
      <alignment wrapText="1"/>
    </xf>
    <xf numFmtId="3" fontId="6" fillId="4" borderId="287" xfId="3" applyNumberFormat="1" applyFont="1" applyFill="1" applyBorder="1" applyAlignment="1">
      <alignment wrapText="1"/>
    </xf>
    <xf numFmtId="3" fontId="6" fillId="0" borderId="288" xfId="3" applyNumberFormat="1" applyFont="1" applyBorder="1" applyAlignment="1">
      <alignment wrapText="1"/>
    </xf>
    <xf numFmtId="3" fontId="6" fillId="4" borderId="186" xfId="3" applyNumberFormat="1" applyFont="1" applyFill="1" applyBorder="1" applyAlignment="1">
      <alignment wrapText="1"/>
    </xf>
    <xf numFmtId="0" fontId="6" fillId="0" borderId="187" xfId="3" applyFont="1" applyBorder="1" applyAlignment="1">
      <alignment horizontal="center"/>
    </xf>
    <xf numFmtId="0" fontId="6" fillId="0" borderId="0" xfId="3" applyFont="1" applyAlignment="1">
      <alignment wrapText="1"/>
    </xf>
    <xf numFmtId="3" fontId="6" fillId="4" borderId="0" xfId="3" applyNumberFormat="1" applyFont="1" applyFill="1" applyAlignment="1">
      <alignment wrapText="1"/>
    </xf>
    <xf numFmtId="3" fontId="6" fillId="0" borderId="0" xfId="3" applyNumberFormat="1" applyFont="1" applyAlignment="1">
      <alignment wrapText="1"/>
    </xf>
    <xf numFmtId="3" fontId="6" fillId="4" borderId="289" xfId="3" applyNumberFormat="1" applyFont="1" applyFill="1" applyBorder="1" applyAlignment="1">
      <alignment wrapText="1"/>
    </xf>
    <xf numFmtId="3" fontId="7" fillId="4" borderId="144" xfId="3" applyNumberFormat="1" applyFont="1" applyFill="1" applyBorder="1" applyAlignment="1">
      <alignment wrapText="1"/>
    </xf>
    <xf numFmtId="0" fontId="7" fillId="0" borderId="68" xfId="3" applyFont="1" applyBorder="1" applyAlignment="1">
      <alignment horizontal="center"/>
    </xf>
    <xf numFmtId="0" fontId="6" fillId="0" borderId="118" xfId="3" applyFont="1" applyBorder="1"/>
    <xf numFmtId="3" fontId="6" fillId="0" borderId="68" xfId="3" applyNumberFormat="1" applyFont="1" applyBorder="1"/>
    <xf numFmtId="3" fontId="6" fillId="0" borderId="69" xfId="3" applyNumberFormat="1" applyFont="1" applyBorder="1"/>
    <xf numFmtId="3" fontId="6" fillId="0" borderId="118" xfId="3" applyNumberFormat="1" applyFont="1" applyBorder="1"/>
    <xf numFmtId="3" fontId="6" fillId="0" borderId="70" xfId="3" applyNumberFormat="1" applyFont="1" applyBorder="1"/>
    <xf numFmtId="3" fontId="6" fillId="4" borderId="154" xfId="3" applyNumberFormat="1" applyFont="1" applyFill="1" applyBorder="1"/>
    <xf numFmtId="3" fontId="7" fillId="4" borderId="247" xfId="3" applyNumberFormat="1" applyFont="1" applyFill="1" applyBorder="1"/>
    <xf numFmtId="3" fontId="6" fillId="0" borderId="252" xfId="3" applyNumberFormat="1" applyFont="1" applyBorder="1"/>
    <xf numFmtId="3" fontId="7" fillId="4" borderId="200" xfId="3" applyNumberFormat="1" applyFont="1" applyFill="1" applyBorder="1"/>
    <xf numFmtId="0" fontId="7" fillId="0" borderId="87" xfId="3" applyFont="1" applyBorder="1" applyAlignment="1">
      <alignment horizontal="center"/>
    </xf>
    <xf numFmtId="0" fontId="6" fillId="0" borderId="115" xfId="3" applyFont="1" applyBorder="1"/>
    <xf numFmtId="3" fontId="6" fillId="0" borderId="210" xfId="3" applyNumberFormat="1" applyFont="1" applyBorder="1"/>
    <xf numFmtId="3" fontId="6" fillId="0" borderId="87" xfId="3" applyNumberFormat="1" applyFont="1" applyBorder="1"/>
    <xf numFmtId="3" fontId="6" fillId="0" borderId="208" xfId="3" applyNumberFormat="1" applyFont="1" applyBorder="1"/>
    <xf numFmtId="3" fontId="6" fillId="4" borderId="234" xfId="3" applyNumberFormat="1" applyFont="1" applyFill="1" applyBorder="1"/>
    <xf numFmtId="3" fontId="6" fillId="0" borderId="115" xfId="3" applyNumberFormat="1" applyFont="1" applyBorder="1"/>
    <xf numFmtId="3" fontId="7" fillId="4" borderId="281" xfId="3" applyNumberFormat="1" applyFont="1" applyFill="1" applyBorder="1"/>
    <xf numFmtId="3" fontId="6" fillId="0" borderId="290" xfId="3" applyNumberFormat="1" applyFont="1" applyBorder="1"/>
    <xf numFmtId="3" fontId="7" fillId="4" borderId="234" xfId="3" applyNumberFormat="1" applyFont="1" applyFill="1" applyBorder="1"/>
    <xf numFmtId="0" fontId="7" fillId="0" borderId="60" xfId="3" applyFont="1" applyBorder="1" applyAlignment="1">
      <alignment horizontal="center"/>
    </xf>
    <xf numFmtId="0" fontId="6" fillId="0" borderId="105" xfId="3" applyFont="1" applyBorder="1"/>
    <xf numFmtId="3" fontId="6" fillId="0" borderId="66" xfId="3" applyNumberFormat="1" applyFont="1" applyBorder="1"/>
    <xf numFmtId="3" fontId="6" fillId="0" borderId="60" xfId="3" applyNumberFormat="1" applyFont="1" applyBorder="1"/>
    <xf numFmtId="3" fontId="6" fillId="0" borderId="67" xfId="3" applyNumberFormat="1" applyFont="1" applyBorder="1"/>
    <xf numFmtId="3" fontId="6" fillId="4" borderId="124" xfId="3" applyNumberFormat="1" applyFont="1" applyFill="1" applyBorder="1"/>
    <xf numFmtId="3" fontId="6" fillId="0" borderId="105" xfId="3" applyNumberFormat="1" applyFont="1" applyBorder="1"/>
    <xf numFmtId="3" fontId="7" fillId="4" borderId="246" xfId="3" applyNumberFormat="1" applyFont="1" applyFill="1" applyBorder="1"/>
    <xf numFmtId="3" fontId="6" fillId="0" borderId="253" xfId="3" applyNumberFormat="1" applyFont="1" applyBorder="1"/>
    <xf numFmtId="3" fontId="7" fillId="4" borderId="124" xfId="3" applyNumberFormat="1" applyFont="1" applyFill="1" applyBorder="1"/>
    <xf numFmtId="0" fontId="7" fillId="0" borderId="46" xfId="3" applyFont="1" applyBorder="1" applyAlignment="1">
      <alignment horizontal="center"/>
    </xf>
    <xf numFmtId="0" fontId="6" fillId="0" borderId="29" xfId="3" applyFont="1" applyBorder="1"/>
    <xf numFmtId="3" fontId="6" fillId="0" borderId="191" xfId="3" applyNumberFormat="1" applyFont="1" applyBorder="1"/>
    <xf numFmtId="3" fontId="6" fillId="0" borderId="192" xfId="3" applyNumberFormat="1" applyFont="1" applyBorder="1"/>
    <xf numFmtId="3" fontId="6" fillId="0" borderId="256" xfId="3" applyNumberFormat="1" applyFont="1" applyBorder="1"/>
    <xf numFmtId="3" fontId="6" fillId="0" borderId="173" xfId="3" applyNumberFormat="1" applyFont="1" applyBorder="1"/>
    <xf numFmtId="3" fontId="6" fillId="4" borderId="112" xfId="3" applyNumberFormat="1" applyFont="1" applyFill="1" applyBorder="1"/>
    <xf numFmtId="3" fontId="6" fillId="0" borderId="158" xfId="3" applyNumberFormat="1" applyFont="1" applyBorder="1"/>
    <xf numFmtId="3" fontId="7" fillId="4" borderId="291" xfId="3" applyNumberFormat="1" applyFont="1" applyFill="1" applyBorder="1"/>
    <xf numFmtId="3" fontId="6" fillId="0" borderId="292" xfId="3" applyNumberFormat="1" applyFont="1" applyBorder="1"/>
    <xf numFmtId="3" fontId="7" fillId="4" borderId="4" xfId="3" applyNumberFormat="1" applyFont="1" applyFill="1" applyBorder="1"/>
    <xf numFmtId="0" fontId="8" fillId="0" borderId="0" xfId="7" applyFont="1" applyAlignment="1">
      <alignment wrapText="1"/>
    </xf>
    <xf numFmtId="1" fontId="0" fillId="0" borderId="60" xfId="3" applyNumberFormat="1" applyFont="1" applyBorder="1"/>
    <xf numFmtId="0" fontId="0" fillId="0" borderId="68" xfId="3" applyFont="1" applyBorder="1" applyAlignment="1">
      <alignment horizontal="center"/>
    </xf>
    <xf numFmtId="0" fontId="24" fillId="0" borderId="0" xfId="3" applyFont="1" applyAlignment="1">
      <alignment horizontal="left"/>
    </xf>
    <xf numFmtId="1" fontId="25" fillId="0" borderId="0" xfId="201" applyNumberFormat="1" applyFont="1" applyAlignment="1">
      <alignment horizontal="right"/>
    </xf>
    <xf numFmtId="1" fontId="22" fillId="0" borderId="0" xfId="201" applyNumberFormat="1" applyFont="1" applyAlignment="1">
      <alignment wrapText="1"/>
    </xf>
    <xf numFmtId="0" fontId="0" fillId="0" borderId="69" xfId="3" applyFont="1" applyBorder="1"/>
    <xf numFmtId="0" fontId="0" fillId="0" borderId="7" xfId="3" applyFont="1" applyBorder="1"/>
    <xf numFmtId="1" fontId="0" fillId="0" borderId="269" xfId="3" applyNumberFormat="1" applyFont="1" applyBorder="1"/>
    <xf numFmtId="1" fontId="0" fillId="0" borderId="268" xfId="3" applyNumberFormat="1" applyFont="1" applyBorder="1"/>
    <xf numFmtId="1" fontId="0" fillId="0" borderId="43" xfId="3" applyNumberFormat="1" applyFont="1" applyBorder="1"/>
    <xf numFmtId="1" fontId="0" fillId="0" borderId="279" xfId="3" applyNumberFormat="1" applyFont="1" applyBorder="1"/>
    <xf numFmtId="1" fontId="0" fillId="0" borderId="280" xfId="3" applyNumberFormat="1" applyFont="1" applyBorder="1"/>
    <xf numFmtId="1" fontId="0" fillId="0" borderId="123" xfId="3" applyNumberFormat="1" applyFont="1" applyBorder="1"/>
    <xf numFmtId="0" fontId="0" fillId="0" borderId="276" xfId="3" applyFont="1" applyBorder="1"/>
    <xf numFmtId="1" fontId="0" fillId="0" borderId="276" xfId="3" applyNumberFormat="1" applyFont="1" applyBorder="1"/>
    <xf numFmtId="1" fontId="0" fillId="0" borderId="277" xfId="3" applyNumberFormat="1" applyFont="1" applyBorder="1"/>
    <xf numFmtId="0" fontId="0" fillId="0" borderId="0" xfId="456" applyFont="1"/>
    <xf numFmtId="0" fontId="11" fillId="0" borderId="0" xfId="52" applyFont="1"/>
    <xf numFmtId="0" fontId="11" fillId="0" borderId="0" xfId="49" applyFont="1"/>
    <xf numFmtId="0" fontId="0" fillId="0" borderId="16" xfId="0" applyBorder="1"/>
    <xf numFmtId="166" fontId="0" fillId="0" borderId="0" xfId="0" applyNumberFormat="1"/>
    <xf numFmtId="9" fontId="0" fillId="0" borderId="116" xfId="2" applyNumberFormat="1" applyFont="1" applyBorder="1"/>
    <xf numFmtId="9" fontId="0" fillId="0" borderId="125" xfId="2" applyNumberFormat="1" applyFont="1" applyBorder="1"/>
    <xf numFmtId="9" fontId="0" fillId="0" borderId="119" xfId="2" applyNumberFormat="1" applyFont="1" applyBorder="1"/>
    <xf numFmtId="0" fontId="0" fillId="0" borderId="158" xfId="0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" xfId="0" applyBorder="1"/>
    <xf numFmtId="0" fontId="4" fillId="0" borderId="4" xfId="0" applyFont="1" applyBorder="1"/>
    <xf numFmtId="0" fontId="6" fillId="0" borderId="11" xfId="3" applyFont="1" applyBorder="1" applyAlignment="1">
      <alignment vertical="center" wrapText="1"/>
    </xf>
    <xf numFmtId="0" fontId="0" fillId="0" borderId="226" xfId="0" applyBorder="1"/>
    <xf numFmtId="0" fontId="0" fillId="0" borderId="9" xfId="0" applyBorder="1"/>
    <xf numFmtId="0" fontId="0" fillId="0" borderId="48" xfId="0" applyBorder="1"/>
    <xf numFmtId="170" fontId="0" fillId="0" borderId="14" xfId="0" applyNumberFormat="1" applyBorder="1"/>
    <xf numFmtId="0" fontId="0" fillId="0" borderId="20" xfId="0" applyBorder="1"/>
    <xf numFmtId="0" fontId="0" fillId="0" borderId="227" xfId="0" applyBorder="1"/>
    <xf numFmtId="0" fontId="0" fillId="0" borderId="18" xfId="0" applyBorder="1"/>
    <xf numFmtId="0" fontId="0" fillId="0" borderId="50" xfId="0" applyBorder="1"/>
    <xf numFmtId="0" fontId="0" fillId="0" borderId="49" xfId="0" applyBorder="1"/>
    <xf numFmtId="0" fontId="0" fillId="0" borderId="56" xfId="0" applyBorder="1"/>
    <xf numFmtId="0" fontId="0" fillId="0" borderId="228" xfId="0" applyBorder="1"/>
    <xf numFmtId="0" fontId="0" fillId="0" borderId="36" xfId="0" applyBorder="1"/>
    <xf numFmtId="0" fontId="0" fillId="0" borderId="110" xfId="0" applyBorder="1"/>
    <xf numFmtId="0" fontId="0" fillId="0" borderId="51" xfId="0" applyBorder="1"/>
    <xf numFmtId="0" fontId="0" fillId="0" borderId="6" xfId="0" applyBorder="1" applyAlignment="1">
      <alignment horizontal="center"/>
    </xf>
    <xf numFmtId="0" fontId="6" fillId="0" borderId="7" xfId="3" applyFont="1" applyBorder="1" applyAlignment="1">
      <alignment vertical="center"/>
    </xf>
    <xf numFmtId="0" fontId="0" fillId="0" borderId="93" xfId="0" applyBorder="1"/>
    <xf numFmtId="0" fontId="0" fillId="0" borderId="195" xfId="0" applyBorder="1"/>
    <xf numFmtId="0" fontId="0" fillId="0" borderId="55" xfId="0" applyBorder="1"/>
    <xf numFmtId="0" fontId="0" fillId="0" borderId="229" xfId="0" applyBorder="1"/>
    <xf numFmtId="0" fontId="0" fillId="0" borderId="34" xfId="0" applyBorder="1"/>
    <xf numFmtId="0" fontId="0" fillId="0" borderId="109" xfId="0" applyBorder="1"/>
    <xf numFmtId="0" fontId="0" fillId="0" borderId="163" xfId="0" applyBorder="1"/>
    <xf numFmtId="0" fontId="0" fillId="0" borderId="101" xfId="0" applyBorder="1"/>
    <xf numFmtId="0" fontId="0" fillId="0" borderId="203" xfId="0" applyBorder="1"/>
    <xf numFmtId="0" fontId="0" fillId="0" borderId="164" xfId="0" applyBorder="1"/>
    <xf numFmtId="0" fontId="0" fillId="0" borderId="108" xfId="0" applyBorder="1"/>
    <xf numFmtId="0" fontId="0" fillId="0" borderId="196" xfId="0" applyBorder="1"/>
    <xf numFmtId="0" fontId="0" fillId="0" borderId="162" xfId="0" applyBorder="1"/>
    <xf numFmtId="165" fontId="0" fillId="0" borderId="0" xfId="2" applyNumberFormat="1" applyFont="1"/>
    <xf numFmtId="171" fontId="0" fillId="0" borderId="0" xfId="1" applyNumberFormat="1" applyFont="1"/>
    <xf numFmtId="1" fontId="6" fillId="0" borderId="70" xfId="0" applyNumberFormat="1" applyFont="1" applyBorder="1" applyAlignment="1">
      <alignment horizontal="right"/>
    </xf>
    <xf numFmtId="0" fontId="0" fillId="0" borderId="35" xfId="0" applyBorder="1"/>
    <xf numFmtId="0" fontId="0" fillId="0" borderId="26" xfId="0" applyBorder="1"/>
    <xf numFmtId="0" fontId="0" fillId="0" borderId="8" xfId="0" applyBorder="1"/>
    <xf numFmtId="0" fontId="0" fillId="0" borderId="17" xfId="0" applyBorder="1"/>
    <xf numFmtId="0" fontId="0" fillId="0" borderId="39" xfId="0" applyBorder="1"/>
    <xf numFmtId="0" fontId="0" fillId="0" borderId="28" xfId="0" applyBorder="1"/>
    <xf numFmtId="0" fontId="0" fillId="0" borderId="259" xfId="0" applyBorder="1" applyAlignment="1">
      <alignment wrapText="1"/>
    </xf>
    <xf numFmtId="0" fontId="0" fillId="0" borderId="173" xfId="0" applyBorder="1" applyAlignment="1">
      <alignment wrapText="1"/>
    </xf>
    <xf numFmtId="0" fontId="6" fillId="0" borderId="105" xfId="0" applyFont="1" applyBorder="1"/>
    <xf numFmtId="0" fontId="4" fillId="3" borderId="116" xfId="0" applyFont="1" applyFill="1" applyBorder="1" applyAlignment="1">
      <alignment wrapText="1"/>
    </xf>
    <xf numFmtId="1" fontId="0" fillId="0" borderId="200" xfId="0" applyNumberFormat="1" applyBorder="1"/>
    <xf numFmtId="1" fontId="0" fillId="0" borderId="259" xfId="0" applyNumberFormat="1" applyBorder="1"/>
    <xf numFmtId="1" fontId="0" fillId="0" borderId="112" xfId="0" applyNumberFormat="1" applyBorder="1"/>
    <xf numFmtId="1" fontId="0" fillId="0" borderId="193" xfId="0" applyNumberFormat="1" applyBorder="1"/>
    <xf numFmtId="1" fontId="0" fillId="0" borderId="296" xfId="0" applyNumberFormat="1" applyBorder="1"/>
    <xf numFmtId="1" fontId="0" fillId="0" borderId="125" xfId="0" applyNumberFormat="1" applyBorder="1"/>
    <xf numFmtId="0" fontId="6" fillId="0" borderId="187" xfId="7" applyFont="1" applyBorder="1" applyAlignment="1">
      <alignment horizontal="center" wrapText="1"/>
    </xf>
    <xf numFmtId="0" fontId="7" fillId="0" borderId="257" xfId="7" applyFont="1" applyBorder="1" applyAlignment="1">
      <alignment horizontal="center" wrapText="1"/>
    </xf>
    <xf numFmtId="0" fontId="7" fillId="0" borderId="238" xfId="7" applyFont="1" applyBorder="1" applyAlignment="1">
      <alignment horizontal="center"/>
    </xf>
    <xf numFmtId="0" fontId="7" fillId="0" borderId="117" xfId="7" applyFont="1" applyBorder="1" applyAlignment="1">
      <alignment horizontal="center" wrapText="1"/>
    </xf>
    <xf numFmtId="0" fontId="7" fillId="0" borderId="139" xfId="7" applyFont="1" applyBorder="1" applyAlignment="1">
      <alignment horizontal="left" vertical="center"/>
    </xf>
    <xf numFmtId="0" fontId="7" fillId="0" borderId="166" xfId="7" applyFont="1" applyBorder="1" applyAlignment="1">
      <alignment horizontal="center" wrapText="1"/>
    </xf>
    <xf numFmtId="0" fontId="27" fillId="0" borderId="185" xfId="7" applyFont="1" applyBorder="1" applyAlignment="1">
      <alignment horizontal="center" wrapText="1"/>
    </xf>
    <xf numFmtId="1" fontId="0" fillId="3" borderId="119" xfId="0" applyNumberFormat="1" applyFill="1" applyBorder="1"/>
    <xf numFmtId="1" fontId="0" fillId="3" borderId="125" xfId="0" applyNumberFormat="1" applyFill="1" applyBorder="1"/>
    <xf numFmtId="1" fontId="4" fillId="0" borderId="137" xfId="0" applyNumberFormat="1" applyFont="1" applyBorder="1"/>
    <xf numFmtId="1" fontId="4" fillId="0" borderId="100" xfId="0" applyNumberFormat="1" applyFont="1" applyBorder="1"/>
    <xf numFmtId="1" fontId="0" fillId="3" borderId="68" xfId="0" applyNumberFormat="1" applyFill="1" applyBorder="1"/>
    <xf numFmtId="1" fontId="0" fillId="3" borderId="66" xfId="0" applyNumberFormat="1" applyFill="1" applyBorder="1"/>
    <xf numFmtId="1" fontId="0" fillId="0" borderId="199" xfId="0" applyNumberFormat="1" applyBorder="1"/>
    <xf numFmtId="1" fontId="0" fillId="3" borderId="191" xfId="0" applyNumberFormat="1" applyFill="1" applyBorder="1"/>
    <xf numFmtId="1" fontId="0" fillId="3" borderId="194" xfId="0" applyNumberFormat="1" applyFill="1" applyBorder="1"/>
    <xf numFmtId="0" fontId="4" fillId="0" borderId="95" xfId="0" applyFont="1" applyBorder="1" applyAlignment="1">
      <alignment horizontal="center"/>
    </xf>
    <xf numFmtId="168" fontId="0" fillId="0" borderId="301" xfId="0" applyNumberFormat="1" applyBorder="1"/>
    <xf numFmtId="168" fontId="0" fillId="0" borderId="302" xfId="0" applyNumberFormat="1" applyBorder="1"/>
    <xf numFmtId="168" fontId="0" fillId="0" borderId="303" xfId="0" applyNumberFormat="1" applyBorder="1"/>
    <xf numFmtId="0" fontId="6" fillId="0" borderId="95" xfId="3" applyFont="1" applyBorder="1" applyAlignment="1">
      <alignment horizontal="center" vertical="center"/>
    </xf>
    <xf numFmtId="0" fontId="6" fillId="0" borderId="158" xfId="3" applyFont="1" applyBorder="1" applyAlignment="1">
      <alignment vertical="center" wrapText="1"/>
    </xf>
    <xf numFmtId="1" fontId="6" fillId="0" borderId="193" xfId="7" applyNumberFormat="1" applyFont="1" applyBorder="1" applyAlignment="1">
      <alignment horizontal="right"/>
    </xf>
    <xf numFmtId="0" fontId="6" fillId="0" borderId="112" xfId="3" applyFont="1" applyBorder="1" applyAlignment="1">
      <alignment vertical="center"/>
    </xf>
    <xf numFmtId="9" fontId="10" fillId="0" borderId="112" xfId="3" applyNumberFormat="1" applyFont="1" applyBorder="1" applyAlignment="1">
      <alignment vertical="center"/>
    </xf>
    <xf numFmtId="0" fontId="6" fillId="0" borderId="158" xfId="3" applyFont="1" applyBorder="1" applyAlignment="1">
      <alignment vertical="center"/>
    </xf>
    <xf numFmtId="9" fontId="10" fillId="0" borderId="173" xfId="3" applyNumberFormat="1" applyFont="1" applyBorder="1" applyAlignment="1">
      <alignment vertical="center"/>
    </xf>
    <xf numFmtId="0" fontId="0" fillId="0" borderId="191" xfId="3" applyFont="1" applyBorder="1" applyAlignment="1">
      <alignment horizontal="center"/>
    </xf>
    <xf numFmtId="0" fontId="0" fillId="0" borderId="173" xfId="3" applyFont="1" applyBorder="1"/>
    <xf numFmtId="1" fontId="0" fillId="0" borderId="297" xfId="3" applyNumberFormat="1" applyFont="1" applyBorder="1"/>
    <xf numFmtId="0" fontId="0" fillId="0" borderId="95" xfId="3" applyFont="1" applyBorder="1" applyAlignment="1">
      <alignment horizontal="center"/>
    </xf>
    <xf numFmtId="0" fontId="0" fillId="0" borderId="158" xfId="3" applyFont="1" applyBorder="1"/>
    <xf numFmtId="0" fontId="0" fillId="0" borderId="46" xfId="3" applyFont="1" applyBorder="1" applyAlignment="1">
      <alignment horizontal="center"/>
    </xf>
    <xf numFmtId="0" fontId="0" fillId="0" borderId="29" xfId="3" applyFont="1" applyBorder="1"/>
    <xf numFmtId="1" fontId="0" fillId="0" borderId="305" xfId="3" applyNumberFormat="1" applyFont="1" applyBorder="1"/>
    <xf numFmtId="1" fontId="0" fillId="0" borderId="3" xfId="3" applyNumberFormat="1" applyFont="1" applyBorder="1"/>
    <xf numFmtId="1" fontId="0" fillId="0" borderId="4" xfId="3" applyNumberFormat="1" applyFont="1" applyBorder="1"/>
    <xf numFmtId="0" fontId="6" fillId="0" borderId="191" xfId="7" applyFont="1" applyBorder="1" applyAlignment="1">
      <alignment horizontal="center" vertical="center"/>
    </xf>
    <xf numFmtId="0" fontId="6" fillId="0" borderId="193" xfId="3" applyFont="1" applyBorder="1" applyAlignment="1">
      <alignment vertical="center" wrapText="1"/>
    </xf>
    <xf numFmtId="1" fontId="6" fillId="0" borderId="191" xfId="3" applyNumberFormat="1" applyFont="1" applyBorder="1" applyAlignment="1">
      <alignment vertical="center"/>
    </xf>
    <xf numFmtId="1" fontId="6" fillId="0" borderId="192" xfId="3" applyNumberFormat="1" applyFont="1" applyBorder="1" applyAlignment="1">
      <alignment vertical="center"/>
    </xf>
    <xf numFmtId="1" fontId="6" fillId="0" borderId="256" xfId="3" applyNumberFormat="1" applyFont="1" applyBorder="1" applyAlignment="1">
      <alignment vertical="center"/>
    </xf>
    <xf numFmtId="1" fontId="6" fillId="0" borderId="173" xfId="3" applyNumberFormat="1" applyFont="1" applyBorder="1" applyAlignment="1">
      <alignment vertical="center"/>
    </xf>
    <xf numFmtId="0" fontId="7" fillId="0" borderId="191" xfId="7" applyFont="1" applyBorder="1" applyAlignment="1">
      <alignment horizontal="center" vertical="center"/>
    </xf>
    <xf numFmtId="0" fontId="6" fillId="0" borderId="191" xfId="3" applyFont="1" applyBorder="1" applyAlignment="1">
      <alignment horizontal="center"/>
    </xf>
    <xf numFmtId="0" fontId="6" fillId="0" borderId="193" xfId="3" applyFont="1" applyBorder="1" applyAlignment="1">
      <alignment wrapText="1"/>
    </xf>
    <xf numFmtId="3" fontId="6" fillId="0" borderId="191" xfId="3" applyNumberFormat="1" applyFont="1" applyBorder="1" applyAlignment="1">
      <alignment wrapText="1"/>
    </xf>
    <xf numFmtId="3" fontId="6" fillId="0" borderId="192" xfId="3" applyNumberFormat="1" applyFont="1" applyBorder="1" applyAlignment="1">
      <alignment wrapText="1"/>
    </xf>
    <xf numFmtId="3" fontId="6" fillId="0" borderId="193" xfId="3" applyNumberFormat="1" applyFont="1" applyBorder="1" applyAlignment="1">
      <alignment wrapText="1"/>
    </xf>
    <xf numFmtId="3" fontId="6" fillId="3" borderId="191" xfId="3" applyNumberFormat="1" applyFont="1" applyFill="1" applyBorder="1" applyAlignment="1">
      <alignment wrapText="1"/>
    </xf>
    <xf numFmtId="3" fontId="6" fillId="3" borderId="194" xfId="3" applyNumberFormat="1" applyFont="1" applyFill="1" applyBorder="1" applyAlignment="1">
      <alignment wrapText="1"/>
    </xf>
    <xf numFmtId="3" fontId="6" fillId="0" borderId="112" xfId="3" applyNumberFormat="1" applyFont="1" applyBorder="1" applyAlignment="1">
      <alignment wrapText="1"/>
    </xf>
    <xf numFmtId="171" fontId="0" fillId="0" borderId="210" xfId="1" applyNumberFormat="1" applyFont="1" applyBorder="1"/>
    <xf numFmtId="171" fontId="0" fillId="0" borderId="208" xfId="1" applyNumberFormat="1" applyFont="1" applyBorder="1"/>
    <xf numFmtId="171" fontId="0" fillId="0" borderId="259" xfId="1" applyNumberFormat="1" applyFont="1" applyBorder="1"/>
    <xf numFmtId="171" fontId="0" fillId="0" borderId="191" xfId="1" applyNumberFormat="1" applyFont="1" applyBorder="1"/>
    <xf numFmtId="171" fontId="0" fillId="0" borderId="256" xfId="1" applyNumberFormat="1" applyFont="1" applyBorder="1"/>
    <xf numFmtId="171" fontId="0" fillId="0" borderId="173" xfId="1" applyNumberFormat="1" applyFont="1" applyBorder="1"/>
    <xf numFmtId="0" fontId="4" fillId="0" borderId="210" xfId="0" applyFont="1" applyBorder="1" applyAlignment="1">
      <alignment horizontal="center"/>
    </xf>
    <xf numFmtId="0" fontId="0" fillId="0" borderId="158" xfId="0" applyBorder="1"/>
    <xf numFmtId="1" fontId="6" fillId="0" borderId="0" xfId="7" applyNumberFormat="1" applyFont="1" applyAlignment="1">
      <alignment vertical="center"/>
    </xf>
    <xf numFmtId="1" fontId="0" fillId="0" borderId="119" xfId="0" applyNumberFormat="1" applyBorder="1"/>
    <xf numFmtId="1" fontId="5" fillId="0" borderId="0" xfId="3" applyNumberFormat="1" applyFont="1"/>
    <xf numFmtId="1" fontId="6" fillId="0" borderId="304" xfId="3" applyNumberFormat="1" applyFont="1" applyBorder="1"/>
    <xf numFmtId="1" fontId="6" fillId="0" borderId="302" xfId="3" applyNumberFormat="1" applyFont="1" applyBorder="1"/>
    <xf numFmtId="1" fontId="6" fillId="0" borderId="173" xfId="3" applyNumberFormat="1" applyFont="1" applyBorder="1"/>
    <xf numFmtId="0" fontId="6" fillId="0" borderId="256" xfId="3" applyFont="1" applyBorder="1" applyAlignment="1">
      <alignment vertical="center" wrapText="1"/>
    </xf>
    <xf numFmtId="3" fontId="7" fillId="3" borderId="194" xfId="3" applyNumberFormat="1" applyFont="1" applyFill="1" applyBorder="1" applyAlignment="1">
      <alignment wrapText="1"/>
    </xf>
    <xf numFmtId="168" fontId="0" fillId="0" borderId="66" xfId="0" applyNumberFormat="1" applyBorder="1"/>
    <xf numFmtId="168" fontId="0" fillId="0" borderId="67" xfId="0" applyNumberFormat="1" applyBorder="1"/>
    <xf numFmtId="0" fontId="2" fillId="0" borderId="0" xfId="3"/>
    <xf numFmtId="167" fontId="2" fillId="0" borderId="0" xfId="2"/>
    <xf numFmtId="0" fontId="7" fillId="0" borderId="106" xfId="0" applyFont="1" applyBorder="1" applyAlignment="1">
      <alignment horizont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4" fillId="0" borderId="256" xfId="0" applyFont="1" applyBorder="1" applyAlignment="1">
      <alignment horizontal="center" wrapText="1"/>
    </xf>
    <xf numFmtId="0" fontId="5" fillId="0" borderId="0" xfId="0" applyFont="1" applyAlignment="1">
      <alignment horizontal="left" vertical="top"/>
    </xf>
    <xf numFmtId="0" fontId="2" fillId="0" borderId="0" xfId="211" applyAlignment="1">
      <alignment horizontal="left"/>
    </xf>
    <xf numFmtId="0" fontId="2" fillId="0" borderId="0" xfId="211"/>
    <xf numFmtId="0" fontId="4" fillId="0" borderId="0" xfId="211" applyFont="1" applyAlignment="1">
      <alignment horizontal="left" vertical="center"/>
    </xf>
    <xf numFmtId="0" fontId="4" fillId="0" borderId="0" xfId="211" applyFont="1" applyAlignment="1">
      <alignment horizontal="center" wrapText="1"/>
    </xf>
    <xf numFmtId="0" fontId="4" fillId="0" borderId="0" xfId="211" applyFont="1"/>
    <xf numFmtId="0" fontId="4" fillId="0" borderId="131" xfId="211" applyFont="1" applyBorder="1" applyAlignment="1">
      <alignment horizontal="left" vertical="center"/>
    </xf>
    <xf numFmtId="0" fontId="4" fillId="0" borderId="166" xfId="211" applyFont="1" applyBorder="1" applyAlignment="1">
      <alignment horizontal="center" wrapText="1"/>
    </xf>
    <xf numFmtId="0" fontId="31" fillId="0" borderId="0" xfId="211" applyFont="1"/>
    <xf numFmtId="0" fontId="30" fillId="0" borderId="4" xfId="211" applyFont="1" applyBorder="1" applyAlignment="1">
      <alignment horizontal="center" wrapText="1"/>
    </xf>
    <xf numFmtId="0" fontId="26" fillId="0" borderId="22" xfId="0" applyFont="1" applyBorder="1" applyAlignment="1">
      <alignment horizontal="center" wrapText="1"/>
    </xf>
    <xf numFmtId="0" fontId="26" fillId="0" borderId="307" xfId="0" applyFont="1" applyBorder="1" applyAlignment="1">
      <alignment horizontal="center" wrapText="1"/>
    </xf>
    <xf numFmtId="0" fontId="26" fillId="0" borderId="266" xfId="0" applyFont="1" applyBorder="1" applyAlignment="1">
      <alignment horizontal="center" wrapText="1"/>
    </xf>
    <xf numFmtId="0" fontId="26" fillId="0" borderId="308" xfId="0" applyFont="1" applyBorder="1" applyAlignment="1">
      <alignment horizontal="center" wrapText="1"/>
    </xf>
    <xf numFmtId="172" fontId="26" fillId="0" borderId="309" xfId="0" applyNumberFormat="1" applyFont="1" applyBorder="1" applyAlignment="1">
      <alignment horizontal="center" wrapText="1"/>
    </xf>
    <xf numFmtId="0" fontId="26" fillId="0" borderId="310" xfId="0" applyFont="1" applyBorder="1" applyAlignment="1">
      <alignment horizontal="center" wrapText="1"/>
    </xf>
    <xf numFmtId="0" fontId="26" fillId="0" borderId="309" xfId="0" applyFont="1" applyBorder="1" applyAlignment="1">
      <alignment horizontal="center" wrapText="1"/>
    </xf>
    <xf numFmtId="173" fontId="34" fillId="0" borderId="150" xfId="0" applyNumberFormat="1" applyFont="1" applyBorder="1" applyAlignment="1">
      <alignment horizontal="right"/>
    </xf>
    <xf numFmtId="173" fontId="34" fillId="0" borderId="10" xfId="0" applyNumberFormat="1" applyFont="1" applyBorder="1" applyAlignment="1">
      <alignment horizontal="right"/>
    </xf>
    <xf numFmtId="173" fontId="34" fillId="0" borderId="189" xfId="0" applyNumberFormat="1" applyFont="1" applyBorder="1" applyAlignment="1">
      <alignment horizontal="right"/>
    </xf>
    <xf numFmtId="173" fontId="34" fillId="0" borderId="313" xfId="0" applyNumberFormat="1" applyFont="1" applyBorder="1" applyAlignment="1">
      <alignment horizontal="right"/>
    </xf>
    <xf numFmtId="173" fontId="34" fillId="0" borderId="294" xfId="0" applyNumberFormat="1" applyFont="1" applyBorder="1" applyAlignment="1">
      <alignment horizontal="right"/>
    </xf>
    <xf numFmtId="0" fontId="33" fillId="0" borderId="306" xfId="211" applyFont="1" applyBorder="1" applyAlignment="1">
      <alignment horizontal="center" wrapText="1"/>
    </xf>
    <xf numFmtId="173" fontId="23" fillId="0" borderId="300" xfId="0" applyNumberFormat="1" applyFont="1" applyBorder="1" applyAlignment="1">
      <alignment horizontal="right"/>
    </xf>
    <xf numFmtId="173" fontId="23" fillId="0" borderId="52" xfId="0" applyNumberFormat="1" applyFont="1" applyBorder="1" applyAlignment="1">
      <alignment horizontal="right"/>
    </xf>
    <xf numFmtId="173" fontId="23" fillId="0" borderId="311" xfId="0" applyNumberFormat="1" applyFont="1" applyBorder="1" applyAlignment="1">
      <alignment horizontal="right"/>
    </xf>
    <xf numFmtId="173" fontId="23" fillId="0" borderId="312" xfId="0" applyNumberFormat="1" applyFont="1" applyBorder="1" applyAlignment="1">
      <alignment horizontal="right"/>
    </xf>
    <xf numFmtId="0" fontId="33" fillId="0" borderId="93" xfId="211" applyFont="1" applyBorder="1" applyAlignment="1">
      <alignment horizontal="center" wrapText="1"/>
    </xf>
    <xf numFmtId="173" fontId="34" fillId="0" borderId="13" xfId="0" applyNumberFormat="1" applyFont="1" applyBorder="1" applyAlignment="1">
      <alignment horizontal="right"/>
    </xf>
    <xf numFmtId="173" fontId="23" fillId="0" borderId="58" xfId="0" applyNumberFormat="1" applyFont="1" applyBorder="1" applyAlignment="1">
      <alignment horizontal="right"/>
    </xf>
    <xf numFmtId="173" fontId="23" fillId="0" borderId="32" xfId="0" applyNumberFormat="1" applyFont="1" applyBorder="1" applyAlignment="1">
      <alignment horizontal="right"/>
    </xf>
    <xf numFmtId="173" fontId="23" fillId="0" borderId="144" xfId="0" applyNumberFormat="1" applyFont="1" applyBorder="1" applyAlignment="1">
      <alignment horizontal="right"/>
    </xf>
    <xf numFmtId="173" fontId="23" fillId="0" borderId="132" xfId="0" applyNumberFormat="1" applyFont="1" applyBorder="1" applyAlignment="1">
      <alignment horizontal="right"/>
    </xf>
    <xf numFmtId="0" fontId="30" fillId="0" borderId="2" xfId="211" applyFont="1" applyBorder="1" applyAlignment="1">
      <alignment horizontal="center" wrapText="1"/>
    </xf>
    <xf numFmtId="167" fontId="2" fillId="0" borderId="0" xfId="212"/>
    <xf numFmtId="0" fontId="30" fillId="0" borderId="21" xfId="211" applyFont="1" applyBorder="1" applyAlignment="1">
      <alignment horizontal="center" wrapText="1"/>
    </xf>
    <xf numFmtId="173" fontId="34" fillId="0" borderId="48" xfId="0" applyNumberFormat="1" applyFont="1" applyBorder="1" applyAlignment="1">
      <alignment horizontal="right"/>
    </xf>
    <xf numFmtId="0" fontId="14" fillId="0" borderId="0" xfId="211" applyFont="1"/>
    <xf numFmtId="173" fontId="23" fillId="0" borderId="85" xfId="0" applyNumberFormat="1" applyFont="1" applyBorder="1" applyAlignment="1">
      <alignment horizontal="right"/>
    </xf>
    <xf numFmtId="173" fontId="34" fillId="0" borderId="314" xfId="0" applyNumberFormat="1" applyFont="1" applyBorder="1" applyAlignment="1">
      <alignment horizontal="right"/>
    </xf>
    <xf numFmtId="173" fontId="23" fillId="0" borderId="0" xfId="0" applyNumberFormat="1" applyFont="1" applyAlignment="1">
      <alignment horizontal="right"/>
    </xf>
    <xf numFmtId="173" fontId="34" fillId="0" borderId="132" xfId="0" applyNumberFormat="1" applyFont="1" applyBorder="1" applyAlignment="1">
      <alignment horizontal="right"/>
    </xf>
    <xf numFmtId="173" fontId="34" fillId="0" borderId="85" xfId="0" applyNumberFormat="1" applyFont="1" applyBorder="1" applyAlignment="1">
      <alignment horizontal="right"/>
    </xf>
    <xf numFmtId="173" fontId="34" fillId="0" borderId="144" xfId="0" applyNumberFormat="1" applyFont="1" applyBorder="1" applyAlignment="1">
      <alignment horizontal="right"/>
    </xf>
    <xf numFmtId="173" fontId="34" fillId="0" borderId="0" xfId="0" applyNumberFormat="1" applyFont="1" applyAlignment="1">
      <alignment horizontal="right"/>
    </xf>
    <xf numFmtId="173" fontId="23" fillId="0" borderId="267" xfId="0" applyNumberFormat="1" applyFont="1" applyBorder="1" applyAlignment="1">
      <alignment horizontal="right"/>
    </xf>
    <xf numFmtId="173" fontId="23" fillId="0" borderId="128" xfId="0" applyNumberFormat="1" applyFont="1" applyBorder="1" applyAlignment="1">
      <alignment horizontal="right"/>
    </xf>
    <xf numFmtId="173" fontId="23" fillId="0" borderId="202" xfId="0" applyNumberFormat="1" applyFont="1" applyBorder="1" applyAlignment="1">
      <alignment horizontal="right"/>
    </xf>
    <xf numFmtId="173" fontId="23" fillId="0" borderId="127" xfId="0" applyNumberFormat="1" applyFont="1" applyBorder="1" applyAlignment="1">
      <alignment horizontal="right"/>
    </xf>
    <xf numFmtId="173" fontId="34" fillId="0" borderId="260" xfId="0" applyNumberFormat="1" applyFont="1" applyBorder="1" applyAlignment="1">
      <alignment horizontal="right"/>
    </xf>
    <xf numFmtId="173" fontId="34" fillId="0" borderId="87" xfId="0" applyNumberFormat="1" applyFont="1" applyBorder="1" applyAlignment="1">
      <alignment horizontal="right"/>
    </xf>
    <xf numFmtId="173" fontId="34" fillId="0" borderId="259" xfId="0" applyNumberFormat="1" applyFont="1" applyBorder="1" applyAlignment="1">
      <alignment horizontal="right"/>
    </xf>
    <xf numFmtId="173" fontId="34" fillId="0" borderId="99" xfId="0" applyNumberFormat="1" applyFont="1" applyBorder="1" applyAlignment="1">
      <alignment horizontal="right"/>
    </xf>
    <xf numFmtId="173" fontId="23" fillId="0" borderId="131" xfId="0" applyNumberFormat="1" applyFont="1" applyBorder="1" applyAlignment="1">
      <alignment horizontal="right"/>
    </xf>
    <xf numFmtId="173" fontId="23" fillId="0" borderId="262" xfId="0" applyNumberFormat="1" applyFont="1" applyBorder="1" applyAlignment="1">
      <alignment horizontal="right"/>
    </xf>
    <xf numFmtId="173" fontId="23" fillId="0" borderId="143" xfId="0" applyNumberFormat="1" applyFont="1" applyBorder="1" applyAlignment="1">
      <alignment horizontal="right"/>
    </xf>
    <xf numFmtId="173" fontId="23" fillId="0" borderId="122" xfId="0" applyNumberFormat="1" applyFont="1" applyBorder="1" applyAlignment="1">
      <alignment horizontal="right"/>
    </xf>
    <xf numFmtId="0" fontId="33" fillId="0" borderId="5" xfId="211" applyFont="1" applyBorder="1"/>
    <xf numFmtId="173" fontId="34" fillId="0" borderId="296" xfId="0" applyNumberFormat="1" applyFont="1" applyBorder="1" applyAlignment="1">
      <alignment horizontal="right"/>
    </xf>
    <xf numFmtId="173" fontId="34" fillId="0" borderId="192" xfId="0" applyNumberFormat="1" applyFont="1" applyBorder="1" applyAlignment="1">
      <alignment horizontal="right"/>
    </xf>
    <xf numFmtId="173" fontId="34" fillId="0" borderId="173" xfId="0" applyNumberFormat="1" applyFont="1" applyBorder="1" applyAlignment="1">
      <alignment horizontal="right"/>
    </xf>
    <xf numFmtId="173" fontId="34" fillId="0" borderId="112" xfId="0" applyNumberFormat="1" applyFont="1" applyBorder="1" applyAlignment="1">
      <alignment horizontal="right"/>
    </xf>
    <xf numFmtId="0" fontId="37" fillId="0" borderId="0" xfId="211" applyFont="1"/>
    <xf numFmtId="0" fontId="38" fillId="0" borderId="0" xfId="211" applyFont="1"/>
    <xf numFmtId="0" fontId="39" fillId="0" borderId="0" xfId="211" applyFont="1"/>
    <xf numFmtId="0" fontId="40" fillId="0" borderId="0" xfId="211" applyFont="1" applyAlignment="1">
      <alignment wrapText="1"/>
    </xf>
    <xf numFmtId="0" fontId="32" fillId="0" borderId="0" xfId="211" applyFont="1"/>
    <xf numFmtId="0" fontId="4" fillId="0" borderId="31" xfId="211" applyFont="1" applyBorder="1" applyAlignment="1">
      <alignment horizontal="left" vertical="center"/>
    </xf>
    <xf numFmtId="0" fontId="4" fillId="0" borderId="53" xfId="211" applyFont="1" applyBorder="1" applyAlignment="1">
      <alignment horizontal="center" wrapText="1"/>
    </xf>
    <xf numFmtId="0" fontId="30" fillId="0" borderId="46" xfId="211" applyFont="1" applyBorder="1" applyAlignment="1">
      <alignment horizontal="center" wrapText="1"/>
    </xf>
    <xf numFmtId="0" fontId="32" fillId="0" borderId="2" xfId="211" applyFont="1" applyBorder="1" applyAlignment="1">
      <alignment horizontal="center"/>
    </xf>
    <xf numFmtId="0" fontId="32" fillId="0" borderId="59" xfId="211" applyFont="1" applyBorder="1" applyAlignment="1">
      <alignment wrapText="1"/>
    </xf>
    <xf numFmtId="0" fontId="32" fillId="0" borderId="21" xfId="211" applyFont="1" applyBorder="1" applyAlignment="1">
      <alignment horizontal="center"/>
    </xf>
    <xf numFmtId="0" fontId="33" fillId="0" borderId="11" xfId="211" applyFont="1" applyBorder="1" applyAlignment="1">
      <alignment wrapText="1"/>
    </xf>
    <xf numFmtId="0" fontId="41" fillId="0" borderId="0" xfId="211" applyFont="1"/>
    <xf numFmtId="0" fontId="32" fillId="0" borderId="23" xfId="211" applyFont="1" applyBorder="1" applyAlignment="1">
      <alignment wrapText="1"/>
    </xf>
    <xf numFmtId="173" fontId="14" fillId="0" borderId="0" xfId="211" applyNumberFormat="1" applyFont="1"/>
    <xf numFmtId="3" fontId="14" fillId="0" borderId="0" xfId="211" applyNumberFormat="1" applyFont="1"/>
    <xf numFmtId="0" fontId="33" fillId="0" borderId="59" xfId="211" applyFont="1" applyBorder="1" applyAlignment="1">
      <alignment wrapText="1"/>
    </xf>
    <xf numFmtId="174" fontId="14" fillId="0" borderId="0" xfId="211" applyNumberFormat="1" applyFont="1"/>
    <xf numFmtId="3" fontId="2" fillId="0" borderId="0" xfId="211" applyNumberFormat="1"/>
    <xf numFmtId="0" fontId="32" fillId="0" borderId="11" xfId="211" applyFont="1" applyBorder="1" applyAlignment="1">
      <alignment wrapText="1"/>
    </xf>
    <xf numFmtId="3" fontId="45" fillId="0" borderId="238" xfId="211" applyNumberFormat="1" applyFont="1" applyBorder="1"/>
    <xf numFmtId="3" fontId="45" fillId="0" borderId="203" xfId="211" applyNumberFormat="1" applyFont="1" applyBorder="1"/>
    <xf numFmtId="0" fontId="32" fillId="0" borderId="15" xfId="211" applyFont="1" applyBorder="1" applyAlignment="1">
      <alignment horizontal="center"/>
    </xf>
    <xf numFmtId="0" fontId="32" fillId="0" borderId="16" xfId="211" applyFont="1" applyBorder="1" applyAlignment="1">
      <alignment wrapText="1"/>
    </xf>
    <xf numFmtId="0" fontId="32" fillId="0" borderId="22" xfId="211" applyFont="1" applyBorder="1" applyAlignment="1">
      <alignment horizontal="center"/>
    </xf>
    <xf numFmtId="0" fontId="8" fillId="0" borderId="0" xfId="211" applyFont="1"/>
    <xf numFmtId="0" fontId="50" fillId="0" borderId="0" xfId="211" applyFont="1" applyAlignment="1">
      <alignment wrapText="1"/>
    </xf>
    <xf numFmtId="3" fontId="51" fillId="0" borderId="0" xfId="211" applyNumberFormat="1" applyFont="1" applyAlignment="1">
      <alignment horizontal="left"/>
    </xf>
    <xf numFmtId="0" fontId="6" fillId="0" borderId="41" xfId="1151" applyFont="1" applyBorder="1" applyAlignment="1">
      <alignment horizontal="center"/>
    </xf>
    <xf numFmtId="1" fontId="54" fillId="0" borderId="0" xfId="0" applyNumberFormat="1" applyFont="1" applyAlignment="1">
      <alignment horizontal="right"/>
    </xf>
    <xf numFmtId="1" fontId="5" fillId="0" borderId="0" xfId="7" applyNumberFormat="1" applyFont="1"/>
    <xf numFmtId="49" fontId="6" fillId="0" borderId="32" xfId="1151" applyNumberFormat="1" applyFont="1" applyBorder="1" applyAlignment="1">
      <alignment horizontal="center" wrapText="1"/>
    </xf>
    <xf numFmtId="49" fontId="6" fillId="0" borderId="2" xfId="1151" applyNumberFormat="1" applyFont="1" applyBorder="1" applyAlignment="1">
      <alignment horizontal="center" wrapText="1"/>
    </xf>
    <xf numFmtId="49" fontId="6" fillId="0" borderId="61" xfId="1151" applyNumberFormat="1" applyFont="1" applyBorder="1" applyAlignment="1">
      <alignment horizontal="center" wrapText="1"/>
    </xf>
    <xf numFmtId="0" fontId="23" fillId="0" borderId="0" xfId="211" applyFont="1"/>
    <xf numFmtId="0" fontId="6" fillId="0" borderId="0" xfId="211" applyFont="1"/>
    <xf numFmtId="0" fontId="0" fillId="0" borderId="256" xfId="0" applyBorder="1" applyAlignment="1">
      <alignment wrapText="1"/>
    </xf>
    <xf numFmtId="0" fontId="4" fillId="0" borderId="126" xfId="0" applyFont="1" applyBorder="1" applyAlignment="1">
      <alignment wrapText="1"/>
    </xf>
    <xf numFmtId="0" fontId="4" fillId="0" borderId="234" xfId="0" applyFont="1" applyBorder="1"/>
    <xf numFmtId="0" fontId="4" fillId="0" borderId="87" xfId="0" applyFont="1" applyBorder="1"/>
    <xf numFmtId="0" fontId="4" fillId="0" borderId="115" xfId="0" applyFont="1" applyBorder="1"/>
    <xf numFmtId="0" fontId="4" fillId="0" borderId="198" xfId="0" applyFont="1" applyBorder="1"/>
    <xf numFmtId="168" fontId="7" fillId="0" borderId="259" xfId="0" applyNumberFormat="1" applyFont="1" applyBorder="1"/>
    <xf numFmtId="0" fontId="4" fillId="0" borderId="257" xfId="0" applyFont="1" applyBorder="1" applyAlignment="1">
      <alignment horizontal="center" wrapText="1"/>
    </xf>
    <xf numFmtId="0" fontId="4" fillId="0" borderId="96" xfId="0" applyFont="1" applyBorder="1" applyAlignment="1">
      <alignment wrapText="1"/>
    </xf>
    <xf numFmtId="0" fontId="8" fillId="0" borderId="0" xfId="3" applyFont="1"/>
    <xf numFmtId="1" fontId="0" fillId="0" borderId="297" xfId="0" applyNumberFormat="1" applyBorder="1"/>
    <xf numFmtId="1" fontId="6" fillId="0" borderId="193" xfId="0" applyNumberFormat="1" applyFont="1" applyBorder="1"/>
    <xf numFmtId="1" fontId="0" fillId="0" borderId="256" xfId="0" applyNumberFormat="1" applyBorder="1"/>
    <xf numFmtId="1" fontId="0" fillId="6" borderId="297" xfId="0" applyNumberFormat="1" applyFill="1" applyBorder="1"/>
    <xf numFmtId="1" fontId="0" fillId="6" borderId="192" xfId="0" applyNumberFormat="1" applyFill="1" applyBorder="1"/>
    <xf numFmtId="1" fontId="0" fillId="6" borderId="256" xfId="0" applyNumberFormat="1" applyFill="1" applyBorder="1"/>
    <xf numFmtId="1" fontId="0" fillId="0" borderId="87" xfId="0" applyNumberFormat="1" applyBorder="1"/>
    <xf numFmtId="0" fontId="0" fillId="0" borderId="95" xfId="0" applyBorder="1" applyAlignment="1">
      <alignment horizontal="center"/>
    </xf>
    <xf numFmtId="168" fontId="0" fillId="0" borderId="191" xfId="0" applyNumberFormat="1" applyBorder="1"/>
    <xf numFmtId="168" fontId="0" fillId="0" borderId="192" xfId="0" applyNumberFormat="1" applyBorder="1"/>
    <xf numFmtId="168" fontId="0" fillId="0" borderId="256" xfId="0" applyNumberFormat="1" applyBorder="1"/>
    <xf numFmtId="171" fontId="4" fillId="0" borderId="210" xfId="1" applyNumberFormat="1" applyFont="1" applyBorder="1"/>
    <xf numFmtId="171" fontId="4" fillId="0" borderId="208" xfId="1" applyNumberFormat="1" applyFont="1" applyBorder="1"/>
    <xf numFmtId="171" fontId="2" fillId="0" borderId="210" xfId="1" applyNumberFormat="1" applyBorder="1"/>
    <xf numFmtId="171" fontId="2" fillId="0" borderId="208" xfId="1" applyNumberFormat="1" applyBorder="1"/>
    <xf numFmtId="171" fontId="2" fillId="0" borderId="259" xfId="1" applyNumberFormat="1" applyBorder="1"/>
    <xf numFmtId="0" fontId="0" fillId="0" borderId="243" xfId="0" applyBorder="1" applyAlignment="1">
      <alignment horizontal="center"/>
    </xf>
    <xf numFmtId="168" fontId="0" fillId="0" borderId="210" xfId="0" applyNumberFormat="1" applyBorder="1"/>
    <xf numFmtId="168" fontId="0" fillId="0" borderId="208" xfId="0" applyNumberFormat="1" applyBorder="1"/>
    <xf numFmtId="3" fontId="12" fillId="0" borderId="0" xfId="3" applyNumberFormat="1" applyFont="1" applyAlignment="1">
      <alignment horizontal="right"/>
    </xf>
    <xf numFmtId="0" fontId="6" fillId="0" borderId="68" xfId="7" applyFont="1" applyBorder="1" applyAlignment="1">
      <alignment horizontal="center" vertical="center"/>
    </xf>
    <xf numFmtId="1" fontId="4" fillId="3" borderId="198" xfId="0" applyNumberFormat="1" applyFont="1" applyFill="1" applyBorder="1"/>
    <xf numFmtId="1" fontId="0" fillId="0" borderId="198" xfId="0" applyNumberFormat="1" applyBorder="1"/>
    <xf numFmtId="1" fontId="0" fillId="3" borderId="210" xfId="0" applyNumberFormat="1" applyFill="1" applyBorder="1"/>
    <xf numFmtId="1" fontId="4" fillId="0" borderId="210" xfId="0" applyNumberFormat="1" applyFont="1" applyBorder="1"/>
    <xf numFmtId="1" fontId="4" fillId="0" borderId="87" xfId="0" applyNumberFormat="1" applyFont="1" applyBorder="1"/>
    <xf numFmtId="1" fontId="4" fillId="0" borderId="208" xfId="0" applyNumberFormat="1" applyFont="1" applyBorder="1"/>
    <xf numFmtId="0" fontId="0" fillId="0" borderId="0" xfId="211" applyFont="1"/>
    <xf numFmtId="3" fontId="45" fillId="0" borderId="186" xfId="211" applyNumberFormat="1" applyFont="1" applyBorder="1"/>
    <xf numFmtId="3" fontId="45" fillId="0" borderId="190" xfId="211" applyNumberFormat="1" applyFont="1" applyBorder="1"/>
    <xf numFmtId="0" fontId="44" fillId="0" borderId="321" xfId="0" applyFont="1" applyBorder="1" applyAlignment="1">
      <alignment horizontal="center" wrapText="1"/>
    </xf>
    <xf numFmtId="0" fontId="44" fillId="0" borderId="315" xfId="0" applyFont="1" applyBorder="1" applyAlignment="1">
      <alignment horizontal="center" wrapText="1"/>
    </xf>
    <xf numFmtId="0" fontId="44" fillId="0" borderId="322" xfId="0" applyFont="1" applyBorder="1" applyAlignment="1">
      <alignment horizontal="center" wrapText="1"/>
    </xf>
    <xf numFmtId="3" fontId="45" fillId="0" borderId="60" xfId="211" applyNumberFormat="1" applyFont="1" applyBorder="1"/>
    <xf numFmtId="3" fontId="45" fillId="0" borderId="63" xfId="211" applyNumberFormat="1" applyFont="1" applyBorder="1"/>
    <xf numFmtId="3" fontId="45" fillId="0" borderId="64" xfId="211" applyNumberFormat="1" applyFont="1" applyBorder="1"/>
    <xf numFmtId="3" fontId="45" fillId="0" borderId="65" xfId="211" applyNumberFormat="1" applyFont="1" applyBorder="1"/>
    <xf numFmtId="3" fontId="45" fillId="0" borderId="66" xfId="211" applyNumberFormat="1" applyFont="1" applyBorder="1"/>
    <xf numFmtId="3" fontId="45" fillId="0" borderId="67" xfId="211" applyNumberFormat="1" applyFont="1" applyBorder="1"/>
    <xf numFmtId="175" fontId="37" fillId="0" borderId="0" xfId="1" applyFont="1"/>
    <xf numFmtId="175" fontId="32" fillId="0" borderId="0" xfId="1" applyFont="1"/>
    <xf numFmtId="0" fontId="26" fillId="0" borderId="323" xfId="0" applyFont="1" applyBorder="1" applyAlignment="1">
      <alignment horizontal="center" wrapText="1"/>
    </xf>
    <xf numFmtId="0" fontId="27" fillId="0" borderId="0" xfId="0" applyFont="1" applyAlignment="1">
      <alignment horizontal="right"/>
    </xf>
    <xf numFmtId="3" fontId="27" fillId="0" borderId="0" xfId="3" applyNumberFormat="1" applyFont="1" applyAlignment="1">
      <alignment horizontal="right"/>
    </xf>
    <xf numFmtId="3" fontId="55" fillId="0" borderId="0" xfId="3" applyNumberFormat="1" applyFont="1" applyAlignment="1">
      <alignment horizontal="right"/>
    </xf>
    <xf numFmtId="171" fontId="7" fillId="0" borderId="254" xfId="1" applyNumberFormat="1" applyFont="1" applyBorder="1"/>
    <xf numFmtId="3" fontId="7" fillId="0" borderId="254" xfId="0" applyNumberFormat="1" applyFont="1" applyBorder="1"/>
    <xf numFmtId="0" fontId="0" fillId="0" borderId="91" xfId="3" applyFont="1" applyBorder="1" applyAlignment="1">
      <alignment horizontal="center"/>
    </xf>
    <xf numFmtId="0" fontId="0" fillId="0" borderId="96" xfId="3" applyFont="1" applyBorder="1" applyAlignment="1">
      <alignment wrapText="1"/>
    </xf>
    <xf numFmtId="1" fontId="2" fillId="0" borderId="0" xfId="3" applyNumberFormat="1"/>
    <xf numFmtId="1" fontId="0" fillId="3" borderId="198" xfId="0" applyNumberFormat="1" applyFill="1" applyBorder="1"/>
    <xf numFmtId="3" fontId="7" fillId="0" borderId="199" xfId="7" applyNumberFormat="1" applyFont="1" applyBorder="1"/>
    <xf numFmtId="167" fontId="5" fillId="0" borderId="0" xfId="2" applyFont="1"/>
    <xf numFmtId="3" fontId="45" fillId="0" borderId="176" xfId="211" applyNumberFormat="1" applyFont="1" applyBorder="1"/>
    <xf numFmtId="3" fontId="45" fillId="0" borderId="128" xfId="211" applyNumberFormat="1" applyFont="1" applyBorder="1"/>
    <xf numFmtId="3" fontId="45" fillId="0" borderId="135" xfId="211" applyNumberFormat="1" applyFont="1" applyBorder="1"/>
    <xf numFmtId="3" fontId="45" fillId="0" borderId="295" xfId="211" applyNumberFormat="1" applyFont="1" applyBorder="1"/>
    <xf numFmtId="3" fontId="45" fillId="0" borderId="324" xfId="211" applyNumberFormat="1" applyFont="1" applyBorder="1"/>
    <xf numFmtId="0" fontId="30" fillId="0" borderId="73" xfId="211" applyFont="1" applyBorder="1" applyAlignment="1">
      <alignment horizontal="center" wrapText="1"/>
    </xf>
    <xf numFmtId="0" fontId="30" fillId="0" borderId="187" xfId="211" applyFont="1" applyBorder="1" applyAlignment="1">
      <alignment horizontal="center" wrapText="1"/>
    </xf>
    <xf numFmtId="0" fontId="33" fillId="0" borderId="187" xfId="211" applyFont="1" applyBorder="1" applyAlignment="1">
      <alignment horizontal="center" wrapText="1"/>
    </xf>
    <xf numFmtId="0" fontId="33" fillId="0" borderId="139" xfId="211" applyFont="1" applyBorder="1" applyAlignment="1">
      <alignment horizontal="center" wrapText="1"/>
    </xf>
    <xf numFmtId="0" fontId="7" fillId="0" borderId="245" xfId="3" applyFont="1" applyBorder="1" applyAlignment="1">
      <alignment vertical="center" wrapText="1"/>
    </xf>
    <xf numFmtId="0" fontId="4" fillId="0" borderId="237" xfId="0" applyFont="1" applyBorder="1"/>
    <xf numFmtId="171" fontId="7" fillId="0" borderId="13" xfId="1" applyNumberFormat="1" applyFont="1" applyBorder="1"/>
    <xf numFmtId="9" fontId="0" fillId="0" borderId="198" xfId="2" applyNumberFormat="1" applyFont="1" applyBorder="1"/>
    <xf numFmtId="0" fontId="0" fillId="0" borderId="113" xfId="0" applyBorder="1" applyAlignment="1">
      <alignment horizontal="center"/>
    </xf>
    <xf numFmtId="0" fontId="4" fillId="0" borderId="114" xfId="0" applyFont="1" applyBorder="1" applyAlignment="1">
      <alignment wrapText="1"/>
    </xf>
    <xf numFmtId="0" fontId="5" fillId="0" borderId="0" xfId="0" applyFont="1"/>
    <xf numFmtId="0" fontId="17" fillId="0" borderId="0" xfId="0" applyFont="1"/>
    <xf numFmtId="1" fontId="0" fillId="0" borderId="67" xfId="3" applyNumberFormat="1" applyFont="1" applyBorder="1"/>
    <xf numFmtId="173" fontId="57" fillId="0" borderId="10" xfId="0" applyNumberFormat="1" applyFont="1" applyBorder="1" applyAlignment="1">
      <alignment horizontal="right"/>
    </xf>
    <xf numFmtId="173" fontId="57" fillId="0" borderId="302" xfId="0" applyNumberFormat="1" applyFont="1" applyBorder="1" applyAlignment="1">
      <alignment horizontal="right"/>
    </xf>
    <xf numFmtId="167" fontId="6" fillId="0" borderId="0" xfId="2" applyFont="1"/>
    <xf numFmtId="0" fontId="4" fillId="0" borderId="256" xfId="0" applyFont="1" applyBorder="1"/>
    <xf numFmtId="0" fontId="4" fillId="0" borderId="191" xfId="0" applyFont="1" applyBorder="1"/>
    <xf numFmtId="168" fontId="4" fillId="0" borderId="210" xfId="0" applyNumberFormat="1" applyFont="1" applyBorder="1"/>
    <xf numFmtId="168" fontId="4" fillId="0" borderId="87" xfId="0" applyNumberFormat="1" applyFont="1" applyBorder="1"/>
    <xf numFmtId="168" fontId="4" fillId="0" borderId="208" xfId="0" applyNumberFormat="1" applyFont="1" applyBorder="1"/>
    <xf numFmtId="1" fontId="6" fillId="0" borderId="68" xfId="0" applyNumberFormat="1" applyFont="1" applyBorder="1" applyAlignment="1">
      <alignment horizontal="right"/>
    </xf>
    <xf numFmtId="1" fontId="6" fillId="0" borderId="69" xfId="0" applyNumberFormat="1" applyFont="1" applyBorder="1" applyAlignment="1">
      <alignment horizontal="right"/>
    </xf>
    <xf numFmtId="0" fontId="9" fillId="0" borderId="144" xfId="0" applyFont="1" applyBorder="1" applyAlignment="1">
      <alignment horizontal="center" wrapText="1"/>
    </xf>
    <xf numFmtId="0" fontId="7" fillId="0" borderId="139" xfId="0" applyFont="1" applyBorder="1" applyAlignment="1">
      <alignment horizontal="center" wrapText="1"/>
    </xf>
    <xf numFmtId="0" fontId="7" fillId="0" borderId="121" xfId="0" applyFont="1" applyBorder="1" applyAlignment="1">
      <alignment horizontal="center" wrapText="1"/>
    </xf>
    <xf numFmtId="0" fontId="7" fillId="0" borderId="122" xfId="0" applyFont="1" applyBorder="1" applyAlignment="1">
      <alignment horizontal="center" wrapText="1"/>
    </xf>
    <xf numFmtId="0" fontId="7" fillId="0" borderId="140" xfId="0" applyFont="1" applyBorder="1" applyAlignment="1">
      <alignment horizontal="center" wrapText="1"/>
    </xf>
    <xf numFmtId="4" fontId="8" fillId="0" borderId="0" xfId="7" applyNumberFormat="1" applyFont="1"/>
    <xf numFmtId="1" fontId="8" fillId="0" borderId="0" xfId="3" applyNumberFormat="1" applyFont="1"/>
    <xf numFmtId="173" fontId="56" fillId="0" borderId="262" xfId="0" applyNumberFormat="1" applyFont="1" applyBorder="1" applyAlignment="1">
      <alignment horizontal="right"/>
    </xf>
    <xf numFmtId="173" fontId="57" fillId="0" borderId="85" xfId="0" applyNumberFormat="1" applyFont="1" applyBorder="1" applyAlignment="1">
      <alignment horizontal="right"/>
    </xf>
    <xf numFmtId="173" fontId="57" fillId="0" borderId="192" xfId="0" applyNumberFormat="1" applyFont="1" applyBorder="1" applyAlignment="1">
      <alignment horizontal="right"/>
    </xf>
    <xf numFmtId="173" fontId="23" fillId="0" borderId="173" xfId="0" applyNumberFormat="1" applyFont="1" applyBorder="1" applyAlignment="1">
      <alignment horizontal="right"/>
    </xf>
    <xf numFmtId="173" fontId="23" fillId="0" borderId="296" xfId="0" applyNumberFormat="1" applyFont="1" applyBorder="1" applyAlignment="1">
      <alignment horizontal="right"/>
    </xf>
    <xf numFmtId="173" fontId="56" fillId="0" borderId="192" xfId="0" applyNumberFormat="1" applyFont="1" applyBorder="1" applyAlignment="1">
      <alignment horizontal="right"/>
    </xf>
    <xf numFmtId="173" fontId="23" fillId="0" borderId="89" xfId="0" applyNumberFormat="1" applyFont="1" applyBorder="1" applyAlignment="1">
      <alignment horizontal="right"/>
    </xf>
    <xf numFmtId="173" fontId="23" fillId="0" borderId="90" xfId="0" applyNumberFormat="1" applyFont="1" applyBorder="1" applyAlignment="1">
      <alignment horizontal="right"/>
    </xf>
    <xf numFmtId="173" fontId="56" fillId="0" borderId="52" xfId="0" applyNumberFormat="1" applyFont="1" applyBorder="1" applyAlignment="1">
      <alignment horizontal="right"/>
    </xf>
    <xf numFmtId="0" fontId="41" fillId="9" borderId="0" xfId="211" applyFont="1" applyFill="1"/>
    <xf numFmtId="0" fontId="14" fillId="9" borderId="0" xfId="211" applyFont="1" applyFill="1"/>
    <xf numFmtId="0" fontId="4" fillId="0" borderId="57" xfId="211" applyFont="1" applyBorder="1" applyAlignment="1">
      <alignment horizontal="center" wrapText="1"/>
    </xf>
    <xf numFmtId="0" fontId="30" fillId="0" borderId="5" xfId="211" applyFont="1" applyBorder="1" applyAlignment="1">
      <alignment horizontal="center" wrapText="1"/>
    </xf>
    <xf numFmtId="0" fontId="26" fillId="0" borderId="178" xfId="0" applyFont="1" applyBorder="1" applyAlignment="1">
      <alignment horizontal="center" wrapText="1"/>
    </xf>
    <xf numFmtId="0" fontId="26" fillId="0" borderId="325" xfId="0" applyFont="1" applyBorder="1" applyAlignment="1">
      <alignment horizontal="center" wrapText="1"/>
    </xf>
    <xf numFmtId="0" fontId="26" fillId="0" borderId="326" xfId="0" applyFont="1" applyBorder="1" applyAlignment="1">
      <alignment horizontal="center" wrapText="1"/>
    </xf>
    <xf numFmtId="0" fontId="26" fillId="0" borderId="298" xfId="0" applyFont="1" applyBorder="1" applyAlignment="1">
      <alignment horizontal="center" wrapText="1"/>
    </xf>
    <xf numFmtId="0" fontId="26" fillId="0" borderId="299" xfId="0" applyFont="1" applyBorder="1" applyAlignment="1">
      <alignment horizontal="center" wrapText="1"/>
    </xf>
    <xf numFmtId="0" fontId="26" fillId="0" borderId="327" xfId="0" applyFont="1" applyBorder="1" applyAlignment="1">
      <alignment horizontal="center" wrapText="1"/>
    </xf>
    <xf numFmtId="173" fontId="56" fillId="0" borderId="0" xfId="0" applyNumberFormat="1" applyFont="1" applyAlignment="1">
      <alignment horizontal="right"/>
    </xf>
    <xf numFmtId="0" fontId="2" fillId="9" borderId="0" xfId="211" applyFill="1"/>
    <xf numFmtId="0" fontId="32" fillId="0" borderId="328" xfId="211" applyFont="1" applyBorder="1" applyAlignment="1">
      <alignment horizontal="center"/>
    </xf>
    <xf numFmtId="0" fontId="32" fillId="0" borderId="329" xfId="211" applyFont="1" applyBorder="1" applyAlignment="1">
      <alignment wrapText="1"/>
    </xf>
    <xf numFmtId="0" fontId="32" fillId="0" borderId="330" xfId="211" applyFont="1" applyBorder="1" applyAlignment="1">
      <alignment horizontal="center"/>
    </xf>
    <xf numFmtId="0" fontId="33" fillId="0" borderId="331" xfId="211" applyFont="1" applyBorder="1" applyAlignment="1">
      <alignment wrapText="1"/>
    </xf>
    <xf numFmtId="173" fontId="23" fillId="0" borderId="231" xfId="0" applyNumberFormat="1" applyFont="1" applyBorder="1" applyAlignment="1">
      <alignment horizontal="right"/>
    </xf>
    <xf numFmtId="173" fontId="56" fillId="0" borderId="122" xfId="0" applyNumberFormat="1" applyFont="1" applyBorder="1" applyAlignment="1">
      <alignment horizontal="right"/>
    </xf>
    <xf numFmtId="173" fontId="23" fillId="0" borderId="263" xfId="0" applyNumberFormat="1" applyFont="1" applyBorder="1" applyAlignment="1">
      <alignment horizontal="right"/>
    </xf>
    <xf numFmtId="173" fontId="23" fillId="0" borderId="112" xfId="0" applyNumberFormat="1" applyFont="1" applyBorder="1" applyAlignment="1">
      <alignment horizontal="right"/>
    </xf>
    <xf numFmtId="173" fontId="23" fillId="0" borderId="191" xfId="0" applyNumberFormat="1" applyFont="1" applyBorder="1" applyAlignment="1">
      <alignment horizontal="right"/>
    </xf>
    <xf numFmtId="173" fontId="56" fillId="0" borderId="112" xfId="0" applyNumberFormat="1" applyFont="1" applyBorder="1" applyAlignment="1">
      <alignment horizontal="right"/>
    </xf>
    <xf numFmtId="173" fontId="23" fillId="0" borderId="256" xfId="0" applyNumberFormat="1" applyFont="1" applyBorder="1" applyAlignment="1">
      <alignment horizontal="right"/>
    </xf>
    <xf numFmtId="0" fontId="2" fillId="0" borderId="60" xfId="3" applyBorder="1"/>
    <xf numFmtId="1" fontId="6" fillId="0" borderId="60" xfId="3" applyNumberFormat="1" applyFont="1" applyBorder="1"/>
    <xf numFmtId="0" fontId="0" fillId="0" borderId="60" xfId="3" applyFont="1" applyBorder="1"/>
    <xf numFmtId="0" fontId="2" fillId="0" borderId="66" xfId="3" applyBorder="1" applyAlignment="1">
      <alignment horizontal="center"/>
    </xf>
    <xf numFmtId="1" fontId="6" fillId="0" borderId="67" xfId="3" applyNumberFormat="1" applyFont="1" applyBorder="1"/>
    <xf numFmtId="0" fontId="4" fillId="0" borderId="66" xfId="3" applyFont="1" applyBorder="1" applyAlignment="1">
      <alignment horizontal="center"/>
    </xf>
    <xf numFmtId="0" fontId="0" fillId="0" borderId="66" xfId="3" applyFont="1" applyBorder="1" applyAlignment="1">
      <alignment horizontal="center"/>
    </xf>
    <xf numFmtId="0" fontId="6" fillId="0" borderId="60" xfId="3" applyFont="1" applyBorder="1" applyAlignment="1">
      <alignment vertical="center" wrapText="1"/>
    </xf>
    <xf numFmtId="1" fontId="6" fillId="0" borderId="60" xfId="3" applyNumberFormat="1" applyFont="1" applyBorder="1" applyAlignment="1">
      <alignment vertical="center"/>
    </xf>
    <xf numFmtId="0" fontId="7" fillId="0" borderId="64" xfId="3" applyFont="1" applyBorder="1" applyAlignment="1">
      <alignment vertical="center" wrapText="1"/>
    </xf>
    <xf numFmtId="1" fontId="7" fillId="0" borderId="65" xfId="3" applyNumberFormat="1" applyFont="1" applyBorder="1" applyAlignment="1">
      <alignment vertical="center"/>
    </xf>
    <xf numFmtId="0" fontId="7" fillId="0" borderId="66" xfId="7" applyFont="1" applyBorder="1" applyAlignment="1">
      <alignment horizontal="center" vertical="center"/>
    </xf>
    <xf numFmtId="1" fontId="6" fillId="0" borderId="67" xfId="3" applyNumberFormat="1" applyFont="1" applyBorder="1" applyAlignment="1">
      <alignment vertical="center"/>
    </xf>
    <xf numFmtId="0" fontId="6" fillId="0" borderId="66" xfId="7" applyFont="1" applyBorder="1" applyAlignment="1">
      <alignment horizontal="center" vertical="center"/>
    </xf>
    <xf numFmtId="0" fontId="6" fillId="0" borderId="210" xfId="7" applyFont="1" applyBorder="1" applyAlignment="1">
      <alignment horizontal="center" vertical="center"/>
    </xf>
    <xf numFmtId="0" fontId="6" fillId="0" borderId="87" xfId="3" applyFont="1" applyBorder="1" applyAlignment="1">
      <alignment vertical="center" wrapText="1"/>
    </xf>
    <xf numFmtId="1" fontId="6" fillId="0" borderId="87" xfId="3" applyNumberFormat="1" applyFont="1" applyBorder="1" applyAlignment="1">
      <alignment vertical="center"/>
    </xf>
    <xf numFmtId="1" fontId="6" fillId="0" borderId="208" xfId="3" applyNumberFormat="1" applyFont="1" applyBorder="1" applyAlignment="1">
      <alignment vertical="center"/>
    </xf>
    <xf numFmtId="1" fontId="0" fillId="0" borderId="173" xfId="0" applyNumberFormat="1" applyBorder="1"/>
    <xf numFmtId="1" fontId="0" fillId="3" borderId="173" xfId="0" applyNumberFormat="1" applyFill="1" applyBorder="1"/>
    <xf numFmtId="1" fontId="4" fillId="0" borderId="136" xfId="0" applyNumberFormat="1" applyFont="1" applyBorder="1"/>
    <xf numFmtId="1" fontId="7" fillId="0" borderId="200" xfId="0" applyNumberFormat="1" applyFont="1" applyBorder="1"/>
    <xf numFmtId="0" fontId="4" fillId="0" borderId="245" xfId="0" applyFont="1" applyBorder="1" applyAlignment="1">
      <alignment wrapText="1"/>
    </xf>
    <xf numFmtId="0" fontId="6" fillId="0" borderId="60" xfId="0" applyFont="1" applyBorder="1" applyAlignment="1">
      <alignment horizontal="right"/>
    </xf>
    <xf numFmtId="1" fontId="6" fillId="0" borderId="158" xfId="0" applyNumberFormat="1" applyFont="1" applyBorder="1"/>
    <xf numFmtId="0" fontId="6" fillId="0" borderId="194" xfId="0" applyFont="1" applyBorder="1" applyAlignment="1">
      <alignment horizontal="right" wrapText="1"/>
    </xf>
    <xf numFmtId="1" fontId="6" fillId="0" borderId="297" xfId="0" applyNumberFormat="1" applyFont="1" applyBorder="1"/>
    <xf numFmtId="1" fontId="6" fillId="0" borderId="256" xfId="0" applyNumberFormat="1" applyFont="1" applyBorder="1"/>
    <xf numFmtId="0" fontId="6" fillId="0" borderId="69" xfId="0" applyFont="1" applyBorder="1" applyAlignment="1">
      <alignment horizontal="right"/>
    </xf>
    <xf numFmtId="0" fontId="7" fillId="0" borderId="242" xfId="3" applyFont="1" applyBorder="1" applyAlignment="1">
      <alignment horizontal="right" vertical="center"/>
    </xf>
    <xf numFmtId="171" fontId="2" fillId="0" borderId="63" xfId="1154" applyNumberFormat="1" applyBorder="1"/>
    <xf numFmtId="171" fontId="2" fillId="0" borderId="64" xfId="1154" applyNumberFormat="1" applyBorder="1"/>
    <xf numFmtId="171" fontId="2" fillId="0" borderId="66" xfId="1154" applyNumberFormat="1" applyBorder="1"/>
    <xf numFmtId="171" fontId="2" fillId="0" borderId="60" xfId="1154" applyNumberFormat="1" applyBorder="1"/>
    <xf numFmtId="171" fontId="2" fillId="0" borderId="68" xfId="1154" applyNumberFormat="1" applyBorder="1"/>
    <xf numFmtId="171" fontId="2" fillId="0" borderId="69" xfId="1154" applyNumberFormat="1" applyBorder="1"/>
    <xf numFmtId="0" fontId="6" fillId="0" borderId="19" xfId="0" applyFont="1" applyBorder="1"/>
    <xf numFmtId="1" fontId="6" fillId="0" borderId="50" xfId="7" applyNumberFormat="1" applyFont="1" applyBorder="1" applyAlignment="1">
      <alignment horizontal="right"/>
    </xf>
    <xf numFmtId="0" fontId="6" fillId="0" borderId="6" xfId="0" applyFont="1" applyBorder="1"/>
    <xf numFmtId="0" fontId="6" fillId="0" borderId="15" xfId="0" applyFont="1" applyBorder="1"/>
    <xf numFmtId="1" fontId="6" fillId="0" borderId="50" xfId="201" applyNumberFormat="1" applyFont="1" applyBorder="1" applyAlignment="1">
      <alignment horizontal="right"/>
    </xf>
    <xf numFmtId="0" fontId="6" fillId="0" borderId="268" xfId="0" applyFont="1" applyBorder="1"/>
    <xf numFmtId="0" fontId="6" fillId="0" borderId="332" xfId="0" applyFont="1" applyBorder="1"/>
    <xf numFmtId="0" fontId="6" fillId="0" borderId="17" xfId="0" applyFont="1" applyBorder="1"/>
    <xf numFmtId="0" fontId="6" fillId="0" borderId="17" xfId="0" applyFont="1" applyBorder="1" applyAlignment="1">
      <alignment wrapText="1"/>
    </xf>
    <xf numFmtId="3" fontId="7" fillId="0" borderId="137" xfId="7" applyNumberFormat="1" applyFont="1" applyBorder="1"/>
    <xf numFmtId="3" fontId="7" fillId="0" borderId="100" xfId="7" applyNumberFormat="1" applyFont="1" applyBorder="1"/>
    <xf numFmtId="1" fontId="6" fillId="0" borderId="137" xfId="48" applyNumberFormat="1" applyFont="1" applyBorder="1" applyAlignment="1">
      <alignment horizontal="right"/>
    </xf>
    <xf numFmtId="1" fontId="6" fillId="0" borderId="100" xfId="48" applyNumberFormat="1" applyFont="1" applyBorder="1" applyAlignment="1">
      <alignment horizontal="right"/>
    </xf>
    <xf numFmtId="1" fontId="6" fillId="0" borderId="100" xfId="1152" applyNumberFormat="1" applyFont="1" applyBorder="1" applyAlignment="1">
      <alignment horizontal="right"/>
    </xf>
    <xf numFmtId="1" fontId="6" fillId="0" borderId="136" xfId="48" applyNumberFormat="1" applyFont="1" applyBorder="1" applyAlignment="1">
      <alignment horizontal="right"/>
    </xf>
    <xf numFmtId="173" fontId="23" fillId="0" borderId="131" xfId="1155" applyNumberFormat="1" applyFont="1" applyBorder="1" applyAlignment="1">
      <alignment horizontal="right"/>
    </xf>
    <xf numFmtId="173" fontId="56" fillId="0" borderId="262" xfId="1155" applyNumberFormat="1" applyFont="1" applyBorder="1" applyAlignment="1">
      <alignment horizontal="right"/>
    </xf>
    <xf numFmtId="173" fontId="23" fillId="0" borderId="143" xfId="1155" applyNumberFormat="1" applyFont="1" applyBorder="1" applyAlignment="1">
      <alignment horizontal="right"/>
    </xf>
    <xf numFmtId="173" fontId="34" fillId="0" borderId="132" xfId="1155" applyNumberFormat="1" applyFont="1" applyBorder="1" applyAlignment="1">
      <alignment horizontal="right"/>
    </xf>
    <xf numFmtId="173" fontId="57" fillId="0" borderId="85" xfId="1155" applyNumberFormat="1" applyFont="1" applyBorder="1" applyAlignment="1">
      <alignment horizontal="right"/>
    </xf>
    <xf numFmtId="173" fontId="57" fillId="0" borderId="87" xfId="1155" applyNumberFormat="1" applyFont="1" applyBorder="1" applyAlignment="1">
      <alignment horizontal="right"/>
    </xf>
    <xf numFmtId="173" fontId="23" fillId="0" borderId="131" xfId="1156" applyNumberFormat="1" applyFont="1" applyBorder="1" applyAlignment="1">
      <alignment horizontal="right"/>
    </xf>
    <xf numFmtId="173" fontId="56" fillId="0" borderId="262" xfId="1156" applyNumberFormat="1" applyFont="1" applyBorder="1" applyAlignment="1">
      <alignment horizontal="right"/>
    </xf>
    <xf numFmtId="173" fontId="23" fillId="0" borderId="143" xfId="1156" applyNumberFormat="1" applyFont="1" applyBorder="1" applyAlignment="1">
      <alignment horizontal="right"/>
    </xf>
    <xf numFmtId="173" fontId="23" fillId="0" borderId="122" xfId="1156" applyNumberFormat="1" applyFont="1" applyBorder="1" applyAlignment="1">
      <alignment horizontal="right"/>
    </xf>
    <xf numFmtId="173" fontId="23" fillId="0" borderId="89" xfId="1156" applyNumberFormat="1" applyFont="1" applyBorder="1" applyAlignment="1">
      <alignment horizontal="right"/>
    </xf>
    <xf numFmtId="173" fontId="56" fillId="0" borderId="0" xfId="1156" applyNumberFormat="1" applyFont="1" applyAlignment="1">
      <alignment horizontal="right"/>
    </xf>
    <xf numFmtId="173" fontId="23" fillId="0" borderId="90" xfId="1156" applyNumberFormat="1" applyFont="1" applyBorder="1" applyAlignment="1">
      <alignment horizontal="right"/>
    </xf>
    <xf numFmtId="173" fontId="34" fillId="0" borderId="132" xfId="1156" applyNumberFormat="1" applyFont="1" applyBorder="1" applyAlignment="1">
      <alignment horizontal="right"/>
    </xf>
    <xf numFmtId="173" fontId="57" fillId="0" borderId="85" xfId="1156" applyNumberFormat="1" applyFont="1" applyBorder="1" applyAlignment="1">
      <alignment horizontal="right"/>
    </xf>
    <xf numFmtId="173" fontId="23" fillId="0" borderId="144" xfId="1156" applyNumberFormat="1" applyFont="1" applyBorder="1" applyAlignment="1">
      <alignment horizontal="right"/>
    </xf>
    <xf numFmtId="173" fontId="34" fillId="0" borderId="0" xfId="1156" applyNumberFormat="1" applyFont="1" applyAlignment="1">
      <alignment horizontal="right"/>
    </xf>
    <xf numFmtId="173" fontId="23" fillId="0" borderId="0" xfId="1156" applyNumberFormat="1" applyFont="1" applyAlignment="1">
      <alignment horizontal="right"/>
    </xf>
    <xf numFmtId="173" fontId="23" fillId="0" borderId="267" xfId="1156" applyNumberFormat="1" applyFont="1" applyBorder="1" applyAlignment="1">
      <alignment horizontal="right"/>
    </xf>
    <xf numFmtId="173" fontId="56" fillId="0" borderId="128" xfId="1156" applyNumberFormat="1" applyFont="1" applyBorder="1" applyAlignment="1">
      <alignment horizontal="right"/>
    </xf>
    <xf numFmtId="173" fontId="23" fillId="0" borderId="202" xfId="1156" applyNumberFormat="1" applyFont="1" applyBorder="1" applyAlignment="1">
      <alignment horizontal="right"/>
    </xf>
    <xf numFmtId="173" fontId="23" fillId="0" borderId="127" xfId="1156" applyNumberFormat="1" applyFont="1" applyBorder="1" applyAlignment="1">
      <alignment horizontal="right"/>
    </xf>
    <xf numFmtId="173" fontId="23" fillId="0" borderId="176" xfId="1156" applyNumberFormat="1" applyFont="1" applyBorder="1" applyAlignment="1">
      <alignment horizontal="right"/>
    </xf>
    <xf numFmtId="173" fontId="56" fillId="0" borderId="127" xfId="1156" applyNumberFormat="1" applyFont="1" applyBorder="1" applyAlignment="1">
      <alignment horizontal="right"/>
    </xf>
    <xf numFmtId="173" fontId="57" fillId="0" borderId="87" xfId="1156" applyNumberFormat="1" applyFont="1" applyBorder="1" applyAlignment="1">
      <alignment horizontal="right"/>
    </xf>
    <xf numFmtId="173" fontId="34" fillId="0" borderId="99" xfId="1156" applyNumberFormat="1" applyFont="1" applyBorder="1" applyAlignment="1">
      <alignment horizontal="right"/>
    </xf>
    <xf numFmtId="173" fontId="23" fillId="0" borderId="132" xfId="1156" applyNumberFormat="1" applyFont="1" applyBorder="1" applyAlignment="1">
      <alignment horizontal="right"/>
    </xf>
    <xf numFmtId="173" fontId="56" fillId="0" borderId="85" xfId="1156" applyNumberFormat="1" applyFont="1" applyBorder="1" applyAlignment="1">
      <alignment horizontal="right"/>
    </xf>
    <xf numFmtId="173" fontId="23" fillId="0" borderId="135" xfId="1156" applyNumberFormat="1" applyFont="1" applyBorder="1" applyAlignment="1">
      <alignment horizontal="right"/>
    </xf>
    <xf numFmtId="173" fontId="23" fillId="0" borderId="231" xfId="1156" applyNumberFormat="1" applyFont="1" applyBorder="1" applyAlignment="1">
      <alignment horizontal="right"/>
    </xf>
    <xf numFmtId="173" fontId="56" fillId="0" borderId="122" xfId="1156" applyNumberFormat="1" applyFont="1" applyBorder="1" applyAlignment="1">
      <alignment horizontal="right"/>
    </xf>
    <xf numFmtId="173" fontId="23" fillId="0" borderId="263" xfId="1156" applyNumberFormat="1" applyFont="1" applyBorder="1" applyAlignment="1">
      <alignment horizontal="right"/>
    </xf>
    <xf numFmtId="173" fontId="34" fillId="0" borderId="296" xfId="1156" applyNumberFormat="1" applyFont="1" applyBorder="1" applyAlignment="1">
      <alignment horizontal="right"/>
    </xf>
    <xf numFmtId="173" fontId="57" fillId="0" borderId="192" xfId="1156" applyNumberFormat="1" applyFont="1" applyBorder="1" applyAlignment="1">
      <alignment horizontal="right"/>
    </xf>
    <xf numFmtId="173" fontId="23" fillId="0" borderId="173" xfId="1156" applyNumberFormat="1" applyFont="1" applyBorder="1" applyAlignment="1">
      <alignment horizontal="right"/>
    </xf>
    <xf numFmtId="173" fontId="34" fillId="0" borderId="112" xfId="1156" applyNumberFormat="1" applyFont="1" applyBorder="1" applyAlignment="1">
      <alignment horizontal="right"/>
    </xf>
    <xf numFmtId="173" fontId="23" fillId="0" borderId="112" xfId="1156" applyNumberFormat="1" applyFont="1" applyBorder="1" applyAlignment="1">
      <alignment horizontal="right"/>
    </xf>
    <xf numFmtId="173" fontId="23" fillId="0" borderId="191" xfId="1156" applyNumberFormat="1" applyFont="1" applyBorder="1" applyAlignment="1">
      <alignment horizontal="right"/>
    </xf>
    <xf numFmtId="173" fontId="56" fillId="0" borderId="112" xfId="1156" applyNumberFormat="1" applyFont="1" applyBorder="1" applyAlignment="1">
      <alignment horizontal="right"/>
    </xf>
    <xf numFmtId="173" fontId="23" fillId="0" borderId="256" xfId="1156" applyNumberFormat="1" applyFont="1" applyBorder="1" applyAlignment="1">
      <alignment horizontal="right"/>
    </xf>
    <xf numFmtId="1" fontId="49" fillId="0" borderId="0" xfId="1157" applyNumberFormat="1" applyFont="1"/>
    <xf numFmtId="3" fontId="46" fillId="0" borderId="63" xfId="1158" applyNumberFormat="1" applyFont="1" applyBorder="1" applyAlignment="1">
      <alignment vertical="center" wrapText="1"/>
    </xf>
    <xf numFmtId="3" fontId="46" fillId="0" borderId="64" xfId="1158" applyNumberFormat="1" applyFont="1" applyBorder="1" applyAlignment="1">
      <alignment vertical="center" wrapText="1"/>
    </xf>
    <xf numFmtId="3" fontId="46" fillId="0" borderId="104" xfId="1158" applyNumberFormat="1" applyFont="1" applyBorder="1" applyAlignment="1">
      <alignment vertical="center" wrapText="1"/>
    </xf>
    <xf numFmtId="3" fontId="47" fillId="0" borderId="63" xfId="1158" applyNumberFormat="1" applyFont="1" applyBorder="1" applyAlignment="1">
      <alignment vertical="center" wrapText="1"/>
    </xf>
    <xf numFmtId="3" fontId="47" fillId="0" borderId="64" xfId="1158" applyNumberFormat="1" applyFont="1" applyBorder="1" applyAlignment="1">
      <alignment vertical="center" wrapText="1"/>
    </xf>
    <xf numFmtId="3" fontId="47" fillId="0" borderId="65" xfId="1158" applyNumberFormat="1" applyFont="1" applyBorder="1" applyAlignment="1">
      <alignment vertical="center" wrapText="1"/>
    </xf>
    <xf numFmtId="3" fontId="46" fillId="0" borderId="66" xfId="1158" applyNumberFormat="1" applyFont="1" applyBorder="1" applyAlignment="1">
      <alignment vertical="center" wrapText="1"/>
    </xf>
    <xf numFmtId="3" fontId="46" fillId="0" borderId="60" xfId="1158" applyNumberFormat="1" applyFont="1" applyBorder="1" applyAlignment="1">
      <alignment vertical="center" wrapText="1"/>
    </xf>
    <xf numFmtId="3" fontId="46" fillId="0" borderId="105" xfId="1158" applyNumberFormat="1" applyFont="1" applyBorder="1" applyAlignment="1">
      <alignment vertical="center" wrapText="1"/>
    </xf>
    <xf numFmtId="3" fontId="47" fillId="0" borderId="66" xfId="1158" applyNumberFormat="1" applyFont="1" applyBorder="1" applyAlignment="1">
      <alignment vertical="center" wrapText="1"/>
    </xf>
    <xf numFmtId="3" fontId="47" fillId="0" borderId="60" xfId="1158" applyNumberFormat="1" applyFont="1" applyBorder="1" applyAlignment="1">
      <alignment vertical="center" wrapText="1"/>
    </xf>
    <xf numFmtId="3" fontId="47" fillId="0" borderId="67" xfId="1158" applyNumberFormat="1" applyFont="1" applyBorder="1" applyAlignment="1">
      <alignment vertical="center" wrapText="1"/>
    </xf>
    <xf numFmtId="0" fontId="4" fillId="0" borderId="179" xfId="0" applyFont="1" applyBorder="1" applyAlignment="1">
      <alignment horizontal="center"/>
    </xf>
    <xf numFmtId="0" fontId="4" fillId="0" borderId="193" xfId="0" applyFont="1" applyBorder="1" applyAlignment="1">
      <alignment wrapText="1"/>
    </xf>
    <xf numFmtId="0" fontId="0" fillId="0" borderId="96" xfId="0" applyBorder="1"/>
    <xf numFmtId="0" fontId="0" fillId="0" borderId="98" xfId="0" applyBorder="1"/>
    <xf numFmtId="171" fontId="7" fillId="0" borderId="0" xfId="1" applyNumberFormat="1" applyFont="1"/>
    <xf numFmtId="171" fontId="2" fillId="0" borderId="87" xfId="1" applyNumberFormat="1" applyBorder="1"/>
    <xf numFmtId="171" fontId="2" fillId="0" borderId="68" xfId="1" applyNumberFormat="1" applyBorder="1"/>
    <xf numFmtId="171" fontId="2" fillId="0" borderId="69" xfId="1" applyNumberFormat="1" applyBorder="1"/>
    <xf numFmtId="171" fontId="2" fillId="0" borderId="70" xfId="1" applyNumberFormat="1" applyBorder="1"/>
    <xf numFmtId="0" fontId="10" fillId="0" borderId="0" xfId="1158" applyFont="1" applyAlignment="1">
      <alignment vertical="center"/>
    </xf>
    <xf numFmtId="9" fontId="16" fillId="8" borderId="0" xfId="50" applyFont="1" applyFill="1" applyAlignment="1">
      <alignment horizontal="right"/>
    </xf>
    <xf numFmtId="3" fontId="7" fillId="0" borderId="0" xfId="0" applyNumberFormat="1" applyFont="1"/>
    <xf numFmtId="9" fontId="0" fillId="0" borderId="0" xfId="2" applyNumberFormat="1" applyFont="1"/>
    <xf numFmtId="171" fontId="2" fillId="0" borderId="0" xfId="1" applyNumberFormat="1"/>
    <xf numFmtId="0" fontId="0" fillId="0" borderId="0" xfId="0" applyAlignment="1">
      <alignment horizontal="left" vertical="top"/>
    </xf>
    <xf numFmtId="0" fontId="7" fillId="0" borderId="91" xfId="3" applyFont="1" applyBorder="1" applyAlignment="1">
      <alignment horizontal="center" vertical="center"/>
    </xf>
    <xf numFmtId="0" fontId="7" fillId="0" borderId="96" xfId="3" applyFont="1" applyBorder="1" applyAlignment="1">
      <alignment vertical="center" wrapText="1"/>
    </xf>
    <xf numFmtId="1" fontId="7" fillId="0" borderId="184" xfId="201" applyNumberFormat="1" applyFont="1" applyBorder="1" applyAlignment="1">
      <alignment horizontal="right"/>
    </xf>
    <xf numFmtId="9" fontId="9" fillId="0" borderId="207" xfId="3" applyNumberFormat="1" applyFont="1" applyBorder="1"/>
    <xf numFmtId="9" fontId="9" fillId="0" borderId="186" xfId="3" applyNumberFormat="1" applyFont="1" applyBorder="1"/>
    <xf numFmtId="0" fontId="6" fillId="0" borderId="101" xfId="3" applyFont="1" applyBorder="1" applyAlignment="1">
      <alignment horizontal="center" vertical="center"/>
    </xf>
    <xf numFmtId="9" fontId="10" fillId="0" borderId="190" xfId="3" applyNumberFormat="1" applyFont="1" applyBorder="1"/>
    <xf numFmtId="1" fontId="6" fillId="0" borderId="333" xfId="7" applyNumberFormat="1" applyFont="1" applyBorder="1" applyAlignment="1">
      <alignment horizontal="right"/>
    </xf>
    <xf numFmtId="1" fontId="6" fillId="0" borderId="333" xfId="201" applyNumberFormat="1" applyFont="1" applyBorder="1" applyAlignment="1">
      <alignment horizontal="right"/>
    </xf>
    <xf numFmtId="9" fontId="10" fillId="0" borderId="334" xfId="3" applyNumberFormat="1" applyFont="1" applyBorder="1"/>
    <xf numFmtId="9" fontId="10" fillId="0" borderId="205" xfId="3" applyNumberFormat="1" applyFont="1" applyBorder="1"/>
    <xf numFmtId="0" fontId="4" fillId="0" borderId="63" xfId="3" applyFont="1" applyBorder="1" applyAlignment="1">
      <alignment horizontal="center"/>
    </xf>
    <xf numFmtId="1" fontId="2" fillId="0" borderId="125" xfId="3" applyNumberFormat="1" applyBorder="1"/>
    <xf numFmtId="0" fontId="4" fillId="0" borderId="104" xfId="3" applyFont="1" applyBorder="1"/>
    <xf numFmtId="0" fontId="2" fillId="0" borderId="105" xfId="3" applyBorder="1"/>
    <xf numFmtId="0" fontId="0" fillId="0" borderId="105" xfId="3" applyFont="1" applyBorder="1"/>
    <xf numFmtId="0" fontId="0" fillId="0" borderId="118" xfId="3" applyFont="1" applyBorder="1"/>
    <xf numFmtId="1" fontId="0" fillId="0" borderId="125" xfId="3" applyNumberFormat="1" applyFont="1" applyBorder="1"/>
    <xf numFmtId="1" fontId="0" fillId="0" borderId="119" xfId="3" applyNumberFormat="1" applyFont="1" applyBorder="1"/>
    <xf numFmtId="0" fontId="6" fillId="0" borderId="19" xfId="0" applyFont="1" applyBorder="1" applyAlignment="1">
      <alignment wrapText="1"/>
    </xf>
    <xf numFmtId="0" fontId="6" fillId="0" borderId="49" xfId="0" applyFont="1" applyBorder="1"/>
    <xf numFmtId="0" fontId="6" fillId="0" borderId="22" xfId="0" applyFont="1" applyBorder="1"/>
    <xf numFmtId="0" fontId="6" fillId="0" borderId="307" xfId="0" applyFont="1" applyBorder="1"/>
    <xf numFmtId="0" fontId="6" fillId="0" borderId="24" xfId="0" applyFont="1" applyBorder="1"/>
    <xf numFmtId="0" fontId="6" fillId="0" borderId="91" xfId="7" applyFont="1" applyBorder="1" applyAlignment="1">
      <alignment horizontal="center"/>
    </xf>
    <xf numFmtId="0" fontId="7" fillId="0" borderId="71" xfId="7" applyFont="1" applyBorder="1" applyAlignment="1">
      <alignment wrapText="1"/>
    </xf>
    <xf numFmtId="0" fontId="7" fillId="0" borderId="91" xfId="0" applyFont="1" applyBorder="1"/>
    <xf numFmtId="3" fontId="7" fillId="0" borderId="116" xfId="7" applyNumberFormat="1" applyFont="1" applyBorder="1"/>
    <xf numFmtId="0" fontId="6" fillId="0" borderId="72" xfId="7" applyFont="1" applyBorder="1" applyAlignment="1">
      <alignment wrapText="1"/>
    </xf>
    <xf numFmtId="0" fontId="6" fillId="0" borderId="101" xfId="0" applyFont="1" applyBorder="1"/>
    <xf numFmtId="0" fontId="6" fillId="0" borderId="72" xfId="0" applyFont="1" applyBorder="1"/>
    <xf numFmtId="0" fontId="6" fillId="0" borderId="102" xfId="7" applyFont="1" applyBorder="1" applyAlignment="1">
      <alignment horizontal="center"/>
    </xf>
    <xf numFmtId="0" fontId="6" fillId="0" borderId="174" xfId="7" applyFont="1" applyBorder="1" applyAlignment="1">
      <alignment wrapText="1"/>
    </xf>
    <xf numFmtId="0" fontId="6" fillId="0" borderId="102" xfId="0" applyFont="1" applyBorder="1"/>
    <xf numFmtId="0" fontId="6" fillId="0" borderId="103" xfId="0" applyFont="1" applyBorder="1"/>
    <xf numFmtId="0" fontId="6" fillId="0" borderId="174" xfId="0" applyFont="1" applyBorder="1"/>
    <xf numFmtId="0" fontId="6" fillId="0" borderId="204" xfId="0" applyFont="1" applyBorder="1"/>
    <xf numFmtId="0" fontId="6" fillId="0" borderId="335" xfId="0" applyFont="1" applyBorder="1"/>
    <xf numFmtId="3" fontId="7" fillId="0" borderId="200" xfId="7" applyNumberFormat="1" applyFont="1" applyBorder="1"/>
    <xf numFmtId="0" fontId="32" fillId="0" borderId="168" xfId="213" applyFont="1" applyBorder="1"/>
    <xf numFmtId="0" fontId="33" fillId="0" borderId="11" xfId="213" applyFont="1" applyBorder="1"/>
    <xf numFmtId="0" fontId="32" fillId="0" borderId="166" xfId="213" applyFont="1" applyBorder="1"/>
    <xf numFmtId="0" fontId="33" fillId="0" borderId="8" xfId="213" applyFont="1" applyBorder="1"/>
    <xf numFmtId="0" fontId="32" fillId="0" borderId="33" xfId="213" applyFont="1" applyBorder="1"/>
    <xf numFmtId="0" fontId="32" fillId="0" borderId="53" xfId="213" applyFont="1" applyBorder="1"/>
    <xf numFmtId="167" fontId="14" fillId="0" borderId="0" xfId="212" applyFont="1"/>
    <xf numFmtId="0" fontId="35" fillId="0" borderId="2" xfId="213" applyFont="1" applyBorder="1" applyAlignment="1">
      <alignment horizontal="center"/>
    </xf>
    <xf numFmtId="0" fontId="35" fillId="0" borderId="59" xfId="213" applyFont="1" applyBorder="1" applyAlignment="1">
      <alignment wrapText="1"/>
    </xf>
    <xf numFmtId="0" fontId="35" fillId="0" borderId="46" xfId="213" applyFont="1" applyBorder="1" applyAlignment="1">
      <alignment horizontal="center"/>
    </xf>
    <xf numFmtId="0" fontId="36" fillId="0" borderId="29" xfId="213" applyFont="1" applyBorder="1" applyAlignment="1">
      <alignment wrapText="1"/>
    </xf>
    <xf numFmtId="0" fontId="30" fillId="0" borderId="2" xfId="213" applyFont="1" applyBorder="1" applyAlignment="1">
      <alignment horizontal="center"/>
    </xf>
    <xf numFmtId="0" fontId="32" fillId="0" borderId="59" xfId="213" applyFont="1" applyBorder="1"/>
    <xf numFmtId="0" fontId="32" fillId="0" borderId="21" xfId="213" applyFont="1" applyBorder="1" applyAlignment="1">
      <alignment horizontal="center"/>
    </xf>
    <xf numFmtId="0" fontId="30" fillId="0" borderId="22" xfId="213" applyFont="1" applyBorder="1" applyAlignment="1">
      <alignment horizontal="center"/>
    </xf>
    <xf numFmtId="0" fontId="32" fillId="0" borderId="23" xfId="213" applyFont="1" applyBorder="1"/>
    <xf numFmtId="0" fontId="32" fillId="0" borderId="2" xfId="213" applyFont="1" applyBorder="1" applyAlignment="1">
      <alignment horizontal="center"/>
    </xf>
    <xf numFmtId="0" fontId="33" fillId="0" borderId="59" xfId="213" applyFont="1" applyBorder="1"/>
    <xf numFmtId="0" fontId="32" fillId="0" borderId="46" xfId="213" applyFont="1" applyBorder="1" applyAlignment="1">
      <alignment horizontal="center"/>
    </xf>
    <xf numFmtId="0" fontId="33" fillId="0" borderId="29" xfId="213" applyFont="1" applyBorder="1"/>
    <xf numFmtId="0" fontId="23" fillId="0" borderId="59" xfId="213" applyFont="1" applyBorder="1"/>
    <xf numFmtId="0" fontId="36" fillId="0" borderId="0" xfId="213" applyFont="1"/>
    <xf numFmtId="0" fontId="32" fillId="0" borderId="0" xfId="213" applyFont="1"/>
    <xf numFmtId="3" fontId="32" fillId="0" borderId="0" xfId="213" applyNumberFormat="1" applyFont="1"/>
    <xf numFmtId="175" fontId="14" fillId="9" borderId="0" xfId="1" applyFont="1" applyFill="1"/>
    <xf numFmtId="175" fontId="14" fillId="0" borderId="0" xfId="1" applyFont="1"/>
    <xf numFmtId="0" fontId="14" fillId="0" borderId="0" xfId="212" applyNumberFormat="1" applyFont="1"/>
    <xf numFmtId="3" fontId="42" fillId="0" borderId="0" xfId="12" applyNumberFormat="1" applyFont="1" applyAlignment="1">
      <alignment wrapText="1"/>
    </xf>
    <xf numFmtId="0" fontId="32" fillId="0" borderId="131" xfId="213" applyFont="1" applyBorder="1"/>
    <xf numFmtId="0" fontId="33" fillId="0" borderId="296" xfId="213" applyFont="1" applyBorder="1"/>
    <xf numFmtId="0" fontId="33" fillId="0" borderId="132" xfId="213" applyFont="1" applyBorder="1"/>
    <xf numFmtId="0" fontId="35" fillId="0" borderId="116" xfId="12" applyFont="1" applyBorder="1" applyAlignment="1">
      <alignment horizontal="center" vertical="center"/>
    </xf>
    <xf numFmtId="0" fontId="35" fillId="0" borderId="137" xfId="12" applyFont="1" applyBorder="1" applyAlignment="1">
      <alignment vertical="center" wrapText="1"/>
    </xf>
    <xf numFmtId="0" fontId="35" fillId="0" borderId="198" xfId="12" applyFont="1" applyBorder="1" applyAlignment="1">
      <alignment horizontal="center" vertical="center"/>
    </xf>
    <xf numFmtId="0" fontId="35" fillId="0" borderId="100" xfId="12" applyFont="1" applyBorder="1" applyAlignment="1">
      <alignment vertical="center" wrapText="1"/>
    </xf>
    <xf numFmtId="3" fontId="46" fillId="0" borderId="210" xfId="1158" applyNumberFormat="1" applyFont="1" applyBorder="1" applyAlignment="1">
      <alignment vertical="center" wrapText="1"/>
    </xf>
    <xf numFmtId="3" fontId="46" fillId="0" borderId="87" xfId="1158" applyNumberFormat="1" applyFont="1" applyBorder="1" applyAlignment="1">
      <alignment vertical="center" wrapText="1"/>
    </xf>
    <xf numFmtId="3" fontId="46" fillId="0" borderId="115" xfId="1158" applyNumberFormat="1" applyFont="1" applyBorder="1" applyAlignment="1">
      <alignment vertical="center" wrapText="1"/>
    </xf>
    <xf numFmtId="3" fontId="47" fillId="0" borderId="210" xfId="1158" applyNumberFormat="1" applyFont="1" applyBorder="1" applyAlignment="1">
      <alignment vertical="center" wrapText="1"/>
    </xf>
    <xf numFmtId="3" fontId="47" fillId="0" borderId="87" xfId="1158" applyNumberFormat="1" applyFont="1" applyBorder="1" applyAlignment="1">
      <alignment vertical="center" wrapText="1"/>
    </xf>
    <xf numFmtId="3" fontId="47" fillId="0" borderId="208" xfId="1158" applyNumberFormat="1" applyFont="1" applyBorder="1" applyAlignment="1">
      <alignment vertical="center" wrapText="1"/>
    </xf>
    <xf numFmtId="0" fontId="35" fillId="0" borderId="99" xfId="12" applyFont="1" applyBorder="1" applyAlignment="1">
      <alignment vertical="center" wrapText="1"/>
    </xf>
    <xf numFmtId="0" fontId="35" fillId="0" borderId="125" xfId="12" applyFont="1" applyBorder="1" applyAlignment="1">
      <alignment horizontal="center" vertical="center"/>
    </xf>
    <xf numFmtId="0" fontId="35" fillId="0" borderId="119" xfId="12" applyFont="1" applyBorder="1" applyAlignment="1">
      <alignment horizontal="center" vertical="center"/>
    </xf>
    <xf numFmtId="0" fontId="35" fillId="0" borderId="136" xfId="12" applyFont="1" applyBorder="1" applyAlignment="1">
      <alignment vertical="center" wrapText="1"/>
    </xf>
    <xf numFmtId="3" fontId="46" fillId="0" borderId="63" xfId="12" applyNumberFormat="1" applyFont="1" applyBorder="1" applyAlignment="1">
      <alignment vertical="center" wrapText="1"/>
    </xf>
    <xf numFmtId="3" fontId="46" fillId="0" borderId="64" xfId="12" applyNumberFormat="1" applyFont="1" applyBorder="1" applyAlignment="1">
      <alignment vertical="center" wrapText="1"/>
    </xf>
    <xf numFmtId="3" fontId="46" fillId="0" borderId="104" xfId="12" applyNumberFormat="1" applyFont="1" applyBorder="1" applyAlignment="1">
      <alignment vertical="center" wrapText="1"/>
    </xf>
    <xf numFmtId="3" fontId="47" fillId="0" borderId="63" xfId="12" applyNumberFormat="1" applyFont="1" applyBorder="1" applyAlignment="1">
      <alignment vertical="center" wrapText="1"/>
    </xf>
    <xf numFmtId="3" fontId="47" fillId="0" borderId="64" xfId="12" applyNumberFormat="1" applyFont="1" applyBorder="1" applyAlignment="1">
      <alignment vertical="center" wrapText="1"/>
    </xf>
    <xf numFmtId="3" fontId="47" fillId="0" borderId="65" xfId="12" applyNumberFormat="1" applyFont="1" applyBorder="1" applyAlignment="1">
      <alignment vertical="center" wrapText="1"/>
    </xf>
    <xf numFmtId="3" fontId="46" fillId="0" borderId="66" xfId="12" applyNumberFormat="1" applyFont="1" applyBorder="1" applyAlignment="1">
      <alignment vertical="center" wrapText="1"/>
    </xf>
    <xf numFmtId="3" fontId="46" fillId="0" borderId="60" xfId="12" applyNumberFormat="1" applyFont="1" applyBorder="1" applyAlignment="1">
      <alignment vertical="center" wrapText="1"/>
    </xf>
    <xf numFmtId="3" fontId="46" fillId="0" borderId="105" xfId="12" applyNumberFormat="1" applyFont="1" applyBorder="1" applyAlignment="1">
      <alignment vertical="center" wrapText="1"/>
    </xf>
    <xf numFmtId="3" fontId="47" fillId="0" borderId="66" xfId="12" applyNumberFormat="1" applyFont="1" applyBorder="1" applyAlignment="1">
      <alignment vertical="center" wrapText="1"/>
    </xf>
    <xf numFmtId="3" fontId="47" fillId="0" borderId="60" xfId="12" applyNumberFormat="1" applyFont="1" applyBorder="1" applyAlignment="1">
      <alignment vertical="center" wrapText="1"/>
    </xf>
    <xf numFmtId="3" fontId="47" fillId="0" borderId="67" xfId="12" applyNumberFormat="1" applyFont="1" applyBorder="1" applyAlignment="1">
      <alignment vertical="center" wrapText="1"/>
    </xf>
    <xf numFmtId="3" fontId="46" fillId="0" borderId="68" xfId="12" applyNumberFormat="1" applyFont="1" applyBorder="1" applyAlignment="1">
      <alignment vertical="center" wrapText="1"/>
    </xf>
    <xf numFmtId="3" fontId="46" fillId="0" borderId="69" xfId="12" applyNumberFormat="1" applyFont="1" applyBorder="1" applyAlignment="1">
      <alignment vertical="center" wrapText="1"/>
    </xf>
    <xf numFmtId="3" fontId="46" fillId="0" borderId="118" xfId="12" applyNumberFormat="1" applyFont="1" applyBorder="1" applyAlignment="1">
      <alignment vertical="center" wrapText="1"/>
    </xf>
    <xf numFmtId="3" fontId="47" fillId="0" borderId="68" xfId="12" applyNumberFormat="1" applyFont="1" applyBorder="1" applyAlignment="1">
      <alignment vertical="center" wrapText="1"/>
    </xf>
    <xf numFmtId="3" fontId="47" fillId="0" borderId="69" xfId="12" applyNumberFormat="1" applyFont="1" applyBorder="1" applyAlignment="1">
      <alignment vertical="center" wrapText="1"/>
    </xf>
    <xf numFmtId="3" fontId="47" fillId="0" borderId="70" xfId="12" applyNumberFormat="1" applyFont="1" applyBorder="1" applyAlignment="1">
      <alignment vertical="center" wrapText="1"/>
    </xf>
    <xf numFmtId="0" fontId="35" fillId="0" borderId="16" xfId="12" applyFont="1" applyBorder="1" applyAlignment="1">
      <alignment vertical="center" wrapText="1"/>
    </xf>
    <xf numFmtId="3" fontId="46" fillId="0" borderId="15" xfId="12" applyNumberFormat="1" applyFont="1" applyBorder="1" applyAlignment="1">
      <alignment vertical="center" wrapText="1"/>
    </xf>
    <xf numFmtId="3" fontId="46" fillId="0" borderId="20" xfId="12" applyNumberFormat="1" applyFont="1" applyBorder="1" applyAlignment="1">
      <alignment vertical="center" wrapText="1"/>
    </xf>
    <xf numFmtId="3" fontId="46" fillId="0" borderId="16" xfId="12" applyNumberFormat="1" applyFont="1" applyBorder="1" applyAlignment="1">
      <alignment vertical="center" wrapText="1"/>
    </xf>
    <xf numFmtId="3" fontId="47" fillId="0" borderId="97" xfId="12" applyNumberFormat="1" applyFont="1" applyBorder="1" applyAlignment="1">
      <alignment vertical="center" wrapText="1"/>
    </xf>
    <xf numFmtId="3" fontId="47" fillId="0" borderId="203" xfId="12" applyNumberFormat="1" applyFont="1" applyBorder="1" applyAlignment="1">
      <alignment vertical="center" wrapText="1"/>
    </xf>
    <xf numFmtId="0" fontId="35" fillId="0" borderId="21" xfId="12" applyFont="1" applyBorder="1" applyAlignment="1">
      <alignment horizontal="center" vertical="center"/>
    </xf>
    <xf numFmtId="0" fontId="35" fillId="0" borderId="15" xfId="12" applyFont="1" applyBorder="1" applyAlignment="1">
      <alignment horizontal="center" vertical="center"/>
    </xf>
    <xf numFmtId="0" fontId="35" fillId="0" borderId="35" xfId="12" applyFont="1" applyBorder="1" applyAlignment="1">
      <alignment horizontal="center" vertical="center"/>
    </xf>
    <xf numFmtId="0" fontId="35" fillId="0" borderId="38" xfId="12" applyFont="1" applyBorder="1" applyAlignment="1">
      <alignment vertical="center" wrapText="1"/>
    </xf>
    <xf numFmtId="3" fontId="46" fillId="0" borderId="35" xfId="12" applyNumberFormat="1" applyFont="1" applyBorder="1" applyAlignment="1">
      <alignment vertical="center" wrapText="1"/>
    </xf>
    <xf numFmtId="3" fontId="46" fillId="0" borderId="56" xfId="12" applyNumberFormat="1" applyFont="1" applyBorder="1" applyAlignment="1">
      <alignment vertical="center" wrapText="1"/>
    </xf>
    <xf numFmtId="3" fontId="46" fillId="0" borderId="38" xfId="12" applyNumberFormat="1" applyFont="1" applyBorder="1" applyAlignment="1">
      <alignment vertical="center" wrapText="1"/>
    </xf>
    <xf numFmtId="3" fontId="47" fillId="0" borderId="151" xfId="12" applyNumberFormat="1" applyFont="1" applyBorder="1" applyAlignment="1">
      <alignment vertical="center" wrapText="1"/>
    </xf>
    <xf numFmtId="3" fontId="47" fillId="0" borderId="196" xfId="12" applyNumberFormat="1" applyFont="1" applyBorder="1" applyAlignment="1">
      <alignment vertical="center" wrapText="1"/>
    </xf>
    <xf numFmtId="0" fontId="30" fillId="0" borderId="21" xfId="12" applyFont="1" applyBorder="1" applyAlignment="1">
      <alignment horizontal="center" vertical="center"/>
    </xf>
    <xf numFmtId="0" fontId="32" fillId="0" borderId="11" xfId="12" applyFont="1" applyBorder="1" applyAlignment="1">
      <alignment vertical="center"/>
    </xf>
    <xf numFmtId="3" fontId="48" fillId="0" borderId="21" xfId="12" applyNumberFormat="1" applyFont="1" applyBorder="1" applyAlignment="1">
      <alignment vertical="center"/>
    </xf>
    <xf numFmtId="3" fontId="48" fillId="0" borderId="13" xfId="12" applyNumberFormat="1" applyFont="1" applyBorder="1" applyAlignment="1">
      <alignment vertical="center"/>
    </xf>
    <xf numFmtId="3" fontId="48" fillId="0" borderId="11" xfId="12" applyNumberFormat="1" applyFont="1" applyBorder="1" applyAlignment="1">
      <alignment vertical="center"/>
    </xf>
    <xf numFmtId="3" fontId="49" fillId="0" borderId="150" xfId="12" applyNumberFormat="1" applyFont="1" applyBorder="1" applyAlignment="1">
      <alignment vertical="center"/>
    </xf>
    <xf numFmtId="3" fontId="49" fillId="0" borderId="195" xfId="12" applyNumberFormat="1" applyFont="1" applyBorder="1" applyAlignment="1">
      <alignment vertical="center"/>
    </xf>
    <xf numFmtId="0" fontId="30" fillId="0" borderId="15" xfId="12" applyFont="1" applyBorder="1" applyAlignment="1">
      <alignment horizontal="center" vertical="center"/>
    </xf>
    <xf numFmtId="0" fontId="32" fillId="0" borderId="16" xfId="12" applyFont="1" applyBorder="1" applyAlignment="1">
      <alignment vertical="center"/>
    </xf>
    <xf numFmtId="3" fontId="48" fillId="0" borderId="15" xfId="12" applyNumberFormat="1" applyFont="1" applyBorder="1" applyAlignment="1">
      <alignment vertical="center"/>
    </xf>
    <xf numFmtId="3" fontId="48" fillId="0" borderId="20" xfId="12" applyNumberFormat="1" applyFont="1" applyBorder="1" applyAlignment="1">
      <alignment vertical="center"/>
    </xf>
    <xf numFmtId="3" fontId="48" fillId="0" borderId="16" xfId="12" applyNumberFormat="1" applyFont="1" applyBorder="1" applyAlignment="1">
      <alignment vertical="center"/>
    </xf>
    <xf numFmtId="3" fontId="49" fillId="0" borderId="97" xfId="12" applyNumberFormat="1" applyFont="1" applyBorder="1" applyAlignment="1">
      <alignment vertical="center"/>
    </xf>
    <xf numFmtId="3" fontId="49" fillId="0" borderId="203" xfId="12" applyNumberFormat="1" applyFont="1" applyBorder="1" applyAlignment="1">
      <alignment vertical="center"/>
    </xf>
    <xf numFmtId="0" fontId="30" fillId="0" borderId="35" xfId="12" applyFont="1" applyBorder="1" applyAlignment="1">
      <alignment horizontal="center" vertical="center"/>
    </xf>
    <xf numFmtId="0" fontId="32" fillId="0" borderId="38" xfId="12" applyFont="1" applyBorder="1" applyAlignment="1">
      <alignment vertical="center"/>
    </xf>
    <xf numFmtId="3" fontId="48" fillId="0" borderId="35" xfId="12" applyNumberFormat="1" applyFont="1" applyBorder="1" applyAlignment="1">
      <alignment vertical="center"/>
    </xf>
    <xf numFmtId="3" fontId="48" fillId="0" borderId="56" xfId="12" applyNumberFormat="1" applyFont="1" applyBorder="1" applyAlignment="1">
      <alignment vertical="center"/>
    </xf>
    <xf numFmtId="3" fontId="48" fillId="0" borderId="38" xfId="12" applyNumberFormat="1" applyFont="1" applyBorder="1" applyAlignment="1">
      <alignment vertical="center"/>
    </xf>
    <xf numFmtId="3" fontId="49" fillId="0" borderId="151" xfId="12" applyNumberFormat="1" applyFont="1" applyBorder="1" applyAlignment="1">
      <alignment vertical="center"/>
    </xf>
    <xf numFmtId="3" fontId="49" fillId="0" borderId="196" xfId="12" applyNumberFormat="1" applyFont="1" applyBorder="1" applyAlignment="1">
      <alignment vertical="center"/>
    </xf>
    <xf numFmtId="0" fontId="30" fillId="0" borderId="46" xfId="12" applyFont="1" applyBorder="1" applyAlignment="1">
      <alignment horizontal="center" vertical="center"/>
    </xf>
    <xf numFmtId="0" fontId="32" fillId="0" borderId="29" xfId="12" applyFont="1" applyBorder="1" applyAlignment="1">
      <alignment vertical="center"/>
    </xf>
    <xf numFmtId="3" fontId="48" fillId="0" borderId="46" xfId="12" applyNumberFormat="1" applyFont="1" applyBorder="1" applyAlignment="1">
      <alignment vertical="center"/>
    </xf>
    <xf numFmtId="3" fontId="48" fillId="0" borderId="5" xfId="12" applyNumberFormat="1" applyFont="1" applyBorder="1" applyAlignment="1">
      <alignment vertical="center"/>
    </xf>
    <xf numFmtId="3" fontId="48" fillId="0" borderId="29" xfId="12" applyNumberFormat="1" applyFont="1" applyBorder="1" applyAlignment="1">
      <alignment vertical="center"/>
    </xf>
    <xf numFmtId="3" fontId="49" fillId="0" borderId="313" xfId="12" applyNumberFormat="1" applyFont="1" applyBorder="1" applyAlignment="1">
      <alignment vertical="center"/>
    </xf>
    <xf numFmtId="3" fontId="49" fillId="0" borderId="318" xfId="12" applyNumberFormat="1" applyFont="1" applyBorder="1" applyAlignment="1">
      <alignment vertical="center"/>
    </xf>
    <xf numFmtId="0" fontId="36" fillId="0" borderId="0" xfId="12" applyFont="1"/>
    <xf numFmtId="1" fontId="16" fillId="0" borderId="70" xfId="0" applyNumberFormat="1" applyFont="1" applyBorder="1" applyAlignment="1">
      <alignment horizontal="right"/>
    </xf>
    <xf numFmtId="0" fontId="6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0" fillId="0" borderId="131" xfId="0" applyFont="1" applyBorder="1" applyAlignment="1">
      <alignment horizontal="center" wrapText="1"/>
    </xf>
    <xf numFmtId="0" fontId="60" fillId="0" borderId="140" xfId="0" applyFont="1" applyBorder="1" applyAlignment="1">
      <alignment horizontal="center" wrapText="1"/>
    </xf>
    <xf numFmtId="0" fontId="60" fillId="0" borderId="141" xfId="0" applyFont="1" applyBorder="1" applyAlignment="1">
      <alignment horizontal="center" wrapText="1"/>
    </xf>
    <xf numFmtId="0" fontId="60" fillId="0" borderId="231" xfId="0" applyFont="1" applyBorder="1" applyAlignment="1">
      <alignment horizontal="center" wrapText="1"/>
    </xf>
    <xf numFmtId="0" fontId="60" fillId="0" borderId="262" xfId="0" applyFont="1" applyBorder="1" applyAlignment="1">
      <alignment horizontal="center" wrapText="1"/>
    </xf>
    <xf numFmtId="0" fontId="60" fillId="0" borderId="142" xfId="0" applyFont="1" applyBorder="1" applyAlignment="1">
      <alignment horizontal="center" wrapText="1"/>
    </xf>
    <xf numFmtId="0" fontId="60" fillId="0" borderId="143" xfId="0" applyFont="1" applyBorder="1" applyAlignment="1">
      <alignment horizontal="center" wrapText="1"/>
    </xf>
    <xf numFmtId="0" fontId="60" fillId="0" borderId="132" xfId="0" applyFont="1" applyBorder="1" applyAlignment="1">
      <alignment horizontal="center" wrapText="1"/>
    </xf>
    <xf numFmtId="0" fontId="60" fillId="0" borderId="188" xfId="0" applyFont="1" applyBorder="1" applyAlignment="1">
      <alignment horizontal="center" wrapText="1"/>
    </xf>
    <xf numFmtId="0" fontId="60" fillId="0" borderId="5" xfId="0" applyFont="1" applyBorder="1" applyAlignment="1">
      <alignment horizontal="center" wrapText="1"/>
    </xf>
    <xf numFmtId="0" fontId="3" fillId="0" borderId="320" xfId="0" applyFont="1" applyBorder="1" applyAlignment="1">
      <alignment horizontal="center"/>
    </xf>
    <xf numFmtId="0" fontId="3" fillId="0" borderId="71" xfId="0" applyFont="1" applyBorder="1" applyAlignment="1">
      <alignment wrapText="1"/>
    </xf>
    <xf numFmtId="3" fontId="3" fillId="0" borderId="13" xfId="0" applyNumberFormat="1" applyFont="1" applyBorder="1"/>
    <xf numFmtId="0" fontId="3" fillId="0" borderId="97" xfId="0" applyFont="1" applyBorder="1" applyAlignment="1">
      <alignment horizontal="center"/>
    </xf>
    <xf numFmtId="0" fontId="3" fillId="0" borderId="72" xfId="0" applyFont="1" applyBorder="1" applyAlignment="1">
      <alignment wrapText="1"/>
    </xf>
    <xf numFmtId="3" fontId="3" fillId="0" borderId="20" xfId="0" applyNumberFormat="1" applyFont="1" applyBorder="1"/>
    <xf numFmtId="0" fontId="3" fillId="0" borderId="150" xfId="0" applyFont="1" applyBorder="1" applyAlignment="1">
      <alignment horizontal="center"/>
    </xf>
    <xf numFmtId="0" fontId="3" fillId="0" borderId="94" xfId="0" applyFont="1" applyBorder="1" applyAlignment="1">
      <alignment wrapText="1"/>
    </xf>
    <xf numFmtId="0" fontId="3" fillId="0" borderId="265" xfId="0" applyFont="1" applyBorder="1" applyAlignment="1">
      <alignment horizontal="center"/>
    </xf>
    <xf numFmtId="0" fontId="3" fillId="0" borderId="266" xfId="0" applyFont="1" applyBorder="1" applyAlignment="1">
      <alignment wrapText="1"/>
    </xf>
    <xf numFmtId="3" fontId="3" fillId="0" borderId="25" xfId="0" applyNumberFormat="1" applyFont="1" applyBorder="1"/>
    <xf numFmtId="0" fontId="60" fillId="0" borderId="320" xfId="0" applyFont="1" applyBorder="1" applyAlignment="1">
      <alignment horizontal="center"/>
    </xf>
    <xf numFmtId="0" fontId="60" fillId="0" borderId="71" xfId="0" applyFont="1" applyBorder="1" applyAlignment="1">
      <alignment wrapText="1"/>
    </xf>
    <xf numFmtId="3" fontId="60" fillId="0" borderId="185" xfId="0" applyNumberFormat="1" applyFont="1" applyBorder="1"/>
    <xf numFmtId="3" fontId="17" fillId="0" borderId="189" xfId="0" applyNumberFormat="1" applyFont="1" applyBorder="1"/>
    <xf numFmtId="3" fontId="17" fillId="0" borderId="195" xfId="0" applyNumberFormat="1" applyFont="1" applyBorder="1"/>
    <xf numFmtId="3" fontId="16" fillId="0" borderId="189" xfId="0" applyNumberFormat="1" applyFont="1" applyBorder="1"/>
    <xf numFmtId="3" fontId="16" fillId="0" borderId="195" xfId="0" applyNumberFormat="1" applyFont="1" applyBorder="1"/>
    <xf numFmtId="3" fontId="3" fillId="0" borderId="208" xfId="0" applyNumberFormat="1" applyFont="1" applyBorder="1"/>
    <xf numFmtId="3" fontId="3" fillId="0" borderId="67" xfId="0" applyNumberFormat="1" applyFont="1" applyBorder="1"/>
    <xf numFmtId="0" fontId="3" fillId="0" borderId="296" xfId="0" applyFont="1" applyBorder="1" applyAlignment="1">
      <alignment horizontal="center"/>
    </xf>
    <xf numFmtId="0" fontId="3" fillId="0" borderId="303" xfId="0" applyFont="1" applyBorder="1" applyAlignment="1">
      <alignment wrapText="1"/>
    </xf>
    <xf numFmtId="3" fontId="3" fillId="0" borderId="112" xfId="0" applyNumberFormat="1" applyFont="1" applyBorder="1"/>
    <xf numFmtId="3" fontId="16" fillId="0" borderId="194" xfId="0" applyNumberFormat="1" applyFont="1" applyBorder="1"/>
    <xf numFmtId="3" fontId="16" fillId="0" borderId="173" xfId="0" applyNumberFormat="1" applyFont="1" applyBorder="1"/>
    <xf numFmtId="3" fontId="3" fillId="0" borderId="70" xfId="0" applyNumberFormat="1" applyFont="1" applyBorder="1"/>
    <xf numFmtId="0" fontId="60" fillId="0" borderId="132" xfId="0" applyFont="1" applyBorder="1" applyAlignment="1">
      <alignment horizontal="center"/>
    </xf>
    <xf numFmtId="0" fontId="3" fillId="0" borderId="13" xfId="0" applyFont="1" applyBorder="1"/>
    <xf numFmtId="3" fontId="3" fillId="0" borderId="93" xfId="0" applyNumberFormat="1" applyFont="1" applyBorder="1"/>
    <xf numFmtId="3" fontId="3" fillId="0" borderId="10" xfId="0" applyNumberFormat="1" applyFont="1" applyBorder="1"/>
    <xf numFmtId="3" fontId="3" fillId="0" borderId="11" xfId="0" applyNumberFormat="1" applyFont="1" applyBorder="1"/>
    <xf numFmtId="3" fontId="3" fillId="0" borderId="195" xfId="0" applyNumberFormat="1" applyFont="1" applyBorder="1"/>
    <xf numFmtId="3" fontId="3" fillId="0" borderId="189" xfId="0" applyNumberFormat="1" applyFont="1" applyBorder="1"/>
    <xf numFmtId="0" fontId="3" fillId="0" borderId="241" xfId="0" applyFont="1" applyBorder="1" applyAlignment="1">
      <alignment horizontal="center"/>
    </xf>
    <xf numFmtId="0" fontId="3" fillId="0" borderId="148" xfId="0" applyFont="1" applyBorder="1" applyAlignment="1">
      <alignment wrapText="1"/>
    </xf>
    <xf numFmtId="3" fontId="3" fillId="0" borderId="56" xfId="0" applyNumberFormat="1" applyFont="1" applyBorder="1"/>
    <xf numFmtId="3" fontId="3" fillId="0" borderId="298" xfId="0" applyNumberFormat="1" applyFont="1" applyBorder="1"/>
    <xf numFmtId="3" fontId="3" fillId="0" borderId="299" xfId="0" applyNumberFormat="1" applyFont="1" applyBorder="1"/>
    <xf numFmtId="3" fontId="3" fillId="0" borderId="261" xfId="0" applyNumberFormat="1" applyFont="1" applyBorder="1"/>
    <xf numFmtId="3" fontId="3" fillId="0" borderId="206" xfId="0" applyNumberFormat="1" applyFont="1" applyBorder="1"/>
    <xf numFmtId="3" fontId="3" fillId="0" borderId="205" xfId="0" applyNumberFormat="1" applyFont="1" applyBorder="1"/>
    <xf numFmtId="0" fontId="3" fillId="0" borderId="170" xfId="0" applyFont="1" applyBorder="1" applyAlignment="1">
      <alignment horizontal="center"/>
    </xf>
    <xf numFmtId="0" fontId="3" fillId="0" borderId="211" xfId="0" applyFont="1" applyBorder="1" applyAlignment="1">
      <alignment wrapText="1"/>
    </xf>
    <xf numFmtId="3" fontId="3" fillId="0" borderId="137" xfId="0" applyNumberFormat="1" applyFont="1" applyBorder="1"/>
    <xf numFmtId="3" fontId="3" fillId="0" borderId="212" xfId="0" applyNumberFormat="1" applyFont="1" applyBorder="1"/>
    <xf numFmtId="3" fontId="3" fillId="0" borderId="213" xfId="0" applyNumberFormat="1" applyFont="1" applyBorder="1"/>
    <xf numFmtId="3" fontId="3" fillId="0" borderId="214" xfId="0" applyNumberFormat="1" applyFont="1" applyBorder="1"/>
    <xf numFmtId="3" fontId="3" fillId="0" borderId="116" xfId="0" applyNumberFormat="1" applyFont="1" applyBorder="1"/>
    <xf numFmtId="0" fontId="60" fillId="0" borderId="132" xfId="0" applyFont="1" applyBorder="1"/>
    <xf numFmtId="3" fontId="3" fillId="0" borderId="21" xfId="0" applyNumberFormat="1" applyFont="1" applyBorder="1"/>
    <xf numFmtId="0" fontId="3" fillId="0" borderId="151" xfId="0" applyFont="1" applyBorder="1" applyAlignment="1">
      <alignment horizontal="center"/>
    </xf>
    <xf numFmtId="3" fontId="3" fillId="0" borderId="76" xfId="0" applyNumberFormat="1" applyFont="1" applyBorder="1"/>
    <xf numFmtId="3" fontId="3" fillId="0" borderId="77" xfId="0" applyNumberFormat="1" applyFont="1" applyBorder="1"/>
    <xf numFmtId="3" fontId="3" fillId="0" borderId="107" xfId="0" applyNumberFormat="1" applyFont="1" applyBorder="1"/>
    <xf numFmtId="3" fontId="3" fillId="0" borderId="196" xfId="0" applyNumberFormat="1" applyFont="1" applyBorder="1"/>
    <xf numFmtId="0" fontId="3" fillId="0" borderId="152" xfId="0" applyFont="1" applyBorder="1" applyAlignment="1">
      <alignment horizontal="center"/>
    </xf>
    <xf numFmtId="0" fontId="3" fillId="0" borderId="149" xfId="0" applyFont="1" applyBorder="1"/>
    <xf numFmtId="3" fontId="3" fillId="0" borderId="145" xfId="0" applyNumberFormat="1" applyFont="1" applyBorder="1"/>
    <xf numFmtId="3" fontId="3" fillId="0" borderId="146" xfId="0" applyNumberFormat="1" applyFont="1" applyBorder="1"/>
    <xf numFmtId="3" fontId="3" fillId="0" borderId="147" xfId="0" applyNumberFormat="1" applyFont="1" applyBorder="1"/>
    <xf numFmtId="3" fontId="3" fillId="0" borderId="197" xfId="0" applyNumberFormat="1" applyFont="1" applyBorder="1"/>
    <xf numFmtId="0" fontId="61" fillId="0" borderId="0" xfId="0" applyFont="1" applyAlignment="1">
      <alignment horizontal="left" vertical="center"/>
    </xf>
    <xf numFmtId="0" fontId="62" fillId="0" borderId="0" xfId="0" applyFont="1" applyAlignment="1">
      <alignment horizontal="center" vertical="center"/>
    </xf>
    <xf numFmtId="0" fontId="62" fillId="0" borderId="0" xfId="0" applyFont="1" applyAlignment="1">
      <alignment vertical="center"/>
    </xf>
    <xf numFmtId="165" fontId="62" fillId="0" borderId="0" xfId="2" applyNumberFormat="1" applyFont="1" applyAlignment="1">
      <alignment vertical="center"/>
    </xf>
    <xf numFmtId="171" fontId="60" fillId="0" borderId="0" xfId="1" applyNumberFormat="1" applyFont="1" applyAlignment="1">
      <alignment vertical="center"/>
    </xf>
    <xf numFmtId="0" fontId="60" fillId="0" borderId="0" xfId="0" applyFont="1" applyAlignment="1">
      <alignment vertical="center"/>
    </xf>
    <xf numFmtId="0" fontId="60" fillId="0" borderId="31" xfId="0" applyFont="1" applyBorder="1" applyAlignment="1">
      <alignment horizontal="left" vertical="center"/>
    </xf>
    <xf numFmtId="0" fontId="60" fillId="0" borderId="57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wrapText="1"/>
    </xf>
    <xf numFmtId="0" fontId="60" fillId="0" borderId="59" xfId="0" applyFont="1" applyBorder="1" applyAlignment="1">
      <alignment horizontal="center" wrapText="1"/>
    </xf>
    <xf numFmtId="0" fontId="60" fillId="0" borderId="176" xfId="0" applyFont="1" applyBorder="1" applyAlignment="1">
      <alignment horizontal="center" wrapText="1"/>
    </xf>
    <xf numFmtId="0" fontId="60" fillId="0" borderId="128" xfId="0" applyFont="1" applyBorder="1" applyAlignment="1">
      <alignment horizontal="center" wrapText="1"/>
    </xf>
    <xf numFmtId="0" fontId="63" fillId="0" borderId="128" xfId="0" applyFont="1" applyBorder="1" applyAlignment="1">
      <alignment horizontal="center" wrapText="1"/>
    </xf>
    <xf numFmtId="165" fontId="63" fillId="0" borderId="128" xfId="2" applyNumberFormat="1" applyFont="1" applyBorder="1" applyAlignment="1">
      <alignment horizontal="center" wrapText="1"/>
    </xf>
    <xf numFmtId="171" fontId="60" fillId="0" borderId="128" xfId="1" applyNumberFormat="1" applyFont="1" applyBorder="1" applyAlignment="1">
      <alignment horizontal="center" wrapText="1"/>
    </xf>
    <xf numFmtId="171" fontId="60" fillId="0" borderId="106" xfId="1" applyNumberFormat="1" applyFont="1" applyBorder="1" applyAlignment="1">
      <alignment horizontal="center" wrapText="1"/>
    </xf>
    <xf numFmtId="0" fontId="63" fillId="0" borderId="135" xfId="0" applyFont="1" applyBorder="1" applyAlignment="1">
      <alignment horizontal="center" wrapText="1"/>
    </xf>
    <xf numFmtId="0" fontId="64" fillId="0" borderId="91" xfId="0" applyFont="1" applyBorder="1" applyAlignment="1">
      <alignment horizontal="center"/>
    </xf>
    <xf numFmtId="0" fontId="64" fillId="0" borderId="96" xfId="0" applyFont="1" applyBorder="1"/>
    <xf numFmtId="3" fontId="58" fillId="0" borderId="63" xfId="0" applyNumberFormat="1" applyFont="1" applyBorder="1" applyAlignment="1">
      <alignment horizontal="right"/>
    </xf>
    <xf numFmtId="3" fontId="58" fillId="0" borderId="65" xfId="0" applyNumberFormat="1" applyFont="1" applyBorder="1" applyAlignment="1">
      <alignment horizontal="right"/>
    </xf>
    <xf numFmtId="3" fontId="58" fillId="0" borderId="153" xfId="0" applyNumberFormat="1" applyFont="1" applyBorder="1" applyAlignment="1">
      <alignment horizontal="right"/>
    </xf>
    <xf numFmtId="0" fontId="64" fillId="0" borderId="101" xfId="0" applyFont="1" applyBorder="1" applyAlignment="1">
      <alignment horizontal="center"/>
    </xf>
    <xf numFmtId="0" fontId="64" fillId="0" borderId="16" xfId="0" applyFont="1" applyBorder="1"/>
    <xf numFmtId="3" fontId="58" fillId="0" borderId="66" xfId="0" applyNumberFormat="1" applyFont="1" applyBorder="1" applyAlignment="1">
      <alignment horizontal="right"/>
    </xf>
    <xf numFmtId="3" fontId="58" fillId="0" borderId="67" xfId="0" applyNumberFormat="1" applyFont="1" applyBorder="1" applyAlignment="1">
      <alignment horizontal="right"/>
    </xf>
    <xf numFmtId="3" fontId="58" fillId="0" borderId="124" xfId="0" applyNumberFormat="1" applyFont="1" applyBorder="1" applyAlignment="1">
      <alignment horizontal="right"/>
    </xf>
    <xf numFmtId="0" fontId="64" fillId="0" borderId="178" xfId="0" applyFont="1" applyBorder="1" applyAlignment="1">
      <alignment horizontal="center"/>
    </xf>
    <xf numFmtId="0" fontId="64" fillId="0" borderId="23" xfId="0" applyFont="1" applyBorder="1"/>
    <xf numFmtId="3" fontId="58" fillId="0" borderId="68" xfId="0" applyNumberFormat="1" applyFont="1" applyBorder="1" applyAlignment="1">
      <alignment horizontal="right"/>
    </xf>
    <xf numFmtId="3" fontId="58" fillId="0" borderId="70" xfId="0" applyNumberFormat="1" applyFont="1" applyBorder="1" applyAlignment="1">
      <alignment horizontal="right"/>
    </xf>
    <xf numFmtId="3" fontId="58" fillId="0" borderId="154" xfId="0" applyNumberFormat="1" applyFont="1" applyBorder="1" applyAlignment="1">
      <alignment horizontal="right"/>
    </xf>
    <xf numFmtId="0" fontId="64" fillId="0" borderId="113" xfId="0" applyFont="1" applyBorder="1" applyAlignment="1">
      <alignment horizontal="center"/>
    </xf>
    <xf numFmtId="0" fontId="62" fillId="0" borderId="114" xfId="0" applyFont="1" applyBorder="1"/>
    <xf numFmtId="1" fontId="62" fillId="0" borderId="191" xfId="0" applyNumberFormat="1" applyFont="1" applyBorder="1"/>
    <xf numFmtId="1" fontId="62" fillId="0" borderId="192" xfId="0" applyNumberFormat="1" applyFont="1" applyBorder="1"/>
    <xf numFmtId="1" fontId="62" fillId="0" borderId="256" xfId="0" applyNumberFormat="1" applyFont="1" applyBorder="1"/>
    <xf numFmtId="167" fontId="62" fillId="0" borderId="194" xfId="2" applyFont="1" applyBorder="1"/>
    <xf numFmtId="1" fontId="62" fillId="0" borderId="193" xfId="0" applyNumberFormat="1" applyFont="1" applyBorder="1"/>
    <xf numFmtId="1" fontId="64" fillId="0" borderId="66" xfId="0" applyNumberFormat="1" applyFont="1" applyBorder="1"/>
    <xf numFmtId="1" fontId="64" fillId="0" borderId="60" xfId="0" applyNumberFormat="1" applyFont="1" applyBorder="1"/>
    <xf numFmtId="1" fontId="64" fillId="0" borderId="67" xfId="0" applyNumberFormat="1" applyFont="1" applyBorder="1"/>
    <xf numFmtId="167" fontId="64" fillId="0" borderId="125" xfId="2" applyFont="1" applyBorder="1"/>
    <xf numFmtId="1" fontId="64" fillId="0" borderId="105" xfId="0" applyNumberFormat="1" applyFont="1" applyBorder="1"/>
    <xf numFmtId="0" fontId="64" fillId="0" borderId="102" xfId="0" applyFont="1" applyBorder="1" applyAlignment="1">
      <alignment horizontal="center"/>
    </xf>
    <xf numFmtId="0" fontId="64" fillId="0" borderId="98" xfId="0" applyFont="1" applyBorder="1"/>
    <xf numFmtId="1" fontId="64" fillId="0" borderId="68" xfId="0" applyNumberFormat="1" applyFont="1" applyBorder="1"/>
    <xf numFmtId="1" fontId="64" fillId="0" borderId="69" xfId="0" applyNumberFormat="1" applyFont="1" applyBorder="1"/>
    <xf numFmtId="1" fontId="64" fillId="0" borderId="70" xfId="0" applyNumberFormat="1" applyFont="1" applyBorder="1"/>
    <xf numFmtId="167" fontId="64" fillId="0" borderId="119" xfId="2" applyFont="1" applyBorder="1"/>
    <xf numFmtId="1" fontId="64" fillId="0" borderId="118" xfId="0" applyNumberFormat="1" applyFont="1" applyBorder="1"/>
    <xf numFmtId="0" fontId="3" fillId="0" borderId="210" xfId="0" applyFont="1" applyBorder="1" applyAlignment="1">
      <alignment horizontal="center"/>
    </xf>
    <xf numFmtId="0" fontId="16" fillId="0" borderId="115" xfId="3" applyFont="1" applyBorder="1" applyAlignment="1">
      <alignment vertical="center" wrapText="1"/>
    </xf>
    <xf numFmtId="1" fontId="3" fillId="0" borderId="210" xfId="0" applyNumberFormat="1" applyFont="1" applyBorder="1"/>
    <xf numFmtId="1" fontId="3" fillId="0" borderId="208" xfId="0" applyNumberFormat="1" applyFont="1" applyBorder="1"/>
    <xf numFmtId="1" fontId="65" fillId="0" borderId="234" xfId="0" applyNumberFormat="1" applyFont="1" applyBorder="1"/>
    <xf numFmtId="9" fontId="66" fillId="0" borderId="87" xfId="2" applyNumberFormat="1" applyFont="1" applyBorder="1" applyAlignment="1">
      <alignment horizontal="right"/>
    </xf>
    <xf numFmtId="1" fontId="3" fillId="0" borderId="234" xfId="0" applyNumberFormat="1" applyFont="1" applyBorder="1"/>
    <xf numFmtId="1" fontId="3" fillId="0" borderId="115" xfId="0" applyNumberFormat="1" applyFont="1" applyBorder="1"/>
    <xf numFmtId="1" fontId="3" fillId="0" borderId="259" xfId="0" applyNumberFormat="1" applyFont="1" applyBorder="1"/>
    <xf numFmtId="1" fontId="16" fillId="0" borderId="234" xfId="0" applyNumberFormat="1" applyFont="1" applyBorder="1" applyAlignment="1">
      <alignment horizontal="right"/>
    </xf>
    <xf numFmtId="1" fontId="16" fillId="0" borderId="208" xfId="0" applyNumberFormat="1" applyFont="1" applyBorder="1" applyAlignment="1">
      <alignment horizontal="right"/>
    </xf>
    <xf numFmtId="1" fontId="66" fillId="0" borderId="115" xfId="0" applyNumberFormat="1" applyFont="1" applyBorder="1" applyAlignment="1">
      <alignment horizontal="right"/>
    </xf>
    <xf numFmtId="9" fontId="66" fillId="0" borderId="208" xfId="2" applyNumberFormat="1" applyFont="1" applyBorder="1" applyAlignment="1">
      <alignment horizontal="right"/>
    </xf>
    <xf numFmtId="0" fontId="3" fillId="0" borderId="68" xfId="0" applyFont="1" applyBorder="1" applyAlignment="1">
      <alignment horizontal="center"/>
    </xf>
    <xf numFmtId="0" fontId="16" fillId="0" borderId="118" xfId="3" applyFont="1" applyBorder="1" applyAlignment="1">
      <alignment vertical="center" wrapText="1"/>
    </xf>
    <xf numFmtId="1" fontId="3" fillId="0" borderId="68" xfId="0" applyNumberFormat="1" applyFont="1" applyBorder="1"/>
    <xf numFmtId="1" fontId="3" fillId="0" borderId="70" xfId="0" applyNumberFormat="1" applyFont="1" applyBorder="1"/>
    <xf numFmtId="1" fontId="65" fillId="0" borderId="154" xfId="0" applyNumberFormat="1" applyFont="1" applyBorder="1"/>
    <xf numFmtId="9" fontId="66" fillId="0" borderId="69" xfId="2" applyNumberFormat="1" applyFont="1" applyBorder="1" applyAlignment="1">
      <alignment horizontal="right"/>
    </xf>
    <xf numFmtId="1" fontId="3" fillId="0" borderId="154" xfId="0" applyNumberFormat="1" applyFont="1" applyBorder="1"/>
    <xf numFmtId="1" fontId="3" fillId="0" borderId="118" xfId="0" applyNumberFormat="1" applyFont="1" applyBorder="1"/>
    <xf numFmtId="1" fontId="3" fillId="0" borderId="200" xfId="0" applyNumberFormat="1" applyFont="1" applyBorder="1"/>
    <xf numFmtId="1" fontId="16" fillId="0" borderId="154" xfId="0" applyNumberFormat="1" applyFont="1" applyBorder="1" applyAlignment="1">
      <alignment horizontal="right"/>
    </xf>
    <xf numFmtId="1" fontId="66" fillId="0" borderId="118" xfId="0" applyNumberFormat="1" applyFont="1" applyBorder="1" applyAlignment="1">
      <alignment horizontal="right"/>
    </xf>
    <xf numFmtId="9" fontId="66" fillId="0" borderId="70" xfId="2" applyNumberFormat="1" applyFont="1" applyBorder="1" applyAlignment="1">
      <alignment horizontal="right"/>
    </xf>
    <xf numFmtId="1" fontId="3" fillId="0" borderId="248" xfId="0" applyNumberFormat="1" applyFont="1" applyBorder="1"/>
    <xf numFmtId="1" fontId="3" fillId="0" borderId="232" xfId="0" applyNumberFormat="1" applyFont="1" applyBorder="1"/>
    <xf numFmtId="1" fontId="65" fillId="0" borderId="87" xfId="0" applyNumberFormat="1" applyFont="1" applyBorder="1"/>
    <xf numFmtId="9" fontId="66" fillId="0" borderId="233" xfId="2" applyNumberFormat="1" applyFont="1" applyBorder="1" applyAlignment="1">
      <alignment horizontal="right"/>
    </xf>
    <xf numFmtId="1" fontId="3" fillId="0" borderId="235" xfId="0" applyNumberFormat="1" applyFont="1" applyBorder="1"/>
    <xf numFmtId="1" fontId="3" fillId="0" borderId="175" xfId="0" applyNumberFormat="1" applyFont="1" applyBorder="1"/>
    <xf numFmtId="9" fontId="66" fillId="0" borderId="115" xfId="2" applyNumberFormat="1" applyFont="1" applyBorder="1" applyAlignment="1">
      <alignment horizontal="right"/>
    </xf>
    <xf numFmtId="1" fontId="16" fillId="0" borderId="210" xfId="0" applyNumberFormat="1" applyFont="1" applyBorder="1" applyAlignment="1">
      <alignment horizontal="right"/>
    </xf>
    <xf numFmtId="1" fontId="16" fillId="0" borderId="115" xfId="0" applyNumberFormat="1" applyFont="1" applyBorder="1" applyAlignment="1">
      <alignment horizontal="right"/>
    </xf>
    <xf numFmtId="1" fontId="16" fillId="0" borderId="232" xfId="0" applyNumberFormat="1" applyFont="1" applyBorder="1" applyAlignment="1">
      <alignment horizontal="right"/>
    </xf>
    <xf numFmtId="0" fontId="3" fillId="0" borderId="66" xfId="0" applyFont="1" applyBorder="1" applyAlignment="1">
      <alignment horizontal="center"/>
    </xf>
    <xf numFmtId="0" fontId="16" fillId="0" borderId="105" xfId="3" applyFont="1" applyBorder="1" applyAlignment="1">
      <alignment vertical="center" wrapText="1"/>
    </xf>
    <xf numFmtId="1" fontId="3" fillId="0" borderId="216" xfId="0" applyNumberFormat="1" applyFont="1" applyBorder="1"/>
    <xf numFmtId="1" fontId="3" fillId="0" borderId="129" xfId="0" applyNumberFormat="1" applyFont="1" applyBorder="1"/>
    <xf numFmtId="1" fontId="65" fillId="0" borderId="60" xfId="0" applyNumberFormat="1" applyFont="1" applyBorder="1"/>
    <xf numFmtId="9" fontId="66" fillId="0" borderId="123" xfId="2" applyNumberFormat="1" applyFont="1" applyBorder="1" applyAlignment="1">
      <alignment horizontal="right"/>
    </xf>
    <xf numFmtId="1" fontId="3" fillId="0" borderId="124" xfId="0" applyNumberFormat="1" applyFont="1" applyBorder="1"/>
    <xf numFmtId="1" fontId="3" fillId="0" borderId="133" xfId="0" applyNumberFormat="1" applyFont="1" applyBorder="1" applyAlignment="1">
      <alignment horizontal="right"/>
    </xf>
    <xf numFmtId="1" fontId="3" fillId="0" borderId="105" xfId="0" applyNumberFormat="1" applyFont="1" applyBorder="1"/>
    <xf numFmtId="1" fontId="65" fillId="0" borderId="105" xfId="0" applyNumberFormat="1" applyFont="1" applyBorder="1"/>
    <xf numFmtId="9" fontId="66" fillId="0" borderId="67" xfId="2" applyNumberFormat="1" applyFont="1" applyBorder="1" applyAlignment="1">
      <alignment horizontal="right"/>
    </xf>
    <xf numFmtId="0" fontId="60" fillId="0" borderId="68" xfId="0" applyFont="1" applyBorder="1" applyAlignment="1">
      <alignment horizontal="center"/>
    </xf>
    <xf numFmtId="0" fontId="16" fillId="0" borderId="118" xfId="3" applyFont="1" applyBorder="1" applyAlignment="1">
      <alignment vertical="center"/>
    </xf>
    <xf numFmtId="0" fontId="3" fillId="0" borderId="138" xfId="0" applyFont="1" applyBorder="1"/>
    <xf numFmtId="0" fontId="3" fillId="0" borderId="219" xfId="0" applyFont="1" applyBorder="1"/>
    <xf numFmtId="0" fontId="65" fillId="0" borderId="69" xfId="0" applyFont="1" applyBorder="1"/>
    <xf numFmtId="9" fontId="65" fillId="0" borderId="220" xfId="2" applyNumberFormat="1" applyFont="1" applyBorder="1"/>
    <xf numFmtId="171" fontId="3" fillId="0" borderId="154" xfId="1" applyNumberFormat="1" applyFont="1" applyBorder="1"/>
    <xf numFmtId="171" fontId="3" fillId="0" borderId="221" xfId="1" applyNumberFormat="1" applyFont="1" applyBorder="1" applyAlignment="1">
      <alignment horizontal="right"/>
    </xf>
    <xf numFmtId="0" fontId="3" fillId="0" borderId="154" xfId="0" applyFont="1" applyBorder="1"/>
    <xf numFmtId="0" fontId="3" fillId="0" borderId="118" xfId="0" applyFont="1" applyBorder="1"/>
    <xf numFmtId="0" fontId="65" fillId="0" borderId="118" xfId="0" applyFont="1" applyBorder="1"/>
    <xf numFmtId="9" fontId="65" fillId="0" borderId="70" xfId="2" applyNumberFormat="1" applyFont="1" applyBorder="1"/>
    <xf numFmtId="0" fontId="60" fillId="0" borderId="21" xfId="0" applyFont="1" applyBorder="1" applyAlignment="1">
      <alignment horizontal="center"/>
    </xf>
    <xf numFmtId="0" fontId="16" fillId="0" borderId="11" xfId="3" applyFont="1" applyBorder="1" applyAlignment="1">
      <alignment vertical="center"/>
    </xf>
    <xf numFmtId="0" fontId="3" fillId="0" borderId="209" xfId="0" applyFont="1" applyBorder="1"/>
    <xf numFmtId="0" fontId="3" fillId="0" borderId="74" xfId="0" applyFont="1" applyBorder="1"/>
    <xf numFmtId="0" fontId="65" fillId="0" borderId="75" xfId="0" applyFont="1" applyBorder="1"/>
    <xf numFmtId="9" fontId="65" fillId="0" borderId="88" xfId="2" applyNumberFormat="1" applyFont="1" applyBorder="1"/>
    <xf numFmtId="171" fontId="3" fillId="0" borderId="155" xfId="1" applyNumberFormat="1" applyFont="1" applyBorder="1"/>
    <xf numFmtId="171" fontId="3" fillId="0" borderId="222" xfId="1" applyNumberFormat="1" applyFont="1" applyBorder="1" applyAlignment="1">
      <alignment horizontal="right"/>
    </xf>
    <xf numFmtId="0" fontId="3" fillId="0" borderId="11" xfId="0" applyFont="1" applyBorder="1"/>
    <xf numFmtId="0" fontId="3" fillId="0" borderId="21" xfId="0" applyFont="1" applyBorder="1"/>
    <xf numFmtId="0" fontId="65" fillId="0" borderId="13" xfId="0" applyFont="1" applyBorder="1"/>
    <xf numFmtId="9" fontId="65" fillId="0" borderId="169" xfId="2" applyNumberFormat="1" applyFont="1" applyBorder="1"/>
    <xf numFmtId="0" fontId="60" fillId="0" borderId="15" xfId="0" applyFont="1" applyBorder="1" applyAlignment="1">
      <alignment horizontal="center"/>
    </xf>
    <xf numFmtId="0" fontId="16" fillId="0" borderId="16" xfId="3" applyFont="1" applyBorder="1" applyAlignment="1">
      <alignment vertical="center"/>
    </xf>
    <xf numFmtId="0" fontId="3" fillId="0" borderId="134" xfId="0" applyFont="1" applyBorder="1"/>
    <xf numFmtId="0" fontId="3" fillId="0" borderId="79" xfId="0" applyFont="1" applyBorder="1"/>
    <xf numFmtId="0" fontId="65" fillId="0" borderId="80" xfId="0" applyFont="1" applyBorder="1"/>
    <xf numFmtId="9" fontId="65" fillId="0" borderId="81" xfId="2" applyNumberFormat="1" applyFont="1" applyBorder="1"/>
    <xf numFmtId="171" fontId="3" fillId="0" borderId="111" xfId="1" applyNumberFormat="1" applyFont="1" applyBorder="1"/>
    <xf numFmtId="171" fontId="3" fillId="0" borderId="223" xfId="1" applyNumberFormat="1" applyFont="1" applyBorder="1" applyAlignment="1">
      <alignment horizontal="right"/>
    </xf>
    <xf numFmtId="0" fontId="3" fillId="0" borderId="20" xfId="0" applyFont="1" applyBorder="1"/>
    <xf numFmtId="0" fontId="3" fillId="0" borderId="16" xfId="0" applyFont="1" applyBorder="1"/>
    <xf numFmtId="0" fontId="3" fillId="0" borderId="15" xfId="0" applyFont="1" applyBorder="1"/>
    <xf numFmtId="0" fontId="65" fillId="0" borderId="20" xfId="0" applyFont="1" applyBorder="1"/>
    <xf numFmtId="9" fontId="65" fillId="0" borderId="249" xfId="2" applyNumberFormat="1" applyFont="1" applyBorder="1"/>
    <xf numFmtId="0" fontId="60" fillId="0" borderId="35" xfId="0" applyFont="1" applyBorder="1" applyAlignment="1">
      <alignment horizontal="center"/>
    </xf>
    <xf numFmtId="0" fontId="16" fillId="0" borderId="38" xfId="3" applyFont="1" applyBorder="1" applyAlignment="1">
      <alignment vertical="center"/>
    </xf>
    <xf numFmtId="0" fontId="3" fillId="0" borderId="217" xfId="0" applyFont="1" applyBorder="1"/>
    <xf numFmtId="0" fontId="3" fillId="0" borderId="76" xfId="0" applyFont="1" applyBorder="1"/>
    <xf numFmtId="0" fontId="65" fillId="0" borderId="77" xfId="0" applyFont="1" applyBorder="1"/>
    <xf numFmtId="9" fontId="65" fillId="0" borderId="78" xfId="2" applyNumberFormat="1" applyFont="1" applyBorder="1"/>
    <xf numFmtId="171" fontId="3" fillId="0" borderId="156" xfId="1" applyNumberFormat="1" applyFont="1" applyBorder="1"/>
    <xf numFmtId="171" fontId="3" fillId="0" borderId="224" xfId="1" applyNumberFormat="1" applyFont="1" applyBorder="1" applyAlignment="1">
      <alignment horizontal="right"/>
    </xf>
    <xf numFmtId="0" fontId="3" fillId="0" borderId="56" xfId="0" applyFont="1" applyBorder="1"/>
    <xf numFmtId="0" fontId="3" fillId="0" borderId="38" xfId="0" applyFont="1" applyBorder="1"/>
    <xf numFmtId="0" fontId="3" fillId="0" borderId="35" xfId="0" applyFont="1" applyBorder="1"/>
    <xf numFmtId="0" fontId="65" fillId="0" borderId="56" xfId="0" applyFont="1" applyBorder="1"/>
    <xf numFmtId="9" fontId="65" fillId="0" borderId="250" xfId="2" applyNumberFormat="1" applyFont="1" applyBorder="1"/>
    <xf numFmtId="0" fontId="60" fillId="0" borderId="26" xfId="0" applyFont="1" applyBorder="1" applyAlignment="1">
      <alignment horizontal="center"/>
    </xf>
    <xf numFmtId="0" fontId="16" fillId="0" borderId="29" xfId="3" applyFont="1" applyBorder="1" applyAlignment="1">
      <alignment vertical="center"/>
    </xf>
    <xf numFmtId="0" fontId="3" fillId="0" borderId="215" xfId="0" applyFont="1" applyBorder="1"/>
    <xf numFmtId="0" fontId="3" fillId="0" borderId="82" xfId="0" applyFont="1" applyBorder="1"/>
    <xf numFmtId="0" fontId="3" fillId="0" borderId="83" xfId="0" applyFont="1" applyBorder="1"/>
    <xf numFmtId="9" fontId="3" fillId="0" borderId="84" xfId="2" applyNumberFormat="1" applyFont="1" applyBorder="1"/>
    <xf numFmtId="171" fontId="3" fillId="0" borderId="157" xfId="1" applyNumberFormat="1" applyFont="1" applyBorder="1"/>
    <xf numFmtId="171" fontId="3" fillId="0" borderId="225" xfId="1" applyNumberFormat="1" applyFont="1" applyBorder="1" applyAlignment="1">
      <alignment horizontal="right"/>
    </xf>
    <xf numFmtId="0" fontId="65" fillId="0" borderId="83" xfId="0" applyFont="1" applyBorder="1"/>
    <xf numFmtId="9" fontId="65" fillId="0" borderId="84" xfId="2" applyNumberFormat="1" applyFont="1" applyBorder="1"/>
    <xf numFmtId="0" fontId="3" fillId="0" borderId="218" xfId="0" applyFont="1" applyBorder="1"/>
    <xf numFmtId="0" fontId="3" fillId="0" borderId="30" xfId="0" applyFont="1" applyBorder="1"/>
    <xf numFmtId="0" fontId="3" fillId="0" borderId="26" xfId="0" applyFont="1" applyBorder="1"/>
    <xf numFmtId="0" fontId="65" fillId="0" borderId="218" xfId="0" applyFont="1" applyBorder="1"/>
    <xf numFmtId="9" fontId="65" fillId="0" borderId="251" xfId="2" applyNumberFormat="1" applyFont="1" applyBorder="1"/>
    <xf numFmtId="0" fontId="58" fillId="0" borderId="125" xfId="0" applyFont="1" applyBorder="1" applyAlignment="1">
      <alignment horizontal="right"/>
    </xf>
    <xf numFmtId="0" fontId="6" fillId="0" borderId="93" xfId="3" applyFont="1" applyBorder="1" applyAlignment="1">
      <alignment horizontal="center" vertical="center"/>
    </xf>
    <xf numFmtId="1" fontId="6" fillId="0" borderId="48" xfId="7" applyNumberFormat="1" applyFont="1" applyBorder="1" applyAlignment="1">
      <alignment horizontal="right"/>
    </xf>
    <xf numFmtId="1" fontId="6" fillId="0" borderId="48" xfId="201" applyNumberFormat="1" applyFont="1" applyBorder="1" applyAlignment="1">
      <alignment horizontal="right"/>
    </xf>
    <xf numFmtId="9" fontId="10" fillId="0" borderId="336" xfId="3" applyNumberFormat="1" applyFont="1" applyBorder="1"/>
    <xf numFmtId="9" fontId="10" fillId="0" borderId="189" xfId="3" applyNumberFormat="1" applyFont="1" applyBorder="1"/>
    <xf numFmtId="1" fontId="4" fillId="0" borderId="198" xfId="3" applyNumberFormat="1" applyFont="1" applyBorder="1"/>
    <xf numFmtId="0" fontId="2" fillId="0" borderId="210" xfId="3" applyBorder="1" applyAlignment="1">
      <alignment horizontal="center"/>
    </xf>
    <xf numFmtId="0" fontId="2" fillId="0" borderId="115" xfId="3" applyBorder="1"/>
    <xf numFmtId="1" fontId="2" fillId="0" borderId="198" xfId="3" applyNumberFormat="1" applyBorder="1"/>
    <xf numFmtId="0" fontId="4" fillId="0" borderId="142" xfId="3" applyFont="1" applyBorder="1" applyAlignment="1">
      <alignment horizontal="center" wrapText="1"/>
    </xf>
    <xf numFmtId="0" fontId="6" fillId="0" borderId="0" xfId="7" applyFont="1" applyAlignment="1">
      <alignment wrapText="1"/>
    </xf>
    <xf numFmtId="0" fontId="6" fillId="0" borderId="94" xfId="7" applyFont="1" applyBorder="1" applyAlignment="1">
      <alignment wrapText="1"/>
    </xf>
    <xf numFmtId="0" fontId="6" fillId="0" borderId="93" xfId="0" applyFont="1" applyBorder="1"/>
    <xf numFmtId="0" fontId="6" fillId="0" borderId="10" xfId="0" applyFont="1" applyBorder="1"/>
    <xf numFmtId="0" fontId="6" fillId="0" borderId="94" xfId="0" applyFont="1" applyBorder="1"/>
    <xf numFmtId="3" fontId="6" fillId="0" borderId="198" xfId="7" applyNumberFormat="1" applyFont="1" applyBorder="1"/>
    <xf numFmtId="0" fontId="6" fillId="0" borderId="8" xfId="0" applyFont="1" applyBorder="1"/>
    <xf numFmtId="1" fontId="6" fillId="0" borderId="99" xfId="48" applyNumberFormat="1" applyFont="1" applyBorder="1" applyAlignment="1">
      <alignment horizontal="right"/>
    </xf>
    <xf numFmtId="0" fontId="6" fillId="0" borderId="14" xfId="0" applyFont="1" applyBorder="1"/>
    <xf numFmtId="3" fontId="6" fillId="0" borderId="259" xfId="7" applyNumberFormat="1" applyFont="1" applyBorder="1"/>
    <xf numFmtId="0" fontId="4" fillId="0" borderId="60" xfId="0" applyFont="1" applyBorder="1" applyAlignment="1">
      <alignment horizontal="left" vertical="top" wrapText="1"/>
    </xf>
    <xf numFmtId="166" fontId="4" fillId="0" borderId="60" xfId="0" applyNumberFormat="1" applyFont="1" applyBorder="1" applyAlignment="1">
      <alignment horizontal="center" wrapText="1"/>
    </xf>
    <xf numFmtId="9" fontId="0" fillId="0" borderId="60" xfId="0" applyNumberFormat="1" applyBorder="1"/>
    <xf numFmtId="0" fontId="52" fillId="0" borderId="101" xfId="0" applyFont="1" applyBorder="1" applyAlignment="1">
      <alignment horizontal="center"/>
    </xf>
    <xf numFmtId="0" fontId="52" fillId="0" borderId="16" xfId="0" applyFont="1" applyBorder="1" applyAlignment="1">
      <alignment wrapText="1"/>
    </xf>
    <xf numFmtId="0" fontId="53" fillId="0" borderId="101" xfId="0" applyFont="1" applyBorder="1" applyAlignment="1">
      <alignment horizontal="center"/>
    </xf>
    <xf numFmtId="0" fontId="53" fillId="0" borderId="16" xfId="0" applyFont="1" applyBorder="1" applyAlignment="1">
      <alignment wrapText="1"/>
    </xf>
    <xf numFmtId="0" fontId="53" fillId="0" borderId="178" xfId="0" applyFont="1" applyBorder="1" applyAlignment="1">
      <alignment horizontal="center"/>
    </xf>
    <xf numFmtId="0" fontId="53" fillId="0" borderId="23" xfId="0" applyFont="1" applyBorder="1" applyAlignment="1">
      <alignment wrapText="1"/>
    </xf>
    <xf numFmtId="0" fontId="28" fillId="0" borderId="243" xfId="0" applyFont="1" applyBorder="1" applyAlignment="1">
      <alignment horizontal="center"/>
    </xf>
    <xf numFmtId="0" fontId="28" fillId="0" borderId="245" xfId="0" applyFont="1" applyBorder="1" applyAlignment="1">
      <alignment wrapText="1"/>
    </xf>
    <xf numFmtId="171" fontId="28" fillId="0" borderId="194" xfId="1" applyNumberFormat="1" applyFont="1" applyBorder="1"/>
    <xf numFmtId="171" fontId="28" fillId="0" borderId="173" xfId="1" applyNumberFormat="1" applyFont="1" applyBorder="1"/>
    <xf numFmtId="0" fontId="17" fillId="10" borderId="62" xfId="0" applyFont="1" applyFill="1" applyBorder="1" applyAlignment="1">
      <alignment horizontal="center" wrapText="1"/>
    </xf>
    <xf numFmtId="0" fontId="52" fillId="0" borderId="93" xfId="0" applyFont="1" applyBorder="1" applyAlignment="1">
      <alignment horizontal="center"/>
    </xf>
    <xf numFmtId="0" fontId="52" fillId="0" borderId="11" xfId="0" applyFont="1" applyBorder="1" applyAlignment="1">
      <alignment wrapText="1"/>
    </xf>
    <xf numFmtId="0" fontId="67" fillId="0" borderId="0" xfId="0" applyFont="1"/>
    <xf numFmtId="3" fontId="6" fillId="0" borderId="125" xfId="7" applyNumberFormat="1" applyFont="1" applyBorder="1"/>
    <xf numFmtId="3" fontId="6" fillId="0" borderId="119" xfId="7" applyNumberFormat="1" applyFont="1" applyBorder="1"/>
    <xf numFmtId="0" fontId="33" fillId="0" borderId="33" xfId="213" applyFont="1" applyBorder="1"/>
    <xf numFmtId="173" fontId="34" fillId="0" borderId="32" xfId="0" applyNumberFormat="1" applyFont="1" applyBorder="1" applyAlignment="1">
      <alignment horizontal="right"/>
    </xf>
    <xf numFmtId="173" fontId="57" fillId="0" borderId="32" xfId="0" applyNumberFormat="1" applyFont="1" applyBorder="1" applyAlignment="1">
      <alignment horizontal="right"/>
    </xf>
    <xf numFmtId="173" fontId="56" fillId="0" borderId="130" xfId="0" applyNumberFormat="1" applyFont="1" applyBorder="1" applyAlignment="1">
      <alignment horizontal="right"/>
    </xf>
    <xf numFmtId="0" fontId="33" fillId="0" borderId="95" xfId="211" applyFont="1" applyBorder="1" applyAlignment="1">
      <alignment horizontal="center" wrapText="1"/>
    </xf>
    <xf numFmtId="0" fontId="33" fillId="0" borderId="337" xfId="213" applyFont="1" applyBorder="1"/>
    <xf numFmtId="0" fontId="33" fillId="0" borderId="158" xfId="213" applyFont="1" applyBorder="1"/>
    <xf numFmtId="0" fontId="32" fillId="0" borderId="187" xfId="211" applyFont="1" applyBorder="1" applyAlignment="1">
      <alignment horizontal="center" wrapText="1"/>
    </xf>
    <xf numFmtId="0" fontId="2" fillId="0" borderId="128" xfId="211" applyBorder="1"/>
    <xf numFmtId="0" fontId="30" fillId="0" borderId="122" xfId="213" applyFont="1" applyBorder="1"/>
    <xf numFmtId="0" fontId="2" fillId="0" borderId="85" xfId="211" applyBorder="1"/>
    <xf numFmtId="0" fontId="59" fillId="0" borderId="112" xfId="213" applyFont="1" applyBorder="1"/>
    <xf numFmtId="0" fontId="32" fillId="0" borderId="122" xfId="213" applyFont="1" applyBorder="1"/>
    <xf numFmtId="0" fontId="2" fillId="0" borderId="87" xfId="211" applyBorder="1"/>
    <xf numFmtId="0" fontId="33" fillId="0" borderId="112" xfId="213" applyFont="1" applyBorder="1"/>
    <xf numFmtId="0" fontId="33" fillId="0" borderId="0" xfId="213" applyFont="1"/>
    <xf numFmtId="0" fontId="32" fillId="0" borderId="85" xfId="211" applyFont="1" applyBorder="1" applyAlignment="1">
      <alignment horizontal="center"/>
    </xf>
    <xf numFmtId="0" fontId="32" fillId="0" borderId="87" xfId="211" applyFont="1" applyBorder="1" applyAlignment="1">
      <alignment horizontal="center"/>
    </xf>
    <xf numFmtId="0" fontId="6" fillId="0" borderId="91" xfId="3" applyFont="1" applyBorder="1" applyAlignment="1">
      <alignment horizontal="center" vertical="center"/>
    </xf>
    <xf numFmtId="0" fontId="6" fillId="0" borderId="96" xfId="3" applyFont="1" applyBorder="1" applyAlignment="1">
      <alignment vertical="center" wrapText="1"/>
    </xf>
    <xf numFmtId="1" fontId="6" fillId="0" borderId="184" xfId="201" applyNumberFormat="1" applyFont="1" applyBorder="1" applyAlignment="1">
      <alignment horizontal="right"/>
    </xf>
    <xf numFmtId="9" fontId="10" fillId="0" borderId="207" xfId="3" applyNumberFormat="1" applyFont="1" applyBorder="1"/>
    <xf numFmtId="9" fontId="10" fillId="0" borderId="186" xfId="3" applyNumberFormat="1" applyFont="1" applyBorder="1"/>
    <xf numFmtId="0" fontId="68" fillId="0" borderId="0" xfId="3" applyFont="1"/>
    <xf numFmtId="1" fontId="4" fillId="0" borderId="0" xfId="3" applyNumberFormat="1" applyFont="1"/>
    <xf numFmtId="0" fontId="0" fillId="0" borderId="210" xfId="3" applyFont="1" applyBorder="1" applyAlignment="1">
      <alignment horizontal="center"/>
    </xf>
    <xf numFmtId="0" fontId="0" fillId="0" borderId="87" xfId="3" applyFont="1" applyBorder="1"/>
    <xf numFmtId="1" fontId="6" fillId="0" borderId="87" xfId="3" applyNumberFormat="1" applyFont="1" applyBorder="1"/>
    <xf numFmtId="1" fontId="6" fillId="0" borderId="208" xfId="3" applyNumberFormat="1" applyFont="1" applyBorder="1"/>
    <xf numFmtId="0" fontId="4" fillId="0" borderId="64" xfId="3" applyFont="1" applyBorder="1"/>
    <xf numFmtId="1" fontId="7" fillId="0" borderId="64" xfId="3" applyNumberFormat="1" applyFont="1" applyBorder="1"/>
    <xf numFmtId="1" fontId="7" fillId="0" borderId="65" xfId="3" applyNumberFormat="1" applyFont="1" applyBorder="1"/>
    <xf numFmtId="1" fontId="7" fillId="0" borderId="64" xfId="3" applyNumberFormat="1" applyFont="1" applyBorder="1" applyAlignment="1">
      <alignment vertical="center"/>
    </xf>
    <xf numFmtId="3" fontId="7" fillId="0" borderId="91" xfId="0" applyNumberFormat="1" applyFont="1" applyBorder="1"/>
    <xf numFmtId="1" fontId="4" fillId="0" borderId="191" xfId="0" applyNumberFormat="1" applyFont="1" applyBorder="1"/>
    <xf numFmtId="1" fontId="4" fillId="3" borderId="191" xfId="0" applyNumberFormat="1" applyFont="1" applyFill="1" applyBorder="1"/>
    <xf numFmtId="1" fontId="4" fillId="0" borderId="173" xfId="0" applyNumberFormat="1" applyFont="1" applyBorder="1"/>
    <xf numFmtId="1" fontId="16" fillId="0" borderId="60" xfId="0" applyNumberFormat="1" applyFont="1" applyBorder="1" applyAlignment="1">
      <alignment horizontal="right"/>
    </xf>
    <xf numFmtId="1" fontId="16" fillId="0" borderId="63" xfId="0" applyNumberFormat="1" applyFont="1" applyBorder="1" applyAlignment="1">
      <alignment horizontal="right"/>
    </xf>
    <xf numFmtId="1" fontId="16" fillId="0" borderId="64" xfId="0" applyNumberFormat="1" applyFont="1" applyBorder="1" applyAlignment="1">
      <alignment horizontal="right"/>
    </xf>
    <xf numFmtId="1" fontId="16" fillId="0" borderId="66" xfId="0" applyNumberFormat="1" applyFont="1" applyBorder="1" applyAlignment="1">
      <alignment horizontal="right"/>
    </xf>
    <xf numFmtId="1" fontId="16" fillId="0" borderId="68" xfId="0" applyNumberFormat="1" applyFont="1" applyBorder="1" applyAlignment="1">
      <alignment horizontal="right"/>
    </xf>
    <xf numFmtId="1" fontId="16" fillId="0" borderId="69" xfId="0" applyNumberFormat="1" applyFont="1" applyBorder="1" applyAlignment="1">
      <alignment horizontal="right"/>
    </xf>
    <xf numFmtId="1" fontId="16" fillId="0" borderId="65" xfId="0" applyNumberFormat="1" applyFont="1" applyBorder="1" applyAlignment="1">
      <alignment horizontal="right"/>
    </xf>
    <xf numFmtId="1" fontId="16" fillId="0" borderId="67" xfId="0" applyNumberFormat="1" applyFont="1" applyBorder="1" applyAlignment="1">
      <alignment horizontal="right"/>
    </xf>
    <xf numFmtId="1" fontId="4" fillId="0" borderId="192" xfId="0" applyNumberFormat="1" applyFont="1" applyBorder="1"/>
    <xf numFmtId="0" fontId="16" fillId="0" borderId="60" xfId="0" applyFont="1" applyBorder="1" applyAlignment="1">
      <alignment horizontal="right"/>
    </xf>
    <xf numFmtId="0" fontId="4" fillId="0" borderId="11" xfId="0" applyFont="1" applyBorder="1" applyAlignment="1">
      <alignment wrapText="1"/>
    </xf>
    <xf numFmtId="1" fontId="14" fillId="0" borderId="208" xfId="0" applyNumberFormat="1" applyFont="1" applyBorder="1"/>
    <xf numFmtId="1" fontId="4" fillId="0" borderId="231" xfId="0" applyNumberFormat="1" applyFont="1" applyBorder="1" applyAlignment="1">
      <alignment wrapText="1"/>
    </xf>
    <xf numFmtId="0" fontId="0" fillId="0" borderId="206" xfId="0" applyBorder="1" applyAlignment="1">
      <alignment horizontal="center"/>
    </xf>
    <xf numFmtId="0" fontId="35" fillId="0" borderId="117" xfId="12" applyFont="1" applyBorder="1" applyAlignment="1">
      <alignment horizontal="center" vertical="center"/>
    </xf>
    <xf numFmtId="0" fontId="35" fillId="0" borderId="127" xfId="12" applyFont="1" applyBorder="1" applyAlignment="1">
      <alignment vertical="center" wrapText="1"/>
    </xf>
    <xf numFmtId="3" fontId="46" fillId="0" borderId="89" xfId="1158" applyNumberFormat="1" applyFont="1" applyBorder="1" applyAlignment="1">
      <alignment vertical="center" wrapText="1"/>
    </xf>
    <xf numFmtId="3" fontId="46" fillId="0" borderId="85" xfId="1158" applyNumberFormat="1" applyFont="1" applyBorder="1" applyAlignment="1">
      <alignment vertical="center" wrapText="1"/>
    </xf>
    <xf numFmtId="3" fontId="46" fillId="0" borderId="86" xfId="1158" applyNumberFormat="1" applyFont="1" applyBorder="1" applyAlignment="1">
      <alignment vertical="center" wrapText="1"/>
    </xf>
    <xf numFmtId="3" fontId="47" fillId="0" borderId="89" xfId="1158" applyNumberFormat="1" applyFont="1" applyBorder="1" applyAlignment="1">
      <alignment vertical="center" wrapText="1"/>
    </xf>
    <xf numFmtId="3" fontId="47" fillId="0" borderId="85" xfId="1158" applyNumberFormat="1" applyFont="1" applyBorder="1" applyAlignment="1">
      <alignment vertical="center" wrapText="1"/>
    </xf>
    <xf numFmtId="3" fontId="47" fillId="0" borderId="90" xfId="1158" applyNumberFormat="1" applyFont="1" applyBorder="1" applyAlignment="1">
      <alignment vertical="center" wrapText="1"/>
    </xf>
    <xf numFmtId="0" fontId="35" fillId="0" borderId="194" xfId="12" applyFont="1" applyBorder="1" applyAlignment="1">
      <alignment horizontal="center" vertical="center"/>
    </xf>
    <xf numFmtId="3" fontId="46" fillId="0" borderId="191" xfId="1158" applyNumberFormat="1" applyFont="1" applyBorder="1" applyAlignment="1">
      <alignment vertical="center" wrapText="1"/>
    </xf>
    <xf numFmtId="3" fontId="46" fillId="0" borderId="192" xfId="1158" applyNumberFormat="1" applyFont="1" applyBorder="1" applyAlignment="1">
      <alignment vertical="center" wrapText="1"/>
    </xf>
    <xf numFmtId="3" fontId="46" fillId="0" borderId="193" xfId="1158" applyNumberFormat="1" applyFont="1" applyBorder="1" applyAlignment="1">
      <alignment vertical="center" wrapText="1"/>
    </xf>
    <xf numFmtId="3" fontId="47" fillId="0" borderId="191" xfId="1158" applyNumberFormat="1" applyFont="1" applyBorder="1" applyAlignment="1">
      <alignment vertical="center" wrapText="1"/>
    </xf>
    <xf numFmtId="3" fontId="47" fillId="0" borderId="192" xfId="1158" applyNumberFormat="1" applyFont="1" applyBorder="1" applyAlignment="1">
      <alignment vertical="center" wrapText="1"/>
    </xf>
    <xf numFmtId="3" fontId="47" fillId="0" borderId="256" xfId="1158" applyNumberFormat="1" applyFont="1" applyBorder="1" applyAlignment="1">
      <alignment vertical="center" wrapText="1"/>
    </xf>
    <xf numFmtId="0" fontId="35" fillId="0" borderId="59" xfId="12" applyFont="1" applyBorder="1" applyAlignment="1">
      <alignment vertical="center" wrapText="1"/>
    </xf>
    <xf numFmtId="3" fontId="46" fillId="0" borderId="2" xfId="12" applyNumberFormat="1" applyFont="1" applyBorder="1" applyAlignment="1">
      <alignment vertical="center" wrapText="1"/>
    </xf>
    <xf numFmtId="3" fontId="46" fillId="0" borderId="0" xfId="12" applyNumberFormat="1" applyFont="1" applyAlignment="1">
      <alignment vertical="center" wrapText="1"/>
    </xf>
    <xf numFmtId="3" fontId="46" fillId="0" borderId="59" xfId="12" applyNumberFormat="1" applyFont="1" applyBorder="1" applyAlignment="1">
      <alignment vertical="center" wrapText="1"/>
    </xf>
    <xf numFmtId="3" fontId="47" fillId="0" borderId="132" xfId="12" applyNumberFormat="1" applyFont="1" applyBorder="1" applyAlignment="1">
      <alignment vertical="center" wrapText="1"/>
    </xf>
    <xf numFmtId="3" fontId="47" fillId="0" borderId="117" xfId="12" applyNumberFormat="1" applyFont="1" applyBorder="1" applyAlignment="1">
      <alignment vertical="center" wrapText="1"/>
    </xf>
    <xf numFmtId="0" fontId="52" fillId="0" borderId="243" xfId="0" applyFont="1" applyBorder="1" applyAlignment="1">
      <alignment horizontal="center"/>
    </xf>
    <xf numFmtId="0" fontId="52" fillId="0" borderId="245" xfId="0" applyFont="1" applyBorder="1" applyAlignment="1">
      <alignment wrapText="1"/>
    </xf>
    <xf numFmtId="171" fontId="52" fillId="0" borderId="194" xfId="1" applyNumberFormat="1" applyFont="1" applyBorder="1"/>
    <xf numFmtId="171" fontId="52" fillId="0" borderId="173" xfId="1" applyNumberFormat="1" applyFont="1" applyBorder="1"/>
    <xf numFmtId="0" fontId="17" fillId="10" borderId="142" xfId="0" applyFont="1" applyFill="1" applyBorder="1" applyAlignment="1">
      <alignment horizontal="center" wrapText="1"/>
    </xf>
    <xf numFmtId="0" fontId="17" fillId="10" borderId="143" xfId="0" applyFont="1" applyFill="1" applyBorder="1" applyAlignment="1">
      <alignment horizontal="center" wrapText="1"/>
    </xf>
    <xf numFmtId="0" fontId="69" fillId="0" borderId="0" xfId="1161" applyFont="1"/>
    <xf numFmtId="171" fontId="2" fillId="0" borderId="104" xfId="1154" applyNumberFormat="1" applyBorder="1"/>
    <xf numFmtId="171" fontId="2" fillId="0" borderId="105" xfId="1154" applyNumberFormat="1" applyBorder="1"/>
    <xf numFmtId="171" fontId="2" fillId="0" borderId="118" xfId="1154" applyNumberFormat="1" applyBorder="1"/>
    <xf numFmtId="171" fontId="7" fillId="0" borderId="116" xfId="1" applyNumberFormat="1" applyFont="1" applyBorder="1"/>
    <xf numFmtId="171" fontId="7" fillId="0" borderId="125" xfId="1" applyNumberFormat="1" applyFont="1" applyBorder="1"/>
    <xf numFmtId="171" fontId="7" fillId="0" borderId="119" xfId="1" applyNumberFormat="1" applyFont="1" applyBorder="1"/>
    <xf numFmtId="0" fontId="4" fillId="0" borderId="33" xfId="0" applyFont="1" applyBorder="1" applyAlignment="1">
      <alignment horizontal="center" wrapText="1"/>
    </xf>
    <xf numFmtId="9" fontId="0" fillId="0" borderId="194" xfId="2" applyNumberFormat="1" applyFont="1" applyBorder="1"/>
    <xf numFmtId="0" fontId="6" fillId="0" borderId="91" xfId="0" applyFont="1" applyBorder="1"/>
    <xf numFmtId="0" fontId="6" fillId="0" borderId="92" xfId="0" applyFont="1" applyBorder="1"/>
    <xf numFmtId="0" fontId="6" fillId="0" borderId="71" xfId="0" applyFont="1" applyBorder="1"/>
    <xf numFmtId="3" fontId="6" fillId="0" borderId="116" xfId="7" applyNumberFormat="1" applyFont="1" applyBorder="1"/>
    <xf numFmtId="0" fontId="7" fillId="0" borderId="187" xfId="7" applyFont="1" applyBorder="1" applyAlignment="1">
      <alignment horizontal="center" wrapText="1"/>
    </xf>
    <xf numFmtId="0" fontId="7" fillId="0" borderId="73" xfId="7" applyFont="1" applyBorder="1" applyAlignment="1">
      <alignment horizontal="center" wrapText="1"/>
    </xf>
    <xf numFmtId="0" fontId="6" fillId="0" borderId="96" xfId="7" applyFont="1" applyBorder="1" applyAlignment="1">
      <alignment wrapText="1"/>
    </xf>
    <xf numFmtId="0" fontId="6" fillId="0" borderId="338" xfId="0" applyFont="1" applyBorder="1"/>
    <xf numFmtId="0" fontId="6" fillId="0" borderId="339" xfId="0" applyFont="1" applyBorder="1"/>
    <xf numFmtId="0" fontId="6" fillId="0" borderId="159" xfId="0" applyFont="1" applyBorder="1"/>
    <xf numFmtId="0" fontId="6" fillId="0" borderId="98" xfId="7" applyFont="1" applyBorder="1" applyAlignment="1">
      <alignment wrapText="1"/>
    </xf>
    <xf numFmtId="0" fontId="6" fillId="0" borderId="167" xfId="0" applyFont="1" applyBorder="1"/>
    <xf numFmtId="0" fontId="6" fillId="0" borderId="103" xfId="0" applyFont="1" applyBorder="1" applyAlignment="1">
      <alignment wrapText="1"/>
    </xf>
    <xf numFmtId="3" fontId="7" fillId="0" borderId="136" xfId="7" applyNumberFormat="1" applyFont="1" applyBorder="1"/>
    <xf numFmtId="173" fontId="24" fillId="0" borderId="144" xfId="1155" applyNumberFormat="1" applyFont="1" applyBorder="1" applyAlignment="1">
      <alignment horizontal="right"/>
    </xf>
    <xf numFmtId="173" fontId="24" fillId="0" borderId="132" xfId="1155" applyNumberFormat="1" applyFont="1" applyBorder="1" applyAlignment="1">
      <alignment horizontal="right"/>
    </xf>
    <xf numFmtId="173" fontId="72" fillId="0" borderId="85" xfId="1155" applyNumberFormat="1" applyFont="1" applyBorder="1" applyAlignment="1">
      <alignment horizontal="right"/>
    </xf>
    <xf numFmtId="173" fontId="70" fillId="0" borderId="296" xfId="0" applyNumberFormat="1" applyFont="1" applyBorder="1" applyAlignment="1">
      <alignment horizontal="right"/>
    </xf>
    <xf numFmtId="173" fontId="71" fillId="0" borderId="192" xfId="0" applyNumberFormat="1" applyFont="1" applyBorder="1" applyAlignment="1">
      <alignment horizontal="right"/>
    </xf>
    <xf numFmtId="173" fontId="24" fillId="0" borderId="144" xfId="1156" applyNumberFormat="1" applyFont="1" applyBorder="1" applyAlignment="1">
      <alignment horizontal="right"/>
    </xf>
    <xf numFmtId="173" fontId="24" fillId="0" borderId="0" xfId="1156" applyNumberFormat="1" applyFont="1" applyAlignment="1">
      <alignment horizontal="right"/>
    </xf>
    <xf numFmtId="173" fontId="24" fillId="0" borderId="89" xfId="1156" applyNumberFormat="1" applyFont="1" applyBorder="1" applyAlignment="1">
      <alignment horizontal="right"/>
    </xf>
    <xf numFmtId="173" fontId="72" fillId="0" borderId="0" xfId="1156" applyNumberFormat="1" applyFont="1" applyAlignment="1">
      <alignment horizontal="right"/>
    </xf>
    <xf numFmtId="173" fontId="24" fillId="0" borderId="208" xfId="1156" applyNumberFormat="1" applyFont="1" applyBorder="1" applyAlignment="1">
      <alignment horizontal="right"/>
    </xf>
    <xf numFmtId="173" fontId="23" fillId="0" borderId="106" xfId="1156" applyNumberFormat="1" applyFont="1" applyBorder="1" applyAlignment="1">
      <alignment horizontal="right"/>
    </xf>
    <xf numFmtId="173" fontId="23" fillId="0" borderId="128" xfId="1156" applyNumberFormat="1" applyFont="1" applyBorder="1" applyAlignment="1">
      <alignment horizontal="right"/>
    </xf>
    <xf numFmtId="173" fontId="34" fillId="0" borderId="115" xfId="1156" applyNumberFormat="1" applyFont="1" applyBorder="1" applyAlignment="1">
      <alignment horizontal="right"/>
    </xf>
    <xf numFmtId="173" fontId="24" fillId="0" borderId="259" xfId="1156" applyNumberFormat="1" applyFont="1" applyBorder="1" applyAlignment="1">
      <alignment horizontal="right"/>
    </xf>
    <xf numFmtId="173" fontId="24" fillId="0" borderId="99" xfId="1156" applyNumberFormat="1" applyFont="1" applyBorder="1" applyAlignment="1">
      <alignment horizontal="right"/>
    </xf>
    <xf numFmtId="173" fontId="24" fillId="0" borderId="210" xfId="1156" applyNumberFormat="1" applyFont="1" applyBorder="1" applyAlignment="1">
      <alignment horizontal="right"/>
    </xf>
    <xf numFmtId="173" fontId="72" fillId="0" borderId="99" xfId="1156" applyNumberFormat="1" applyFont="1" applyBorder="1" applyAlignment="1">
      <alignment horizontal="right"/>
    </xf>
    <xf numFmtId="173" fontId="24" fillId="0" borderId="87" xfId="1156" applyNumberFormat="1" applyFont="1" applyBorder="1" applyAlignment="1">
      <alignment horizontal="right"/>
    </xf>
    <xf numFmtId="0" fontId="64" fillId="0" borderId="0" xfId="0" applyFont="1" applyAlignment="1">
      <alignment horizontal="left"/>
    </xf>
    <xf numFmtId="0" fontId="64" fillId="0" borderId="0" xfId="0" applyFont="1"/>
    <xf numFmtId="0" fontId="62" fillId="0" borderId="0" xfId="0" applyFont="1" applyAlignment="1">
      <alignment horizontal="left" vertical="center"/>
    </xf>
    <xf numFmtId="0" fontId="62" fillId="0" borderId="139" xfId="0" applyFont="1" applyBorder="1" applyAlignment="1">
      <alignment horizontal="left" vertical="center"/>
    </xf>
    <xf numFmtId="0" fontId="62" fillId="0" borderId="168" xfId="0" applyFont="1" applyBorder="1" applyAlignment="1">
      <alignment horizontal="center" vertical="center"/>
    </xf>
    <xf numFmtId="0" fontId="62" fillId="0" borderId="182" xfId="0" applyFont="1" applyBorder="1" applyAlignment="1">
      <alignment horizontal="center" wrapText="1"/>
    </xf>
    <xf numFmtId="0" fontId="62" fillId="0" borderId="47" xfId="0" applyFont="1" applyBorder="1" applyAlignment="1">
      <alignment horizontal="center" wrapText="1"/>
    </xf>
    <xf numFmtId="0" fontId="62" fillId="0" borderId="58" xfId="0" applyFont="1" applyBorder="1" applyAlignment="1">
      <alignment horizontal="center" wrapText="1"/>
    </xf>
    <xf numFmtId="0" fontId="62" fillId="0" borderId="142" xfId="0" applyFont="1" applyBorder="1" applyAlignment="1">
      <alignment horizontal="center" wrapText="1"/>
    </xf>
    <xf numFmtId="0" fontId="64" fillId="0" borderId="177" xfId="0" applyFont="1" applyBorder="1" applyAlignment="1">
      <alignment horizontal="center"/>
    </xf>
    <xf numFmtId="0" fontId="64" fillId="0" borderId="7" xfId="0" applyFont="1" applyBorder="1" applyAlignment="1">
      <alignment wrapText="1"/>
    </xf>
    <xf numFmtId="0" fontId="64" fillId="0" borderId="16" xfId="0" applyFont="1" applyBorder="1" applyAlignment="1">
      <alignment wrapText="1"/>
    </xf>
    <xf numFmtId="0" fontId="58" fillId="0" borderId="101" xfId="0" applyFont="1" applyBorder="1" applyAlignment="1">
      <alignment horizontal="center"/>
    </xf>
    <xf numFmtId="0" fontId="58" fillId="0" borderId="16" xfId="0" applyFont="1" applyBorder="1" applyAlignment="1">
      <alignment wrapText="1"/>
    </xf>
    <xf numFmtId="0" fontId="58" fillId="0" borderId="178" xfId="0" applyFont="1" applyBorder="1" applyAlignment="1">
      <alignment horizontal="center"/>
    </xf>
    <xf numFmtId="0" fontId="58" fillId="0" borderId="23" xfId="0" applyFont="1" applyBorder="1" applyAlignment="1">
      <alignment wrapText="1"/>
    </xf>
    <xf numFmtId="0" fontId="62" fillId="0" borderId="243" xfId="0" applyFont="1" applyBorder="1" applyAlignment="1">
      <alignment horizontal="center"/>
    </xf>
    <xf numFmtId="0" fontId="62" fillId="0" borderId="245" xfId="0" applyFont="1" applyBorder="1" applyAlignment="1">
      <alignment wrapText="1"/>
    </xf>
    <xf numFmtId="171" fontId="62" fillId="0" borderId="194" xfId="1" applyNumberFormat="1" applyFont="1" applyBorder="1"/>
    <xf numFmtId="0" fontId="64" fillId="0" borderId="243" xfId="0" applyFont="1" applyBorder="1" applyAlignment="1">
      <alignment horizontal="center"/>
    </xf>
    <xf numFmtId="0" fontId="64" fillId="0" borderId="245" xfId="0" applyFont="1" applyBorder="1" applyAlignment="1">
      <alignment wrapText="1"/>
    </xf>
    <xf numFmtId="171" fontId="64" fillId="0" borderId="194" xfId="1" applyNumberFormat="1" applyFont="1" applyBorder="1"/>
    <xf numFmtId="171" fontId="64" fillId="0" borderId="62" xfId="1" applyNumberFormat="1" applyFont="1" applyBorder="1"/>
    <xf numFmtId="171" fontId="64" fillId="0" borderId="237" xfId="1" applyNumberFormat="1" applyFont="1" applyBorder="1"/>
    <xf numFmtId="0" fontId="43" fillId="0" borderId="137" xfId="12" applyFont="1" applyBorder="1" applyAlignment="1">
      <alignment vertical="center" wrapText="1"/>
    </xf>
    <xf numFmtId="3" fontId="76" fillId="0" borderId="63" xfId="1158" applyNumberFormat="1" applyFont="1" applyBorder="1" applyAlignment="1">
      <alignment vertical="center" wrapText="1"/>
    </xf>
    <xf numFmtId="3" fontId="76" fillId="0" borderId="64" xfId="1158" applyNumberFormat="1" applyFont="1" applyBorder="1" applyAlignment="1">
      <alignment vertical="center" wrapText="1"/>
    </xf>
    <xf numFmtId="3" fontId="76" fillId="0" borderId="104" xfId="1158" applyNumberFormat="1" applyFont="1" applyBorder="1" applyAlignment="1">
      <alignment vertical="center" wrapText="1"/>
    </xf>
    <xf numFmtId="3" fontId="42" fillId="0" borderId="63" xfId="1158" applyNumberFormat="1" applyFont="1" applyBorder="1" applyAlignment="1">
      <alignment vertical="center" wrapText="1"/>
    </xf>
    <xf numFmtId="3" fontId="42" fillId="0" borderId="64" xfId="1158" applyNumberFormat="1" applyFont="1" applyBorder="1" applyAlignment="1">
      <alignment vertical="center" wrapText="1"/>
    </xf>
    <xf numFmtId="3" fontId="42" fillId="0" borderId="65" xfId="1158" applyNumberFormat="1" applyFont="1" applyBorder="1" applyAlignment="1">
      <alignment vertical="center" wrapText="1"/>
    </xf>
    <xf numFmtId="3" fontId="77" fillId="0" borderId="0" xfId="211" applyNumberFormat="1" applyFont="1" applyAlignment="1">
      <alignment horizontal="left"/>
    </xf>
    <xf numFmtId="0" fontId="77" fillId="0" borderId="0" xfId="211" applyFont="1"/>
    <xf numFmtId="171" fontId="77" fillId="0" borderId="0" xfId="215" applyNumberFormat="1" applyFont="1"/>
    <xf numFmtId="3" fontId="77" fillId="0" borderId="0" xfId="211" applyNumberFormat="1" applyFont="1" applyAlignment="1">
      <alignment horizontal="center"/>
    </xf>
    <xf numFmtId="0" fontId="77" fillId="0" borderId="0" xfId="211" applyFont="1" applyAlignment="1">
      <alignment horizontal="left"/>
    </xf>
    <xf numFmtId="0" fontId="78" fillId="0" borderId="0" xfId="211" applyFont="1" applyAlignment="1">
      <alignment horizontal="left" vertical="center"/>
    </xf>
    <xf numFmtId="0" fontId="78" fillId="0" borderId="0" xfId="211" applyFont="1" applyAlignment="1">
      <alignment horizontal="center" wrapText="1"/>
    </xf>
    <xf numFmtId="171" fontId="78" fillId="0" borderId="0" xfId="215" applyNumberFormat="1" applyFont="1" applyAlignment="1">
      <alignment horizontal="center" wrapText="1"/>
    </xf>
    <xf numFmtId="0" fontId="74" fillId="0" borderId="0" xfId="211" applyFont="1" applyAlignment="1">
      <alignment horizontal="left" vertical="center"/>
    </xf>
    <xf numFmtId="0" fontId="60" fillId="0" borderId="131" xfId="211" applyFont="1" applyBorder="1" applyAlignment="1">
      <alignment horizontal="left" vertical="center"/>
    </xf>
    <xf numFmtId="0" fontId="60" fillId="0" borderId="166" xfId="211" applyFont="1" applyBorder="1" applyAlignment="1">
      <alignment horizontal="center" wrapText="1"/>
    </xf>
    <xf numFmtId="0" fontId="60" fillId="0" borderId="181" xfId="211" applyFont="1" applyBorder="1" applyAlignment="1">
      <alignment horizontal="center" wrapText="1"/>
    </xf>
    <xf numFmtId="171" fontId="60" fillId="0" borderId="180" xfId="215" applyNumberFormat="1" applyFont="1" applyBorder="1" applyAlignment="1">
      <alignment horizontal="center" wrapText="1"/>
    </xf>
    <xf numFmtId="171" fontId="60" fillId="0" borderId="122" xfId="215" applyNumberFormat="1" applyFont="1" applyBorder="1" applyAlignment="1">
      <alignment horizontal="center"/>
    </xf>
    <xf numFmtId="176" fontId="60" fillId="0" borderId="143" xfId="215" applyNumberFormat="1" applyFont="1" applyBorder="1" applyAlignment="1">
      <alignment horizontal="center" wrapText="1"/>
    </xf>
    <xf numFmtId="0" fontId="60" fillId="0" borderId="95" xfId="211" applyFont="1" applyBorder="1" applyAlignment="1">
      <alignment horizontal="center" wrapText="1"/>
    </xf>
    <xf numFmtId="0" fontId="60" fillId="0" borderId="158" xfId="211" applyFont="1" applyBorder="1" applyAlignment="1">
      <alignment horizontal="center" wrapText="1"/>
    </xf>
    <xf numFmtId="0" fontId="60" fillId="0" borderId="161" xfId="211" applyFont="1" applyBorder="1" applyAlignment="1">
      <alignment horizontal="center" wrapText="1"/>
    </xf>
    <xf numFmtId="0" fontId="60" fillId="0" borderId="22" xfId="211" applyFont="1" applyBorder="1" applyAlignment="1">
      <alignment horizontal="center" wrapText="1"/>
    </xf>
    <xf numFmtId="0" fontId="60" fillId="0" borderId="307" xfId="211" applyFont="1" applyBorder="1" applyAlignment="1">
      <alignment horizontal="center" wrapText="1"/>
    </xf>
    <xf numFmtId="0" fontId="60" fillId="0" borderId="23" xfId="211" applyFont="1" applyBorder="1" applyAlignment="1">
      <alignment horizontal="center" wrapText="1"/>
    </xf>
    <xf numFmtId="0" fontId="60" fillId="0" borderId="167" xfId="211" applyFont="1" applyBorder="1" applyAlignment="1">
      <alignment horizontal="center" wrapText="1"/>
    </xf>
    <xf numFmtId="176" fontId="60" fillId="0" borderId="174" xfId="215" applyNumberFormat="1" applyFont="1" applyBorder="1" applyAlignment="1">
      <alignment horizontal="center" wrapText="1"/>
    </xf>
    <xf numFmtId="0" fontId="3" fillId="0" borderId="93" xfId="211" applyFont="1" applyBorder="1" applyAlignment="1">
      <alignment vertical="center"/>
    </xf>
    <xf numFmtId="0" fontId="3" fillId="0" borderId="11" xfId="211" applyFont="1" applyBorder="1" applyAlignment="1">
      <alignment vertical="center" wrapText="1"/>
    </xf>
    <xf numFmtId="0" fontId="73" fillId="0" borderId="63" xfId="1159" applyFont="1" applyBorder="1" applyAlignment="1">
      <alignment horizontal="right"/>
    </xf>
    <xf numFmtId="0" fontId="73" fillId="0" borderId="64" xfId="1159" applyFont="1" applyBorder="1" applyAlignment="1">
      <alignment horizontal="right"/>
    </xf>
    <xf numFmtId="0" fontId="73" fillId="0" borderId="65" xfId="1159" applyFont="1" applyBorder="1" applyAlignment="1">
      <alignment horizontal="right"/>
    </xf>
    <xf numFmtId="3" fontId="73" fillId="0" borderId="116" xfId="1159" applyNumberFormat="1" applyFont="1" applyBorder="1" applyAlignment="1">
      <alignment horizontal="right"/>
    </xf>
    <xf numFmtId="177" fontId="75" fillId="0" borderId="259" xfId="1" applyNumberFormat="1" applyFont="1" applyBorder="1" applyAlignment="1">
      <alignment vertical="center"/>
    </xf>
    <xf numFmtId="0" fontId="3" fillId="0" borderId="101" xfId="211" applyFont="1" applyBorder="1" applyAlignment="1">
      <alignment vertical="center"/>
    </xf>
    <xf numFmtId="0" fontId="3" fillId="0" borderId="16" xfId="211" applyFont="1" applyBorder="1" applyAlignment="1">
      <alignment vertical="center" wrapText="1"/>
    </xf>
    <xf numFmtId="0" fontId="73" fillId="0" borderId="66" xfId="1159" applyFont="1" applyBorder="1" applyAlignment="1">
      <alignment horizontal="right"/>
    </xf>
    <xf numFmtId="0" fontId="73" fillId="0" borderId="60" xfId="1159" applyFont="1" applyBorder="1" applyAlignment="1">
      <alignment horizontal="right"/>
    </xf>
    <xf numFmtId="0" fontId="73" fillId="0" borderId="67" xfId="1159" applyFont="1" applyBorder="1" applyAlignment="1">
      <alignment horizontal="right"/>
    </xf>
    <xf numFmtId="3" fontId="73" fillId="0" borderId="125" xfId="1159" applyNumberFormat="1" applyFont="1" applyBorder="1" applyAlignment="1">
      <alignment horizontal="right"/>
    </xf>
    <xf numFmtId="177" fontId="75" fillId="0" borderId="199" xfId="1" applyNumberFormat="1" applyFont="1" applyBorder="1" applyAlignment="1">
      <alignment vertical="center"/>
    </xf>
    <xf numFmtId="3" fontId="79" fillId="0" borderId="0" xfId="230" applyNumberFormat="1" applyFont="1" applyAlignment="1">
      <alignment horizontal="left"/>
    </xf>
    <xf numFmtId="0" fontId="78" fillId="0" borderId="0" xfId="211" applyFont="1"/>
    <xf numFmtId="2" fontId="3" fillId="0" borderId="0" xfId="0" applyNumberFormat="1" applyFont="1" applyAlignment="1">
      <alignment horizontal="left"/>
    </xf>
    <xf numFmtId="174" fontId="73" fillId="0" borderId="0" xfId="2" applyNumberFormat="1" applyFont="1"/>
    <xf numFmtId="2" fontId="3" fillId="0" borderId="0" xfId="0" applyNumberFormat="1" applyFont="1"/>
    <xf numFmtId="177" fontId="73" fillId="0" borderId="199" xfId="1" applyNumberFormat="1" applyFont="1" applyBorder="1" applyAlignment="1">
      <alignment vertical="center"/>
    </xf>
    <xf numFmtId="2" fontId="77" fillId="0" borderId="0" xfId="211" applyNumberFormat="1" applyFont="1"/>
    <xf numFmtId="0" fontId="3" fillId="0" borderId="178" xfId="211" applyFont="1" applyBorder="1" applyAlignment="1">
      <alignment vertical="center"/>
    </xf>
    <xf numFmtId="0" fontId="3" fillId="0" borderId="23" xfId="211" applyFont="1" applyBorder="1" applyAlignment="1">
      <alignment vertical="center" wrapText="1"/>
    </xf>
    <xf numFmtId="0" fontId="73" fillId="0" borderId="176" xfId="1159" applyFont="1" applyBorder="1" applyAlignment="1">
      <alignment horizontal="right"/>
    </xf>
    <xf numFmtId="0" fontId="73" fillId="0" borderId="128" xfId="1159" applyFont="1" applyBorder="1" applyAlignment="1">
      <alignment horizontal="right"/>
    </xf>
    <xf numFmtId="0" fontId="73" fillId="0" borderId="135" xfId="1159" applyFont="1" applyBorder="1" applyAlignment="1">
      <alignment horizontal="right"/>
    </xf>
    <xf numFmtId="3" fontId="73" fillId="0" borderId="201" xfId="1159" applyNumberFormat="1" applyFont="1" applyBorder="1" applyAlignment="1">
      <alignment horizontal="right"/>
    </xf>
    <xf numFmtId="177" fontId="75" fillId="0" borderId="202" xfId="1" applyNumberFormat="1" applyFont="1" applyBorder="1" applyAlignment="1">
      <alignment vertical="center"/>
    </xf>
    <xf numFmtId="0" fontId="3" fillId="0" borderId="63" xfId="211" applyFont="1" applyBorder="1" applyAlignment="1">
      <alignment vertical="center"/>
    </xf>
    <xf numFmtId="0" fontId="60" fillId="0" borderId="64" xfId="211" applyFont="1" applyBorder="1" applyAlignment="1">
      <alignment vertical="center" wrapText="1"/>
    </xf>
    <xf numFmtId="3" fontId="74" fillId="0" borderId="64" xfId="215" applyNumberFormat="1" applyFont="1" applyBorder="1"/>
    <xf numFmtId="3" fontId="74" fillId="0" borderId="64" xfId="215" applyNumberFormat="1" applyFont="1" applyBorder="1" applyAlignment="1">
      <alignment vertical="center"/>
    </xf>
    <xf numFmtId="177" fontId="74" fillId="0" borderId="65" xfId="1" applyNumberFormat="1" applyFont="1" applyBorder="1" applyAlignment="1">
      <alignment vertical="center"/>
    </xf>
    <xf numFmtId="0" fontId="3" fillId="0" borderId="176" xfId="211" applyFont="1" applyBorder="1" applyAlignment="1">
      <alignment vertical="center"/>
    </xf>
    <xf numFmtId="0" fontId="3" fillId="0" borderId="128" xfId="211" applyFont="1" applyBorder="1" applyAlignment="1">
      <alignment vertical="center" wrapText="1"/>
    </xf>
    <xf numFmtId="3" fontId="75" fillId="0" borderId="128" xfId="1160" applyNumberFormat="1" applyFont="1" applyBorder="1"/>
    <xf numFmtId="3" fontId="75" fillId="0" borderId="128" xfId="215" applyNumberFormat="1" applyFont="1" applyBorder="1"/>
    <xf numFmtId="177" fontId="75" fillId="0" borderId="70" xfId="1" applyNumberFormat="1" applyFont="1" applyBorder="1" applyAlignment="1">
      <alignment vertical="center"/>
    </xf>
    <xf numFmtId="0" fontId="3" fillId="0" borderId="64" xfId="211" applyFont="1" applyBorder="1" applyAlignment="1">
      <alignment vertical="center" wrapText="1"/>
    </xf>
    <xf numFmtId="3" fontId="75" fillId="0" borderId="64" xfId="1160" applyNumberFormat="1" applyFont="1" applyBorder="1"/>
    <xf numFmtId="3" fontId="75" fillId="0" borderId="64" xfId="215" applyNumberFormat="1" applyFont="1" applyBorder="1"/>
    <xf numFmtId="177" fontId="75" fillId="0" borderId="65" xfId="1" applyNumberFormat="1" applyFont="1" applyBorder="1" applyAlignment="1">
      <alignment vertical="center"/>
    </xf>
    <xf numFmtId="0" fontId="3" fillId="0" borderId="68" xfId="211" applyFont="1" applyBorder="1" applyAlignment="1">
      <alignment vertical="center"/>
    </xf>
    <xf numFmtId="0" fontId="3" fillId="0" borderId="69" xfId="211" applyFont="1" applyBorder="1" applyAlignment="1">
      <alignment vertical="center" wrapText="1"/>
    </xf>
    <xf numFmtId="3" fontId="75" fillId="0" borderId="69" xfId="1160" applyNumberFormat="1" applyFont="1" applyBorder="1"/>
    <xf numFmtId="3" fontId="75" fillId="0" borderId="69" xfId="215" applyNumberFormat="1" applyFont="1" applyBorder="1"/>
    <xf numFmtId="0" fontId="3" fillId="0" borderId="210" xfId="211" applyFont="1" applyBorder="1" applyAlignment="1">
      <alignment vertical="center"/>
    </xf>
    <xf numFmtId="0" fontId="3" fillId="0" borderId="87" xfId="211" applyFont="1" applyBorder="1" applyAlignment="1">
      <alignment vertical="center" wrapText="1"/>
    </xf>
    <xf numFmtId="3" fontId="75" fillId="0" borderId="87" xfId="1160" applyNumberFormat="1" applyFont="1" applyBorder="1"/>
    <xf numFmtId="3" fontId="75" fillId="0" borderId="87" xfId="215" applyNumberFormat="1" applyFont="1" applyBorder="1"/>
    <xf numFmtId="177" fontId="75" fillId="0" borderId="208" xfId="1" applyNumberFormat="1" applyFont="1" applyBorder="1" applyAlignment="1">
      <alignment vertical="center"/>
    </xf>
    <xf numFmtId="3" fontId="77" fillId="0" borderId="0" xfId="211" applyNumberFormat="1" applyFont="1"/>
    <xf numFmtId="0" fontId="3" fillId="0" borderId="139" xfId="211" applyFont="1" applyBorder="1" applyAlignment="1">
      <alignment vertical="center"/>
    </xf>
    <xf numFmtId="0" fontId="3" fillId="0" borderId="168" xfId="211" applyFont="1" applyBorder="1" applyAlignment="1">
      <alignment vertical="center" wrapText="1"/>
    </xf>
    <xf numFmtId="3" fontId="75" fillId="0" borderId="231" xfId="215" applyNumberFormat="1" applyFont="1" applyBorder="1"/>
    <xf numFmtId="3" fontId="75" fillId="0" borderId="262" xfId="215" applyNumberFormat="1" applyFont="1" applyBorder="1"/>
    <xf numFmtId="3" fontId="75" fillId="0" borderId="263" xfId="215" applyNumberFormat="1" applyFont="1" applyBorder="1"/>
    <xf numFmtId="3" fontId="75" fillId="0" borderId="131" xfId="215" applyNumberFormat="1" applyFont="1" applyBorder="1" applyAlignment="1">
      <alignment vertical="center"/>
    </xf>
    <xf numFmtId="177" fontId="75" fillId="0" borderId="143" xfId="1" applyNumberFormat="1" applyFont="1" applyBorder="1" applyAlignment="1">
      <alignment vertical="center"/>
    </xf>
    <xf numFmtId="0" fontId="3" fillId="0" borderId="102" xfId="211" applyFont="1" applyBorder="1" applyAlignment="1">
      <alignment vertical="center"/>
    </xf>
    <xf numFmtId="0" fontId="3" fillId="0" borderId="98" xfId="211" applyFont="1" applyBorder="1" applyAlignment="1">
      <alignment vertical="center" wrapText="1"/>
    </xf>
    <xf numFmtId="3" fontId="75" fillId="0" borderId="68" xfId="215" applyNumberFormat="1" applyFont="1" applyBorder="1"/>
    <xf numFmtId="3" fontId="75" fillId="0" borderId="70" xfId="215" applyNumberFormat="1" applyFont="1" applyBorder="1"/>
    <xf numFmtId="3" fontId="75" fillId="0" borderId="240" xfId="215" applyNumberFormat="1" applyFont="1" applyBorder="1" applyAlignment="1">
      <alignment vertical="center"/>
    </xf>
    <xf numFmtId="177" fontId="75" fillId="0" borderId="200" xfId="1" applyNumberFormat="1" applyFont="1" applyBorder="1" applyAlignment="1">
      <alignment vertical="center"/>
    </xf>
    <xf numFmtId="0" fontId="3" fillId="0" borderId="231" xfId="211" applyFont="1" applyBorder="1" applyAlignment="1">
      <alignment horizontal="center"/>
    </xf>
    <xf numFmtId="3" fontId="75" fillId="0" borderId="142" xfId="211" applyNumberFormat="1" applyFont="1" applyBorder="1"/>
    <xf numFmtId="3" fontId="75" fillId="0" borderId="264" xfId="215" applyNumberFormat="1" applyFont="1" applyBorder="1"/>
    <xf numFmtId="3" fontId="75" fillId="0" borderId="244" xfId="215" applyNumberFormat="1" applyFont="1" applyBorder="1"/>
    <xf numFmtId="3" fontId="75" fillId="0" borderId="131" xfId="211" applyNumberFormat="1" applyFont="1" applyBorder="1"/>
    <xf numFmtId="3" fontId="75" fillId="0" borderId="64" xfId="211" applyNumberFormat="1" applyFont="1" applyBorder="1"/>
    <xf numFmtId="177" fontId="75" fillId="0" borderId="263" xfId="1" applyNumberFormat="1" applyFont="1" applyBorder="1"/>
    <xf numFmtId="0" fontId="3" fillId="0" borderId="66" xfId="211" applyFont="1" applyBorder="1" applyAlignment="1">
      <alignment horizontal="center"/>
    </xf>
    <xf numFmtId="3" fontId="75" fillId="0" borderId="125" xfId="211" applyNumberFormat="1" applyFont="1" applyBorder="1"/>
    <xf numFmtId="3" fontId="75" fillId="0" borderId="124" xfId="215" applyNumberFormat="1" applyFont="1" applyBorder="1"/>
    <xf numFmtId="3" fontId="75" fillId="0" borderId="60" xfId="215" applyNumberFormat="1" applyFont="1" applyBorder="1"/>
    <xf numFmtId="3" fontId="75" fillId="0" borderId="105" xfId="215" applyNumberFormat="1" applyFont="1" applyBorder="1"/>
    <xf numFmtId="3" fontId="75" fillId="0" borderId="239" xfId="211" applyNumberFormat="1" applyFont="1" applyBorder="1"/>
    <xf numFmtId="177" fontId="75" fillId="0" borderId="67" xfId="1" applyNumberFormat="1" applyFont="1" applyBorder="1"/>
    <xf numFmtId="3" fontId="78" fillId="0" borderId="0" xfId="211" applyNumberFormat="1" applyFont="1"/>
    <xf numFmtId="0" fontId="3" fillId="0" borderId="63" xfId="211" applyFont="1" applyBorder="1" applyAlignment="1">
      <alignment horizontal="center"/>
    </xf>
    <xf numFmtId="0" fontId="3" fillId="0" borderId="68" xfId="211" applyFont="1" applyBorder="1" applyAlignment="1">
      <alignment horizontal="center"/>
    </xf>
    <xf numFmtId="3" fontId="75" fillId="0" borderId="0" xfId="215" applyNumberFormat="1" applyFont="1"/>
    <xf numFmtId="176" fontId="75" fillId="0" borderId="0" xfId="215" applyNumberFormat="1" applyFont="1"/>
    <xf numFmtId="0" fontId="3" fillId="0" borderId="0" xfId="211" applyFont="1" applyAlignment="1">
      <alignment horizontal="left"/>
    </xf>
    <xf numFmtId="0" fontId="3" fillId="0" borderId="0" xfId="211" applyFont="1"/>
    <xf numFmtId="0" fontId="77" fillId="0" borderId="0" xfId="211" applyFont="1" applyAlignment="1">
      <alignment horizontal="center"/>
    </xf>
    <xf numFmtId="0" fontId="60" fillId="0" borderId="263" xfId="0" applyFont="1" applyBorder="1" applyAlignment="1">
      <alignment horizontal="center" wrapText="1"/>
    </xf>
    <xf numFmtId="0" fontId="60" fillId="0" borderId="150" xfId="0" applyFont="1" applyBorder="1" applyAlignment="1">
      <alignment horizontal="center"/>
    </xf>
    <xf numFmtId="3" fontId="60" fillId="0" borderId="208" xfId="0" applyNumberFormat="1" applyFont="1" applyBorder="1"/>
    <xf numFmtId="0" fontId="17" fillId="0" borderId="262" xfId="0" applyFont="1" applyBorder="1" applyAlignment="1">
      <alignment horizontal="center" wrapText="1"/>
    </xf>
    <xf numFmtId="0" fontId="0" fillId="0" borderId="340" xfId="0" applyBorder="1"/>
    <xf numFmtId="0" fontId="0" fillId="0" borderId="231" xfId="0" applyBorder="1"/>
    <xf numFmtId="0" fontId="0" fillId="0" borderId="263" xfId="0" applyBorder="1"/>
    <xf numFmtId="0" fontId="64" fillId="0" borderId="187" xfId="0" applyFont="1" applyBorder="1" applyAlignment="1">
      <alignment horizontal="center"/>
    </xf>
    <xf numFmtId="0" fontId="64" fillId="0" borderId="59" xfId="0" applyFont="1" applyBorder="1"/>
    <xf numFmtId="1" fontId="64" fillId="0" borderId="89" xfId="0" applyNumberFormat="1" applyFont="1" applyBorder="1"/>
    <xf numFmtId="1" fontId="64" fillId="0" borderId="85" xfId="0" applyNumberFormat="1" applyFont="1" applyBorder="1"/>
    <xf numFmtId="1" fontId="64" fillId="0" borderId="90" xfId="0" applyNumberFormat="1" applyFont="1" applyBorder="1"/>
    <xf numFmtId="167" fontId="64" fillId="0" borderId="117" xfId="2" applyFont="1" applyBorder="1"/>
    <xf numFmtId="1" fontId="64" fillId="0" borderId="86" xfId="0" applyNumberFormat="1" applyFont="1" applyBorder="1"/>
    <xf numFmtId="3" fontId="58" fillId="0" borderId="60" xfId="0" applyNumberFormat="1" applyFont="1" applyBorder="1" applyAlignment="1">
      <alignment horizontal="right"/>
    </xf>
    <xf numFmtId="167" fontId="58" fillId="0" borderId="60" xfId="2" applyFont="1" applyBorder="1" applyAlignment="1">
      <alignment horizontal="right"/>
    </xf>
    <xf numFmtId="3" fontId="58" fillId="0" borderId="64" xfId="0" applyNumberFormat="1" applyFont="1" applyBorder="1" applyAlignment="1">
      <alignment horizontal="right"/>
    </xf>
    <xf numFmtId="167" fontId="58" fillId="0" borderId="67" xfId="2" applyFont="1" applyBorder="1" applyAlignment="1">
      <alignment horizontal="right"/>
    </xf>
    <xf numFmtId="3" fontId="58" fillId="0" borderId="69" xfId="0" applyNumberFormat="1" applyFont="1" applyBorder="1" applyAlignment="1">
      <alignment horizontal="right"/>
    </xf>
    <xf numFmtId="9" fontId="58" fillId="0" borderId="60" xfId="1149" applyFont="1" applyBorder="1" applyAlignment="1">
      <alignment horizontal="right"/>
    </xf>
    <xf numFmtId="0" fontId="58" fillId="0" borderId="60" xfId="0" applyFont="1" applyBorder="1" applyAlignment="1">
      <alignment horizontal="right"/>
    </xf>
    <xf numFmtId="0" fontId="58" fillId="0" borderId="60" xfId="1149" applyNumberFormat="1" applyFont="1" applyBorder="1" applyAlignment="1">
      <alignment horizontal="right"/>
    </xf>
    <xf numFmtId="167" fontId="58" fillId="0" borderId="64" xfId="2" applyFont="1" applyBorder="1" applyAlignment="1">
      <alignment horizontal="right"/>
    </xf>
    <xf numFmtId="167" fontId="58" fillId="0" borderId="65" xfId="2" applyFont="1" applyBorder="1" applyAlignment="1">
      <alignment horizontal="right"/>
    </xf>
    <xf numFmtId="9" fontId="58" fillId="0" borderId="67" xfId="1149" applyFont="1" applyBorder="1" applyAlignment="1">
      <alignment horizontal="right"/>
    </xf>
    <xf numFmtId="9" fontId="58" fillId="0" borderId="69" xfId="1149" applyFont="1" applyBorder="1" applyAlignment="1">
      <alignment horizontal="right"/>
    </xf>
    <xf numFmtId="9" fontId="58" fillId="0" borderId="70" xfId="1149" applyFont="1" applyBorder="1" applyAlignment="1">
      <alignment horizontal="right"/>
    </xf>
    <xf numFmtId="3" fontId="82" fillId="0" borderId="66" xfId="0" applyNumberFormat="1" applyFont="1" applyBorder="1" applyAlignment="1">
      <alignment horizontal="right"/>
    </xf>
    <xf numFmtId="3" fontId="82" fillId="0" borderId="60" xfId="0" applyNumberFormat="1" applyFont="1" applyBorder="1" applyAlignment="1">
      <alignment horizontal="right"/>
    </xf>
    <xf numFmtId="171" fontId="4" fillId="0" borderId="259" xfId="1" applyNumberFormat="1" applyFont="1" applyBorder="1"/>
    <xf numFmtId="0" fontId="58" fillId="0" borderId="66" xfId="1149" applyNumberFormat="1" applyFont="1" applyBorder="1" applyAlignment="1">
      <alignment horizontal="right"/>
    </xf>
    <xf numFmtId="168" fontId="0" fillId="0" borderId="186" xfId="0" applyNumberFormat="1" applyBorder="1"/>
    <xf numFmtId="168" fontId="0" fillId="0" borderId="190" xfId="0" applyNumberFormat="1" applyBorder="1"/>
    <xf numFmtId="168" fontId="6" fillId="0" borderId="190" xfId="0" applyNumberFormat="1" applyFont="1" applyBorder="1"/>
    <xf numFmtId="168" fontId="6" fillId="0" borderId="205" xfId="0" applyNumberFormat="1" applyFont="1" applyBorder="1"/>
    <xf numFmtId="0" fontId="83" fillId="0" borderId="63" xfId="0" applyFont="1" applyBorder="1"/>
    <xf numFmtId="0" fontId="58" fillId="0" borderId="65" xfId="0" applyFont="1" applyBorder="1" applyAlignment="1">
      <alignment horizontal="right"/>
    </xf>
    <xf numFmtId="0" fontId="83" fillId="0" borderId="66" xfId="0" applyFont="1" applyBorder="1"/>
    <xf numFmtId="0" fontId="58" fillId="0" borderId="67" xfId="0" applyFont="1" applyBorder="1" applyAlignment="1">
      <alignment horizontal="right"/>
    </xf>
    <xf numFmtId="0" fontId="83" fillId="0" borderId="68" xfId="0" applyFont="1" applyBorder="1"/>
    <xf numFmtId="0" fontId="58" fillId="0" borderId="70" xfId="0" applyFont="1" applyBorder="1" applyAlignment="1">
      <alignment horizontal="right"/>
    </xf>
    <xf numFmtId="0" fontId="84" fillId="0" borderId="65" xfId="0" applyFont="1" applyBorder="1" applyAlignment="1">
      <alignment horizontal="right"/>
    </xf>
    <xf numFmtId="0" fontId="84" fillId="0" borderId="67" xfId="0" applyFont="1" applyBorder="1" applyAlignment="1">
      <alignment horizontal="right"/>
    </xf>
    <xf numFmtId="3" fontId="84" fillId="0" borderId="66" xfId="0" applyNumberFormat="1" applyFont="1" applyBorder="1" applyAlignment="1">
      <alignment horizontal="right"/>
    </xf>
    <xf numFmtId="3" fontId="84" fillId="0" borderId="67" xfId="0" applyNumberFormat="1" applyFont="1" applyBorder="1" applyAlignment="1">
      <alignment horizontal="right"/>
    </xf>
    <xf numFmtId="0" fontId="84" fillId="0" borderId="70" xfId="0" applyFont="1" applyBorder="1" applyAlignment="1">
      <alignment horizontal="right"/>
    </xf>
    <xf numFmtId="0" fontId="0" fillId="0" borderId="132" xfId="0" applyBorder="1" applyAlignment="1">
      <alignment horizontal="center"/>
    </xf>
    <xf numFmtId="0" fontId="4" fillId="0" borderId="117" xfId="0" applyFont="1" applyBorder="1"/>
    <xf numFmtId="0" fontId="4" fillId="0" borderId="144" xfId="0" applyFont="1" applyBorder="1"/>
    <xf numFmtId="0" fontId="0" fillId="0" borderId="85" xfId="0" applyBorder="1"/>
    <xf numFmtId="0" fontId="0" fillId="0" borderId="86" xfId="0" applyBorder="1"/>
    <xf numFmtId="0" fontId="4" fillId="0" borderId="89" xfId="0" applyFont="1" applyBorder="1" applyAlignment="1">
      <alignment horizontal="center" wrapText="1"/>
    </xf>
    <xf numFmtId="0" fontId="4" fillId="0" borderId="85" xfId="0" applyFont="1" applyBorder="1" applyAlignment="1">
      <alignment horizontal="center" wrapText="1"/>
    </xf>
    <xf numFmtId="0" fontId="4" fillId="0" borderId="192" xfId="0" applyFont="1" applyBorder="1"/>
    <xf numFmtId="0" fontId="4" fillId="0" borderId="193" xfId="0" applyFont="1" applyBorder="1"/>
    <xf numFmtId="0" fontId="4" fillId="0" borderId="194" xfId="0" applyFont="1" applyBorder="1"/>
    <xf numFmtId="0" fontId="58" fillId="0" borderId="63" xfId="0" applyFont="1" applyBorder="1" applyAlignment="1">
      <alignment horizontal="right"/>
    </xf>
    <xf numFmtId="0" fontId="58" fillId="0" borderId="64" xfId="0" applyFont="1" applyBorder="1" applyAlignment="1">
      <alignment horizontal="right"/>
    </xf>
    <xf numFmtId="0" fontId="58" fillId="0" borderId="66" xfId="0" applyFont="1" applyBorder="1" applyAlignment="1">
      <alignment horizontal="right"/>
    </xf>
    <xf numFmtId="0" fontId="58" fillId="0" borderId="68" xfId="0" applyFont="1" applyBorder="1" applyAlignment="1">
      <alignment horizontal="right"/>
    </xf>
    <xf numFmtId="0" fontId="58" fillId="0" borderId="69" xfId="0" applyFont="1" applyBorder="1" applyAlignment="1">
      <alignment horizontal="right"/>
    </xf>
    <xf numFmtId="0" fontId="58" fillId="0" borderId="104" xfId="0" applyFont="1" applyBorder="1" applyAlignment="1">
      <alignment horizontal="right"/>
    </xf>
    <xf numFmtId="0" fontId="58" fillId="0" borderId="105" xfId="0" applyFont="1" applyBorder="1" applyAlignment="1">
      <alignment horizontal="right"/>
    </xf>
    <xf numFmtId="3" fontId="58" fillId="0" borderId="105" xfId="0" applyNumberFormat="1" applyFont="1" applyBorder="1" applyAlignment="1">
      <alignment horizontal="right"/>
    </xf>
    <xf numFmtId="0" fontId="58" fillId="0" borderId="118" xfId="0" applyFont="1" applyBorder="1" applyAlignment="1">
      <alignment horizontal="right"/>
    </xf>
    <xf numFmtId="0" fontId="85" fillId="0" borderId="116" xfId="0" applyFont="1" applyBorder="1" applyAlignment="1">
      <alignment horizontal="right"/>
    </xf>
    <xf numFmtId="0" fontId="85" fillId="0" borderId="125" xfId="0" applyFont="1" applyBorder="1" applyAlignment="1">
      <alignment horizontal="right"/>
    </xf>
    <xf numFmtId="0" fontId="85" fillId="0" borderId="119" xfId="0" applyFont="1" applyBorder="1" applyAlignment="1">
      <alignment horizontal="right"/>
    </xf>
    <xf numFmtId="0" fontId="85" fillId="0" borderId="170" xfId="0" applyFont="1" applyBorder="1" applyAlignment="1">
      <alignment horizontal="right"/>
    </xf>
    <xf numFmtId="0" fontId="85" fillId="0" borderId="239" xfId="0" applyFont="1" applyBorder="1" applyAlignment="1">
      <alignment horizontal="right"/>
    </xf>
    <xf numFmtId="0" fontId="85" fillId="0" borderId="240" xfId="0" applyFont="1" applyBorder="1" applyAlignment="1">
      <alignment horizontal="right"/>
    </xf>
    <xf numFmtId="0" fontId="85" fillId="0" borderId="239" xfId="0" applyFont="1" applyBorder="1"/>
    <xf numFmtId="0" fontId="4" fillId="0" borderId="340" xfId="0" applyFont="1" applyBorder="1" applyAlignment="1">
      <alignment horizontal="center" wrapText="1"/>
    </xf>
    <xf numFmtId="0" fontId="58" fillId="0" borderId="60" xfId="0" applyFont="1" applyBorder="1"/>
    <xf numFmtId="0" fontId="85" fillId="0" borderId="66" xfId="0" applyFont="1" applyBorder="1" applyAlignment="1">
      <alignment horizontal="right"/>
    </xf>
    <xf numFmtId="0" fontId="0" fillId="0" borderId="187" xfId="0" applyBorder="1" applyAlignment="1">
      <alignment horizontal="center"/>
    </xf>
    <xf numFmtId="0" fontId="4" fillId="0" borderId="0" xfId="0" applyFont="1" applyAlignment="1">
      <alignment horizontal="left" vertical="top" wrapText="1"/>
    </xf>
    <xf numFmtId="9" fontId="0" fillId="0" borderId="0" xfId="0" applyNumberFormat="1"/>
    <xf numFmtId="0" fontId="0" fillId="0" borderId="59" xfId="0" applyBorder="1" applyAlignment="1">
      <alignment wrapText="1"/>
    </xf>
    <xf numFmtId="9" fontId="2" fillId="0" borderId="117" xfId="2" applyNumberFormat="1" applyBorder="1"/>
    <xf numFmtId="1" fontId="0" fillId="6" borderId="68" xfId="0" applyNumberFormat="1" applyFill="1" applyBorder="1"/>
    <xf numFmtId="1" fontId="0" fillId="6" borderId="69" xfId="0" applyNumberFormat="1" applyFill="1" applyBorder="1"/>
    <xf numFmtId="3" fontId="7" fillId="0" borderId="112" xfId="0" applyNumberFormat="1" applyFont="1" applyBorder="1"/>
    <xf numFmtId="9" fontId="4" fillId="0" borderId="194" xfId="2" applyNumberFormat="1" applyFont="1" applyBorder="1"/>
    <xf numFmtId="0" fontId="16" fillId="6" borderId="60" xfId="0" applyFont="1" applyFill="1" applyBorder="1" applyAlignment="1">
      <alignment horizontal="right"/>
    </xf>
    <xf numFmtId="0" fontId="16" fillId="6" borderId="63" xfId="0" applyFont="1" applyFill="1" applyBorder="1" applyAlignment="1">
      <alignment horizontal="right"/>
    </xf>
    <xf numFmtId="0" fontId="16" fillId="6" borderId="64" xfId="0" applyFont="1" applyFill="1" applyBorder="1" applyAlignment="1">
      <alignment horizontal="right"/>
    </xf>
    <xf numFmtId="0" fontId="16" fillId="6" borderId="66" xfId="0" applyFont="1" applyFill="1" applyBorder="1" applyAlignment="1">
      <alignment horizontal="right"/>
    </xf>
    <xf numFmtId="0" fontId="16" fillId="6" borderId="104" xfId="0" applyFont="1" applyFill="1" applyBorder="1" applyAlignment="1">
      <alignment horizontal="right"/>
    </xf>
    <xf numFmtId="0" fontId="16" fillId="6" borderId="105" xfId="0" applyFont="1" applyFill="1" applyBorder="1" applyAlignment="1">
      <alignment horizontal="right"/>
    </xf>
    <xf numFmtId="1" fontId="0" fillId="6" borderId="118" xfId="0" applyNumberFormat="1" applyFill="1" applyBorder="1"/>
    <xf numFmtId="167" fontId="16" fillId="6" borderId="126" xfId="2" applyFont="1" applyFill="1" applyBorder="1" applyAlignment="1">
      <alignment horizontal="right"/>
    </xf>
    <xf numFmtId="9" fontId="16" fillId="6" borderId="199" xfId="1149" applyFont="1" applyFill="1" applyBorder="1" applyAlignment="1">
      <alignment horizontal="right"/>
    </xf>
    <xf numFmtId="167" fontId="16" fillId="6" borderId="199" xfId="2" applyFont="1" applyFill="1" applyBorder="1" applyAlignment="1">
      <alignment horizontal="right"/>
    </xf>
    <xf numFmtId="9" fontId="2" fillId="6" borderId="200" xfId="2" applyNumberFormat="1" applyFill="1" applyBorder="1"/>
    <xf numFmtId="0" fontId="16" fillId="6" borderId="116" xfId="0" applyFont="1" applyFill="1" applyBorder="1" applyAlignment="1">
      <alignment horizontal="right"/>
    </xf>
    <xf numFmtId="0" fontId="16" fillId="6" borderId="125" xfId="0" applyFont="1" applyFill="1" applyBorder="1" applyAlignment="1">
      <alignment horizontal="right"/>
    </xf>
    <xf numFmtId="3" fontId="6" fillId="6" borderId="119" xfId="0" applyNumberFormat="1" applyFont="1" applyFill="1" applyBorder="1"/>
    <xf numFmtId="1" fontId="58" fillId="0" borderId="60" xfId="0" applyNumberFormat="1" applyFont="1" applyBorder="1" applyAlignment="1">
      <alignment horizontal="right"/>
    </xf>
    <xf numFmtId="1" fontId="58" fillId="0" borderId="63" xfId="0" applyNumberFormat="1" applyFont="1" applyBorder="1" applyAlignment="1">
      <alignment horizontal="right"/>
    </xf>
    <xf numFmtId="1" fontId="58" fillId="0" borderId="64" xfId="0" applyNumberFormat="1" applyFont="1" applyBorder="1" applyAlignment="1">
      <alignment horizontal="right"/>
    </xf>
    <xf numFmtId="1" fontId="58" fillId="0" borderId="65" xfId="0" applyNumberFormat="1" applyFont="1" applyBorder="1" applyAlignment="1">
      <alignment horizontal="right"/>
    </xf>
    <xf numFmtId="1" fontId="58" fillId="0" borderId="66" xfId="0" applyNumberFormat="1" applyFont="1" applyBorder="1" applyAlignment="1">
      <alignment horizontal="right"/>
    </xf>
    <xf numFmtId="1" fontId="58" fillId="0" borderId="67" xfId="0" applyNumberFormat="1" applyFont="1" applyBorder="1" applyAlignment="1">
      <alignment horizontal="right"/>
    </xf>
    <xf numFmtId="1" fontId="58" fillId="0" borderId="68" xfId="0" applyNumberFormat="1" applyFont="1" applyBorder="1" applyAlignment="1">
      <alignment horizontal="right"/>
    </xf>
    <xf numFmtId="1" fontId="58" fillId="0" borderId="69" xfId="0" applyNumberFormat="1" applyFont="1" applyBorder="1" applyAlignment="1">
      <alignment horizontal="right"/>
    </xf>
    <xf numFmtId="1" fontId="58" fillId="0" borderId="70" xfId="0" applyNumberFormat="1" applyFont="1" applyBorder="1" applyAlignment="1">
      <alignment horizontal="right"/>
    </xf>
    <xf numFmtId="0" fontId="7" fillId="0" borderId="93" xfId="3" applyFont="1" applyBorder="1" applyAlignment="1">
      <alignment horizontal="center" vertical="center"/>
    </xf>
    <xf numFmtId="1" fontId="7" fillId="0" borderId="48" xfId="7" applyNumberFormat="1" applyFont="1" applyBorder="1" applyAlignment="1">
      <alignment horizontal="right"/>
    </xf>
    <xf numFmtId="9" fontId="6" fillId="0" borderId="336" xfId="3" applyNumberFormat="1" applyFont="1" applyBorder="1"/>
    <xf numFmtId="9" fontId="6" fillId="0" borderId="189" xfId="3" applyNumberFormat="1" applyFont="1" applyBorder="1"/>
    <xf numFmtId="1" fontId="6" fillId="0" borderId="185" xfId="201" applyNumberFormat="1" applyFont="1" applyBorder="1" applyAlignment="1">
      <alignment horizontal="right"/>
    </xf>
    <xf numFmtId="1" fontId="6" fillId="0" borderId="20" xfId="201" applyNumberFormat="1" applyFont="1" applyBorder="1" applyAlignment="1">
      <alignment horizontal="right"/>
    </xf>
    <xf numFmtId="1" fontId="6" fillId="0" borderId="254" xfId="201" applyNumberFormat="1" applyFont="1" applyBorder="1" applyAlignment="1">
      <alignment horizontal="right"/>
    </xf>
    <xf numFmtId="0" fontId="58" fillId="0" borderId="116" xfId="0" applyFont="1" applyBorder="1"/>
    <xf numFmtId="0" fontId="58" fillId="0" borderId="125" xfId="0" applyFont="1" applyBorder="1"/>
    <xf numFmtId="0" fontId="58" fillId="0" borderId="119" xfId="0" applyFont="1" applyBorder="1"/>
    <xf numFmtId="0" fontId="4" fillId="0" borderId="210" xfId="3" applyFont="1" applyBorder="1" applyAlignment="1">
      <alignment horizontal="center"/>
    </xf>
    <xf numFmtId="0" fontId="58" fillId="0" borderId="63" xfId="0" applyFont="1" applyBorder="1"/>
    <xf numFmtId="0" fontId="58" fillId="0" borderId="64" xfId="0" applyFont="1" applyBorder="1"/>
    <xf numFmtId="0" fontId="58" fillId="0" borderId="65" xfId="0" applyFont="1" applyBorder="1"/>
    <xf numFmtId="0" fontId="58" fillId="0" borderId="66" xfId="0" applyFont="1" applyBorder="1"/>
    <xf numFmtId="0" fontId="58" fillId="0" borderId="67" xfId="0" applyFont="1" applyBorder="1"/>
    <xf numFmtId="0" fontId="58" fillId="0" borderId="68" xfId="0" applyFont="1" applyBorder="1"/>
    <xf numFmtId="0" fontId="58" fillId="0" borderId="69" xfId="0" applyFont="1" applyBorder="1"/>
    <xf numFmtId="0" fontId="58" fillId="0" borderId="70" xfId="0" applyFont="1" applyBorder="1"/>
    <xf numFmtId="0" fontId="2" fillId="0" borderId="87" xfId="3" applyBorder="1"/>
    <xf numFmtId="0" fontId="17" fillId="0" borderId="66" xfId="0" applyFont="1" applyBorder="1" applyAlignment="1">
      <alignment horizontal="right"/>
    </xf>
    <xf numFmtId="1" fontId="16" fillId="0" borderId="104" xfId="0" applyNumberFormat="1" applyFont="1" applyBorder="1" applyAlignment="1">
      <alignment horizontal="right"/>
    </xf>
    <xf numFmtId="1" fontId="16" fillId="0" borderId="105" xfId="0" applyNumberFormat="1" applyFont="1" applyBorder="1" applyAlignment="1">
      <alignment horizontal="right"/>
    </xf>
    <xf numFmtId="0" fontId="16" fillId="0" borderId="105" xfId="0" applyFont="1" applyBorder="1" applyAlignment="1">
      <alignment horizontal="right"/>
    </xf>
    <xf numFmtId="1" fontId="16" fillId="0" borderId="118" xfId="0" applyNumberFormat="1" applyFont="1" applyBorder="1" applyAlignment="1">
      <alignment horizontal="right"/>
    </xf>
    <xf numFmtId="1" fontId="16" fillId="0" borderId="153" xfId="0" applyNumberFormat="1" applyFont="1" applyBorder="1" applyAlignment="1">
      <alignment horizontal="right"/>
    </xf>
    <xf numFmtId="1" fontId="16" fillId="0" borderId="124" xfId="0" applyNumberFormat="1" applyFont="1" applyBorder="1" applyAlignment="1">
      <alignment horizontal="right"/>
    </xf>
    <xf numFmtId="0" fontId="16" fillId="0" borderId="124" xfId="0" applyFont="1" applyBorder="1" applyAlignment="1">
      <alignment horizontal="right"/>
    </xf>
    <xf numFmtId="1" fontId="17" fillId="0" borderId="116" xfId="0" applyNumberFormat="1" applyFont="1" applyBorder="1" applyAlignment="1">
      <alignment horizontal="right"/>
    </xf>
    <xf numFmtId="1" fontId="17" fillId="0" borderId="125" xfId="0" applyNumberFormat="1" applyFont="1" applyBorder="1" applyAlignment="1">
      <alignment horizontal="right"/>
    </xf>
    <xf numFmtId="0" fontId="16" fillId="0" borderId="125" xfId="0" applyFont="1" applyBorder="1" applyAlignment="1">
      <alignment horizontal="right"/>
    </xf>
    <xf numFmtId="1" fontId="17" fillId="0" borderId="119" xfId="0" applyNumberFormat="1" applyFont="1" applyBorder="1" applyAlignment="1">
      <alignment horizontal="right"/>
    </xf>
    <xf numFmtId="1" fontId="0" fillId="0" borderId="234" xfId="0" applyNumberFormat="1" applyBorder="1"/>
    <xf numFmtId="0" fontId="0" fillId="0" borderId="236" xfId="0" applyBorder="1" applyAlignment="1">
      <alignment horizontal="center"/>
    </xf>
    <xf numFmtId="0" fontId="4" fillId="0" borderId="62" xfId="0" applyFont="1" applyBorder="1" applyAlignment="1">
      <alignment wrapText="1"/>
    </xf>
    <xf numFmtId="0" fontId="6" fillId="0" borderId="85" xfId="3" applyFont="1" applyBorder="1" applyAlignment="1">
      <alignment vertical="center" wrapText="1"/>
    </xf>
    <xf numFmtId="1" fontId="0" fillId="0" borderId="85" xfId="0" applyNumberFormat="1" applyBorder="1"/>
    <xf numFmtId="0" fontId="6" fillId="0" borderId="85" xfId="3" applyFont="1" applyBorder="1" applyAlignment="1">
      <alignment horizontal="right" vertical="center"/>
    </xf>
    <xf numFmtId="1" fontId="0" fillId="0" borderId="90" xfId="0" applyNumberFormat="1" applyBorder="1"/>
    <xf numFmtId="0" fontId="6" fillId="3" borderId="119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6" fillId="3" borderId="122" xfId="0" applyFont="1" applyFill="1" applyBorder="1" applyAlignment="1">
      <alignment horizontal="center" wrapText="1"/>
    </xf>
    <xf numFmtId="0" fontId="7" fillId="0" borderId="341" xfId="0" applyFont="1" applyBorder="1" applyAlignment="1">
      <alignment horizontal="center" wrapText="1"/>
    </xf>
    <xf numFmtId="0" fontId="7" fillId="0" borderId="135" xfId="0" applyFont="1" applyBorder="1" applyAlignment="1">
      <alignment horizontal="center" wrapText="1"/>
    </xf>
    <xf numFmtId="1" fontId="4" fillId="0" borderId="256" xfId="0" applyNumberFormat="1" applyFont="1" applyBorder="1"/>
    <xf numFmtId="0" fontId="4" fillId="0" borderId="13" xfId="0" applyFont="1" applyBorder="1" applyAlignment="1">
      <alignment wrapText="1"/>
    </xf>
    <xf numFmtId="1" fontId="0" fillId="0" borderId="240" xfId="0" applyNumberFormat="1" applyBorder="1"/>
    <xf numFmtId="0" fontId="83" fillId="0" borderId="60" xfId="0" applyFont="1" applyBorder="1"/>
    <xf numFmtId="0" fontId="83" fillId="0" borderId="67" xfId="0" applyFont="1" applyBorder="1"/>
    <xf numFmtId="0" fontId="83" fillId="0" borderId="105" xfId="0" applyFont="1" applyBorder="1"/>
    <xf numFmtId="3" fontId="58" fillId="0" borderId="170" xfId="0" applyNumberFormat="1" applyFont="1" applyBorder="1" applyAlignment="1">
      <alignment horizontal="right"/>
    </xf>
    <xf numFmtId="3" fontId="58" fillId="0" borderId="239" xfId="0" applyNumberFormat="1" applyFont="1" applyBorder="1" applyAlignment="1">
      <alignment horizontal="right"/>
    </xf>
    <xf numFmtId="3" fontId="58" fillId="0" borderId="240" xfId="0" applyNumberFormat="1" applyFont="1" applyBorder="1" applyAlignment="1">
      <alignment horizontal="right"/>
    </xf>
    <xf numFmtId="3" fontId="58" fillId="0" borderId="116" xfId="0" applyNumberFormat="1" applyFont="1" applyBorder="1" applyAlignment="1">
      <alignment horizontal="right"/>
    </xf>
    <xf numFmtId="3" fontId="58" fillId="0" borderId="125" xfId="0" applyNumberFormat="1" applyFont="1" applyBorder="1" applyAlignment="1">
      <alignment horizontal="right"/>
    </xf>
    <xf numFmtId="3" fontId="58" fillId="0" borderId="119" xfId="0" applyNumberFormat="1" applyFont="1" applyBorder="1" applyAlignment="1">
      <alignment horizontal="right"/>
    </xf>
    <xf numFmtId="0" fontId="28" fillId="0" borderId="191" xfId="0" applyFont="1" applyBorder="1" applyAlignment="1">
      <alignment horizontal="center"/>
    </xf>
    <xf numFmtId="0" fontId="53" fillId="0" borderId="243" xfId="0" applyFont="1" applyBorder="1" applyAlignment="1">
      <alignment horizontal="center"/>
    </xf>
    <xf numFmtId="3" fontId="53" fillId="0" borderId="116" xfId="0" applyNumberFormat="1" applyFont="1" applyBorder="1" applyAlignment="1">
      <alignment horizontal="right"/>
    </xf>
    <xf numFmtId="3" fontId="53" fillId="0" borderId="125" xfId="0" applyNumberFormat="1" applyFont="1" applyBorder="1" applyAlignment="1">
      <alignment horizontal="right"/>
    </xf>
    <xf numFmtId="3" fontId="53" fillId="0" borderId="201" xfId="0" applyNumberFormat="1" applyFont="1" applyBorder="1" applyAlignment="1">
      <alignment horizontal="right"/>
    </xf>
    <xf numFmtId="0" fontId="86" fillId="0" borderId="242" xfId="0" applyFont="1" applyBorder="1" applyAlignment="1">
      <alignment wrapText="1"/>
    </xf>
    <xf numFmtId="171" fontId="52" fillId="0" borderId="255" xfId="1" applyNumberFormat="1" applyFont="1" applyBorder="1"/>
    <xf numFmtId="0" fontId="52" fillId="0" borderId="192" xfId="0" applyFont="1" applyBorder="1" applyAlignment="1">
      <alignment wrapText="1"/>
    </xf>
    <xf numFmtId="171" fontId="52" fillId="0" borderId="256" xfId="1" applyNumberFormat="1" applyFont="1" applyBorder="1"/>
    <xf numFmtId="0" fontId="60" fillId="0" borderId="231" xfId="0" applyFont="1" applyBorder="1" applyAlignment="1">
      <alignment horizontal="center" wrapText="1"/>
    </xf>
    <xf numFmtId="0" fontId="0" fillId="0" borderId="122" xfId="0" applyBorder="1"/>
    <xf numFmtId="0" fontId="0" fillId="0" borderId="264" xfId="0" applyBorder="1"/>
    <xf numFmtId="0" fontId="62" fillId="0" borderId="63" xfId="0" applyFont="1" applyBorder="1" applyAlignment="1">
      <alignment horizontal="center" vertical="center"/>
    </xf>
    <xf numFmtId="0" fontId="0" fillId="0" borderId="137" xfId="0" applyBorder="1"/>
    <xf numFmtId="0" fontId="0" fillId="0" borderId="153" xfId="0" applyBorder="1"/>
    <xf numFmtId="0" fontId="4" fillId="0" borderId="184" xfId="0" applyFont="1" applyBorder="1" applyAlignment="1">
      <alignment horizontal="center" vertical="center"/>
    </xf>
    <xf numFmtId="0" fontId="0" fillId="0" borderId="185" xfId="0" applyBorder="1"/>
    <xf numFmtId="0" fontId="4" fillId="0" borderId="159" xfId="0" applyFont="1" applyBorder="1" applyAlignment="1">
      <alignment horizontal="center" vertical="center"/>
    </xf>
    <xf numFmtId="0" fontId="0" fillId="0" borderId="207" xfId="0" applyBorder="1"/>
    <xf numFmtId="0" fontId="62" fillId="0" borderId="62" xfId="0" applyFont="1" applyBorder="1" applyAlignment="1">
      <alignment horizontal="center" vertical="center"/>
    </xf>
    <xf numFmtId="0" fontId="0" fillId="0" borderId="237" xfId="0" applyBorder="1"/>
    <xf numFmtId="0" fontId="4" fillId="0" borderId="62" xfId="0" applyFont="1" applyBorder="1" applyAlignment="1">
      <alignment horizontal="center" vertical="center"/>
    </xf>
    <xf numFmtId="0" fontId="0" fillId="0" borderId="230" xfId="0" applyBorder="1"/>
    <xf numFmtId="0" fontId="4" fillId="0" borderId="243" xfId="0" applyFont="1" applyBorder="1" applyAlignment="1">
      <alignment horizontal="center"/>
    </xf>
    <xf numFmtId="0" fontId="0" fillId="0" borderId="342" xfId="0" applyBorder="1"/>
    <xf numFmtId="0" fontId="4" fillId="0" borderId="159" xfId="0" applyFont="1" applyBorder="1" applyAlignment="1">
      <alignment horizontal="center"/>
    </xf>
    <xf numFmtId="0" fontId="4" fillId="0" borderId="109" xfId="0" applyFont="1" applyBorder="1" applyAlignment="1">
      <alignment horizontal="center"/>
    </xf>
    <xf numFmtId="0" fontId="0" fillId="0" borderId="55" xfId="0" applyBorder="1"/>
    <xf numFmtId="0" fontId="10" fillId="0" borderId="0" xfId="1158" applyFont="1" applyAlignment="1">
      <alignment horizontal="left" vertical="top" wrapText="1"/>
    </xf>
    <xf numFmtId="0" fontId="0" fillId="0" borderId="0" xfId="0"/>
    <xf numFmtId="166" fontId="0" fillId="0" borderId="0" xfId="0" applyNumberFormat="1"/>
    <xf numFmtId="0" fontId="9" fillId="0" borderId="52" xfId="3" applyFont="1" applyBorder="1" applyAlignment="1">
      <alignment horizontal="center" wrapText="1"/>
    </xf>
    <xf numFmtId="0" fontId="0" fillId="0" borderId="40" xfId="0" applyBorder="1"/>
    <xf numFmtId="0" fontId="7" fillId="0" borderId="31" xfId="3" applyFont="1" applyBorder="1" applyAlignment="1">
      <alignment horizontal="center" wrapText="1"/>
    </xf>
    <xf numFmtId="0" fontId="0" fillId="0" borderId="2" xfId="0" applyBorder="1"/>
    <xf numFmtId="0" fontId="7" fillId="0" borderId="52" xfId="3" applyFont="1" applyBorder="1" applyAlignment="1">
      <alignment horizontal="center" wrapText="1"/>
    </xf>
    <xf numFmtId="0" fontId="0" fillId="0" borderId="32" xfId="0" applyBorder="1"/>
    <xf numFmtId="0" fontId="7" fillId="0" borderId="57" xfId="3" applyFont="1" applyBorder="1" applyAlignment="1">
      <alignment horizontal="center" wrapText="1"/>
    </xf>
    <xf numFmtId="0" fontId="0" fillId="0" borderId="59" xfId="0" applyBorder="1"/>
    <xf numFmtId="0" fontId="4" fillId="0" borderId="160" xfId="3" applyFont="1" applyBorder="1" applyAlignment="1">
      <alignment horizontal="center" wrapText="1"/>
    </xf>
    <xf numFmtId="0" fontId="0" fillId="0" borderId="3" xfId="0" applyBorder="1"/>
    <xf numFmtId="0" fontId="4" fillId="0" borderId="258" xfId="3" applyFont="1" applyBorder="1" applyAlignment="1">
      <alignment horizontal="center" wrapText="1"/>
    </xf>
    <xf numFmtId="0" fontId="0" fillId="0" borderId="343" xfId="0" applyBorder="1"/>
    <xf numFmtId="0" fontId="4" fillId="0" borderId="183" xfId="3" applyFont="1" applyBorder="1" applyAlignment="1">
      <alignment horizontal="center" wrapText="1"/>
    </xf>
    <xf numFmtId="0" fontId="0" fillId="0" borderId="182" xfId="0" applyBorder="1"/>
    <xf numFmtId="0" fontId="7" fillId="0" borderId="5" xfId="3" applyFont="1" applyBorder="1" applyAlignment="1">
      <alignment horizontal="left" vertical="center" wrapText="1"/>
    </xf>
    <xf numFmtId="0" fontId="0" fillId="0" borderId="5" xfId="0" applyBorder="1"/>
    <xf numFmtId="0" fontId="7" fillId="0" borderId="109" xfId="7" applyFont="1" applyBorder="1" applyAlignment="1">
      <alignment horizontal="center"/>
    </xf>
    <xf numFmtId="0" fontId="7" fillId="0" borderId="159" xfId="7" applyFont="1" applyBorder="1" applyAlignment="1">
      <alignment horizontal="center" wrapText="1"/>
    </xf>
    <xf numFmtId="0" fontId="7" fillId="0" borderId="171" xfId="7" applyFont="1" applyBorder="1" applyAlignment="1">
      <alignment horizontal="center" wrapText="1"/>
    </xf>
    <xf numFmtId="0" fontId="4" fillId="0" borderId="153" xfId="0" applyFont="1" applyBorder="1" applyAlignment="1">
      <alignment horizontal="center"/>
    </xf>
    <xf numFmtId="0" fontId="4" fillId="0" borderId="109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2" borderId="12" xfId="0" applyFont="1" applyFill="1" applyBorder="1" applyAlignment="1">
      <alignment horizontal="center"/>
    </xf>
    <xf numFmtId="0" fontId="0" fillId="0" borderId="43" xfId="0" applyBorder="1"/>
    <xf numFmtId="0" fontId="7" fillId="0" borderId="116" xfId="0" applyFont="1" applyBorder="1" applyAlignment="1">
      <alignment horizontal="center" wrapText="1"/>
    </xf>
    <xf numFmtId="0" fontId="0" fillId="0" borderId="126" xfId="0" applyBorder="1"/>
    <xf numFmtId="0" fontId="4" fillId="0" borderId="319" xfId="0" applyFont="1" applyBorder="1" applyAlignment="1">
      <alignment horizontal="center"/>
    </xf>
    <xf numFmtId="0" fontId="0" fillId="0" borderId="319" xfId="0" applyBorder="1"/>
    <xf numFmtId="0" fontId="30" fillId="0" borderId="159" xfId="211" applyFont="1" applyBorder="1" applyAlignment="1">
      <alignment horizontal="center" wrapText="1"/>
    </xf>
    <xf numFmtId="0" fontId="30" fillId="0" borderId="172" xfId="211" applyFont="1" applyBorder="1" applyAlignment="1">
      <alignment horizontal="center" wrapText="1"/>
    </xf>
    <xf numFmtId="0" fontId="0" fillId="0" borderId="186" xfId="0" applyBorder="1"/>
    <xf numFmtId="0" fontId="30" fillId="0" borderId="238" xfId="211" applyFont="1" applyBorder="1" applyAlignment="1">
      <alignment horizontal="center" wrapText="1"/>
    </xf>
    <xf numFmtId="0" fontId="30" fillId="0" borderId="55" xfId="211" applyFont="1" applyBorder="1" applyAlignment="1">
      <alignment horizontal="center" wrapText="1"/>
    </xf>
    <xf numFmtId="0" fontId="43" fillId="0" borderId="236" xfId="0" applyFont="1" applyBorder="1" applyAlignment="1">
      <alignment horizontal="center" wrapText="1"/>
    </xf>
    <xf numFmtId="0" fontId="0" fillId="0" borderId="296" xfId="0" applyBorder="1"/>
    <xf numFmtId="0" fontId="43" fillId="0" borderId="62" xfId="0" applyFont="1" applyBorder="1" applyAlignment="1">
      <alignment horizontal="center" wrapText="1"/>
    </xf>
    <xf numFmtId="0" fontId="0" fillId="0" borderId="194" xfId="0" applyBorder="1"/>
    <xf numFmtId="0" fontId="44" fillId="0" borderId="316" xfId="0" applyFont="1" applyBorder="1" applyAlignment="1">
      <alignment horizontal="center"/>
    </xf>
    <xf numFmtId="0" fontId="0" fillId="0" borderId="317" xfId="0" applyBorder="1"/>
    <xf numFmtId="0" fontId="60" fillId="0" borderId="319" xfId="211" applyFont="1" applyBorder="1" applyAlignment="1">
      <alignment horizontal="center" wrapText="1"/>
    </xf>
    <xf numFmtId="0" fontId="80" fillId="0" borderId="122" xfId="12" applyFont="1" applyBorder="1" applyAlignment="1">
      <alignment horizontal="left" vertical="top" wrapText="1"/>
    </xf>
    <xf numFmtId="0" fontId="81" fillId="0" borderId="0" xfId="12" applyFont="1" applyAlignment="1">
      <alignment horizontal="left" vertical="top" wrapText="1"/>
    </xf>
    <xf numFmtId="0" fontId="77" fillId="0" borderId="0" xfId="211" applyFont="1"/>
    <xf numFmtId="171" fontId="77" fillId="0" borderId="0" xfId="215" applyNumberFormat="1" applyFont="1"/>
  </cellXfs>
  <cellStyles count="1162">
    <cellStyle name="Comma" xfId="22" xr:uid="{00000000-0005-0000-0000-000016000000}"/>
    <cellStyle name="Comma [0]" xfId="23" xr:uid="{00000000-0005-0000-0000-000017000000}"/>
    <cellStyle name="Currency" xfId="20" xr:uid="{00000000-0005-0000-0000-000014000000}"/>
    <cellStyle name="Currency [0]" xfId="21" xr:uid="{00000000-0005-0000-0000-000015000000}"/>
    <cellStyle name="Hyperkobling 2" xfId="70" xr:uid="{00000000-0005-0000-0000-000046000000}"/>
    <cellStyle name="Komma" xfId="1" builtinId="3"/>
    <cellStyle name="Komma 2" xfId="25" xr:uid="{00000000-0005-0000-0000-000019000000}"/>
    <cellStyle name="Komma 2 2" xfId="46" xr:uid="{00000000-0005-0000-0000-00002E000000}"/>
    <cellStyle name="Komma 3" xfId="38" xr:uid="{00000000-0005-0000-0000-000026000000}"/>
    <cellStyle name="Komma 3 2" xfId="51" xr:uid="{00000000-0005-0000-0000-000033000000}"/>
    <cellStyle name="Komma 4" xfId="455" xr:uid="{00000000-0005-0000-0000-0000C7010000}"/>
    <cellStyle name="Komma 5" xfId="457" xr:uid="{00000000-0005-0000-0000-0000C9010000}"/>
    <cellStyle name="Komma_Ark1" xfId="1154" xr:uid="{00000000-0005-0000-0000-000082040000}"/>
    <cellStyle name="Normal" xfId="0" builtinId="0"/>
    <cellStyle name="Normal 10" xfId="77" xr:uid="{00000000-0005-0000-0000-00004D000000}"/>
    <cellStyle name="Normal 10 2" xfId="91" xr:uid="{00000000-0005-0000-0000-00005B000000}"/>
    <cellStyle name="Normal 10 2 2" xfId="230" xr:uid="{00000000-0005-0000-0000-0000E6000000}"/>
    <cellStyle name="Normal 10 3" xfId="238" xr:uid="{00000000-0005-0000-0000-0000EE000000}"/>
    <cellStyle name="Normal 10 3 2" xfId="271" xr:uid="{00000000-0005-0000-0000-00000F010000}"/>
    <cellStyle name="Normal 10 3 2 2" xfId="649" xr:uid="{00000000-0005-0000-0000-000089020000}"/>
    <cellStyle name="Normal 10 4" xfId="207" xr:uid="{00000000-0005-0000-0000-0000CF000000}"/>
    <cellStyle name="Normal 10 4 2" xfId="615" xr:uid="{00000000-0005-0000-0000-000067020000}"/>
    <cellStyle name="Normal 10 4 2 2" xfId="1115" xr:uid="{00000000-0005-0000-0000-00005B040000}"/>
    <cellStyle name="Normal 10 4 3" xfId="427" xr:uid="{00000000-0005-0000-0000-0000AB010000}"/>
    <cellStyle name="Normal 10 4 4" xfId="932" xr:uid="{00000000-0005-0000-0000-0000A4030000}"/>
    <cellStyle name="Normal 11" xfId="42" xr:uid="{00000000-0005-0000-0000-00002A000000}"/>
    <cellStyle name="Normal 11 2" xfId="115" xr:uid="{00000000-0005-0000-0000-000073000000}"/>
    <cellStyle name="Normal 11 2 2" xfId="525" xr:uid="{00000000-0005-0000-0000-00000D020000}"/>
    <cellStyle name="Normal 11 2 2 2" xfId="1025" xr:uid="{00000000-0005-0000-0000-000001040000}"/>
    <cellStyle name="Normal 11 2 2 2 2" xfId="1152" xr:uid="{00000000-0005-0000-0000-000080040000}"/>
    <cellStyle name="Normal 11 2 3" xfId="715" xr:uid="{00000000-0005-0000-0000-0000CB020000}"/>
    <cellStyle name="Normal 11 2 4" xfId="337" xr:uid="{00000000-0005-0000-0000-000051010000}"/>
    <cellStyle name="Normal 11 2 5" xfId="842" xr:uid="{00000000-0005-0000-0000-00004A030000}"/>
    <cellStyle name="Normal 11 3" xfId="201" xr:uid="{00000000-0005-0000-0000-0000C9000000}"/>
    <cellStyle name="Normal 11 4" xfId="480" xr:uid="{00000000-0005-0000-0000-0000E0010000}"/>
    <cellStyle name="Normal 11 4 2" xfId="981" xr:uid="{00000000-0005-0000-0000-0000D5030000}"/>
    <cellStyle name="Normal 11 5" xfId="671" xr:uid="{00000000-0005-0000-0000-00009F020000}"/>
    <cellStyle name="Normal 11 6" xfId="293" xr:uid="{00000000-0005-0000-0000-000025010000}"/>
    <cellStyle name="Normal 11 7" xfId="798" xr:uid="{00000000-0005-0000-0000-00001E030000}"/>
    <cellStyle name="Normal 12" xfId="113" xr:uid="{00000000-0005-0000-0000-000071000000}"/>
    <cellStyle name="Normal 12 2" xfId="523" xr:uid="{00000000-0005-0000-0000-00000B020000}"/>
    <cellStyle name="Normal 12 2 2" xfId="1023" xr:uid="{00000000-0005-0000-0000-0000FF030000}"/>
    <cellStyle name="Normal 12 3" xfId="713" xr:uid="{00000000-0005-0000-0000-0000C9020000}"/>
    <cellStyle name="Normal 12 4" xfId="335" xr:uid="{00000000-0005-0000-0000-00004F010000}"/>
    <cellStyle name="Normal 12 5" xfId="840" xr:uid="{00000000-0005-0000-0000-000048030000}"/>
    <cellStyle name="Normal 13" xfId="177" xr:uid="{00000000-0005-0000-0000-0000B1000000}"/>
    <cellStyle name="Normal 13 2" xfId="587" xr:uid="{00000000-0005-0000-0000-00004B020000}"/>
    <cellStyle name="Normal 13 2 2" xfId="1087" xr:uid="{00000000-0005-0000-0000-00003F040000}"/>
    <cellStyle name="Normal 13 3" xfId="399" xr:uid="{00000000-0005-0000-0000-00008F010000}"/>
    <cellStyle name="Normal 13 4" xfId="904" xr:uid="{00000000-0005-0000-0000-000088030000}"/>
    <cellStyle name="Normal 14" xfId="456" xr:uid="{00000000-0005-0000-0000-0000C8010000}"/>
    <cellStyle name="Normal 15" xfId="1150" xr:uid="{00000000-0005-0000-0000-00007E040000}"/>
    <cellStyle name="Normal 16" xfId="1153" xr:uid="{00000000-0005-0000-0000-000081040000}"/>
    <cellStyle name="Normal 19" xfId="1161" xr:uid="{00000000-0005-0000-0000-000089040000}"/>
    <cellStyle name="Normal 2" xfId="3" xr:uid="{00000000-0005-0000-0000-000003000000}"/>
    <cellStyle name="Normal 2 2" xfId="8" xr:uid="{00000000-0005-0000-0000-000008000000}"/>
    <cellStyle name="Normal 2 2 10" xfId="192" xr:uid="{00000000-0005-0000-0000-0000C0000000}"/>
    <cellStyle name="Normal 2 2 10 2" xfId="602" xr:uid="{00000000-0005-0000-0000-00005A020000}"/>
    <cellStyle name="Normal 2 2 10 2 2" xfId="1102" xr:uid="{00000000-0005-0000-0000-00004E040000}"/>
    <cellStyle name="Normal 2 2 10 3" xfId="414" xr:uid="{00000000-0005-0000-0000-00009E010000}"/>
    <cellStyle name="Normal 2 2 10 4" xfId="919" xr:uid="{00000000-0005-0000-0000-000097030000}"/>
    <cellStyle name="Normal 2 2 11" xfId="459" xr:uid="{00000000-0005-0000-0000-0000CB010000}"/>
    <cellStyle name="Normal 2 2 11 2" xfId="960" xr:uid="{00000000-0005-0000-0000-0000C0030000}"/>
    <cellStyle name="Normal 2 2 12" xfId="650" xr:uid="{00000000-0005-0000-0000-00008A020000}"/>
    <cellStyle name="Normal 2 2 13" xfId="272" xr:uid="{00000000-0005-0000-0000-000010010000}"/>
    <cellStyle name="Normal 2 2 14" xfId="777" xr:uid="{00000000-0005-0000-0000-000009030000}"/>
    <cellStyle name="Normal 2 2 2" xfId="9" xr:uid="{00000000-0005-0000-0000-000009000000}"/>
    <cellStyle name="Normal 2 2 2 10" xfId="651" xr:uid="{00000000-0005-0000-0000-00008B020000}"/>
    <cellStyle name="Normal 2 2 2 11" xfId="273" xr:uid="{00000000-0005-0000-0000-000011010000}"/>
    <cellStyle name="Normal 2 2 2 12" xfId="778" xr:uid="{00000000-0005-0000-0000-00000A030000}"/>
    <cellStyle name="Normal 2 2 2 2" xfId="12" xr:uid="{00000000-0005-0000-0000-00000C000000}"/>
    <cellStyle name="Normal 2 2 2 2_Tab 4-1-C Brutto stønad" xfId="1158" xr:uid="{00000000-0005-0000-0000-000086040000}"/>
    <cellStyle name="Normal 2 2 2 3" xfId="14" xr:uid="{00000000-0005-0000-0000-00000E000000}"/>
    <cellStyle name="Normal 2 2 2 3 2" xfId="28" xr:uid="{00000000-0005-0000-0000-00001C000000}"/>
    <cellStyle name="Normal 2 2 2 3 2 2" xfId="101" xr:uid="{00000000-0005-0000-0000-000065000000}"/>
    <cellStyle name="Normal 2 2 2 3 2 2 2" xfId="120" xr:uid="{00000000-0005-0000-0000-000078000000}"/>
    <cellStyle name="Normal 2 2 2 3 2 2 2 2" xfId="530" xr:uid="{00000000-0005-0000-0000-000012020000}"/>
    <cellStyle name="Normal 2 2 2 3 2 2 2 2 2" xfId="1030" xr:uid="{00000000-0005-0000-0000-000006040000}"/>
    <cellStyle name="Normal 2 2 2 3 2 2 2 3" xfId="720" xr:uid="{00000000-0005-0000-0000-0000D0020000}"/>
    <cellStyle name="Normal 2 2 2 3 2 2 2 4" xfId="342" xr:uid="{00000000-0005-0000-0000-000056010000}"/>
    <cellStyle name="Normal 2 2 2 3 2 2 2 5" xfId="847" xr:uid="{00000000-0005-0000-0000-00004F030000}"/>
    <cellStyle name="Normal 2 2 2 3 2 2 3" xfId="512" xr:uid="{00000000-0005-0000-0000-000000020000}"/>
    <cellStyle name="Normal 2 2 2 3 2 2 3 2" xfId="1012" xr:uid="{00000000-0005-0000-0000-0000F4030000}"/>
    <cellStyle name="Normal 2 2 2 3 2 2 4" xfId="702" xr:uid="{00000000-0005-0000-0000-0000BE020000}"/>
    <cellStyle name="Normal 2 2 2 3 2 2 5" xfId="324" xr:uid="{00000000-0005-0000-0000-000044010000}"/>
    <cellStyle name="Normal 2 2 2 3 2 2 6" xfId="829" xr:uid="{00000000-0005-0000-0000-00003D030000}"/>
    <cellStyle name="Normal 2 2 2 3 2 3" xfId="119" xr:uid="{00000000-0005-0000-0000-000077000000}"/>
    <cellStyle name="Normal 2 2 2 3 2 3 2" xfId="529" xr:uid="{00000000-0005-0000-0000-000011020000}"/>
    <cellStyle name="Normal 2 2 2 3 2 3 2 2" xfId="1029" xr:uid="{00000000-0005-0000-0000-000005040000}"/>
    <cellStyle name="Normal 2 2 2 3 2 3 3" xfId="719" xr:uid="{00000000-0005-0000-0000-0000CF020000}"/>
    <cellStyle name="Normal 2 2 2 3 2 3 4" xfId="341" xr:uid="{00000000-0005-0000-0000-000055010000}"/>
    <cellStyle name="Normal 2 2 2 3 2 3 5" xfId="846" xr:uid="{00000000-0005-0000-0000-00004E030000}"/>
    <cellStyle name="Normal 2 2 2 3 2 4" xfId="469" xr:uid="{00000000-0005-0000-0000-0000D5010000}"/>
    <cellStyle name="Normal 2 2 2 3 2 4 2" xfId="970" xr:uid="{00000000-0005-0000-0000-0000CA030000}"/>
    <cellStyle name="Normal 2 2 2 3 2 5" xfId="660" xr:uid="{00000000-0005-0000-0000-000094020000}"/>
    <cellStyle name="Normal 2 2 2 3 2 6" xfId="282" xr:uid="{00000000-0005-0000-0000-00001A010000}"/>
    <cellStyle name="Normal 2 2 2 3 2 7" xfId="787" xr:uid="{00000000-0005-0000-0000-000013030000}"/>
    <cellStyle name="Normal 2 2 2 3 2 8" xfId="1151" xr:uid="{00000000-0005-0000-0000-00007F040000}"/>
    <cellStyle name="Normal 2 2 2 3 3" xfId="34" xr:uid="{00000000-0005-0000-0000-000022000000}"/>
    <cellStyle name="Normal 2 2 2 3 3 2" xfId="107" xr:uid="{00000000-0005-0000-0000-00006B000000}"/>
    <cellStyle name="Normal 2 2 2 3 3 2 2" xfId="122" xr:uid="{00000000-0005-0000-0000-00007A000000}"/>
    <cellStyle name="Normal 2 2 2 3 3 2 2 2" xfId="532" xr:uid="{00000000-0005-0000-0000-000014020000}"/>
    <cellStyle name="Normal 2 2 2 3 3 2 2 2 2" xfId="1032" xr:uid="{00000000-0005-0000-0000-000008040000}"/>
    <cellStyle name="Normal 2 2 2 3 3 2 2 3" xfId="722" xr:uid="{00000000-0005-0000-0000-0000D2020000}"/>
    <cellStyle name="Normal 2 2 2 3 3 2 2 4" xfId="344" xr:uid="{00000000-0005-0000-0000-000058010000}"/>
    <cellStyle name="Normal 2 2 2 3 3 2 2 5" xfId="849" xr:uid="{00000000-0005-0000-0000-000051030000}"/>
    <cellStyle name="Normal 2 2 2 3 3 2 3" xfId="518" xr:uid="{00000000-0005-0000-0000-000006020000}"/>
    <cellStyle name="Normal 2 2 2 3 3 2 3 2" xfId="1018" xr:uid="{00000000-0005-0000-0000-0000FA030000}"/>
    <cellStyle name="Normal 2 2 2 3 3 2 4" xfId="708" xr:uid="{00000000-0005-0000-0000-0000C4020000}"/>
    <cellStyle name="Normal 2 2 2 3 3 2 5" xfId="330" xr:uid="{00000000-0005-0000-0000-00004A010000}"/>
    <cellStyle name="Normal 2 2 2 3 3 2 6" xfId="835" xr:uid="{00000000-0005-0000-0000-000043030000}"/>
    <cellStyle name="Normal 2 2 2 3 3 3" xfId="121" xr:uid="{00000000-0005-0000-0000-000079000000}"/>
    <cellStyle name="Normal 2 2 2 3 3 3 2" xfId="531" xr:uid="{00000000-0005-0000-0000-000013020000}"/>
    <cellStyle name="Normal 2 2 2 3 3 3 2 2" xfId="1031" xr:uid="{00000000-0005-0000-0000-000007040000}"/>
    <cellStyle name="Normal 2 2 2 3 3 3 3" xfId="721" xr:uid="{00000000-0005-0000-0000-0000D1020000}"/>
    <cellStyle name="Normal 2 2 2 3 3 3 4" xfId="343" xr:uid="{00000000-0005-0000-0000-000057010000}"/>
    <cellStyle name="Normal 2 2 2 3 3 3 5" xfId="848" xr:uid="{00000000-0005-0000-0000-000050030000}"/>
    <cellStyle name="Normal 2 2 2 3 3 4" xfId="475" xr:uid="{00000000-0005-0000-0000-0000DB010000}"/>
    <cellStyle name="Normal 2 2 2 3 3 4 2" xfId="976" xr:uid="{00000000-0005-0000-0000-0000D0030000}"/>
    <cellStyle name="Normal 2 2 2 3 3 5" xfId="666" xr:uid="{00000000-0005-0000-0000-00009A020000}"/>
    <cellStyle name="Normal 2 2 2 3 3 6" xfId="288" xr:uid="{00000000-0005-0000-0000-000020010000}"/>
    <cellStyle name="Normal 2 2 2 3 3 7" xfId="793" xr:uid="{00000000-0005-0000-0000-000019030000}"/>
    <cellStyle name="Normal 2 2 2 3 4" xfId="93" xr:uid="{00000000-0005-0000-0000-00005D000000}"/>
    <cellStyle name="Normal 2 2 2 3 4 2" xfId="123" xr:uid="{00000000-0005-0000-0000-00007B000000}"/>
    <cellStyle name="Normal 2 2 2 3 4 2 2" xfId="533" xr:uid="{00000000-0005-0000-0000-000015020000}"/>
    <cellStyle name="Normal 2 2 2 3 4 2 2 2" xfId="1033" xr:uid="{00000000-0005-0000-0000-000009040000}"/>
    <cellStyle name="Normal 2 2 2 3 4 2 3" xfId="723" xr:uid="{00000000-0005-0000-0000-0000D3020000}"/>
    <cellStyle name="Normal 2 2 2 3 4 2 4" xfId="345" xr:uid="{00000000-0005-0000-0000-000059010000}"/>
    <cellStyle name="Normal 2 2 2 3 4 2 5" xfId="850" xr:uid="{00000000-0005-0000-0000-000052030000}"/>
    <cellStyle name="Normal 2 2 2 3 4 3" xfId="504" xr:uid="{00000000-0005-0000-0000-0000F8010000}"/>
    <cellStyle name="Normal 2 2 2 3 4 3 2" xfId="1004" xr:uid="{00000000-0005-0000-0000-0000EC030000}"/>
    <cellStyle name="Normal 2 2 2 3 4 4" xfId="694" xr:uid="{00000000-0005-0000-0000-0000B6020000}"/>
    <cellStyle name="Normal 2 2 2 3 4 5" xfId="316" xr:uid="{00000000-0005-0000-0000-00003C010000}"/>
    <cellStyle name="Normal 2 2 2 3 4 6" xfId="821" xr:uid="{00000000-0005-0000-0000-000035030000}"/>
    <cellStyle name="Normal 2 2 2 3 5" xfId="118" xr:uid="{00000000-0005-0000-0000-000076000000}"/>
    <cellStyle name="Normal 2 2 2 3 5 2" xfId="528" xr:uid="{00000000-0005-0000-0000-000010020000}"/>
    <cellStyle name="Normal 2 2 2 3 5 2 2" xfId="1028" xr:uid="{00000000-0005-0000-0000-000004040000}"/>
    <cellStyle name="Normal 2 2 2 3 5 3" xfId="718" xr:uid="{00000000-0005-0000-0000-0000CE020000}"/>
    <cellStyle name="Normal 2 2 2 3 5 4" xfId="340" xr:uid="{00000000-0005-0000-0000-000054010000}"/>
    <cellStyle name="Normal 2 2 2 3 5 5" xfId="845" xr:uid="{00000000-0005-0000-0000-00004D030000}"/>
    <cellStyle name="Normal 2 2 2 3 6" xfId="463" xr:uid="{00000000-0005-0000-0000-0000CF010000}"/>
    <cellStyle name="Normal 2 2 2 3 6 2" xfId="964" xr:uid="{00000000-0005-0000-0000-0000C4030000}"/>
    <cellStyle name="Normal 2 2 2 3 7" xfId="654" xr:uid="{00000000-0005-0000-0000-00008E020000}"/>
    <cellStyle name="Normal 2 2 2 3 8" xfId="276" xr:uid="{00000000-0005-0000-0000-000014010000}"/>
    <cellStyle name="Normal 2 2 2 3 9" xfId="781" xr:uid="{00000000-0005-0000-0000-00000D030000}"/>
    <cellStyle name="Normal 2 2 2 4" xfId="17" xr:uid="{00000000-0005-0000-0000-000011000000}"/>
    <cellStyle name="Normal 2 2 2 4 2" xfId="98" xr:uid="{00000000-0005-0000-0000-000062000000}"/>
    <cellStyle name="Normal 2 2 2 4 2 2" xfId="125" xr:uid="{00000000-0005-0000-0000-00007D000000}"/>
    <cellStyle name="Normal 2 2 2 4 2 2 2" xfId="535" xr:uid="{00000000-0005-0000-0000-000017020000}"/>
    <cellStyle name="Normal 2 2 2 4 2 2 2 2" xfId="1035" xr:uid="{00000000-0005-0000-0000-00000B040000}"/>
    <cellStyle name="Normal 2 2 2 4 2 2 3" xfId="725" xr:uid="{00000000-0005-0000-0000-0000D5020000}"/>
    <cellStyle name="Normal 2 2 2 4 2 2 4" xfId="347" xr:uid="{00000000-0005-0000-0000-00005B010000}"/>
    <cellStyle name="Normal 2 2 2 4 2 2 5" xfId="852" xr:uid="{00000000-0005-0000-0000-000054030000}"/>
    <cellStyle name="Normal 2 2 2 4 2 3" xfId="509" xr:uid="{00000000-0005-0000-0000-0000FD010000}"/>
    <cellStyle name="Normal 2 2 2 4 2 3 2" xfId="1009" xr:uid="{00000000-0005-0000-0000-0000F1030000}"/>
    <cellStyle name="Normal 2 2 2 4 2 4" xfId="699" xr:uid="{00000000-0005-0000-0000-0000BB020000}"/>
    <cellStyle name="Normal 2 2 2 4 2 5" xfId="321" xr:uid="{00000000-0005-0000-0000-000041010000}"/>
    <cellStyle name="Normal 2 2 2 4 2 6" xfId="826" xr:uid="{00000000-0005-0000-0000-00003A030000}"/>
    <cellStyle name="Normal 2 2 2 4 3" xfId="124" xr:uid="{00000000-0005-0000-0000-00007C000000}"/>
    <cellStyle name="Normal 2 2 2 4 3 2" xfId="534" xr:uid="{00000000-0005-0000-0000-000016020000}"/>
    <cellStyle name="Normal 2 2 2 4 3 2 2" xfId="1034" xr:uid="{00000000-0005-0000-0000-00000A040000}"/>
    <cellStyle name="Normal 2 2 2 4 3 3" xfId="724" xr:uid="{00000000-0005-0000-0000-0000D4020000}"/>
    <cellStyle name="Normal 2 2 2 4 3 4" xfId="346" xr:uid="{00000000-0005-0000-0000-00005A010000}"/>
    <cellStyle name="Normal 2 2 2 4 3 5" xfId="851" xr:uid="{00000000-0005-0000-0000-000053030000}"/>
    <cellStyle name="Normal 2 2 2 4 4" xfId="466" xr:uid="{00000000-0005-0000-0000-0000D2010000}"/>
    <cellStyle name="Normal 2 2 2 4 4 2" xfId="967" xr:uid="{00000000-0005-0000-0000-0000C7030000}"/>
    <cellStyle name="Normal 2 2 2 4 5" xfId="657" xr:uid="{00000000-0005-0000-0000-000091020000}"/>
    <cellStyle name="Normal 2 2 2 4 6" xfId="279" xr:uid="{00000000-0005-0000-0000-000017010000}"/>
    <cellStyle name="Normal 2 2 2 4 7" xfId="784" xr:uid="{00000000-0005-0000-0000-000010030000}"/>
    <cellStyle name="Normal 2 2 2 5" xfId="31" xr:uid="{00000000-0005-0000-0000-00001F000000}"/>
    <cellStyle name="Normal 2 2 2 5 2" xfId="104" xr:uid="{00000000-0005-0000-0000-000068000000}"/>
    <cellStyle name="Normal 2 2 2 5 2 2" xfId="127" xr:uid="{00000000-0005-0000-0000-00007F000000}"/>
    <cellStyle name="Normal 2 2 2 5 2 2 2" xfId="537" xr:uid="{00000000-0005-0000-0000-000019020000}"/>
    <cellStyle name="Normal 2 2 2 5 2 2 2 2" xfId="1037" xr:uid="{00000000-0005-0000-0000-00000D040000}"/>
    <cellStyle name="Normal 2 2 2 5 2 2 3" xfId="727" xr:uid="{00000000-0005-0000-0000-0000D7020000}"/>
    <cellStyle name="Normal 2 2 2 5 2 2 4" xfId="349" xr:uid="{00000000-0005-0000-0000-00005D010000}"/>
    <cellStyle name="Normal 2 2 2 5 2 2 5" xfId="854" xr:uid="{00000000-0005-0000-0000-000056030000}"/>
    <cellStyle name="Normal 2 2 2 5 2 3" xfId="515" xr:uid="{00000000-0005-0000-0000-000003020000}"/>
    <cellStyle name="Normal 2 2 2 5 2 3 2" xfId="1015" xr:uid="{00000000-0005-0000-0000-0000F7030000}"/>
    <cellStyle name="Normal 2 2 2 5 2 4" xfId="705" xr:uid="{00000000-0005-0000-0000-0000C1020000}"/>
    <cellStyle name="Normal 2 2 2 5 2 5" xfId="327" xr:uid="{00000000-0005-0000-0000-000047010000}"/>
    <cellStyle name="Normal 2 2 2 5 2 6" xfId="832" xr:uid="{00000000-0005-0000-0000-000040030000}"/>
    <cellStyle name="Normal 2 2 2 5 3" xfId="126" xr:uid="{00000000-0005-0000-0000-00007E000000}"/>
    <cellStyle name="Normal 2 2 2 5 3 2" xfId="536" xr:uid="{00000000-0005-0000-0000-000018020000}"/>
    <cellStyle name="Normal 2 2 2 5 3 2 2" xfId="1036" xr:uid="{00000000-0005-0000-0000-00000C040000}"/>
    <cellStyle name="Normal 2 2 2 5 3 3" xfId="726" xr:uid="{00000000-0005-0000-0000-0000D6020000}"/>
    <cellStyle name="Normal 2 2 2 5 3 4" xfId="348" xr:uid="{00000000-0005-0000-0000-00005C010000}"/>
    <cellStyle name="Normal 2 2 2 5 3 5" xfId="853" xr:uid="{00000000-0005-0000-0000-000055030000}"/>
    <cellStyle name="Normal 2 2 2 5 4" xfId="472" xr:uid="{00000000-0005-0000-0000-0000D8010000}"/>
    <cellStyle name="Normal 2 2 2 5 4 2" xfId="973" xr:uid="{00000000-0005-0000-0000-0000CD030000}"/>
    <cellStyle name="Normal 2 2 2 5 5" xfId="663" xr:uid="{00000000-0005-0000-0000-000097020000}"/>
    <cellStyle name="Normal 2 2 2 5 6" xfId="285" xr:uid="{00000000-0005-0000-0000-00001D010000}"/>
    <cellStyle name="Normal 2 2 2 5 7" xfId="790" xr:uid="{00000000-0005-0000-0000-000016030000}"/>
    <cellStyle name="Normal 2 2 2 6" xfId="40" xr:uid="{00000000-0005-0000-0000-000028000000}"/>
    <cellStyle name="Normal 2 2 2 6 2" xfId="111" xr:uid="{00000000-0005-0000-0000-00006F000000}"/>
    <cellStyle name="Normal 2 2 2 6 2 2" xfId="129" xr:uid="{00000000-0005-0000-0000-000081000000}"/>
    <cellStyle name="Normal 2 2 2 6 2 2 2" xfId="539" xr:uid="{00000000-0005-0000-0000-00001B020000}"/>
    <cellStyle name="Normal 2 2 2 6 2 2 2 2" xfId="1039" xr:uid="{00000000-0005-0000-0000-00000F040000}"/>
    <cellStyle name="Normal 2 2 2 6 2 2 3" xfId="729" xr:uid="{00000000-0005-0000-0000-0000D9020000}"/>
    <cellStyle name="Normal 2 2 2 6 2 2 4" xfId="351" xr:uid="{00000000-0005-0000-0000-00005F010000}"/>
    <cellStyle name="Normal 2 2 2 6 2 2 5" xfId="856" xr:uid="{00000000-0005-0000-0000-000058030000}"/>
    <cellStyle name="Normal 2 2 2 6 2 3" xfId="521" xr:uid="{00000000-0005-0000-0000-000009020000}"/>
    <cellStyle name="Normal 2 2 2 6 2 3 2" xfId="1021" xr:uid="{00000000-0005-0000-0000-0000FD030000}"/>
    <cellStyle name="Normal 2 2 2 6 2 4" xfId="711" xr:uid="{00000000-0005-0000-0000-0000C7020000}"/>
    <cellStyle name="Normal 2 2 2 6 2 5" xfId="333" xr:uid="{00000000-0005-0000-0000-00004D010000}"/>
    <cellStyle name="Normal 2 2 2 6 2 6" xfId="838" xr:uid="{00000000-0005-0000-0000-000046030000}"/>
    <cellStyle name="Normal 2 2 2 6 3" xfId="128" xr:uid="{00000000-0005-0000-0000-000080000000}"/>
    <cellStyle name="Normal 2 2 2 6 3 2" xfId="538" xr:uid="{00000000-0005-0000-0000-00001A020000}"/>
    <cellStyle name="Normal 2 2 2 6 3 2 2" xfId="1038" xr:uid="{00000000-0005-0000-0000-00000E040000}"/>
    <cellStyle name="Normal 2 2 2 6 3 3" xfId="728" xr:uid="{00000000-0005-0000-0000-0000D8020000}"/>
    <cellStyle name="Normal 2 2 2 6 3 4" xfId="350" xr:uid="{00000000-0005-0000-0000-00005E010000}"/>
    <cellStyle name="Normal 2 2 2 6 3 5" xfId="855" xr:uid="{00000000-0005-0000-0000-000057030000}"/>
    <cellStyle name="Normal 2 2 2 6 4" xfId="478" xr:uid="{00000000-0005-0000-0000-0000DE010000}"/>
    <cellStyle name="Normal 2 2 2 6 4 2" xfId="979" xr:uid="{00000000-0005-0000-0000-0000D3030000}"/>
    <cellStyle name="Normal 2 2 2 6 5" xfId="669" xr:uid="{00000000-0005-0000-0000-00009D020000}"/>
    <cellStyle name="Normal 2 2 2 6 6" xfId="291" xr:uid="{00000000-0005-0000-0000-000023010000}"/>
    <cellStyle name="Normal 2 2 2 6 7" xfId="796" xr:uid="{00000000-0005-0000-0000-00001C030000}"/>
    <cellStyle name="Normal 2 2 2 7" xfId="95" xr:uid="{00000000-0005-0000-0000-00005F000000}"/>
    <cellStyle name="Normal 2 2 2 7 2" xfId="130" xr:uid="{00000000-0005-0000-0000-000082000000}"/>
    <cellStyle name="Normal 2 2 2 7 2 2" xfId="540" xr:uid="{00000000-0005-0000-0000-00001C020000}"/>
    <cellStyle name="Normal 2 2 2 7 2 2 2" xfId="1040" xr:uid="{00000000-0005-0000-0000-000010040000}"/>
    <cellStyle name="Normal 2 2 2 7 2 3" xfId="730" xr:uid="{00000000-0005-0000-0000-0000DA020000}"/>
    <cellStyle name="Normal 2 2 2 7 2 4" xfId="352" xr:uid="{00000000-0005-0000-0000-000060010000}"/>
    <cellStyle name="Normal 2 2 2 7 2 5" xfId="857" xr:uid="{00000000-0005-0000-0000-000059030000}"/>
    <cellStyle name="Normal 2 2 2 7 3" xfId="506" xr:uid="{00000000-0005-0000-0000-0000FA010000}"/>
    <cellStyle name="Normal 2 2 2 7 3 2" xfId="1006" xr:uid="{00000000-0005-0000-0000-0000EE030000}"/>
    <cellStyle name="Normal 2 2 2 7 4" xfId="696" xr:uid="{00000000-0005-0000-0000-0000B8020000}"/>
    <cellStyle name="Normal 2 2 2 7 5" xfId="318" xr:uid="{00000000-0005-0000-0000-00003E010000}"/>
    <cellStyle name="Normal 2 2 2 7 6" xfId="823" xr:uid="{00000000-0005-0000-0000-000037030000}"/>
    <cellStyle name="Normal 2 2 2 8" xfId="117" xr:uid="{00000000-0005-0000-0000-000075000000}"/>
    <cellStyle name="Normal 2 2 2 8 2" xfId="527" xr:uid="{00000000-0005-0000-0000-00000F020000}"/>
    <cellStyle name="Normal 2 2 2 8 2 2" xfId="1027" xr:uid="{00000000-0005-0000-0000-000003040000}"/>
    <cellStyle name="Normal 2 2 2 8 3" xfId="717" xr:uid="{00000000-0005-0000-0000-0000CD020000}"/>
    <cellStyle name="Normal 2 2 2 8 4" xfId="339" xr:uid="{00000000-0005-0000-0000-000053010000}"/>
    <cellStyle name="Normal 2 2 2 8 5" xfId="844" xr:uid="{00000000-0005-0000-0000-00004C030000}"/>
    <cellStyle name="Normal 2 2 2 9" xfId="460" xr:uid="{00000000-0005-0000-0000-0000CC010000}"/>
    <cellStyle name="Normal 2 2 2 9 2" xfId="961" xr:uid="{00000000-0005-0000-0000-0000C1030000}"/>
    <cellStyle name="Normal 2 2 3" xfId="11" xr:uid="{00000000-0005-0000-0000-00000B000000}"/>
    <cellStyle name="Normal 2 2 3 10" xfId="274" xr:uid="{00000000-0005-0000-0000-000012010000}"/>
    <cellStyle name="Normal 2 2 3 11" xfId="779" xr:uid="{00000000-0005-0000-0000-00000B030000}"/>
    <cellStyle name="Normal 2 2 3 2" xfId="15" xr:uid="{00000000-0005-0000-0000-00000F000000}"/>
    <cellStyle name="Normal 2 2 3 2 2" xfId="29" xr:uid="{00000000-0005-0000-0000-00001D000000}"/>
    <cellStyle name="Normal 2 2 3 2 2 2" xfId="102" xr:uid="{00000000-0005-0000-0000-000066000000}"/>
    <cellStyle name="Normal 2 2 3 2 2 2 2" xfId="134" xr:uid="{00000000-0005-0000-0000-000086000000}"/>
    <cellStyle name="Normal 2 2 3 2 2 2 2 2" xfId="544" xr:uid="{00000000-0005-0000-0000-000020020000}"/>
    <cellStyle name="Normal 2 2 3 2 2 2 2 2 2" xfId="1044" xr:uid="{00000000-0005-0000-0000-000014040000}"/>
    <cellStyle name="Normal 2 2 3 2 2 2 2 3" xfId="734" xr:uid="{00000000-0005-0000-0000-0000DE020000}"/>
    <cellStyle name="Normal 2 2 3 2 2 2 2 4" xfId="356" xr:uid="{00000000-0005-0000-0000-000064010000}"/>
    <cellStyle name="Normal 2 2 3 2 2 2 2 5" xfId="861" xr:uid="{00000000-0005-0000-0000-00005D030000}"/>
    <cellStyle name="Normal 2 2 3 2 2 2 3" xfId="513" xr:uid="{00000000-0005-0000-0000-000001020000}"/>
    <cellStyle name="Normal 2 2 3 2 2 2 3 2" xfId="1013" xr:uid="{00000000-0005-0000-0000-0000F5030000}"/>
    <cellStyle name="Normal 2 2 3 2 2 2 4" xfId="703" xr:uid="{00000000-0005-0000-0000-0000BF020000}"/>
    <cellStyle name="Normal 2 2 3 2 2 2 5" xfId="325" xr:uid="{00000000-0005-0000-0000-000045010000}"/>
    <cellStyle name="Normal 2 2 3 2 2 2 6" xfId="830" xr:uid="{00000000-0005-0000-0000-00003E030000}"/>
    <cellStyle name="Normal 2 2 3 2 2 3" xfId="133" xr:uid="{00000000-0005-0000-0000-000085000000}"/>
    <cellStyle name="Normal 2 2 3 2 2 3 2" xfId="543" xr:uid="{00000000-0005-0000-0000-00001F020000}"/>
    <cellStyle name="Normal 2 2 3 2 2 3 2 2" xfId="1043" xr:uid="{00000000-0005-0000-0000-000013040000}"/>
    <cellStyle name="Normal 2 2 3 2 2 3 3" xfId="733" xr:uid="{00000000-0005-0000-0000-0000DD020000}"/>
    <cellStyle name="Normal 2 2 3 2 2 3 4" xfId="355" xr:uid="{00000000-0005-0000-0000-000063010000}"/>
    <cellStyle name="Normal 2 2 3 2 2 3 5" xfId="860" xr:uid="{00000000-0005-0000-0000-00005C030000}"/>
    <cellStyle name="Normal 2 2 3 2 2 4" xfId="470" xr:uid="{00000000-0005-0000-0000-0000D6010000}"/>
    <cellStyle name="Normal 2 2 3 2 2 4 2" xfId="971" xr:uid="{00000000-0005-0000-0000-0000CB030000}"/>
    <cellStyle name="Normal 2 2 3 2 2 5" xfId="661" xr:uid="{00000000-0005-0000-0000-000095020000}"/>
    <cellStyle name="Normal 2 2 3 2 2 6" xfId="283" xr:uid="{00000000-0005-0000-0000-00001B010000}"/>
    <cellStyle name="Normal 2 2 3 2 2 7" xfId="788" xr:uid="{00000000-0005-0000-0000-000014030000}"/>
    <cellStyle name="Normal 2 2 3 2 3" xfId="35" xr:uid="{00000000-0005-0000-0000-000023000000}"/>
    <cellStyle name="Normal 2 2 3 2 3 2" xfId="108" xr:uid="{00000000-0005-0000-0000-00006C000000}"/>
    <cellStyle name="Normal 2 2 3 2 3 2 2" xfId="136" xr:uid="{00000000-0005-0000-0000-000088000000}"/>
    <cellStyle name="Normal 2 2 3 2 3 2 2 2" xfId="546" xr:uid="{00000000-0005-0000-0000-000022020000}"/>
    <cellStyle name="Normal 2 2 3 2 3 2 2 2 2" xfId="1046" xr:uid="{00000000-0005-0000-0000-000016040000}"/>
    <cellStyle name="Normal 2 2 3 2 3 2 2 3" xfId="736" xr:uid="{00000000-0005-0000-0000-0000E0020000}"/>
    <cellStyle name="Normal 2 2 3 2 3 2 2 4" xfId="358" xr:uid="{00000000-0005-0000-0000-000066010000}"/>
    <cellStyle name="Normal 2 2 3 2 3 2 2 5" xfId="863" xr:uid="{00000000-0005-0000-0000-00005F030000}"/>
    <cellStyle name="Normal 2 2 3 2 3 2 3" xfId="519" xr:uid="{00000000-0005-0000-0000-000007020000}"/>
    <cellStyle name="Normal 2 2 3 2 3 2 3 2" xfId="1019" xr:uid="{00000000-0005-0000-0000-0000FB030000}"/>
    <cellStyle name="Normal 2 2 3 2 3 2 4" xfId="709" xr:uid="{00000000-0005-0000-0000-0000C5020000}"/>
    <cellStyle name="Normal 2 2 3 2 3 2 5" xfId="331" xr:uid="{00000000-0005-0000-0000-00004B010000}"/>
    <cellStyle name="Normal 2 2 3 2 3 2 6" xfId="836" xr:uid="{00000000-0005-0000-0000-000044030000}"/>
    <cellStyle name="Normal 2 2 3 2 3 3" xfId="135" xr:uid="{00000000-0005-0000-0000-000087000000}"/>
    <cellStyle name="Normal 2 2 3 2 3 3 2" xfId="545" xr:uid="{00000000-0005-0000-0000-000021020000}"/>
    <cellStyle name="Normal 2 2 3 2 3 3 2 2" xfId="1045" xr:uid="{00000000-0005-0000-0000-000015040000}"/>
    <cellStyle name="Normal 2 2 3 2 3 3 3" xfId="735" xr:uid="{00000000-0005-0000-0000-0000DF020000}"/>
    <cellStyle name="Normal 2 2 3 2 3 3 4" xfId="357" xr:uid="{00000000-0005-0000-0000-000065010000}"/>
    <cellStyle name="Normal 2 2 3 2 3 3 5" xfId="862" xr:uid="{00000000-0005-0000-0000-00005E030000}"/>
    <cellStyle name="Normal 2 2 3 2 3 4" xfId="476" xr:uid="{00000000-0005-0000-0000-0000DC010000}"/>
    <cellStyle name="Normal 2 2 3 2 3 4 2" xfId="977" xr:uid="{00000000-0005-0000-0000-0000D1030000}"/>
    <cellStyle name="Normal 2 2 3 2 3 5" xfId="667" xr:uid="{00000000-0005-0000-0000-00009B020000}"/>
    <cellStyle name="Normal 2 2 3 2 3 6" xfId="289" xr:uid="{00000000-0005-0000-0000-000021010000}"/>
    <cellStyle name="Normal 2 2 3 2 3 7" xfId="794" xr:uid="{00000000-0005-0000-0000-00001A030000}"/>
    <cellStyle name="Normal 2 2 3 2 4" xfId="94" xr:uid="{00000000-0005-0000-0000-00005E000000}"/>
    <cellStyle name="Normal 2 2 3 2 4 2" xfId="137" xr:uid="{00000000-0005-0000-0000-000089000000}"/>
    <cellStyle name="Normal 2 2 3 2 4 2 2" xfId="547" xr:uid="{00000000-0005-0000-0000-000023020000}"/>
    <cellStyle name="Normal 2 2 3 2 4 2 2 2" xfId="1047" xr:uid="{00000000-0005-0000-0000-000017040000}"/>
    <cellStyle name="Normal 2 2 3 2 4 2 3" xfId="737" xr:uid="{00000000-0005-0000-0000-0000E1020000}"/>
    <cellStyle name="Normal 2 2 3 2 4 2 4" xfId="359" xr:uid="{00000000-0005-0000-0000-000067010000}"/>
    <cellStyle name="Normal 2 2 3 2 4 2 5" xfId="864" xr:uid="{00000000-0005-0000-0000-000060030000}"/>
    <cellStyle name="Normal 2 2 3 2 4 3" xfId="505" xr:uid="{00000000-0005-0000-0000-0000F9010000}"/>
    <cellStyle name="Normal 2 2 3 2 4 3 2" xfId="1005" xr:uid="{00000000-0005-0000-0000-0000ED030000}"/>
    <cellStyle name="Normal 2 2 3 2 4 4" xfId="695" xr:uid="{00000000-0005-0000-0000-0000B7020000}"/>
    <cellStyle name="Normal 2 2 3 2 4 5" xfId="317" xr:uid="{00000000-0005-0000-0000-00003D010000}"/>
    <cellStyle name="Normal 2 2 3 2 4 6" xfId="822" xr:uid="{00000000-0005-0000-0000-000036030000}"/>
    <cellStyle name="Normal 2 2 3 2 5" xfId="132" xr:uid="{00000000-0005-0000-0000-000084000000}"/>
    <cellStyle name="Normal 2 2 3 2 5 2" xfId="542" xr:uid="{00000000-0005-0000-0000-00001E020000}"/>
    <cellStyle name="Normal 2 2 3 2 5 2 2" xfId="1042" xr:uid="{00000000-0005-0000-0000-000012040000}"/>
    <cellStyle name="Normal 2 2 3 2 5 3" xfId="732" xr:uid="{00000000-0005-0000-0000-0000DC020000}"/>
    <cellStyle name="Normal 2 2 3 2 5 4" xfId="354" xr:uid="{00000000-0005-0000-0000-000062010000}"/>
    <cellStyle name="Normal 2 2 3 2 5 5" xfId="859" xr:uid="{00000000-0005-0000-0000-00005B030000}"/>
    <cellStyle name="Normal 2 2 3 2 6" xfId="464" xr:uid="{00000000-0005-0000-0000-0000D0010000}"/>
    <cellStyle name="Normal 2 2 3 2 6 2" xfId="965" xr:uid="{00000000-0005-0000-0000-0000C5030000}"/>
    <cellStyle name="Normal 2 2 3 2 7" xfId="655" xr:uid="{00000000-0005-0000-0000-00008F020000}"/>
    <cellStyle name="Normal 2 2 3 2 8" xfId="277" xr:uid="{00000000-0005-0000-0000-000015010000}"/>
    <cellStyle name="Normal 2 2 3 2 9" xfId="782" xr:uid="{00000000-0005-0000-0000-00000E030000}"/>
    <cellStyle name="Normal 2 2 3 3" xfId="18" xr:uid="{00000000-0005-0000-0000-000012000000}"/>
    <cellStyle name="Normal 2 2 3 3 2" xfId="99" xr:uid="{00000000-0005-0000-0000-000063000000}"/>
    <cellStyle name="Normal 2 2 3 3 2 2" xfId="138" xr:uid="{00000000-0005-0000-0000-00008A000000}"/>
    <cellStyle name="Normal 2 2 3 3 2 2 2" xfId="548" xr:uid="{00000000-0005-0000-0000-000024020000}"/>
    <cellStyle name="Normal 2 2 3 3 2 2 2 2" xfId="1048" xr:uid="{00000000-0005-0000-0000-000018040000}"/>
    <cellStyle name="Normal 2 2 3 3 2 2 3" xfId="738" xr:uid="{00000000-0005-0000-0000-0000E2020000}"/>
    <cellStyle name="Normal 2 2 3 3 2 2 4" xfId="360" xr:uid="{00000000-0005-0000-0000-000068010000}"/>
    <cellStyle name="Normal 2 2 3 3 2 2 5" xfId="865" xr:uid="{00000000-0005-0000-0000-000061030000}"/>
    <cellStyle name="Normal 2 2 3 3 2 3" xfId="510" xr:uid="{00000000-0005-0000-0000-0000FE010000}"/>
    <cellStyle name="Normal 2 2 3 3 2 3 2" xfId="1010" xr:uid="{00000000-0005-0000-0000-0000F2030000}"/>
    <cellStyle name="Normal 2 2 3 3 2 4" xfId="700" xr:uid="{00000000-0005-0000-0000-0000BC020000}"/>
    <cellStyle name="Normal 2 2 3 3 2 5" xfId="322" xr:uid="{00000000-0005-0000-0000-000042010000}"/>
    <cellStyle name="Normal 2 2 3 3 2 6" xfId="827" xr:uid="{00000000-0005-0000-0000-00003B030000}"/>
    <cellStyle name="Normal 2 2 3 3 3" xfId="114" xr:uid="{00000000-0005-0000-0000-000072000000}"/>
    <cellStyle name="Normal 2 2 3 3 3 2" xfId="524" xr:uid="{00000000-0005-0000-0000-00000C020000}"/>
    <cellStyle name="Normal 2 2 3 3 3 2 2" xfId="1024" xr:uid="{00000000-0005-0000-0000-000000040000}"/>
    <cellStyle name="Normal 2 2 3 3 3 3" xfId="714" xr:uid="{00000000-0005-0000-0000-0000CA020000}"/>
    <cellStyle name="Normal 2 2 3 3 3 4" xfId="336" xr:uid="{00000000-0005-0000-0000-000050010000}"/>
    <cellStyle name="Normal 2 2 3 3 3 5" xfId="841" xr:uid="{00000000-0005-0000-0000-000049030000}"/>
    <cellStyle name="Normal 2 2 3 3 4" xfId="467" xr:uid="{00000000-0005-0000-0000-0000D3010000}"/>
    <cellStyle name="Normal 2 2 3 3 4 2" xfId="968" xr:uid="{00000000-0005-0000-0000-0000C8030000}"/>
    <cellStyle name="Normal 2 2 3 3 5" xfId="658" xr:uid="{00000000-0005-0000-0000-000092020000}"/>
    <cellStyle name="Normal 2 2 3 3 6" xfId="280" xr:uid="{00000000-0005-0000-0000-000018010000}"/>
    <cellStyle name="Normal 2 2 3 3 7" xfId="785" xr:uid="{00000000-0005-0000-0000-000011030000}"/>
    <cellStyle name="Normal 2 2 3 4" xfId="32" xr:uid="{00000000-0005-0000-0000-000020000000}"/>
    <cellStyle name="Normal 2 2 3 4 2" xfId="105" xr:uid="{00000000-0005-0000-0000-000069000000}"/>
    <cellStyle name="Normal 2 2 3 4 2 2" xfId="140" xr:uid="{00000000-0005-0000-0000-00008C000000}"/>
    <cellStyle name="Normal 2 2 3 4 2 2 2" xfId="550" xr:uid="{00000000-0005-0000-0000-000026020000}"/>
    <cellStyle name="Normal 2 2 3 4 2 2 2 2" xfId="1050" xr:uid="{00000000-0005-0000-0000-00001A040000}"/>
    <cellStyle name="Normal 2 2 3 4 2 2 3" xfId="740" xr:uid="{00000000-0005-0000-0000-0000E4020000}"/>
    <cellStyle name="Normal 2 2 3 4 2 2 4" xfId="362" xr:uid="{00000000-0005-0000-0000-00006A010000}"/>
    <cellStyle name="Normal 2 2 3 4 2 2 5" xfId="867" xr:uid="{00000000-0005-0000-0000-000063030000}"/>
    <cellStyle name="Normal 2 2 3 4 2 3" xfId="516" xr:uid="{00000000-0005-0000-0000-000004020000}"/>
    <cellStyle name="Normal 2 2 3 4 2 3 2" xfId="1016" xr:uid="{00000000-0005-0000-0000-0000F8030000}"/>
    <cellStyle name="Normal 2 2 3 4 2 4" xfId="706" xr:uid="{00000000-0005-0000-0000-0000C2020000}"/>
    <cellStyle name="Normal 2 2 3 4 2 5" xfId="328" xr:uid="{00000000-0005-0000-0000-000048010000}"/>
    <cellStyle name="Normal 2 2 3 4 2 6" xfId="833" xr:uid="{00000000-0005-0000-0000-000041030000}"/>
    <cellStyle name="Normal 2 2 3 4 3" xfId="139" xr:uid="{00000000-0005-0000-0000-00008B000000}"/>
    <cellStyle name="Normal 2 2 3 4 3 2" xfId="549" xr:uid="{00000000-0005-0000-0000-000025020000}"/>
    <cellStyle name="Normal 2 2 3 4 3 2 2" xfId="1049" xr:uid="{00000000-0005-0000-0000-000019040000}"/>
    <cellStyle name="Normal 2 2 3 4 3 3" xfId="739" xr:uid="{00000000-0005-0000-0000-0000E3020000}"/>
    <cellStyle name="Normal 2 2 3 4 3 4" xfId="361" xr:uid="{00000000-0005-0000-0000-000069010000}"/>
    <cellStyle name="Normal 2 2 3 4 3 5" xfId="866" xr:uid="{00000000-0005-0000-0000-000062030000}"/>
    <cellStyle name="Normal 2 2 3 4 4" xfId="473" xr:uid="{00000000-0005-0000-0000-0000D9010000}"/>
    <cellStyle name="Normal 2 2 3 4 4 2" xfId="974" xr:uid="{00000000-0005-0000-0000-0000CE030000}"/>
    <cellStyle name="Normal 2 2 3 4 5" xfId="664" xr:uid="{00000000-0005-0000-0000-000098020000}"/>
    <cellStyle name="Normal 2 2 3 4 6" xfId="286" xr:uid="{00000000-0005-0000-0000-00001E010000}"/>
    <cellStyle name="Normal 2 2 3 4 7" xfId="791" xr:uid="{00000000-0005-0000-0000-000017030000}"/>
    <cellStyle name="Normal 2 2 3 5" xfId="41" xr:uid="{00000000-0005-0000-0000-000029000000}"/>
    <cellStyle name="Normal 2 2 3 5 2" xfId="112" xr:uid="{00000000-0005-0000-0000-000070000000}"/>
    <cellStyle name="Normal 2 2 3 5 2 2" xfId="142" xr:uid="{00000000-0005-0000-0000-00008E000000}"/>
    <cellStyle name="Normal 2 2 3 5 2 2 2" xfId="552" xr:uid="{00000000-0005-0000-0000-000028020000}"/>
    <cellStyle name="Normal 2 2 3 5 2 2 2 2" xfId="1052" xr:uid="{00000000-0005-0000-0000-00001C040000}"/>
    <cellStyle name="Normal 2 2 3 5 2 2 3" xfId="742" xr:uid="{00000000-0005-0000-0000-0000E6020000}"/>
    <cellStyle name="Normal 2 2 3 5 2 2 4" xfId="364" xr:uid="{00000000-0005-0000-0000-00006C010000}"/>
    <cellStyle name="Normal 2 2 3 5 2 2 5" xfId="869" xr:uid="{00000000-0005-0000-0000-000065030000}"/>
    <cellStyle name="Normal 2 2 3 5 2 3" xfId="522" xr:uid="{00000000-0005-0000-0000-00000A020000}"/>
    <cellStyle name="Normal 2 2 3 5 2 3 2" xfId="1022" xr:uid="{00000000-0005-0000-0000-0000FE030000}"/>
    <cellStyle name="Normal 2 2 3 5 2 4" xfId="712" xr:uid="{00000000-0005-0000-0000-0000C8020000}"/>
    <cellStyle name="Normal 2 2 3 5 2 5" xfId="334" xr:uid="{00000000-0005-0000-0000-00004E010000}"/>
    <cellStyle name="Normal 2 2 3 5 2 6" xfId="839" xr:uid="{00000000-0005-0000-0000-000047030000}"/>
    <cellStyle name="Normal 2 2 3 5 3" xfId="141" xr:uid="{00000000-0005-0000-0000-00008D000000}"/>
    <cellStyle name="Normal 2 2 3 5 3 2" xfId="551" xr:uid="{00000000-0005-0000-0000-000027020000}"/>
    <cellStyle name="Normal 2 2 3 5 3 2 2" xfId="1051" xr:uid="{00000000-0005-0000-0000-00001B040000}"/>
    <cellStyle name="Normal 2 2 3 5 3 3" xfId="741" xr:uid="{00000000-0005-0000-0000-0000E5020000}"/>
    <cellStyle name="Normal 2 2 3 5 3 4" xfId="363" xr:uid="{00000000-0005-0000-0000-00006B010000}"/>
    <cellStyle name="Normal 2 2 3 5 3 5" xfId="868" xr:uid="{00000000-0005-0000-0000-000064030000}"/>
    <cellStyle name="Normal 2 2 3 5 4" xfId="479" xr:uid="{00000000-0005-0000-0000-0000DF010000}"/>
    <cellStyle name="Normal 2 2 3 5 4 2" xfId="980" xr:uid="{00000000-0005-0000-0000-0000D4030000}"/>
    <cellStyle name="Normal 2 2 3 5 5" xfId="670" xr:uid="{00000000-0005-0000-0000-00009E020000}"/>
    <cellStyle name="Normal 2 2 3 5 6" xfId="292" xr:uid="{00000000-0005-0000-0000-000024010000}"/>
    <cellStyle name="Normal 2 2 3 5 7" xfId="797" xr:uid="{00000000-0005-0000-0000-00001D030000}"/>
    <cellStyle name="Normal 2 2 3 6" xfId="96" xr:uid="{00000000-0005-0000-0000-000060000000}"/>
    <cellStyle name="Normal 2 2 3 6 2" xfId="143" xr:uid="{00000000-0005-0000-0000-00008F000000}"/>
    <cellStyle name="Normal 2 2 3 6 2 2" xfId="553" xr:uid="{00000000-0005-0000-0000-000029020000}"/>
    <cellStyle name="Normal 2 2 3 6 2 2 2" xfId="1053" xr:uid="{00000000-0005-0000-0000-00001D040000}"/>
    <cellStyle name="Normal 2 2 3 6 2 3" xfId="743" xr:uid="{00000000-0005-0000-0000-0000E7020000}"/>
    <cellStyle name="Normal 2 2 3 6 2 4" xfId="365" xr:uid="{00000000-0005-0000-0000-00006D010000}"/>
    <cellStyle name="Normal 2 2 3 6 2 5" xfId="870" xr:uid="{00000000-0005-0000-0000-000066030000}"/>
    <cellStyle name="Normal 2 2 3 6 3" xfId="507" xr:uid="{00000000-0005-0000-0000-0000FB010000}"/>
    <cellStyle name="Normal 2 2 3 6 3 2" xfId="1007" xr:uid="{00000000-0005-0000-0000-0000EF030000}"/>
    <cellStyle name="Normal 2 2 3 6 4" xfId="697" xr:uid="{00000000-0005-0000-0000-0000B9020000}"/>
    <cellStyle name="Normal 2 2 3 6 5" xfId="319" xr:uid="{00000000-0005-0000-0000-00003F010000}"/>
    <cellStyle name="Normal 2 2 3 6 6" xfId="824" xr:uid="{00000000-0005-0000-0000-000038030000}"/>
    <cellStyle name="Normal 2 2 3 7" xfId="131" xr:uid="{00000000-0005-0000-0000-000083000000}"/>
    <cellStyle name="Normal 2 2 3 7 2" xfId="541" xr:uid="{00000000-0005-0000-0000-00001D020000}"/>
    <cellStyle name="Normal 2 2 3 7 2 2" xfId="1041" xr:uid="{00000000-0005-0000-0000-000011040000}"/>
    <cellStyle name="Normal 2 2 3 7 3" xfId="731" xr:uid="{00000000-0005-0000-0000-0000DB020000}"/>
    <cellStyle name="Normal 2 2 3 7 4" xfId="353" xr:uid="{00000000-0005-0000-0000-000061010000}"/>
    <cellStyle name="Normal 2 2 3 7 5" xfId="858" xr:uid="{00000000-0005-0000-0000-00005A030000}"/>
    <cellStyle name="Normal 2 2 3 8" xfId="461" xr:uid="{00000000-0005-0000-0000-0000CD010000}"/>
    <cellStyle name="Normal 2 2 3 8 2" xfId="962" xr:uid="{00000000-0005-0000-0000-0000C2030000}"/>
    <cellStyle name="Normal 2 2 3 9" xfId="652" xr:uid="{00000000-0005-0000-0000-00008C020000}"/>
    <cellStyle name="Normal 2 2 4" xfId="13" xr:uid="{00000000-0005-0000-0000-00000D000000}"/>
    <cellStyle name="Normal 2 2 4 2" xfId="27" xr:uid="{00000000-0005-0000-0000-00001B000000}"/>
    <cellStyle name="Normal 2 2 4 2 2" xfId="100" xr:uid="{00000000-0005-0000-0000-000064000000}"/>
    <cellStyle name="Normal 2 2 4 2 2 2" xfId="146" xr:uid="{00000000-0005-0000-0000-000092000000}"/>
    <cellStyle name="Normal 2 2 4 2 2 2 2" xfId="556" xr:uid="{00000000-0005-0000-0000-00002C020000}"/>
    <cellStyle name="Normal 2 2 4 2 2 2 2 2" xfId="1056" xr:uid="{00000000-0005-0000-0000-000020040000}"/>
    <cellStyle name="Normal 2 2 4 2 2 2 3" xfId="746" xr:uid="{00000000-0005-0000-0000-0000EA020000}"/>
    <cellStyle name="Normal 2 2 4 2 2 2 4" xfId="368" xr:uid="{00000000-0005-0000-0000-000070010000}"/>
    <cellStyle name="Normal 2 2 4 2 2 2 5" xfId="873" xr:uid="{00000000-0005-0000-0000-000069030000}"/>
    <cellStyle name="Normal 2 2 4 2 2 3" xfId="511" xr:uid="{00000000-0005-0000-0000-0000FF010000}"/>
    <cellStyle name="Normal 2 2 4 2 2 3 2" xfId="1011" xr:uid="{00000000-0005-0000-0000-0000F3030000}"/>
    <cellStyle name="Normal 2 2 4 2 2 4" xfId="701" xr:uid="{00000000-0005-0000-0000-0000BD020000}"/>
    <cellStyle name="Normal 2 2 4 2 2 5" xfId="323" xr:uid="{00000000-0005-0000-0000-000043010000}"/>
    <cellStyle name="Normal 2 2 4 2 2 6" xfId="828" xr:uid="{00000000-0005-0000-0000-00003C030000}"/>
    <cellStyle name="Normal 2 2 4 2 3" xfId="145" xr:uid="{00000000-0005-0000-0000-000091000000}"/>
    <cellStyle name="Normal 2 2 4 2 3 2" xfId="555" xr:uid="{00000000-0005-0000-0000-00002B020000}"/>
    <cellStyle name="Normal 2 2 4 2 3 2 2" xfId="1055" xr:uid="{00000000-0005-0000-0000-00001F040000}"/>
    <cellStyle name="Normal 2 2 4 2 3 3" xfId="745" xr:uid="{00000000-0005-0000-0000-0000E9020000}"/>
    <cellStyle name="Normal 2 2 4 2 3 4" xfId="367" xr:uid="{00000000-0005-0000-0000-00006F010000}"/>
    <cellStyle name="Normal 2 2 4 2 3 5" xfId="872" xr:uid="{00000000-0005-0000-0000-000068030000}"/>
    <cellStyle name="Normal 2 2 4 2 4" xfId="468" xr:uid="{00000000-0005-0000-0000-0000D4010000}"/>
    <cellStyle name="Normal 2 2 4 2 4 2" xfId="969" xr:uid="{00000000-0005-0000-0000-0000C9030000}"/>
    <cellStyle name="Normal 2 2 4 2 5" xfId="659" xr:uid="{00000000-0005-0000-0000-000093020000}"/>
    <cellStyle name="Normal 2 2 4 2 6" xfId="281" xr:uid="{00000000-0005-0000-0000-000019010000}"/>
    <cellStyle name="Normal 2 2 4 2 7" xfId="786" xr:uid="{00000000-0005-0000-0000-000012030000}"/>
    <cellStyle name="Normal 2 2 4 3" xfId="33" xr:uid="{00000000-0005-0000-0000-000021000000}"/>
    <cellStyle name="Normal 2 2 4 3 2" xfId="106" xr:uid="{00000000-0005-0000-0000-00006A000000}"/>
    <cellStyle name="Normal 2 2 4 3 2 2" xfId="148" xr:uid="{00000000-0005-0000-0000-000094000000}"/>
    <cellStyle name="Normal 2 2 4 3 2 2 2" xfId="558" xr:uid="{00000000-0005-0000-0000-00002E020000}"/>
    <cellStyle name="Normal 2 2 4 3 2 2 2 2" xfId="1058" xr:uid="{00000000-0005-0000-0000-000022040000}"/>
    <cellStyle name="Normal 2 2 4 3 2 2 3" xfId="748" xr:uid="{00000000-0005-0000-0000-0000EC020000}"/>
    <cellStyle name="Normal 2 2 4 3 2 2 4" xfId="370" xr:uid="{00000000-0005-0000-0000-000072010000}"/>
    <cellStyle name="Normal 2 2 4 3 2 2 5" xfId="875" xr:uid="{00000000-0005-0000-0000-00006B030000}"/>
    <cellStyle name="Normal 2 2 4 3 2 3" xfId="517" xr:uid="{00000000-0005-0000-0000-000005020000}"/>
    <cellStyle name="Normal 2 2 4 3 2 3 2" xfId="1017" xr:uid="{00000000-0005-0000-0000-0000F9030000}"/>
    <cellStyle name="Normal 2 2 4 3 2 4" xfId="707" xr:uid="{00000000-0005-0000-0000-0000C3020000}"/>
    <cellStyle name="Normal 2 2 4 3 2 5" xfId="329" xr:uid="{00000000-0005-0000-0000-000049010000}"/>
    <cellStyle name="Normal 2 2 4 3 2 6" xfId="834" xr:uid="{00000000-0005-0000-0000-000042030000}"/>
    <cellStyle name="Normal 2 2 4 3 3" xfId="147" xr:uid="{00000000-0005-0000-0000-000093000000}"/>
    <cellStyle name="Normal 2 2 4 3 3 2" xfId="557" xr:uid="{00000000-0005-0000-0000-00002D020000}"/>
    <cellStyle name="Normal 2 2 4 3 3 2 2" xfId="1057" xr:uid="{00000000-0005-0000-0000-000021040000}"/>
    <cellStyle name="Normal 2 2 4 3 3 3" xfId="747" xr:uid="{00000000-0005-0000-0000-0000EB020000}"/>
    <cellStyle name="Normal 2 2 4 3 3 4" xfId="369" xr:uid="{00000000-0005-0000-0000-000071010000}"/>
    <cellStyle name="Normal 2 2 4 3 3 5" xfId="874" xr:uid="{00000000-0005-0000-0000-00006A030000}"/>
    <cellStyle name="Normal 2 2 4 3 4" xfId="474" xr:uid="{00000000-0005-0000-0000-0000DA010000}"/>
    <cellStyle name="Normal 2 2 4 3 4 2" xfId="975" xr:uid="{00000000-0005-0000-0000-0000CF030000}"/>
    <cellStyle name="Normal 2 2 4 3 5" xfId="665" xr:uid="{00000000-0005-0000-0000-000099020000}"/>
    <cellStyle name="Normal 2 2 4 3 6" xfId="287" xr:uid="{00000000-0005-0000-0000-00001F010000}"/>
    <cellStyle name="Normal 2 2 4 3 7" xfId="792" xr:uid="{00000000-0005-0000-0000-000018030000}"/>
    <cellStyle name="Normal 2 2 4 4" xfId="92" xr:uid="{00000000-0005-0000-0000-00005C000000}"/>
    <cellStyle name="Normal 2 2 4 4 2" xfId="149" xr:uid="{00000000-0005-0000-0000-000095000000}"/>
    <cellStyle name="Normal 2 2 4 4 2 2" xfId="559" xr:uid="{00000000-0005-0000-0000-00002F020000}"/>
    <cellStyle name="Normal 2 2 4 4 2 2 2" xfId="1059" xr:uid="{00000000-0005-0000-0000-000023040000}"/>
    <cellStyle name="Normal 2 2 4 4 2 3" xfId="749" xr:uid="{00000000-0005-0000-0000-0000ED020000}"/>
    <cellStyle name="Normal 2 2 4 4 2 4" xfId="371" xr:uid="{00000000-0005-0000-0000-000073010000}"/>
    <cellStyle name="Normal 2 2 4 4 2 5" xfId="876" xr:uid="{00000000-0005-0000-0000-00006C030000}"/>
    <cellStyle name="Normal 2 2 4 4 3" xfId="503" xr:uid="{00000000-0005-0000-0000-0000F7010000}"/>
    <cellStyle name="Normal 2 2 4 4 3 2" xfId="1003" xr:uid="{00000000-0005-0000-0000-0000EB030000}"/>
    <cellStyle name="Normal 2 2 4 4 4" xfId="693" xr:uid="{00000000-0005-0000-0000-0000B5020000}"/>
    <cellStyle name="Normal 2 2 4 4 5" xfId="315" xr:uid="{00000000-0005-0000-0000-00003B010000}"/>
    <cellStyle name="Normal 2 2 4 4 6" xfId="820" xr:uid="{00000000-0005-0000-0000-000034030000}"/>
    <cellStyle name="Normal 2 2 4 5" xfId="144" xr:uid="{00000000-0005-0000-0000-000090000000}"/>
    <cellStyle name="Normal 2 2 4 5 2" xfId="554" xr:uid="{00000000-0005-0000-0000-00002A020000}"/>
    <cellStyle name="Normal 2 2 4 5 2 2" xfId="1054" xr:uid="{00000000-0005-0000-0000-00001E040000}"/>
    <cellStyle name="Normal 2 2 4 5 3" xfId="744" xr:uid="{00000000-0005-0000-0000-0000E8020000}"/>
    <cellStyle name="Normal 2 2 4 5 4" xfId="366" xr:uid="{00000000-0005-0000-0000-00006E010000}"/>
    <cellStyle name="Normal 2 2 4 5 5" xfId="871" xr:uid="{00000000-0005-0000-0000-000067030000}"/>
    <cellStyle name="Normal 2 2 4 6" xfId="462" xr:uid="{00000000-0005-0000-0000-0000CE010000}"/>
    <cellStyle name="Normal 2 2 4 6 2" xfId="963" xr:uid="{00000000-0005-0000-0000-0000C3030000}"/>
    <cellStyle name="Normal 2 2 4 7" xfId="653" xr:uid="{00000000-0005-0000-0000-00008D020000}"/>
    <cellStyle name="Normal 2 2 4 8" xfId="275" xr:uid="{00000000-0005-0000-0000-000013010000}"/>
    <cellStyle name="Normal 2 2 4 9" xfId="780" xr:uid="{00000000-0005-0000-0000-00000C030000}"/>
    <cellStyle name="Normal 2 2 5" xfId="16" xr:uid="{00000000-0005-0000-0000-000010000000}"/>
    <cellStyle name="Normal 2 2 5 2" xfId="97" xr:uid="{00000000-0005-0000-0000-000061000000}"/>
    <cellStyle name="Normal 2 2 5 2 2" xfId="151" xr:uid="{00000000-0005-0000-0000-000097000000}"/>
    <cellStyle name="Normal 2 2 5 2 2 2" xfId="561" xr:uid="{00000000-0005-0000-0000-000031020000}"/>
    <cellStyle name="Normal 2 2 5 2 2 2 2" xfId="1061" xr:uid="{00000000-0005-0000-0000-000025040000}"/>
    <cellStyle name="Normal 2 2 5 2 2 3" xfId="751" xr:uid="{00000000-0005-0000-0000-0000EF020000}"/>
    <cellStyle name="Normal 2 2 5 2 2 4" xfId="373" xr:uid="{00000000-0005-0000-0000-000075010000}"/>
    <cellStyle name="Normal 2 2 5 2 2 5" xfId="878" xr:uid="{00000000-0005-0000-0000-00006E030000}"/>
    <cellStyle name="Normal 2 2 5 2 3" xfId="508" xr:uid="{00000000-0005-0000-0000-0000FC010000}"/>
    <cellStyle name="Normal 2 2 5 2 3 2" xfId="1008" xr:uid="{00000000-0005-0000-0000-0000F0030000}"/>
    <cellStyle name="Normal 2 2 5 2 4" xfId="698" xr:uid="{00000000-0005-0000-0000-0000BA020000}"/>
    <cellStyle name="Normal 2 2 5 2 5" xfId="320" xr:uid="{00000000-0005-0000-0000-000040010000}"/>
    <cellStyle name="Normal 2 2 5 2 6" xfId="825" xr:uid="{00000000-0005-0000-0000-000039030000}"/>
    <cellStyle name="Normal 2 2 5 3" xfId="150" xr:uid="{00000000-0005-0000-0000-000096000000}"/>
    <cellStyle name="Normal 2 2 5 3 2" xfId="560" xr:uid="{00000000-0005-0000-0000-000030020000}"/>
    <cellStyle name="Normal 2 2 5 3 2 2" xfId="1060" xr:uid="{00000000-0005-0000-0000-000024040000}"/>
    <cellStyle name="Normal 2 2 5 3 3" xfId="750" xr:uid="{00000000-0005-0000-0000-0000EE020000}"/>
    <cellStyle name="Normal 2 2 5 3 4" xfId="372" xr:uid="{00000000-0005-0000-0000-000074010000}"/>
    <cellStyle name="Normal 2 2 5 3 5" xfId="877" xr:uid="{00000000-0005-0000-0000-00006D030000}"/>
    <cellStyle name="Normal 2 2 5 4" xfId="465" xr:uid="{00000000-0005-0000-0000-0000D1010000}"/>
    <cellStyle name="Normal 2 2 5 4 2" xfId="966" xr:uid="{00000000-0005-0000-0000-0000C6030000}"/>
    <cellStyle name="Normal 2 2 5 5" xfId="656" xr:uid="{00000000-0005-0000-0000-000090020000}"/>
    <cellStyle name="Normal 2 2 5 6" xfId="278" xr:uid="{00000000-0005-0000-0000-000016010000}"/>
    <cellStyle name="Normal 2 2 5 7" xfId="783" xr:uid="{00000000-0005-0000-0000-00000F030000}"/>
    <cellStyle name="Normal 2 2 6" xfId="30" xr:uid="{00000000-0005-0000-0000-00001E000000}"/>
    <cellStyle name="Normal 2 2 6 2" xfId="103" xr:uid="{00000000-0005-0000-0000-000067000000}"/>
    <cellStyle name="Normal 2 2 6 2 2" xfId="153" xr:uid="{00000000-0005-0000-0000-000099000000}"/>
    <cellStyle name="Normal 2 2 6 2 2 2" xfId="563" xr:uid="{00000000-0005-0000-0000-000033020000}"/>
    <cellStyle name="Normal 2 2 6 2 2 2 2" xfId="1063" xr:uid="{00000000-0005-0000-0000-000027040000}"/>
    <cellStyle name="Normal 2 2 6 2 2 3" xfId="753" xr:uid="{00000000-0005-0000-0000-0000F1020000}"/>
    <cellStyle name="Normal 2 2 6 2 2 4" xfId="375" xr:uid="{00000000-0005-0000-0000-000077010000}"/>
    <cellStyle name="Normal 2 2 6 2 2 5" xfId="880" xr:uid="{00000000-0005-0000-0000-000070030000}"/>
    <cellStyle name="Normal 2 2 6 2 3" xfId="514" xr:uid="{00000000-0005-0000-0000-000002020000}"/>
    <cellStyle name="Normal 2 2 6 2 3 2" xfId="1014" xr:uid="{00000000-0005-0000-0000-0000F6030000}"/>
    <cellStyle name="Normal 2 2 6 2 4" xfId="704" xr:uid="{00000000-0005-0000-0000-0000C0020000}"/>
    <cellStyle name="Normal 2 2 6 2 5" xfId="326" xr:uid="{00000000-0005-0000-0000-000046010000}"/>
    <cellStyle name="Normal 2 2 6 2 6" xfId="831" xr:uid="{00000000-0005-0000-0000-00003F030000}"/>
    <cellStyle name="Normal 2 2 6 3" xfId="152" xr:uid="{00000000-0005-0000-0000-000098000000}"/>
    <cellStyle name="Normal 2 2 6 3 2" xfId="562" xr:uid="{00000000-0005-0000-0000-000032020000}"/>
    <cellStyle name="Normal 2 2 6 3 2 2" xfId="1062" xr:uid="{00000000-0005-0000-0000-000026040000}"/>
    <cellStyle name="Normal 2 2 6 3 3" xfId="752" xr:uid="{00000000-0005-0000-0000-0000F0020000}"/>
    <cellStyle name="Normal 2 2 6 3 4" xfId="374" xr:uid="{00000000-0005-0000-0000-000076010000}"/>
    <cellStyle name="Normal 2 2 6 3 5" xfId="879" xr:uid="{00000000-0005-0000-0000-00006F030000}"/>
    <cellStyle name="Normal 2 2 6 4" xfId="471" xr:uid="{00000000-0005-0000-0000-0000D7010000}"/>
    <cellStyle name="Normal 2 2 6 4 2" xfId="972" xr:uid="{00000000-0005-0000-0000-0000CC030000}"/>
    <cellStyle name="Normal 2 2 6 5" xfId="662" xr:uid="{00000000-0005-0000-0000-000096020000}"/>
    <cellStyle name="Normal 2 2 6 6" xfId="284" xr:uid="{00000000-0005-0000-0000-00001C010000}"/>
    <cellStyle name="Normal 2 2 6 7" xfId="789" xr:uid="{00000000-0005-0000-0000-000015030000}"/>
    <cellStyle name="Normal 2 2 7" xfId="39" xr:uid="{00000000-0005-0000-0000-000027000000}"/>
    <cellStyle name="Normal 2 2 7 2" xfId="110" xr:uid="{00000000-0005-0000-0000-00006E000000}"/>
    <cellStyle name="Normal 2 2 7 2 2" xfId="155" xr:uid="{00000000-0005-0000-0000-00009B000000}"/>
    <cellStyle name="Normal 2 2 7 2 2 2" xfId="565" xr:uid="{00000000-0005-0000-0000-000035020000}"/>
    <cellStyle name="Normal 2 2 7 2 2 2 2" xfId="1065" xr:uid="{00000000-0005-0000-0000-000029040000}"/>
    <cellStyle name="Normal 2 2 7 2 2 3" xfId="755" xr:uid="{00000000-0005-0000-0000-0000F3020000}"/>
    <cellStyle name="Normal 2 2 7 2 2 4" xfId="377" xr:uid="{00000000-0005-0000-0000-000079010000}"/>
    <cellStyle name="Normal 2 2 7 2 2 5" xfId="882" xr:uid="{00000000-0005-0000-0000-000072030000}"/>
    <cellStyle name="Normal 2 2 7 2 3" xfId="520" xr:uid="{00000000-0005-0000-0000-000008020000}"/>
    <cellStyle name="Normal 2 2 7 2 3 2" xfId="1020" xr:uid="{00000000-0005-0000-0000-0000FC030000}"/>
    <cellStyle name="Normal 2 2 7 2 4" xfId="710" xr:uid="{00000000-0005-0000-0000-0000C6020000}"/>
    <cellStyle name="Normal 2 2 7 2 5" xfId="332" xr:uid="{00000000-0005-0000-0000-00004C010000}"/>
    <cellStyle name="Normal 2 2 7 2 6" xfId="837" xr:uid="{00000000-0005-0000-0000-000045030000}"/>
    <cellStyle name="Normal 2 2 7 3" xfId="154" xr:uid="{00000000-0005-0000-0000-00009A000000}"/>
    <cellStyle name="Normal 2 2 7 3 2" xfId="564" xr:uid="{00000000-0005-0000-0000-000034020000}"/>
    <cellStyle name="Normal 2 2 7 3 2 2" xfId="1064" xr:uid="{00000000-0005-0000-0000-000028040000}"/>
    <cellStyle name="Normal 2 2 7 3 3" xfId="754" xr:uid="{00000000-0005-0000-0000-0000F2020000}"/>
    <cellStyle name="Normal 2 2 7 3 4" xfId="376" xr:uid="{00000000-0005-0000-0000-000078010000}"/>
    <cellStyle name="Normal 2 2 7 3 5" xfId="881" xr:uid="{00000000-0005-0000-0000-000071030000}"/>
    <cellStyle name="Normal 2 2 7 4" xfId="477" xr:uid="{00000000-0005-0000-0000-0000DD010000}"/>
    <cellStyle name="Normal 2 2 7 4 2" xfId="978" xr:uid="{00000000-0005-0000-0000-0000D2030000}"/>
    <cellStyle name="Normal 2 2 7 5" xfId="668" xr:uid="{00000000-0005-0000-0000-00009C020000}"/>
    <cellStyle name="Normal 2 2 7 6" xfId="290" xr:uid="{00000000-0005-0000-0000-000022010000}"/>
    <cellStyle name="Normal 2 2 7 7" xfId="795" xr:uid="{00000000-0005-0000-0000-00001B030000}"/>
    <cellStyle name="Normal 2 2 8" xfId="71" xr:uid="{00000000-0005-0000-0000-000047000000}"/>
    <cellStyle name="Normal 2 2 8 2" xfId="156" xr:uid="{00000000-0005-0000-0000-00009C000000}"/>
    <cellStyle name="Normal 2 2 8 2 2" xfId="566" xr:uid="{00000000-0005-0000-0000-000036020000}"/>
    <cellStyle name="Normal 2 2 8 2 2 2" xfId="1066" xr:uid="{00000000-0005-0000-0000-00002A040000}"/>
    <cellStyle name="Normal 2 2 8 2 3" xfId="756" xr:uid="{00000000-0005-0000-0000-0000F4020000}"/>
    <cellStyle name="Normal 2 2 8 2 4" xfId="378" xr:uid="{00000000-0005-0000-0000-00007A010000}"/>
    <cellStyle name="Normal 2 2 8 2 5" xfId="883" xr:uid="{00000000-0005-0000-0000-000073030000}"/>
    <cellStyle name="Normal 2 2 8 3" xfId="495" xr:uid="{00000000-0005-0000-0000-0000EF010000}"/>
    <cellStyle name="Normal 2 2 8 3 2" xfId="996" xr:uid="{00000000-0005-0000-0000-0000E4030000}"/>
    <cellStyle name="Normal 2 2 8 4" xfId="686" xr:uid="{00000000-0005-0000-0000-0000AE020000}"/>
    <cellStyle name="Normal 2 2 8 5" xfId="308" xr:uid="{00000000-0005-0000-0000-000034010000}"/>
    <cellStyle name="Normal 2 2 8 6" xfId="813" xr:uid="{00000000-0005-0000-0000-00002D030000}"/>
    <cellStyle name="Normal 2 2 9" xfId="116" xr:uid="{00000000-0005-0000-0000-000074000000}"/>
    <cellStyle name="Normal 2 2 9 2" xfId="526" xr:uid="{00000000-0005-0000-0000-00000E020000}"/>
    <cellStyle name="Normal 2 2 9 2 2" xfId="1026" xr:uid="{00000000-0005-0000-0000-000002040000}"/>
    <cellStyle name="Normal 2 2 9 3" xfId="716" xr:uid="{00000000-0005-0000-0000-0000CC020000}"/>
    <cellStyle name="Normal 2 2 9 4" xfId="338" xr:uid="{00000000-0005-0000-0000-000052010000}"/>
    <cellStyle name="Normal 2 2 9 5" xfId="843" xr:uid="{00000000-0005-0000-0000-00004B030000}"/>
    <cellStyle name="Normal 2 3" xfId="48" xr:uid="{00000000-0005-0000-0000-000030000000}"/>
    <cellStyle name="Normal 2 3 2" xfId="213" xr:uid="{00000000-0005-0000-0000-0000D5000000}"/>
    <cellStyle name="Normal 2 4" xfId="221" xr:uid="{00000000-0005-0000-0000-0000DD000000}"/>
    <cellStyle name="Normal 3" xfId="7" xr:uid="{00000000-0005-0000-0000-000007000000}"/>
    <cellStyle name="Normal 3 2" xfId="52" xr:uid="{00000000-0005-0000-0000-000034000000}"/>
    <cellStyle name="Normal 3 2 2" xfId="222" xr:uid="{00000000-0005-0000-0000-0000DE000000}"/>
    <cellStyle name="Normal 3 2 3" xfId="203" xr:uid="{00000000-0005-0000-0000-0000CB000000}"/>
    <cellStyle name="Normal 3 2 3 2" xfId="612" xr:uid="{00000000-0005-0000-0000-000064020000}"/>
    <cellStyle name="Normal 3 2 3 2 2" xfId="1112" xr:uid="{00000000-0005-0000-0000-000058040000}"/>
    <cellStyle name="Normal 3 2 3 3" xfId="424" xr:uid="{00000000-0005-0000-0000-0000A8010000}"/>
    <cellStyle name="Normal 3 2 3 4" xfId="929" xr:uid="{00000000-0005-0000-0000-0000A1030000}"/>
    <cellStyle name="Normal 3 3" xfId="43" xr:uid="{00000000-0005-0000-0000-00002B000000}"/>
    <cellStyle name="Normal 3 3 2" xfId="211" xr:uid="{00000000-0005-0000-0000-0000D3000000}"/>
    <cellStyle name="Normal 3 4" xfId="84" xr:uid="{00000000-0005-0000-0000-000054000000}"/>
    <cellStyle name="Normal 3 4 2" xfId="220" xr:uid="{00000000-0005-0000-0000-0000DC000000}"/>
    <cellStyle name="Normal 3 5" xfId="231" xr:uid="{00000000-0005-0000-0000-0000E7000000}"/>
    <cellStyle name="Normal 3 5 2" xfId="270" xr:uid="{00000000-0005-0000-0000-00000E010000}"/>
    <cellStyle name="Normal 3 5 2 2" xfId="648" xr:uid="{00000000-0005-0000-0000-000088020000}"/>
    <cellStyle name="Normal 3 6" xfId="200" xr:uid="{00000000-0005-0000-0000-0000C8000000}"/>
    <cellStyle name="Normal 3 6 2" xfId="610" xr:uid="{00000000-0005-0000-0000-000062020000}"/>
    <cellStyle name="Normal 3 6 2 2" xfId="1110" xr:uid="{00000000-0005-0000-0000-000056040000}"/>
    <cellStyle name="Normal 3 6 3" xfId="422" xr:uid="{00000000-0005-0000-0000-0000A6010000}"/>
    <cellStyle name="Normal 3 6 4" xfId="927" xr:uid="{00000000-0005-0000-0000-00009F030000}"/>
    <cellStyle name="Normal 4" xfId="10" xr:uid="{00000000-0005-0000-0000-00000A000000}"/>
    <cellStyle name="Normal 4 10" xfId="178" xr:uid="{00000000-0005-0000-0000-0000B2000000}"/>
    <cellStyle name="Normal 4 10 2" xfId="588" xr:uid="{00000000-0005-0000-0000-00004C020000}"/>
    <cellStyle name="Normal 4 10 2 2" xfId="1088" xr:uid="{00000000-0005-0000-0000-000040040000}"/>
    <cellStyle name="Normal 4 10 3" xfId="400" xr:uid="{00000000-0005-0000-0000-000090010000}"/>
    <cellStyle name="Normal 4 10 4" xfId="905" xr:uid="{00000000-0005-0000-0000-000089030000}"/>
    <cellStyle name="Normal 4 11" xfId="1143" xr:uid="{00000000-0005-0000-0000-000077040000}"/>
    <cellStyle name="Normal 4 2" xfId="55" xr:uid="{00000000-0005-0000-0000-000037000000}"/>
    <cellStyle name="Normal 4 2 10" xfId="674" xr:uid="{00000000-0005-0000-0000-0000A2020000}"/>
    <cellStyle name="Normal 4 2 11" xfId="296" xr:uid="{00000000-0005-0000-0000-000028010000}"/>
    <cellStyle name="Normal 4 2 12" xfId="801" xr:uid="{00000000-0005-0000-0000-000021030000}"/>
    <cellStyle name="Normal 4 2 13" xfId="1145" xr:uid="{00000000-0005-0000-0000-000079040000}"/>
    <cellStyle name="Normal 4 2 2" xfId="63" xr:uid="{00000000-0005-0000-0000-00003F000000}"/>
    <cellStyle name="Normal 4 2 2 2" xfId="158" xr:uid="{00000000-0005-0000-0000-00009E000000}"/>
    <cellStyle name="Normal 4 2 2 2 2" xfId="257" xr:uid="{00000000-0005-0000-0000-000001010000}"/>
    <cellStyle name="Normal 4 2 2 2 2 2" xfId="637" xr:uid="{00000000-0005-0000-0000-00007D020000}"/>
    <cellStyle name="Normal 4 2 2 2 2 2 2" xfId="1137" xr:uid="{00000000-0005-0000-0000-000071040000}"/>
    <cellStyle name="Normal 4 2 2 2 2 3" xfId="449" xr:uid="{00000000-0005-0000-0000-0000C1010000}"/>
    <cellStyle name="Normal 4 2 2 2 2 4" xfId="954" xr:uid="{00000000-0005-0000-0000-0000BA030000}"/>
    <cellStyle name="Normal 4 2 2 2 3" xfId="568" xr:uid="{00000000-0005-0000-0000-000038020000}"/>
    <cellStyle name="Normal 4 2 2 2 3 2" xfId="1068" xr:uid="{00000000-0005-0000-0000-00002C040000}"/>
    <cellStyle name="Normal 4 2 2 2 4" xfId="758" xr:uid="{00000000-0005-0000-0000-0000F6020000}"/>
    <cellStyle name="Normal 4 2 2 2 5" xfId="380" xr:uid="{00000000-0005-0000-0000-00007C010000}"/>
    <cellStyle name="Normal 4 2 2 2 6" xfId="885" xr:uid="{00000000-0005-0000-0000-000075030000}"/>
    <cellStyle name="Normal 4 2 2 3" xfId="186" xr:uid="{00000000-0005-0000-0000-0000BA000000}"/>
    <cellStyle name="Normal 4 2 2 3 2" xfId="596" xr:uid="{00000000-0005-0000-0000-000054020000}"/>
    <cellStyle name="Normal 4 2 2 3 2 2" xfId="1096" xr:uid="{00000000-0005-0000-0000-000048040000}"/>
    <cellStyle name="Normal 4 2 2 3 3" xfId="408" xr:uid="{00000000-0005-0000-0000-000098010000}"/>
    <cellStyle name="Normal 4 2 2 3 4" xfId="913" xr:uid="{00000000-0005-0000-0000-000091030000}"/>
    <cellStyle name="Normal 4 2 2 4" xfId="489" xr:uid="{00000000-0005-0000-0000-0000E9010000}"/>
    <cellStyle name="Normal 4 2 2 4 2" xfId="990" xr:uid="{00000000-0005-0000-0000-0000DE030000}"/>
    <cellStyle name="Normal 4 2 2 5" xfId="680" xr:uid="{00000000-0005-0000-0000-0000A8020000}"/>
    <cellStyle name="Normal 4 2 2 6" xfId="302" xr:uid="{00000000-0005-0000-0000-00002E010000}"/>
    <cellStyle name="Normal 4 2 2 7" xfId="807" xr:uid="{00000000-0005-0000-0000-000027030000}"/>
    <cellStyle name="Normal 4 2 3" xfId="67" xr:uid="{00000000-0005-0000-0000-000043000000}"/>
    <cellStyle name="Normal 4 2 3 2" xfId="159" xr:uid="{00000000-0005-0000-0000-00009F000000}"/>
    <cellStyle name="Normal 4 2 3 2 2" xfId="569" xr:uid="{00000000-0005-0000-0000-000039020000}"/>
    <cellStyle name="Normal 4 2 3 2 2 2" xfId="1069" xr:uid="{00000000-0005-0000-0000-00002D040000}"/>
    <cellStyle name="Normal 4 2 3 2 3" xfId="759" xr:uid="{00000000-0005-0000-0000-0000F7020000}"/>
    <cellStyle name="Normal 4 2 3 2 4" xfId="381" xr:uid="{00000000-0005-0000-0000-00007D010000}"/>
    <cellStyle name="Normal 4 2 3 2 5" xfId="886" xr:uid="{00000000-0005-0000-0000-000076030000}"/>
    <cellStyle name="Normal 4 2 3 3" xfId="190" xr:uid="{00000000-0005-0000-0000-0000BE000000}"/>
    <cellStyle name="Normal 4 2 3 3 2" xfId="600" xr:uid="{00000000-0005-0000-0000-000058020000}"/>
    <cellStyle name="Normal 4 2 3 3 2 2" xfId="1100" xr:uid="{00000000-0005-0000-0000-00004C040000}"/>
    <cellStyle name="Normal 4 2 3 3 3" xfId="412" xr:uid="{00000000-0005-0000-0000-00009C010000}"/>
    <cellStyle name="Normal 4 2 3 3 4" xfId="917" xr:uid="{00000000-0005-0000-0000-000095030000}"/>
    <cellStyle name="Normal 4 2 3 4" xfId="493" xr:uid="{00000000-0005-0000-0000-0000ED010000}"/>
    <cellStyle name="Normal 4 2 3 4 2" xfId="994" xr:uid="{00000000-0005-0000-0000-0000E2030000}"/>
    <cellStyle name="Normal 4 2 3 5" xfId="684" xr:uid="{00000000-0005-0000-0000-0000AC020000}"/>
    <cellStyle name="Normal 4 2 3 6" xfId="306" xr:uid="{00000000-0005-0000-0000-000032010000}"/>
    <cellStyle name="Normal 4 2 3 7" xfId="811" xr:uid="{00000000-0005-0000-0000-00002B030000}"/>
    <cellStyle name="Normal 4 2 4" xfId="157" xr:uid="{00000000-0005-0000-0000-00009D000000}"/>
    <cellStyle name="Normal 4 2 4 2" xfId="242" xr:uid="{00000000-0005-0000-0000-0000F2000000}"/>
    <cellStyle name="Normal 4 2 4 2 2" xfId="622" xr:uid="{00000000-0005-0000-0000-00006E020000}"/>
    <cellStyle name="Normal 4 2 4 2 2 2" xfId="1122" xr:uid="{00000000-0005-0000-0000-000062040000}"/>
    <cellStyle name="Normal 4 2 4 2 3" xfId="434" xr:uid="{00000000-0005-0000-0000-0000B2010000}"/>
    <cellStyle name="Normal 4 2 4 2 4" xfId="939" xr:uid="{00000000-0005-0000-0000-0000AB030000}"/>
    <cellStyle name="Normal 4 2 4 3" xfId="567" xr:uid="{00000000-0005-0000-0000-000037020000}"/>
    <cellStyle name="Normal 4 2 4 3 2" xfId="1067" xr:uid="{00000000-0005-0000-0000-00002B040000}"/>
    <cellStyle name="Normal 4 2 4 4" xfId="757" xr:uid="{00000000-0005-0000-0000-0000F5020000}"/>
    <cellStyle name="Normal 4 2 4 5" xfId="379" xr:uid="{00000000-0005-0000-0000-00007B010000}"/>
    <cellStyle name="Normal 4 2 4 6" xfId="884" xr:uid="{00000000-0005-0000-0000-000074030000}"/>
    <cellStyle name="Normal 4 2 5" xfId="253" xr:uid="{00000000-0005-0000-0000-0000FD000000}"/>
    <cellStyle name="Normal 4 2 5 2" xfId="633" xr:uid="{00000000-0005-0000-0000-000079020000}"/>
    <cellStyle name="Normal 4 2 5 2 2" xfId="1133" xr:uid="{00000000-0005-0000-0000-00006D040000}"/>
    <cellStyle name="Normal 4 2 5 3" xfId="445" xr:uid="{00000000-0005-0000-0000-0000BD010000}"/>
    <cellStyle name="Normal 4 2 5 4" xfId="950" xr:uid="{00000000-0005-0000-0000-0000B6030000}"/>
    <cellStyle name="Normal 4 2 6" xfId="261" xr:uid="{00000000-0005-0000-0000-000005010000}"/>
    <cellStyle name="Normal 4 2 6 2" xfId="641" xr:uid="{00000000-0005-0000-0000-000081020000}"/>
    <cellStyle name="Normal 4 2 6 2 2" xfId="1141" xr:uid="{00000000-0005-0000-0000-000075040000}"/>
    <cellStyle name="Normal 4 2 6 3" xfId="453" xr:uid="{00000000-0005-0000-0000-0000C5010000}"/>
    <cellStyle name="Normal 4 2 6 4" xfId="958" xr:uid="{00000000-0005-0000-0000-0000BE030000}"/>
    <cellStyle name="Normal 4 2 7" xfId="247" xr:uid="{00000000-0005-0000-0000-0000F7000000}"/>
    <cellStyle name="Normal 4 2 7 2" xfId="627" xr:uid="{00000000-0005-0000-0000-000073020000}"/>
    <cellStyle name="Normal 4 2 7 2 2" xfId="1127" xr:uid="{00000000-0005-0000-0000-000067040000}"/>
    <cellStyle name="Normal 4 2 7 3" xfId="439" xr:uid="{00000000-0005-0000-0000-0000B7010000}"/>
    <cellStyle name="Normal 4 2 7 4" xfId="944" xr:uid="{00000000-0005-0000-0000-0000B0030000}"/>
    <cellStyle name="Normal 4 2 8" xfId="180" xr:uid="{00000000-0005-0000-0000-0000B4000000}"/>
    <cellStyle name="Normal 4 2 8 2" xfId="590" xr:uid="{00000000-0005-0000-0000-00004E020000}"/>
    <cellStyle name="Normal 4 2 8 2 2" xfId="1090" xr:uid="{00000000-0005-0000-0000-000042040000}"/>
    <cellStyle name="Normal 4 2 8 3" xfId="402" xr:uid="{00000000-0005-0000-0000-000092010000}"/>
    <cellStyle name="Normal 4 2 8 4" xfId="907" xr:uid="{00000000-0005-0000-0000-00008B030000}"/>
    <cellStyle name="Normal 4 2 9" xfId="483" xr:uid="{00000000-0005-0000-0000-0000E3010000}"/>
    <cellStyle name="Normal 4 2 9 2" xfId="984" xr:uid="{00000000-0005-0000-0000-0000D8030000}"/>
    <cellStyle name="Normal 4 2_MAL2T-2014A.XLS" xfId="263" xr:uid="{00000000-0005-0000-0000-000007010000}"/>
    <cellStyle name="Normal 4 3" xfId="58" xr:uid="{00000000-0005-0000-0000-00003A000000}"/>
    <cellStyle name="Normal 4 3 10" xfId="804" xr:uid="{00000000-0005-0000-0000-000024030000}"/>
    <cellStyle name="Normal 4 3 11" xfId="1148" xr:uid="{00000000-0005-0000-0000-00007C040000}"/>
    <cellStyle name="Normal 4 3 2" xfId="80" xr:uid="{00000000-0005-0000-0000-000050000000}"/>
    <cellStyle name="Normal 4 3 2 2" xfId="161" xr:uid="{00000000-0005-0000-0000-0000A1000000}"/>
    <cellStyle name="Normal 4 3 2 2 2" xfId="255" xr:uid="{00000000-0005-0000-0000-0000FF000000}"/>
    <cellStyle name="Normal 4 3 2 2 2 2" xfId="635" xr:uid="{00000000-0005-0000-0000-00007B020000}"/>
    <cellStyle name="Normal 4 3 2 2 2 2 2" xfId="1135" xr:uid="{00000000-0005-0000-0000-00006F040000}"/>
    <cellStyle name="Normal 4 3 2 2 2 3" xfId="447" xr:uid="{00000000-0005-0000-0000-0000BF010000}"/>
    <cellStyle name="Normal 4 3 2 2 2 4" xfId="952" xr:uid="{00000000-0005-0000-0000-0000B8030000}"/>
    <cellStyle name="Normal 4 3 2 2 3" xfId="571" xr:uid="{00000000-0005-0000-0000-00003B020000}"/>
    <cellStyle name="Normal 4 3 2 2 3 2" xfId="1071" xr:uid="{00000000-0005-0000-0000-00002F040000}"/>
    <cellStyle name="Normal 4 3 2 2 4" xfId="761" xr:uid="{00000000-0005-0000-0000-0000F9020000}"/>
    <cellStyle name="Normal 4 3 2 2 5" xfId="383" xr:uid="{00000000-0005-0000-0000-00007F010000}"/>
    <cellStyle name="Normal 4 3 2 2 6" xfId="888" xr:uid="{00000000-0005-0000-0000-000078030000}"/>
    <cellStyle name="Normal 4 3 2 3" xfId="195" xr:uid="{00000000-0005-0000-0000-0000C3000000}"/>
    <cellStyle name="Normal 4 3 2 3 2" xfId="605" xr:uid="{00000000-0005-0000-0000-00005D020000}"/>
    <cellStyle name="Normal 4 3 2 3 2 2" xfId="1105" xr:uid="{00000000-0005-0000-0000-000051040000}"/>
    <cellStyle name="Normal 4 3 2 3 3" xfId="417" xr:uid="{00000000-0005-0000-0000-0000A1010000}"/>
    <cellStyle name="Normal 4 3 2 3 4" xfId="922" xr:uid="{00000000-0005-0000-0000-00009A030000}"/>
    <cellStyle name="Normal 4 3 2 4" xfId="498" xr:uid="{00000000-0005-0000-0000-0000F2010000}"/>
    <cellStyle name="Normal 4 3 2 4 2" xfId="999" xr:uid="{00000000-0005-0000-0000-0000E7030000}"/>
    <cellStyle name="Normal 4 3 2 5" xfId="689" xr:uid="{00000000-0005-0000-0000-0000B1020000}"/>
    <cellStyle name="Normal 4 3 2 6" xfId="311" xr:uid="{00000000-0005-0000-0000-000037010000}"/>
    <cellStyle name="Normal 4 3 2 7" xfId="816" xr:uid="{00000000-0005-0000-0000-000030030000}"/>
    <cellStyle name="Normal 4 3 3" xfId="160" xr:uid="{00000000-0005-0000-0000-0000A0000000}"/>
    <cellStyle name="Normal 4 3 3 2" xfId="239" xr:uid="{00000000-0005-0000-0000-0000EF000000}"/>
    <cellStyle name="Normal 4 3 3 2 2" xfId="619" xr:uid="{00000000-0005-0000-0000-00006B020000}"/>
    <cellStyle name="Normal 4 3 3 2 2 2" xfId="1119" xr:uid="{00000000-0005-0000-0000-00005F040000}"/>
    <cellStyle name="Normal 4 3 3 2 3" xfId="431" xr:uid="{00000000-0005-0000-0000-0000AF010000}"/>
    <cellStyle name="Normal 4 3 3 2 4" xfId="936" xr:uid="{00000000-0005-0000-0000-0000A8030000}"/>
    <cellStyle name="Normal 4 3 3 3" xfId="570" xr:uid="{00000000-0005-0000-0000-00003A020000}"/>
    <cellStyle name="Normal 4 3 3 3 2" xfId="1070" xr:uid="{00000000-0005-0000-0000-00002E040000}"/>
    <cellStyle name="Normal 4 3 3 4" xfId="760" xr:uid="{00000000-0005-0000-0000-0000F8020000}"/>
    <cellStyle name="Normal 4 3 3 5" xfId="382" xr:uid="{00000000-0005-0000-0000-00007E010000}"/>
    <cellStyle name="Normal 4 3 3 6" xfId="887" xr:uid="{00000000-0005-0000-0000-000077030000}"/>
    <cellStyle name="Normal 4 3 4" xfId="244" xr:uid="{00000000-0005-0000-0000-0000F4000000}"/>
    <cellStyle name="Normal 4 3 4 2" xfId="624" xr:uid="{00000000-0005-0000-0000-000070020000}"/>
    <cellStyle name="Normal 4 3 4 2 2" xfId="1124" xr:uid="{00000000-0005-0000-0000-000064040000}"/>
    <cellStyle name="Normal 4 3 4 3" xfId="436" xr:uid="{00000000-0005-0000-0000-0000B4010000}"/>
    <cellStyle name="Normal 4 3 4 4" xfId="941" xr:uid="{00000000-0005-0000-0000-0000AD030000}"/>
    <cellStyle name="Normal 4 3 5" xfId="250" xr:uid="{00000000-0005-0000-0000-0000FA000000}"/>
    <cellStyle name="Normal 4 3 5 2" xfId="630" xr:uid="{00000000-0005-0000-0000-000076020000}"/>
    <cellStyle name="Normal 4 3 5 2 2" xfId="1130" xr:uid="{00000000-0005-0000-0000-00006A040000}"/>
    <cellStyle name="Normal 4 3 5 3" xfId="442" xr:uid="{00000000-0005-0000-0000-0000BA010000}"/>
    <cellStyle name="Normal 4 3 5 4" xfId="947" xr:uid="{00000000-0005-0000-0000-0000B3030000}"/>
    <cellStyle name="Normal 4 3 6" xfId="183" xr:uid="{00000000-0005-0000-0000-0000B7000000}"/>
    <cellStyle name="Normal 4 3 6 2" xfId="593" xr:uid="{00000000-0005-0000-0000-000051020000}"/>
    <cellStyle name="Normal 4 3 6 2 2" xfId="1093" xr:uid="{00000000-0005-0000-0000-000045040000}"/>
    <cellStyle name="Normal 4 3 6 3" xfId="405" xr:uid="{00000000-0005-0000-0000-000095010000}"/>
    <cellStyle name="Normal 4 3 6 4" xfId="910" xr:uid="{00000000-0005-0000-0000-00008E030000}"/>
    <cellStyle name="Normal 4 3 7" xfId="486" xr:uid="{00000000-0005-0000-0000-0000E6010000}"/>
    <cellStyle name="Normal 4 3 7 2" xfId="987" xr:uid="{00000000-0005-0000-0000-0000DB030000}"/>
    <cellStyle name="Normal 4 3 8" xfId="677" xr:uid="{00000000-0005-0000-0000-0000A5020000}"/>
    <cellStyle name="Normal 4 3 9" xfId="299" xr:uid="{00000000-0005-0000-0000-00002B010000}"/>
    <cellStyle name="Normal 4 3_MAL2T-2014A.XLS" xfId="264" xr:uid="{00000000-0005-0000-0000-000008010000}"/>
    <cellStyle name="Normal 4 4" xfId="59" xr:uid="{00000000-0005-0000-0000-00003B000000}"/>
    <cellStyle name="Normal 4 4 2" xfId="82" xr:uid="{00000000-0005-0000-0000-000052000000}"/>
    <cellStyle name="Normal 4 4 2 2" xfId="163" xr:uid="{00000000-0005-0000-0000-0000A3000000}"/>
    <cellStyle name="Normal 4 4 2 2 2" xfId="573" xr:uid="{00000000-0005-0000-0000-00003D020000}"/>
    <cellStyle name="Normal 4 4 2 2 2 2" xfId="1073" xr:uid="{00000000-0005-0000-0000-000031040000}"/>
    <cellStyle name="Normal 4 4 2 2 3" xfId="763" xr:uid="{00000000-0005-0000-0000-0000FB020000}"/>
    <cellStyle name="Normal 4 4 2 2 4" xfId="385" xr:uid="{00000000-0005-0000-0000-000081010000}"/>
    <cellStyle name="Normal 4 4 2 2 5" xfId="890" xr:uid="{00000000-0005-0000-0000-00007A030000}"/>
    <cellStyle name="Normal 4 4 2 3" xfId="197" xr:uid="{00000000-0005-0000-0000-0000C5000000}"/>
    <cellStyle name="Normal 4 4 2 3 2" xfId="607" xr:uid="{00000000-0005-0000-0000-00005F020000}"/>
    <cellStyle name="Normal 4 4 2 3 2 2" xfId="1107" xr:uid="{00000000-0005-0000-0000-000053040000}"/>
    <cellStyle name="Normal 4 4 2 3 3" xfId="419" xr:uid="{00000000-0005-0000-0000-0000A3010000}"/>
    <cellStyle name="Normal 4 4 2 3 4" xfId="924" xr:uid="{00000000-0005-0000-0000-00009C030000}"/>
    <cellStyle name="Normal 4 4 2 4" xfId="500" xr:uid="{00000000-0005-0000-0000-0000F4010000}"/>
    <cellStyle name="Normal 4 4 2 4 2" xfId="1001" xr:uid="{00000000-0005-0000-0000-0000E9030000}"/>
    <cellStyle name="Normal 4 4 2 5" xfId="691" xr:uid="{00000000-0005-0000-0000-0000B3020000}"/>
    <cellStyle name="Normal 4 4 2 6" xfId="313" xr:uid="{00000000-0005-0000-0000-000039010000}"/>
    <cellStyle name="Normal 4 4 2 7" xfId="818" xr:uid="{00000000-0005-0000-0000-000032030000}"/>
    <cellStyle name="Normal 4 4 3" xfId="162" xr:uid="{00000000-0005-0000-0000-0000A2000000}"/>
    <cellStyle name="Normal 4 4 3 2" xfId="572" xr:uid="{00000000-0005-0000-0000-00003C020000}"/>
    <cellStyle name="Normal 4 4 3 2 2" xfId="1072" xr:uid="{00000000-0005-0000-0000-000030040000}"/>
    <cellStyle name="Normal 4 4 3 3" xfId="762" xr:uid="{00000000-0005-0000-0000-0000FA020000}"/>
    <cellStyle name="Normal 4 4 3 4" xfId="384" xr:uid="{00000000-0005-0000-0000-000080010000}"/>
    <cellStyle name="Normal 4 4 3 5" xfId="889" xr:uid="{00000000-0005-0000-0000-000079030000}"/>
    <cellStyle name="Normal 4 4 4" xfId="184" xr:uid="{00000000-0005-0000-0000-0000B8000000}"/>
    <cellStyle name="Normal 4 4 4 2" xfId="594" xr:uid="{00000000-0005-0000-0000-000052020000}"/>
    <cellStyle name="Normal 4 4 4 2 2" xfId="1094" xr:uid="{00000000-0005-0000-0000-000046040000}"/>
    <cellStyle name="Normal 4 4 4 3" xfId="406" xr:uid="{00000000-0005-0000-0000-000096010000}"/>
    <cellStyle name="Normal 4 4 4 4" xfId="911" xr:uid="{00000000-0005-0000-0000-00008F030000}"/>
    <cellStyle name="Normal 4 4 5" xfId="487" xr:uid="{00000000-0005-0000-0000-0000E7010000}"/>
    <cellStyle name="Normal 4 4 5 2" xfId="988" xr:uid="{00000000-0005-0000-0000-0000DC030000}"/>
    <cellStyle name="Normal 4 4 6" xfId="678" xr:uid="{00000000-0005-0000-0000-0000A6020000}"/>
    <cellStyle name="Normal 4 4 7" xfId="300" xr:uid="{00000000-0005-0000-0000-00002C010000}"/>
    <cellStyle name="Normal 4 4 8" xfId="805" xr:uid="{00000000-0005-0000-0000-000025030000}"/>
    <cellStyle name="Normal 4 5" xfId="65" xr:uid="{00000000-0005-0000-0000-000041000000}"/>
    <cellStyle name="Normal 4 5 2" xfId="164" xr:uid="{00000000-0005-0000-0000-0000A4000000}"/>
    <cellStyle name="Normal 4 5 2 2" xfId="574" xr:uid="{00000000-0005-0000-0000-00003E020000}"/>
    <cellStyle name="Normal 4 5 2 2 2" xfId="1074" xr:uid="{00000000-0005-0000-0000-000032040000}"/>
    <cellStyle name="Normal 4 5 2 3" xfId="764" xr:uid="{00000000-0005-0000-0000-0000FC020000}"/>
    <cellStyle name="Normal 4 5 2 4" xfId="386" xr:uid="{00000000-0005-0000-0000-000082010000}"/>
    <cellStyle name="Normal 4 5 2 5" xfId="891" xr:uid="{00000000-0005-0000-0000-00007B030000}"/>
    <cellStyle name="Normal 4 5 3" xfId="188" xr:uid="{00000000-0005-0000-0000-0000BC000000}"/>
    <cellStyle name="Normal 4 5 3 2" xfId="598" xr:uid="{00000000-0005-0000-0000-000056020000}"/>
    <cellStyle name="Normal 4 5 3 2 2" xfId="1098" xr:uid="{00000000-0005-0000-0000-00004A040000}"/>
    <cellStyle name="Normal 4 5 3 3" xfId="410" xr:uid="{00000000-0005-0000-0000-00009A010000}"/>
    <cellStyle name="Normal 4 5 3 4" xfId="915" xr:uid="{00000000-0005-0000-0000-000093030000}"/>
    <cellStyle name="Normal 4 5 4" xfId="491" xr:uid="{00000000-0005-0000-0000-0000EB010000}"/>
    <cellStyle name="Normal 4 5 4 2" xfId="992" xr:uid="{00000000-0005-0000-0000-0000E0030000}"/>
    <cellStyle name="Normal 4 5 5" xfId="682" xr:uid="{00000000-0005-0000-0000-0000AA020000}"/>
    <cellStyle name="Normal 4 5 6" xfId="304" xr:uid="{00000000-0005-0000-0000-000030010000}"/>
    <cellStyle name="Normal 4 5 7" xfId="809" xr:uid="{00000000-0005-0000-0000-000029030000}"/>
    <cellStyle name="Normal 4 6" xfId="53" xr:uid="{00000000-0005-0000-0000-000035000000}"/>
    <cellStyle name="Normal 4 6 2" xfId="165" xr:uid="{00000000-0005-0000-0000-0000A5000000}"/>
    <cellStyle name="Normal 4 6 2 2" xfId="575" xr:uid="{00000000-0005-0000-0000-00003F020000}"/>
    <cellStyle name="Normal 4 6 2 2 2" xfId="1075" xr:uid="{00000000-0005-0000-0000-000033040000}"/>
    <cellStyle name="Normal 4 6 2 3" xfId="765" xr:uid="{00000000-0005-0000-0000-0000FD020000}"/>
    <cellStyle name="Normal 4 6 2 4" xfId="387" xr:uid="{00000000-0005-0000-0000-000083010000}"/>
    <cellStyle name="Normal 4 6 2 5" xfId="892" xr:uid="{00000000-0005-0000-0000-00007C030000}"/>
    <cellStyle name="Normal 4 6 3" xfId="240" xr:uid="{00000000-0005-0000-0000-0000F0000000}"/>
    <cellStyle name="Normal 4 6 3 2" xfId="620" xr:uid="{00000000-0005-0000-0000-00006C020000}"/>
    <cellStyle name="Normal 4 6 3 2 2" xfId="1120" xr:uid="{00000000-0005-0000-0000-000060040000}"/>
    <cellStyle name="Normal 4 6 3 3" xfId="432" xr:uid="{00000000-0005-0000-0000-0000B0010000}"/>
    <cellStyle name="Normal 4 6 3 4" xfId="937" xr:uid="{00000000-0005-0000-0000-0000A9030000}"/>
    <cellStyle name="Normal 4 6 4" xfId="481" xr:uid="{00000000-0005-0000-0000-0000E1010000}"/>
    <cellStyle name="Normal 4 6 4 2" xfId="982" xr:uid="{00000000-0005-0000-0000-0000D6030000}"/>
    <cellStyle name="Normal 4 6 5" xfId="672" xr:uid="{00000000-0005-0000-0000-0000A0020000}"/>
    <cellStyle name="Normal 4 6 6" xfId="294" xr:uid="{00000000-0005-0000-0000-000026010000}"/>
    <cellStyle name="Normal 4 6 7" xfId="799" xr:uid="{00000000-0005-0000-0000-00001F030000}"/>
    <cellStyle name="Normal 4 7" xfId="251" xr:uid="{00000000-0005-0000-0000-0000FB000000}"/>
    <cellStyle name="Normal 4 7 2" xfId="631" xr:uid="{00000000-0005-0000-0000-000077020000}"/>
    <cellStyle name="Normal 4 7 2 2" xfId="1131" xr:uid="{00000000-0005-0000-0000-00006B040000}"/>
    <cellStyle name="Normal 4 7 3" xfId="443" xr:uid="{00000000-0005-0000-0000-0000BB010000}"/>
    <cellStyle name="Normal 4 7 4" xfId="948" xr:uid="{00000000-0005-0000-0000-0000B4030000}"/>
    <cellStyle name="Normal 4 8" xfId="259" xr:uid="{00000000-0005-0000-0000-000003010000}"/>
    <cellStyle name="Normal 4 8 2" xfId="639" xr:uid="{00000000-0005-0000-0000-00007F020000}"/>
    <cellStyle name="Normal 4 8 2 2" xfId="1139" xr:uid="{00000000-0005-0000-0000-000073040000}"/>
    <cellStyle name="Normal 4 8 3" xfId="451" xr:uid="{00000000-0005-0000-0000-0000C3010000}"/>
    <cellStyle name="Normal 4 8 4" xfId="956" xr:uid="{00000000-0005-0000-0000-0000BC030000}"/>
    <cellStyle name="Normal 4 9" xfId="245" xr:uid="{00000000-0005-0000-0000-0000F5000000}"/>
    <cellStyle name="Normal 4 9 2" xfId="625" xr:uid="{00000000-0005-0000-0000-000071020000}"/>
    <cellStyle name="Normal 4 9 2 2" xfId="1125" xr:uid="{00000000-0005-0000-0000-000065040000}"/>
    <cellStyle name="Normal 4 9 3" xfId="437" xr:uid="{00000000-0005-0000-0000-0000B5010000}"/>
    <cellStyle name="Normal 4 9 4" xfId="942" xr:uid="{00000000-0005-0000-0000-0000AE030000}"/>
    <cellStyle name="Normal 4_MAL1K-2014A.XLS" xfId="72" xr:uid="{00000000-0005-0000-0000-000048000000}"/>
    <cellStyle name="Normal 5" xfId="24" xr:uid="{00000000-0005-0000-0000-000018000000}"/>
    <cellStyle name="Normal 5 2" xfId="62" xr:uid="{00000000-0005-0000-0000-00003E000000}"/>
    <cellStyle name="Normal 5 2 2" xfId="85" xr:uid="{00000000-0005-0000-0000-000055000000}"/>
    <cellStyle name="Normal 5 2 2 2" xfId="225" xr:uid="{00000000-0005-0000-0000-0000E1000000}"/>
    <cellStyle name="Normal 5 2 3" xfId="233" xr:uid="{00000000-0005-0000-0000-0000E9000000}"/>
    <cellStyle name="Normal 5 2 3 2" xfId="268" xr:uid="{00000000-0005-0000-0000-00000C010000}"/>
    <cellStyle name="Normal 5 2 3 2 2" xfId="646" xr:uid="{00000000-0005-0000-0000-000086020000}"/>
    <cellStyle name="Normal 5 2 4" xfId="202" xr:uid="{00000000-0005-0000-0000-0000CA000000}"/>
    <cellStyle name="Normal 5 2 4 2" xfId="611" xr:uid="{00000000-0005-0000-0000-000063020000}"/>
    <cellStyle name="Normal 5 2 4 2 2" xfId="1111" xr:uid="{00000000-0005-0000-0000-000057040000}"/>
    <cellStyle name="Normal 5 2 4 3" xfId="423" xr:uid="{00000000-0005-0000-0000-0000A7010000}"/>
    <cellStyle name="Normal 5 2 4 4" xfId="928" xr:uid="{00000000-0005-0000-0000-0000A0030000}"/>
    <cellStyle name="Normal 5 3" xfId="69" xr:uid="{00000000-0005-0000-0000-000045000000}"/>
    <cellStyle name="Normal 5 4" xfId="78" xr:uid="{00000000-0005-0000-0000-00004E000000}"/>
    <cellStyle name="Normal 5 4 2" xfId="166" xr:uid="{00000000-0005-0000-0000-0000A6000000}"/>
    <cellStyle name="Normal 5 4 2 2" xfId="576" xr:uid="{00000000-0005-0000-0000-000040020000}"/>
    <cellStyle name="Normal 5 4 2 2 2" xfId="1076" xr:uid="{00000000-0005-0000-0000-000034040000}"/>
    <cellStyle name="Normal 5 4 2 3" xfId="766" xr:uid="{00000000-0005-0000-0000-0000FE020000}"/>
    <cellStyle name="Normal 5 4 2 4" xfId="388" xr:uid="{00000000-0005-0000-0000-000084010000}"/>
    <cellStyle name="Normal 5 4 2 5" xfId="893" xr:uid="{00000000-0005-0000-0000-00007D030000}"/>
    <cellStyle name="Normal 5 4 3" xfId="193" xr:uid="{00000000-0005-0000-0000-0000C1000000}"/>
    <cellStyle name="Normal 5 4 3 2" xfId="603" xr:uid="{00000000-0005-0000-0000-00005B020000}"/>
    <cellStyle name="Normal 5 4 3 2 2" xfId="1103" xr:uid="{00000000-0005-0000-0000-00004F040000}"/>
    <cellStyle name="Normal 5 4 3 3" xfId="415" xr:uid="{00000000-0005-0000-0000-00009F010000}"/>
    <cellStyle name="Normal 5 4 3 4" xfId="920" xr:uid="{00000000-0005-0000-0000-000098030000}"/>
    <cellStyle name="Normal 5 4 4" xfId="496" xr:uid="{00000000-0005-0000-0000-0000F0010000}"/>
    <cellStyle name="Normal 5 4 4 2" xfId="997" xr:uid="{00000000-0005-0000-0000-0000E5030000}"/>
    <cellStyle name="Normal 5 4 5" xfId="687" xr:uid="{00000000-0005-0000-0000-0000AF020000}"/>
    <cellStyle name="Normal 5 4 6" xfId="309" xr:uid="{00000000-0005-0000-0000-000035010000}"/>
    <cellStyle name="Normal 5 4 7" xfId="814" xr:uid="{00000000-0005-0000-0000-00002E030000}"/>
    <cellStyle name="Normal 5 5" xfId="49" xr:uid="{00000000-0005-0000-0000-000031000000}"/>
    <cellStyle name="Normal 5 6" xfId="86" xr:uid="{00000000-0005-0000-0000-000056000000}"/>
    <cellStyle name="Normal 5 6 2" xfId="232" xr:uid="{00000000-0005-0000-0000-0000E8000000}"/>
    <cellStyle name="Normal 6" xfId="36" xr:uid="{00000000-0005-0000-0000-000024000000}"/>
    <cellStyle name="Normal 6 2" xfId="73" xr:uid="{00000000-0005-0000-0000-000049000000}"/>
    <cellStyle name="Normal 6 2 2" xfId="206" xr:uid="{00000000-0005-0000-0000-0000CE000000}"/>
    <cellStyle name="Normal 6 2 2 2" xfId="614" xr:uid="{00000000-0005-0000-0000-000066020000}"/>
    <cellStyle name="Normal 6 2 2 2 2" xfId="1114" xr:uid="{00000000-0005-0000-0000-00005A040000}"/>
    <cellStyle name="Normal 6 2 2 3" xfId="426" xr:uid="{00000000-0005-0000-0000-0000AA010000}"/>
    <cellStyle name="Normal 6 2 2 4" xfId="931" xr:uid="{00000000-0005-0000-0000-0000A3030000}"/>
    <cellStyle name="Normal 6 3" xfId="87" xr:uid="{00000000-0005-0000-0000-000057000000}"/>
    <cellStyle name="Normal 6 3 2" xfId="226" xr:uid="{00000000-0005-0000-0000-0000E2000000}"/>
    <cellStyle name="Normal 6 4" xfId="109" xr:uid="{00000000-0005-0000-0000-00006D000000}"/>
    <cellStyle name="Normal 6 4 2" xfId="234" xr:uid="{00000000-0005-0000-0000-0000EA000000}"/>
    <cellStyle name="Normal 6 4 3" xfId="265" xr:uid="{00000000-0005-0000-0000-000009010000}"/>
    <cellStyle name="Normal 6 4 3 2" xfId="643" xr:uid="{00000000-0005-0000-0000-000083020000}"/>
    <cellStyle name="Normal 6 5" xfId="199" xr:uid="{00000000-0005-0000-0000-0000C7000000}"/>
    <cellStyle name="Normal 6 5 2" xfId="609" xr:uid="{00000000-0005-0000-0000-000061020000}"/>
    <cellStyle name="Normal 6 5 2 2" xfId="1109" xr:uid="{00000000-0005-0000-0000-000055040000}"/>
    <cellStyle name="Normal 6 5 3" xfId="421" xr:uid="{00000000-0005-0000-0000-0000A5010000}"/>
    <cellStyle name="Normal 6 5 4" xfId="926" xr:uid="{00000000-0005-0000-0000-00009E030000}"/>
    <cellStyle name="Normal 7" xfId="75" xr:uid="{00000000-0005-0000-0000-00004B000000}"/>
    <cellStyle name="Normal 7 2" xfId="89" xr:uid="{00000000-0005-0000-0000-000059000000}"/>
    <cellStyle name="Normal 7 2 2" xfId="228" xr:uid="{00000000-0005-0000-0000-0000E4000000}"/>
    <cellStyle name="Normal 7 3" xfId="236" xr:uid="{00000000-0005-0000-0000-0000EC000000}"/>
    <cellStyle name="Normal 7 3 2" xfId="266" xr:uid="{00000000-0005-0000-0000-00000A010000}"/>
    <cellStyle name="Normal 7 3 2 2" xfId="644" xr:uid="{00000000-0005-0000-0000-000084020000}"/>
    <cellStyle name="Normal 7 4" xfId="204" xr:uid="{00000000-0005-0000-0000-0000CC000000}"/>
    <cellStyle name="Normal 7 4 2" xfId="613" xr:uid="{00000000-0005-0000-0000-000065020000}"/>
    <cellStyle name="Normal 7 4 2 2" xfId="1113" xr:uid="{00000000-0005-0000-0000-000059040000}"/>
    <cellStyle name="Normal 7 4 3" xfId="425" xr:uid="{00000000-0005-0000-0000-0000A9010000}"/>
    <cellStyle name="Normal 7 4 4" xfId="930" xr:uid="{00000000-0005-0000-0000-0000A2030000}"/>
    <cellStyle name="Normal 8" xfId="76" xr:uid="{00000000-0005-0000-0000-00004C000000}"/>
    <cellStyle name="Normal 8 2" xfId="90" xr:uid="{00000000-0005-0000-0000-00005A000000}"/>
    <cellStyle name="Normal 8 2 2" xfId="219" xr:uid="{00000000-0005-0000-0000-0000DB000000}"/>
    <cellStyle name="Normal 8 2 3" xfId="502" xr:uid="{00000000-0005-0000-0000-0000F6010000}"/>
    <cellStyle name="Normal 8 3" xfId="217" xr:uid="{00000000-0005-0000-0000-0000D9000000}"/>
    <cellStyle name="Normal 8 4" xfId="229" xr:uid="{00000000-0005-0000-0000-0000E5000000}"/>
    <cellStyle name="Normal 8 5" xfId="237" xr:uid="{00000000-0005-0000-0000-0000ED000000}"/>
    <cellStyle name="Normal 8 5 2" xfId="267" xr:uid="{00000000-0005-0000-0000-00000B010000}"/>
    <cellStyle name="Normal 8 5 2 2" xfId="645" xr:uid="{00000000-0005-0000-0000-000085020000}"/>
    <cellStyle name="Normal 8 6" xfId="209" xr:uid="{00000000-0005-0000-0000-0000D1000000}"/>
    <cellStyle name="Normal 9" xfId="74" xr:uid="{00000000-0005-0000-0000-00004A000000}"/>
    <cellStyle name="Normal 9 2" xfId="88" xr:uid="{00000000-0005-0000-0000-000058000000}"/>
    <cellStyle name="Normal 9 2 2" xfId="227" xr:uid="{00000000-0005-0000-0000-0000E3000000}"/>
    <cellStyle name="Normal 9 3" xfId="235" xr:uid="{00000000-0005-0000-0000-0000EB000000}"/>
    <cellStyle name="Normal 9 3 2" xfId="269" xr:uid="{00000000-0005-0000-0000-00000D010000}"/>
    <cellStyle name="Normal 9 3 2 2" xfId="647" xr:uid="{00000000-0005-0000-0000-000087020000}"/>
    <cellStyle name="Normal 9 4" xfId="208" xr:uid="{00000000-0005-0000-0000-0000D0000000}"/>
    <cellStyle name="Normal 9 4 2" xfId="616" xr:uid="{00000000-0005-0000-0000-000068020000}"/>
    <cellStyle name="Normal 9 4 2 2" xfId="1116" xr:uid="{00000000-0005-0000-0000-00005C040000}"/>
    <cellStyle name="Normal 9 4 3" xfId="428" xr:uid="{00000000-0005-0000-0000-0000AC010000}"/>
    <cellStyle name="Normal 9 4 4" xfId="933" xr:uid="{00000000-0005-0000-0000-0000A5030000}"/>
    <cellStyle name="Normal_Ark2" xfId="1155" xr:uid="{00000000-0005-0000-0000-000083040000}"/>
    <cellStyle name="Normal_Ark3" xfId="1156" xr:uid="{00000000-0005-0000-0000-000084040000}"/>
    <cellStyle name="Normal_Ark4" xfId="1157" xr:uid="{00000000-0005-0000-0000-000085040000}"/>
    <cellStyle name="Normal_Ark5" xfId="1159" xr:uid="{00000000-0005-0000-0000-000087040000}"/>
    <cellStyle name="Percent" xfId="19" xr:uid="{00000000-0005-0000-0000-000013000000}"/>
    <cellStyle name="Prosent" xfId="2" builtinId="5"/>
    <cellStyle name="Prosent 13" xfId="1149" xr:uid="{00000000-0005-0000-0000-00007D040000}"/>
    <cellStyle name="Prosent 2" xfId="4" xr:uid="{00000000-0005-0000-0000-000004000000}"/>
    <cellStyle name="Prosent 2 10" xfId="1144" xr:uid="{00000000-0005-0000-0000-000078040000}"/>
    <cellStyle name="Prosent 2 2" xfId="56" xr:uid="{00000000-0005-0000-0000-000038000000}"/>
    <cellStyle name="Prosent 2 2 10" xfId="675" xr:uid="{00000000-0005-0000-0000-0000A3020000}"/>
    <cellStyle name="Prosent 2 2 11" xfId="297" xr:uid="{00000000-0005-0000-0000-000029010000}"/>
    <cellStyle name="Prosent 2 2 12" xfId="802" xr:uid="{00000000-0005-0000-0000-000022030000}"/>
    <cellStyle name="Prosent 2 2 13" xfId="1146" xr:uid="{00000000-0005-0000-0000-00007A040000}"/>
    <cellStyle name="Prosent 2 2 2" xfId="64" xr:uid="{00000000-0005-0000-0000-000040000000}"/>
    <cellStyle name="Prosent 2 2 2 2" xfId="168" xr:uid="{00000000-0005-0000-0000-0000A8000000}"/>
    <cellStyle name="Prosent 2 2 2 2 2" xfId="258" xr:uid="{00000000-0005-0000-0000-000002010000}"/>
    <cellStyle name="Prosent 2 2 2 2 2 2" xfId="638" xr:uid="{00000000-0005-0000-0000-00007E020000}"/>
    <cellStyle name="Prosent 2 2 2 2 2 2 2" xfId="1138" xr:uid="{00000000-0005-0000-0000-000072040000}"/>
    <cellStyle name="Prosent 2 2 2 2 2 3" xfId="450" xr:uid="{00000000-0005-0000-0000-0000C2010000}"/>
    <cellStyle name="Prosent 2 2 2 2 2 4" xfId="955" xr:uid="{00000000-0005-0000-0000-0000BB030000}"/>
    <cellStyle name="Prosent 2 2 2 2 3" xfId="578" xr:uid="{00000000-0005-0000-0000-000042020000}"/>
    <cellStyle name="Prosent 2 2 2 2 3 2" xfId="1078" xr:uid="{00000000-0005-0000-0000-000036040000}"/>
    <cellStyle name="Prosent 2 2 2 2 4" xfId="768" xr:uid="{00000000-0005-0000-0000-000000030000}"/>
    <cellStyle name="Prosent 2 2 2 2 5" xfId="390" xr:uid="{00000000-0005-0000-0000-000086010000}"/>
    <cellStyle name="Prosent 2 2 2 2 6" xfId="895" xr:uid="{00000000-0005-0000-0000-00007F030000}"/>
    <cellStyle name="Prosent 2 2 2 3" xfId="187" xr:uid="{00000000-0005-0000-0000-0000BB000000}"/>
    <cellStyle name="Prosent 2 2 2 3 2" xfId="597" xr:uid="{00000000-0005-0000-0000-000055020000}"/>
    <cellStyle name="Prosent 2 2 2 3 2 2" xfId="1097" xr:uid="{00000000-0005-0000-0000-000049040000}"/>
    <cellStyle name="Prosent 2 2 2 3 3" xfId="409" xr:uid="{00000000-0005-0000-0000-000099010000}"/>
    <cellStyle name="Prosent 2 2 2 3 4" xfId="914" xr:uid="{00000000-0005-0000-0000-000092030000}"/>
    <cellStyle name="Prosent 2 2 2 4" xfId="490" xr:uid="{00000000-0005-0000-0000-0000EA010000}"/>
    <cellStyle name="Prosent 2 2 2 4 2" xfId="991" xr:uid="{00000000-0005-0000-0000-0000DF030000}"/>
    <cellStyle name="Prosent 2 2 2 5" xfId="681" xr:uid="{00000000-0005-0000-0000-0000A9020000}"/>
    <cellStyle name="Prosent 2 2 2 6" xfId="303" xr:uid="{00000000-0005-0000-0000-00002F010000}"/>
    <cellStyle name="Prosent 2 2 2 7" xfId="808" xr:uid="{00000000-0005-0000-0000-000028030000}"/>
    <cellStyle name="Prosent 2 2 3" xfId="68" xr:uid="{00000000-0005-0000-0000-000044000000}"/>
    <cellStyle name="Prosent 2 2 3 2" xfId="169" xr:uid="{00000000-0005-0000-0000-0000A9000000}"/>
    <cellStyle name="Prosent 2 2 3 2 2" xfId="579" xr:uid="{00000000-0005-0000-0000-000043020000}"/>
    <cellStyle name="Prosent 2 2 3 2 2 2" xfId="1079" xr:uid="{00000000-0005-0000-0000-000037040000}"/>
    <cellStyle name="Prosent 2 2 3 2 3" xfId="769" xr:uid="{00000000-0005-0000-0000-000001030000}"/>
    <cellStyle name="Prosent 2 2 3 2 4" xfId="391" xr:uid="{00000000-0005-0000-0000-000087010000}"/>
    <cellStyle name="Prosent 2 2 3 2 5" xfId="896" xr:uid="{00000000-0005-0000-0000-000080030000}"/>
    <cellStyle name="Prosent 2 2 3 3" xfId="191" xr:uid="{00000000-0005-0000-0000-0000BF000000}"/>
    <cellStyle name="Prosent 2 2 3 3 2" xfId="601" xr:uid="{00000000-0005-0000-0000-000059020000}"/>
    <cellStyle name="Prosent 2 2 3 3 2 2" xfId="1101" xr:uid="{00000000-0005-0000-0000-00004D040000}"/>
    <cellStyle name="Prosent 2 2 3 3 3" xfId="413" xr:uid="{00000000-0005-0000-0000-00009D010000}"/>
    <cellStyle name="Prosent 2 2 3 3 4" xfId="918" xr:uid="{00000000-0005-0000-0000-000096030000}"/>
    <cellStyle name="Prosent 2 2 3 4" xfId="494" xr:uid="{00000000-0005-0000-0000-0000EE010000}"/>
    <cellStyle name="Prosent 2 2 3 4 2" xfId="995" xr:uid="{00000000-0005-0000-0000-0000E3030000}"/>
    <cellStyle name="Prosent 2 2 3 5" xfId="685" xr:uid="{00000000-0005-0000-0000-0000AD020000}"/>
    <cellStyle name="Prosent 2 2 3 6" xfId="307" xr:uid="{00000000-0005-0000-0000-000033010000}"/>
    <cellStyle name="Prosent 2 2 3 7" xfId="812" xr:uid="{00000000-0005-0000-0000-00002C030000}"/>
    <cellStyle name="Prosent 2 2 4" xfId="167" xr:uid="{00000000-0005-0000-0000-0000A7000000}"/>
    <cellStyle name="Prosent 2 2 4 2" xfId="223" xr:uid="{00000000-0005-0000-0000-0000DF000000}"/>
    <cellStyle name="Prosent 2 2 4 2 2" xfId="617" xr:uid="{00000000-0005-0000-0000-000069020000}"/>
    <cellStyle name="Prosent 2 2 4 2 2 2" xfId="1117" xr:uid="{00000000-0005-0000-0000-00005D040000}"/>
    <cellStyle name="Prosent 2 2 4 2 3" xfId="429" xr:uid="{00000000-0005-0000-0000-0000AD010000}"/>
    <cellStyle name="Prosent 2 2 4 2 4" xfId="934" xr:uid="{00000000-0005-0000-0000-0000A6030000}"/>
    <cellStyle name="Prosent 2 2 4 3" xfId="577" xr:uid="{00000000-0005-0000-0000-000041020000}"/>
    <cellStyle name="Prosent 2 2 4 3 2" xfId="1077" xr:uid="{00000000-0005-0000-0000-000035040000}"/>
    <cellStyle name="Prosent 2 2 4 4" xfId="767" xr:uid="{00000000-0005-0000-0000-0000FF020000}"/>
    <cellStyle name="Prosent 2 2 4 5" xfId="389" xr:uid="{00000000-0005-0000-0000-000085010000}"/>
    <cellStyle name="Prosent 2 2 4 6" xfId="894" xr:uid="{00000000-0005-0000-0000-00007E030000}"/>
    <cellStyle name="Prosent 2 2 5" xfId="210" xr:uid="{00000000-0005-0000-0000-0000D2000000}"/>
    <cellStyle name="Prosent 2 2 5 2" xfId="254" xr:uid="{00000000-0005-0000-0000-0000FE000000}"/>
    <cellStyle name="Prosent 2 2 5 2 2" xfId="634" xr:uid="{00000000-0005-0000-0000-00007A020000}"/>
    <cellStyle name="Prosent 2 2 5 2 2 2" xfId="1134" xr:uid="{00000000-0005-0000-0000-00006E040000}"/>
    <cellStyle name="Prosent 2 2 5 2 3" xfId="446" xr:uid="{00000000-0005-0000-0000-0000BE010000}"/>
    <cellStyle name="Prosent 2 2 5 2 4" xfId="951" xr:uid="{00000000-0005-0000-0000-0000B7030000}"/>
    <cellStyle name="Prosent 2 2 6" xfId="262" xr:uid="{00000000-0005-0000-0000-000006010000}"/>
    <cellStyle name="Prosent 2 2 6 2" xfId="642" xr:uid="{00000000-0005-0000-0000-000082020000}"/>
    <cellStyle name="Prosent 2 2 6 2 2" xfId="1142" xr:uid="{00000000-0005-0000-0000-000076040000}"/>
    <cellStyle name="Prosent 2 2 6 3" xfId="454" xr:uid="{00000000-0005-0000-0000-0000C6010000}"/>
    <cellStyle name="Prosent 2 2 6 4" xfId="959" xr:uid="{00000000-0005-0000-0000-0000BF030000}"/>
    <cellStyle name="Prosent 2 2 7" xfId="248" xr:uid="{00000000-0005-0000-0000-0000F8000000}"/>
    <cellStyle name="Prosent 2 2 7 2" xfId="628" xr:uid="{00000000-0005-0000-0000-000074020000}"/>
    <cellStyle name="Prosent 2 2 7 2 2" xfId="1128" xr:uid="{00000000-0005-0000-0000-000068040000}"/>
    <cellStyle name="Prosent 2 2 7 3" xfId="440" xr:uid="{00000000-0005-0000-0000-0000B8010000}"/>
    <cellStyle name="Prosent 2 2 7 4" xfId="945" xr:uid="{00000000-0005-0000-0000-0000B1030000}"/>
    <cellStyle name="Prosent 2 2 8" xfId="181" xr:uid="{00000000-0005-0000-0000-0000B5000000}"/>
    <cellStyle name="Prosent 2 2 8 2" xfId="591" xr:uid="{00000000-0005-0000-0000-00004F020000}"/>
    <cellStyle name="Prosent 2 2 8 2 2" xfId="1091" xr:uid="{00000000-0005-0000-0000-000043040000}"/>
    <cellStyle name="Prosent 2 2 8 3" xfId="403" xr:uid="{00000000-0005-0000-0000-000093010000}"/>
    <cellStyle name="Prosent 2 2 8 4" xfId="908" xr:uid="{00000000-0005-0000-0000-00008C030000}"/>
    <cellStyle name="Prosent 2 2 9" xfId="484" xr:uid="{00000000-0005-0000-0000-0000E4010000}"/>
    <cellStyle name="Prosent 2 2 9 2" xfId="985" xr:uid="{00000000-0005-0000-0000-0000D9030000}"/>
    <cellStyle name="Prosent 2 3" xfId="57" xr:uid="{00000000-0005-0000-0000-000039000000}"/>
    <cellStyle name="Prosent 2 3 10" xfId="803" xr:uid="{00000000-0005-0000-0000-000023030000}"/>
    <cellStyle name="Prosent 2 3 11" xfId="1147" xr:uid="{00000000-0005-0000-0000-00007B040000}"/>
    <cellStyle name="Prosent 2 3 2" xfId="81" xr:uid="{00000000-0005-0000-0000-000051000000}"/>
    <cellStyle name="Prosent 2 3 2 2" xfId="171" xr:uid="{00000000-0005-0000-0000-0000AB000000}"/>
    <cellStyle name="Prosent 2 3 2 2 2" xfId="256" xr:uid="{00000000-0005-0000-0000-000000010000}"/>
    <cellStyle name="Prosent 2 3 2 2 2 2" xfId="636" xr:uid="{00000000-0005-0000-0000-00007C020000}"/>
    <cellStyle name="Prosent 2 3 2 2 2 2 2" xfId="1136" xr:uid="{00000000-0005-0000-0000-000070040000}"/>
    <cellStyle name="Prosent 2 3 2 2 2 3" xfId="448" xr:uid="{00000000-0005-0000-0000-0000C0010000}"/>
    <cellStyle name="Prosent 2 3 2 2 2 4" xfId="953" xr:uid="{00000000-0005-0000-0000-0000B9030000}"/>
    <cellStyle name="Prosent 2 3 2 2 3" xfId="581" xr:uid="{00000000-0005-0000-0000-000045020000}"/>
    <cellStyle name="Prosent 2 3 2 2 3 2" xfId="1081" xr:uid="{00000000-0005-0000-0000-000039040000}"/>
    <cellStyle name="Prosent 2 3 2 2 4" xfId="771" xr:uid="{00000000-0005-0000-0000-000003030000}"/>
    <cellStyle name="Prosent 2 3 2 2 5" xfId="393" xr:uid="{00000000-0005-0000-0000-000089010000}"/>
    <cellStyle name="Prosent 2 3 2 2 6" xfId="898" xr:uid="{00000000-0005-0000-0000-000082030000}"/>
    <cellStyle name="Prosent 2 3 2 3" xfId="196" xr:uid="{00000000-0005-0000-0000-0000C4000000}"/>
    <cellStyle name="Prosent 2 3 2 3 2" xfId="606" xr:uid="{00000000-0005-0000-0000-00005E020000}"/>
    <cellStyle name="Prosent 2 3 2 3 2 2" xfId="1106" xr:uid="{00000000-0005-0000-0000-000052040000}"/>
    <cellStyle name="Prosent 2 3 2 3 3" xfId="418" xr:uid="{00000000-0005-0000-0000-0000A2010000}"/>
    <cellStyle name="Prosent 2 3 2 3 4" xfId="923" xr:uid="{00000000-0005-0000-0000-00009B030000}"/>
    <cellStyle name="Prosent 2 3 2 4" xfId="499" xr:uid="{00000000-0005-0000-0000-0000F3010000}"/>
    <cellStyle name="Prosent 2 3 2 4 2" xfId="1000" xr:uid="{00000000-0005-0000-0000-0000E8030000}"/>
    <cellStyle name="Prosent 2 3 2 5" xfId="690" xr:uid="{00000000-0005-0000-0000-0000B2020000}"/>
    <cellStyle name="Prosent 2 3 2 6" xfId="312" xr:uid="{00000000-0005-0000-0000-000038010000}"/>
    <cellStyle name="Prosent 2 3 2 7" xfId="817" xr:uid="{00000000-0005-0000-0000-000031030000}"/>
    <cellStyle name="Prosent 2 3 3" xfId="170" xr:uid="{00000000-0005-0000-0000-0000AA000000}"/>
    <cellStyle name="Prosent 2 3 3 2" xfId="224" xr:uid="{00000000-0005-0000-0000-0000E0000000}"/>
    <cellStyle name="Prosent 2 3 3 2 2" xfId="618" xr:uid="{00000000-0005-0000-0000-00006A020000}"/>
    <cellStyle name="Prosent 2 3 3 2 2 2" xfId="1118" xr:uid="{00000000-0005-0000-0000-00005E040000}"/>
    <cellStyle name="Prosent 2 3 3 2 3" xfId="430" xr:uid="{00000000-0005-0000-0000-0000AE010000}"/>
    <cellStyle name="Prosent 2 3 3 2 4" xfId="935" xr:uid="{00000000-0005-0000-0000-0000A7030000}"/>
    <cellStyle name="Prosent 2 3 3 3" xfId="580" xr:uid="{00000000-0005-0000-0000-000044020000}"/>
    <cellStyle name="Prosent 2 3 3 3 2" xfId="1080" xr:uid="{00000000-0005-0000-0000-000038040000}"/>
    <cellStyle name="Prosent 2 3 3 4" xfId="770" xr:uid="{00000000-0005-0000-0000-000002030000}"/>
    <cellStyle name="Prosent 2 3 3 5" xfId="392" xr:uid="{00000000-0005-0000-0000-000088010000}"/>
    <cellStyle name="Prosent 2 3 3 6" xfId="897" xr:uid="{00000000-0005-0000-0000-000081030000}"/>
    <cellStyle name="Prosent 2 3 4" xfId="212" xr:uid="{00000000-0005-0000-0000-0000D4000000}"/>
    <cellStyle name="Prosent 2 3 4 2" xfId="243" xr:uid="{00000000-0005-0000-0000-0000F3000000}"/>
    <cellStyle name="Prosent 2 3 4 2 2" xfId="623" xr:uid="{00000000-0005-0000-0000-00006F020000}"/>
    <cellStyle name="Prosent 2 3 4 2 2 2" xfId="1123" xr:uid="{00000000-0005-0000-0000-000063040000}"/>
    <cellStyle name="Prosent 2 3 4 2 3" xfId="435" xr:uid="{00000000-0005-0000-0000-0000B3010000}"/>
    <cellStyle name="Prosent 2 3 4 2 4" xfId="940" xr:uid="{00000000-0005-0000-0000-0000AC030000}"/>
    <cellStyle name="Prosent 2 3 5" xfId="249" xr:uid="{00000000-0005-0000-0000-0000F9000000}"/>
    <cellStyle name="Prosent 2 3 5 2" xfId="629" xr:uid="{00000000-0005-0000-0000-000075020000}"/>
    <cellStyle name="Prosent 2 3 5 2 2" xfId="1129" xr:uid="{00000000-0005-0000-0000-000069040000}"/>
    <cellStyle name="Prosent 2 3 5 3" xfId="441" xr:uid="{00000000-0005-0000-0000-0000B9010000}"/>
    <cellStyle name="Prosent 2 3 5 4" xfId="946" xr:uid="{00000000-0005-0000-0000-0000B2030000}"/>
    <cellStyle name="Prosent 2 3 6" xfId="182" xr:uid="{00000000-0005-0000-0000-0000B6000000}"/>
    <cellStyle name="Prosent 2 3 6 2" xfId="592" xr:uid="{00000000-0005-0000-0000-000050020000}"/>
    <cellStyle name="Prosent 2 3 6 2 2" xfId="1092" xr:uid="{00000000-0005-0000-0000-000044040000}"/>
    <cellStyle name="Prosent 2 3 6 3" xfId="404" xr:uid="{00000000-0005-0000-0000-000094010000}"/>
    <cellStyle name="Prosent 2 3 6 4" xfId="909" xr:uid="{00000000-0005-0000-0000-00008D030000}"/>
    <cellStyle name="Prosent 2 3 7" xfId="485" xr:uid="{00000000-0005-0000-0000-0000E5010000}"/>
    <cellStyle name="Prosent 2 3 7 2" xfId="986" xr:uid="{00000000-0005-0000-0000-0000DA030000}"/>
    <cellStyle name="Prosent 2 3 8" xfId="676" xr:uid="{00000000-0005-0000-0000-0000A4020000}"/>
    <cellStyle name="Prosent 2 3 9" xfId="298" xr:uid="{00000000-0005-0000-0000-00002A010000}"/>
    <cellStyle name="Prosent 2 4" xfId="54" xr:uid="{00000000-0005-0000-0000-000036000000}"/>
    <cellStyle name="Prosent 2 4 2" xfId="83" xr:uid="{00000000-0005-0000-0000-000053000000}"/>
    <cellStyle name="Prosent 2 4 2 2" xfId="173" xr:uid="{00000000-0005-0000-0000-0000AD000000}"/>
    <cellStyle name="Prosent 2 4 2 2 2" xfId="583" xr:uid="{00000000-0005-0000-0000-000047020000}"/>
    <cellStyle name="Prosent 2 4 2 2 2 2" xfId="1083" xr:uid="{00000000-0005-0000-0000-00003B040000}"/>
    <cellStyle name="Prosent 2 4 2 2 3" xfId="773" xr:uid="{00000000-0005-0000-0000-000005030000}"/>
    <cellStyle name="Prosent 2 4 2 2 4" xfId="395" xr:uid="{00000000-0005-0000-0000-00008B010000}"/>
    <cellStyle name="Prosent 2 4 2 2 5" xfId="900" xr:uid="{00000000-0005-0000-0000-000084030000}"/>
    <cellStyle name="Prosent 2 4 2 3" xfId="198" xr:uid="{00000000-0005-0000-0000-0000C6000000}"/>
    <cellStyle name="Prosent 2 4 2 3 2" xfId="608" xr:uid="{00000000-0005-0000-0000-000060020000}"/>
    <cellStyle name="Prosent 2 4 2 3 2 2" xfId="1108" xr:uid="{00000000-0005-0000-0000-000054040000}"/>
    <cellStyle name="Prosent 2 4 2 3 3" xfId="420" xr:uid="{00000000-0005-0000-0000-0000A4010000}"/>
    <cellStyle name="Prosent 2 4 2 3 4" xfId="925" xr:uid="{00000000-0005-0000-0000-00009D030000}"/>
    <cellStyle name="Prosent 2 4 2 4" xfId="501" xr:uid="{00000000-0005-0000-0000-0000F5010000}"/>
    <cellStyle name="Prosent 2 4 2 4 2" xfId="1002" xr:uid="{00000000-0005-0000-0000-0000EA030000}"/>
    <cellStyle name="Prosent 2 4 2 5" xfId="692" xr:uid="{00000000-0005-0000-0000-0000B4020000}"/>
    <cellStyle name="Prosent 2 4 2 6" xfId="314" xr:uid="{00000000-0005-0000-0000-00003A010000}"/>
    <cellStyle name="Prosent 2 4 2 7" xfId="819" xr:uid="{00000000-0005-0000-0000-000033030000}"/>
    <cellStyle name="Prosent 2 4 3" xfId="172" xr:uid="{00000000-0005-0000-0000-0000AC000000}"/>
    <cellStyle name="Prosent 2 4 3 2" xfId="582" xr:uid="{00000000-0005-0000-0000-000046020000}"/>
    <cellStyle name="Prosent 2 4 3 2 2" xfId="1082" xr:uid="{00000000-0005-0000-0000-00003A040000}"/>
    <cellStyle name="Prosent 2 4 3 3" xfId="772" xr:uid="{00000000-0005-0000-0000-000004030000}"/>
    <cellStyle name="Prosent 2 4 3 4" xfId="394" xr:uid="{00000000-0005-0000-0000-00008A010000}"/>
    <cellStyle name="Prosent 2 4 3 5" xfId="899" xr:uid="{00000000-0005-0000-0000-000083030000}"/>
    <cellStyle name="Prosent 2 4 4" xfId="179" xr:uid="{00000000-0005-0000-0000-0000B3000000}"/>
    <cellStyle name="Prosent 2 4 4 2" xfId="589" xr:uid="{00000000-0005-0000-0000-00004D020000}"/>
    <cellStyle name="Prosent 2 4 4 2 2" xfId="1089" xr:uid="{00000000-0005-0000-0000-000041040000}"/>
    <cellStyle name="Prosent 2 4 4 3" xfId="401" xr:uid="{00000000-0005-0000-0000-000091010000}"/>
    <cellStyle name="Prosent 2 4 4 4" xfId="906" xr:uid="{00000000-0005-0000-0000-00008A030000}"/>
    <cellStyle name="Prosent 2 4 5" xfId="482" xr:uid="{00000000-0005-0000-0000-0000E2010000}"/>
    <cellStyle name="Prosent 2 4 5 2" xfId="983" xr:uid="{00000000-0005-0000-0000-0000D7030000}"/>
    <cellStyle name="Prosent 2 4 6" xfId="673" xr:uid="{00000000-0005-0000-0000-0000A1020000}"/>
    <cellStyle name="Prosent 2 4 7" xfId="295" xr:uid="{00000000-0005-0000-0000-000027010000}"/>
    <cellStyle name="Prosent 2 4 8" xfId="800" xr:uid="{00000000-0005-0000-0000-000020030000}"/>
    <cellStyle name="Prosent 2 5" xfId="61" xr:uid="{00000000-0005-0000-0000-00003D000000}"/>
    <cellStyle name="Prosent 2 5 2" xfId="66" xr:uid="{00000000-0005-0000-0000-000042000000}"/>
    <cellStyle name="Prosent 2 5 2 2" xfId="174" xr:uid="{00000000-0005-0000-0000-0000AE000000}"/>
    <cellStyle name="Prosent 2 5 2 2 2" xfId="584" xr:uid="{00000000-0005-0000-0000-000048020000}"/>
    <cellStyle name="Prosent 2 5 2 2 2 2" xfId="1084" xr:uid="{00000000-0005-0000-0000-00003C040000}"/>
    <cellStyle name="Prosent 2 5 2 2 3" xfId="774" xr:uid="{00000000-0005-0000-0000-000006030000}"/>
    <cellStyle name="Prosent 2 5 2 2 4" xfId="396" xr:uid="{00000000-0005-0000-0000-00008C010000}"/>
    <cellStyle name="Prosent 2 5 2 2 5" xfId="901" xr:uid="{00000000-0005-0000-0000-000085030000}"/>
    <cellStyle name="Prosent 2 5 2 3" xfId="189" xr:uid="{00000000-0005-0000-0000-0000BD000000}"/>
    <cellStyle name="Prosent 2 5 2 3 2" xfId="599" xr:uid="{00000000-0005-0000-0000-000057020000}"/>
    <cellStyle name="Prosent 2 5 2 3 2 2" xfId="1099" xr:uid="{00000000-0005-0000-0000-00004B040000}"/>
    <cellStyle name="Prosent 2 5 2 3 3" xfId="411" xr:uid="{00000000-0005-0000-0000-00009B010000}"/>
    <cellStyle name="Prosent 2 5 2 3 4" xfId="916" xr:uid="{00000000-0005-0000-0000-000094030000}"/>
    <cellStyle name="Prosent 2 5 2 4" xfId="492" xr:uid="{00000000-0005-0000-0000-0000EC010000}"/>
    <cellStyle name="Prosent 2 5 2 4 2" xfId="993" xr:uid="{00000000-0005-0000-0000-0000E1030000}"/>
    <cellStyle name="Prosent 2 5 2 5" xfId="683" xr:uid="{00000000-0005-0000-0000-0000AB020000}"/>
    <cellStyle name="Prosent 2 5 2 6" xfId="305" xr:uid="{00000000-0005-0000-0000-000031010000}"/>
    <cellStyle name="Prosent 2 5 2 7" xfId="810" xr:uid="{00000000-0005-0000-0000-00002A030000}"/>
    <cellStyle name="Prosent 2 6" xfId="47" xr:uid="{00000000-0005-0000-0000-00002F000000}"/>
    <cellStyle name="Prosent 2 6 2" xfId="241" xr:uid="{00000000-0005-0000-0000-0000F1000000}"/>
    <cellStyle name="Prosent 2 6 2 2" xfId="621" xr:uid="{00000000-0005-0000-0000-00006D020000}"/>
    <cellStyle name="Prosent 2 6 2 2 2" xfId="1121" xr:uid="{00000000-0005-0000-0000-000061040000}"/>
    <cellStyle name="Prosent 2 6 2 3" xfId="433" xr:uid="{00000000-0005-0000-0000-0000B1010000}"/>
    <cellStyle name="Prosent 2 6 2 4" xfId="938" xr:uid="{00000000-0005-0000-0000-0000AA030000}"/>
    <cellStyle name="Prosent 2 7" xfId="252" xr:uid="{00000000-0005-0000-0000-0000FC000000}"/>
    <cellStyle name="Prosent 2 7 2" xfId="632" xr:uid="{00000000-0005-0000-0000-000078020000}"/>
    <cellStyle name="Prosent 2 7 2 2" xfId="1132" xr:uid="{00000000-0005-0000-0000-00006C040000}"/>
    <cellStyle name="Prosent 2 7 3" xfId="444" xr:uid="{00000000-0005-0000-0000-0000BC010000}"/>
    <cellStyle name="Prosent 2 7 4" xfId="949" xr:uid="{00000000-0005-0000-0000-0000B5030000}"/>
    <cellStyle name="Prosent 2 8" xfId="260" xr:uid="{00000000-0005-0000-0000-000004010000}"/>
    <cellStyle name="Prosent 2 8 2" xfId="640" xr:uid="{00000000-0005-0000-0000-000080020000}"/>
    <cellStyle name="Prosent 2 8 2 2" xfId="1140" xr:uid="{00000000-0005-0000-0000-000074040000}"/>
    <cellStyle name="Prosent 2 8 3" xfId="452" xr:uid="{00000000-0005-0000-0000-0000C4010000}"/>
    <cellStyle name="Prosent 2 8 4" xfId="957" xr:uid="{00000000-0005-0000-0000-0000BD030000}"/>
    <cellStyle name="Prosent 2 9" xfId="246" xr:uid="{00000000-0005-0000-0000-0000F6000000}"/>
    <cellStyle name="Prosent 2 9 2" xfId="626" xr:uid="{00000000-0005-0000-0000-000072020000}"/>
    <cellStyle name="Prosent 2 9 2 2" xfId="1126" xr:uid="{00000000-0005-0000-0000-000066040000}"/>
    <cellStyle name="Prosent 2 9 3" xfId="438" xr:uid="{00000000-0005-0000-0000-0000B6010000}"/>
    <cellStyle name="Prosent 2 9 4" xfId="943" xr:uid="{00000000-0005-0000-0000-0000AF030000}"/>
    <cellStyle name="Prosent 3" xfId="26" xr:uid="{00000000-0005-0000-0000-00001A000000}"/>
    <cellStyle name="Prosent 3 2" xfId="79" xr:uid="{00000000-0005-0000-0000-00004F000000}"/>
    <cellStyle name="Prosent 3 2 2" xfId="175" xr:uid="{00000000-0005-0000-0000-0000AF000000}"/>
    <cellStyle name="Prosent 3 2 2 2" xfId="585" xr:uid="{00000000-0005-0000-0000-000049020000}"/>
    <cellStyle name="Prosent 3 2 2 2 2" xfId="1085" xr:uid="{00000000-0005-0000-0000-00003D040000}"/>
    <cellStyle name="Prosent 3 2 2 3" xfId="775" xr:uid="{00000000-0005-0000-0000-000007030000}"/>
    <cellStyle name="Prosent 3 2 2 4" xfId="397" xr:uid="{00000000-0005-0000-0000-00008D010000}"/>
    <cellStyle name="Prosent 3 2 2 5" xfId="902" xr:uid="{00000000-0005-0000-0000-000086030000}"/>
    <cellStyle name="Prosent 3 2 3" xfId="194" xr:uid="{00000000-0005-0000-0000-0000C2000000}"/>
    <cellStyle name="Prosent 3 2 3 2" xfId="604" xr:uid="{00000000-0005-0000-0000-00005C020000}"/>
    <cellStyle name="Prosent 3 2 3 2 2" xfId="1104" xr:uid="{00000000-0005-0000-0000-000050040000}"/>
    <cellStyle name="Prosent 3 2 3 3" xfId="416" xr:uid="{00000000-0005-0000-0000-0000A0010000}"/>
    <cellStyle name="Prosent 3 2 3 4" xfId="921" xr:uid="{00000000-0005-0000-0000-000099030000}"/>
    <cellStyle name="Prosent 3 2 4" xfId="497" xr:uid="{00000000-0005-0000-0000-0000F1010000}"/>
    <cellStyle name="Prosent 3 2 4 2" xfId="998" xr:uid="{00000000-0005-0000-0000-0000E6030000}"/>
    <cellStyle name="Prosent 3 2 5" xfId="688" xr:uid="{00000000-0005-0000-0000-0000B0020000}"/>
    <cellStyle name="Prosent 3 2 6" xfId="310" xr:uid="{00000000-0005-0000-0000-000036010000}"/>
    <cellStyle name="Prosent 3 2 7" xfId="815" xr:uid="{00000000-0005-0000-0000-00002F030000}"/>
    <cellStyle name="Prosent 3 3" xfId="44" xr:uid="{00000000-0005-0000-0000-00002C000000}"/>
    <cellStyle name="Prosent 4" xfId="37" xr:uid="{00000000-0005-0000-0000-000025000000}"/>
    <cellStyle name="Prosent 4 2" xfId="50" xr:uid="{00000000-0005-0000-0000-000032000000}"/>
    <cellStyle name="Prosent 5" xfId="60" xr:uid="{00000000-0005-0000-0000-00003C000000}"/>
    <cellStyle name="Prosent 5 2" xfId="176" xr:uid="{00000000-0005-0000-0000-0000B0000000}"/>
    <cellStyle name="Prosent 5 2 2" xfId="586" xr:uid="{00000000-0005-0000-0000-00004A020000}"/>
    <cellStyle name="Prosent 5 2 2 2" xfId="1086" xr:uid="{00000000-0005-0000-0000-00003E040000}"/>
    <cellStyle name="Prosent 5 2 3" xfId="776" xr:uid="{00000000-0005-0000-0000-000008030000}"/>
    <cellStyle name="Prosent 5 2 4" xfId="398" xr:uid="{00000000-0005-0000-0000-00008E010000}"/>
    <cellStyle name="Prosent 5 2 5" xfId="903" xr:uid="{00000000-0005-0000-0000-000087030000}"/>
    <cellStyle name="Prosent 5 3" xfId="488" xr:uid="{00000000-0005-0000-0000-0000E8010000}"/>
    <cellStyle name="Prosent 5 3 2" xfId="989" xr:uid="{00000000-0005-0000-0000-0000DD030000}"/>
    <cellStyle name="Prosent 5 4" xfId="679" xr:uid="{00000000-0005-0000-0000-0000A7020000}"/>
    <cellStyle name="Prosent 5 5" xfId="301" xr:uid="{00000000-0005-0000-0000-00002D010000}"/>
    <cellStyle name="Prosent 5 6" xfId="806" xr:uid="{00000000-0005-0000-0000-000026030000}"/>
    <cellStyle name="Prosent 6" xfId="185" xr:uid="{00000000-0005-0000-0000-0000B9000000}"/>
    <cellStyle name="Prosent 6 2" xfId="595" xr:uid="{00000000-0005-0000-0000-000053020000}"/>
    <cellStyle name="Prosent 6 2 2" xfId="1095" xr:uid="{00000000-0005-0000-0000-000047040000}"/>
    <cellStyle name="Prosent 6 3" xfId="407" xr:uid="{00000000-0005-0000-0000-000097010000}"/>
    <cellStyle name="Prosent 6 4" xfId="912" xr:uid="{00000000-0005-0000-0000-000090030000}"/>
    <cellStyle name="Prosent 7" xfId="458" xr:uid="{00000000-0005-0000-0000-0000CA010000}"/>
    <cellStyle name="Svein" xfId="5" xr:uid="{00000000-0005-0000-0000-000005000000}"/>
    <cellStyle name="Svein 2" xfId="45" xr:uid="{00000000-0005-0000-0000-00002D000000}"/>
    <cellStyle name="Svein 3" xfId="214" xr:uid="{00000000-0005-0000-0000-0000D6000000}"/>
    <cellStyle name="Tusen[0]" xfId="6" xr:uid="{00000000-0005-0000-0000-000006000000}"/>
    <cellStyle name="Tusenskille 2" xfId="205" xr:uid="{00000000-0005-0000-0000-0000CD000000}"/>
    <cellStyle name="Tusenskille 2 2" xfId="218" xr:uid="{00000000-0005-0000-0000-0000DA000000}"/>
    <cellStyle name="Tusenskille 2 3" xfId="216" xr:uid="{00000000-0005-0000-0000-0000D8000000}"/>
    <cellStyle name="Tusenskille 3" xfId="215" xr:uid="{00000000-0005-0000-0000-0000D7000000}"/>
    <cellStyle name="Tusenskille 3_Tab 4-2-A Ant tjenestemottagere" xfId="1160" xr:uid="{00000000-0005-0000-0000-000088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defRPr sz="1800" b="1" i="0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strike="noStrike" kern="1200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Saksbehandlingstid for økonomisk sosialhjelp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7787736317920483E-2"/>
          <c:y val="0.11364639284858299"/>
          <c:w val="0.69784266083713908"/>
          <c:h val="0.646315862899982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'Tabell_1-_7_og_1-8_-_Beh_tid'!$J$8:$J$8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  <a:prstDash val="solid"/>
            </a:ln>
          </c:spPr>
          <c:invertIfNegative val="0"/>
          <c:cat>
            <c:strRef>
              <c:f>'Tabell_1-_7_og_1-8_-_Beh_tid'!$B$9:$B$23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'Tabell_1-_7_og_1-8_-_Beh_tid'!$J$9:$J$23</c:f>
              <c:numCache>
                <c:formatCode>0%</c:formatCode>
                <c:ptCount val="15"/>
                <c:pt idx="0">
                  <c:v>0.81768200435408289</c:v>
                </c:pt>
                <c:pt idx="1">
                  <c:v>0.84228002213613729</c:v>
                </c:pt>
                <c:pt idx="2">
                  <c:v>0.80212542204018378</c:v>
                </c:pt>
                <c:pt idx="3">
                  <c:v>0.84916760545750403</c:v>
                </c:pt>
                <c:pt idx="4">
                  <c:v>0.89011497290868247</c:v>
                </c:pt>
                <c:pt idx="5">
                  <c:v>0.8936723490320716</c:v>
                </c:pt>
                <c:pt idx="6">
                  <c:v>0.78441053261520044</c:v>
                </c:pt>
                <c:pt idx="7">
                  <c:v>0.90465293668954994</c:v>
                </c:pt>
                <c:pt idx="8">
                  <c:v>0.78755548633284012</c:v>
                </c:pt>
                <c:pt idx="9">
                  <c:v>0.72410480349344974</c:v>
                </c:pt>
                <c:pt idx="10">
                  <c:v>0.74170343952124762</c:v>
                </c:pt>
                <c:pt idx="11">
                  <c:v>0.7734620250199129</c:v>
                </c:pt>
                <c:pt idx="12">
                  <c:v>0.83699421965317922</c:v>
                </c:pt>
                <c:pt idx="13">
                  <c:v>0.86191284663271084</c:v>
                </c:pt>
                <c:pt idx="14">
                  <c:v>0.6881762165833778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7-4605-B673-FE3DE36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163776"/>
        <c:axId val="169162240"/>
      </c:barChart>
      <c:catAx>
        <c:axId val="169163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defRPr sz="1000" b="0" i="0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9162240"/>
        <c:crosses val="autoZero"/>
        <c:auto val="1"/>
        <c:lblAlgn val="ctr"/>
        <c:lblOffset val="100"/>
        <c:noMultiLvlLbl val="0"/>
      </c:catAx>
      <c:valAx>
        <c:axId val="16916224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defRPr sz="1000" b="0" i="0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69163776"/>
        <c:crosses val="autoZero"/>
        <c:crossBetween val="between"/>
      </c:valAx>
    </c:plotArea>
    <c:legend>
      <c:legendPos val="r"/>
      <c:overlay val="0"/>
      <c:spPr>
        <a:noFill/>
        <a:ln>
          <a:noFill/>
          <a:prstDash val="solid"/>
        </a:ln>
      </c:spPr>
      <c:txPr>
        <a:bodyPr lIns="0" tIns="0" rIns="0" bIns="0"/>
        <a:lstStyle/>
        <a:p>
          <a:pPr marL="0" marR="0" indent="0" defTabSz="914400" fontAlgn="auto" hangingPunct="1">
            <a:defRPr sz="1000" b="0" i="0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defRPr sz="1800" b="1" i="0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strike="noStrike" kern="1200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Behandlingstid for klagesaker til Fylkesmannen 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'Tabell_1-_7_og_1-8_-_Beh_tid'!$N$47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  <a:prstDash val="solid"/>
            </a:ln>
          </c:spPr>
          <c:invertIfNegative val="0"/>
          <c:cat>
            <c:strRef>
              <c:f>'Tabell_1-_7_og_1-8_-_Beh_tid'!$M$48:$M$62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'Tabell_1-_7_og_1-8_-_Beh_tid'!$N$48:$N$62</c:f>
              <c:numCache>
                <c:formatCode>0%</c:formatCode>
                <c:ptCount val="15"/>
                <c:pt idx="0">
                  <c:v>0</c:v>
                </c:pt>
                <c:pt idx="1">
                  <c:v>0.1142857142857143</c:v>
                </c:pt>
                <c:pt idx="2">
                  <c:v>2.777777777777778E-2</c:v>
                </c:pt>
                <c:pt idx="3">
                  <c:v>0.09</c:v>
                </c:pt>
                <c:pt idx="4">
                  <c:v>0</c:v>
                </c:pt>
                <c:pt idx="5">
                  <c:v>0.2807017543859649</c:v>
                </c:pt>
                <c:pt idx="6">
                  <c:v>0.4375</c:v>
                </c:pt>
                <c:pt idx="7">
                  <c:v>0.33333333333333331</c:v>
                </c:pt>
                <c:pt idx="8">
                  <c:v>0.14285714285714279</c:v>
                </c:pt>
                <c:pt idx="9">
                  <c:v>0</c:v>
                </c:pt>
                <c:pt idx="10">
                  <c:v>0</c:v>
                </c:pt>
                <c:pt idx="11">
                  <c:v>0.2121212121212121</c:v>
                </c:pt>
                <c:pt idx="12">
                  <c:v>0.1388888888888889</c:v>
                </c:pt>
                <c:pt idx="13">
                  <c:v>2.469135802469136E-2</c:v>
                </c:pt>
                <c:pt idx="14">
                  <c:v>8.6956521739130432E-2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35-4E07-B964-0A82255A8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675072"/>
        <c:axId val="174578304"/>
      </c:barChart>
      <c:catAx>
        <c:axId val="174675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defRPr sz="1000" b="0" i="0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74578304"/>
        <c:crosses val="autoZero"/>
        <c:auto val="1"/>
        <c:lblAlgn val="ctr"/>
        <c:lblOffset val="100"/>
        <c:noMultiLvlLbl val="0"/>
      </c:catAx>
      <c:valAx>
        <c:axId val="17457830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defRPr sz="1000" b="0" i="0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174675072"/>
        <c:crosses val="autoZero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lIns="0" tIns="0" rIns="0" bIns="0"/>
        <a:lstStyle/>
        <a:p>
          <a:pPr marL="0" marR="0" indent="0" defTabSz="914400" fontAlgn="auto" hangingPunct="1">
            <a:defRPr sz="1000" b="0" i="0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463553</xdr:colOff>
      <xdr:row>5</xdr:row>
      <xdr:rowOff>281940</xdr:rowOff>
    </xdr:from>
    <xdr:ext cx="8470898" cy="47021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10</xdr:col>
      <xdr:colOff>344801</xdr:colOff>
      <xdr:row>45</xdr:row>
      <xdr:rowOff>152400</xdr:rowOff>
    </xdr:from>
    <xdr:ext cx="6932299" cy="4191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1">
    <pageSetUpPr fitToPage="1"/>
  </sheetPr>
  <dimension ref="A1:AB42"/>
  <sheetViews>
    <sheetView showGridLines="0" zoomScaleNormal="100" workbookViewId="0">
      <selection activeCell="O16" sqref="O16"/>
    </sheetView>
  </sheetViews>
  <sheetFormatPr baseColWidth="10" defaultColWidth="11.42578125" defaultRowHeight="12.75" outlineLevelRow="1" x14ac:dyDescent="0.2"/>
  <cols>
    <col min="1" max="1" width="6.140625" style="2" bestFit="1" customWidth="1"/>
    <col min="2" max="2" width="21.85546875" customWidth="1"/>
    <col min="3" max="3" width="8.7109375" hidden="1" customWidth="1"/>
    <col min="4" max="5" width="13.7109375" customWidth="1"/>
    <col min="6" max="7" width="14.7109375" customWidth="1"/>
    <col min="8" max="11" width="13.7109375" customWidth="1"/>
    <col min="12" max="12" width="11.42578125" customWidth="1"/>
  </cols>
  <sheetData>
    <row r="1" spans="1:28" x14ac:dyDescent="0.2">
      <c r="A1" s="1" t="s">
        <v>0</v>
      </c>
    </row>
    <row r="2" spans="1:28" x14ac:dyDescent="0.2">
      <c r="A2" s="1"/>
    </row>
    <row r="3" spans="1:28" x14ac:dyDescent="0.2">
      <c r="A3" s="1" t="str">
        <f>A5</f>
        <v>Tabell 1 -1  Bydelenes endringer i sosialhjelpsrammen - i hele 1000 kroner, pr. 31.12.</v>
      </c>
    </row>
    <row r="5" spans="1:28" s="83" customFormat="1" ht="19.7" customHeight="1" thickBot="1" x14ac:dyDescent="0.25">
      <c r="A5" s="1111" t="s">
        <v>1</v>
      </c>
      <c r="B5" s="1112"/>
      <c r="C5" s="1112"/>
      <c r="D5" s="1112"/>
      <c r="E5" s="1112"/>
      <c r="F5" s="1112"/>
      <c r="G5" s="1112"/>
      <c r="H5" s="1112"/>
      <c r="I5" s="1112"/>
      <c r="J5" s="1112"/>
      <c r="K5" s="1112"/>
    </row>
    <row r="6" spans="1:28" s="4" customFormat="1" ht="15.95" customHeight="1" thickBot="1" x14ac:dyDescent="0.25">
      <c r="A6" s="1113"/>
      <c r="B6" s="1114"/>
      <c r="C6" s="1115"/>
      <c r="D6" s="1818" t="s">
        <v>2</v>
      </c>
      <c r="E6" s="1819"/>
      <c r="F6" s="1819"/>
      <c r="G6" s="1819"/>
      <c r="H6" s="1819"/>
      <c r="I6" s="1820"/>
      <c r="J6" s="1118"/>
      <c r="K6" s="1119"/>
      <c r="L6" s="83"/>
    </row>
    <row r="7" spans="1:28" s="4" customFormat="1" ht="95.45" customHeight="1" thickBot="1" x14ac:dyDescent="0.25">
      <c r="A7" s="1120" t="s">
        <v>3</v>
      </c>
      <c r="B7" s="1121" t="s">
        <v>4</v>
      </c>
      <c r="C7" s="1122" t="s">
        <v>5</v>
      </c>
      <c r="D7" s="1116" t="s">
        <v>6</v>
      </c>
      <c r="E7" s="1117" t="s">
        <v>7</v>
      </c>
      <c r="F7" s="1117" t="s">
        <v>8</v>
      </c>
      <c r="G7" s="1117" t="s">
        <v>9</v>
      </c>
      <c r="H7" s="1117" t="s">
        <v>10</v>
      </c>
      <c r="I7" s="1649" t="s">
        <v>11</v>
      </c>
      <c r="J7" s="1117" t="s">
        <v>12</v>
      </c>
      <c r="K7" s="1646" t="s">
        <v>13</v>
      </c>
      <c r="L7" s="83"/>
    </row>
    <row r="8" spans="1:28" ht="15" customHeight="1" x14ac:dyDescent="0.2">
      <c r="A8" s="1123">
        <v>1</v>
      </c>
      <c r="B8" s="1124" t="s">
        <v>14</v>
      </c>
      <c r="C8" s="1125"/>
      <c r="D8" s="1424">
        <v>0</v>
      </c>
      <c r="E8" s="1425">
        <v>0</v>
      </c>
      <c r="F8" s="1425">
        <v>0</v>
      </c>
      <c r="G8" s="1425">
        <v>0</v>
      </c>
      <c r="H8" s="1425">
        <v>0</v>
      </c>
      <c r="I8" s="1425">
        <v>0</v>
      </c>
      <c r="J8" s="1425">
        <v>0</v>
      </c>
      <c r="K8" s="1429">
        <v>0</v>
      </c>
      <c r="L8" s="83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</row>
    <row r="9" spans="1:28" ht="15" customHeight="1" x14ac:dyDescent="0.2">
      <c r="A9" s="1126">
        <v>2</v>
      </c>
      <c r="B9" s="1127" t="s">
        <v>15</v>
      </c>
      <c r="C9" s="1128"/>
      <c r="D9" s="1426">
        <v>0</v>
      </c>
      <c r="E9" s="1423">
        <v>0</v>
      </c>
      <c r="F9" s="1423">
        <v>7600</v>
      </c>
      <c r="G9" s="1423">
        <v>0</v>
      </c>
      <c r="H9" s="1423">
        <v>0</v>
      </c>
      <c r="I9" s="1423">
        <v>7600</v>
      </c>
      <c r="J9" s="1423">
        <v>24500</v>
      </c>
      <c r="K9" s="1430">
        <v>-16900</v>
      </c>
      <c r="L9" s="83"/>
      <c r="M9" s="287"/>
      <c r="N9" s="287"/>
      <c r="O9" s="287"/>
      <c r="P9" s="287"/>
      <c r="Q9" s="287"/>
      <c r="R9" s="287"/>
      <c r="S9" s="287"/>
      <c r="T9" s="287" t="s">
        <v>16</v>
      </c>
      <c r="U9" s="287"/>
      <c r="V9" s="287"/>
      <c r="W9" s="287"/>
      <c r="X9" s="287"/>
      <c r="Y9" s="287"/>
      <c r="Z9" s="287"/>
      <c r="AA9" s="287"/>
      <c r="AB9" s="287"/>
    </row>
    <row r="10" spans="1:28" ht="15" customHeight="1" x14ac:dyDescent="0.2">
      <c r="A10" s="1126">
        <v>3</v>
      </c>
      <c r="B10" s="1127" t="s">
        <v>17</v>
      </c>
      <c r="C10" s="1128"/>
      <c r="D10" s="1426">
        <v>0</v>
      </c>
      <c r="E10" s="1423">
        <v>0</v>
      </c>
      <c r="F10" s="1423">
        <v>0</v>
      </c>
      <c r="G10" s="1423">
        <v>0</v>
      </c>
      <c r="H10" s="1423">
        <v>0</v>
      </c>
      <c r="I10" s="1423">
        <v>0</v>
      </c>
      <c r="J10" s="1423">
        <v>0</v>
      </c>
      <c r="K10" s="1430">
        <v>0</v>
      </c>
      <c r="L10" s="83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</row>
    <row r="11" spans="1:28" ht="15" customHeight="1" x14ac:dyDescent="0.2">
      <c r="A11" s="1126">
        <v>4</v>
      </c>
      <c r="B11" s="1127" t="s">
        <v>18</v>
      </c>
      <c r="C11" s="1128"/>
      <c r="D11" s="1426">
        <v>0</v>
      </c>
      <c r="E11" s="1423">
        <v>0</v>
      </c>
      <c r="F11" s="1423">
        <v>0</v>
      </c>
      <c r="G11" s="1423">
        <v>7754</v>
      </c>
      <c r="H11" s="1423">
        <v>0</v>
      </c>
      <c r="I11" s="1423">
        <v>7754</v>
      </c>
      <c r="J11" s="1423">
        <v>0</v>
      </c>
      <c r="K11" s="1430">
        <v>7754</v>
      </c>
      <c r="L11" s="83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</row>
    <row r="12" spans="1:28" ht="15" customHeight="1" x14ac:dyDescent="0.2">
      <c r="A12" s="1126">
        <v>5</v>
      </c>
      <c r="B12" s="1127" t="s">
        <v>19</v>
      </c>
      <c r="C12" s="1128"/>
      <c r="D12" s="1426">
        <v>0</v>
      </c>
      <c r="E12" s="1423">
        <v>0</v>
      </c>
      <c r="F12" s="1423">
        <v>5504</v>
      </c>
      <c r="G12" s="1423">
        <v>0</v>
      </c>
      <c r="H12" s="1423">
        <v>0</v>
      </c>
      <c r="I12" s="1423">
        <v>5504</v>
      </c>
      <c r="J12" s="1423">
        <v>0</v>
      </c>
      <c r="K12" s="1430">
        <v>5504</v>
      </c>
      <c r="L12" s="83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</row>
    <row r="13" spans="1:28" ht="15" customHeight="1" x14ac:dyDescent="0.2">
      <c r="A13" s="1129">
        <v>6</v>
      </c>
      <c r="B13" s="1130" t="s">
        <v>20</v>
      </c>
      <c r="C13" s="1125"/>
      <c r="D13" s="1426">
        <v>0</v>
      </c>
      <c r="E13" s="1423">
        <v>0</v>
      </c>
      <c r="F13" s="1423">
        <v>0</v>
      </c>
      <c r="G13" s="1423">
        <v>0</v>
      </c>
      <c r="H13" s="1423">
        <v>0</v>
      </c>
      <c r="I13" s="1423">
        <v>0</v>
      </c>
      <c r="J13" s="1423">
        <v>0</v>
      </c>
      <c r="K13" s="1430">
        <v>0</v>
      </c>
      <c r="L13" s="83"/>
      <c r="M13" s="287"/>
    </row>
    <row r="14" spans="1:28" ht="15" customHeight="1" x14ac:dyDescent="0.2">
      <c r="A14" s="1129">
        <v>7</v>
      </c>
      <c r="B14" s="1130" t="s">
        <v>21</v>
      </c>
      <c r="C14" s="1125"/>
      <c r="D14" s="1426">
        <v>0</v>
      </c>
      <c r="E14" s="1423">
        <v>0</v>
      </c>
      <c r="F14" s="1423">
        <v>0</v>
      </c>
      <c r="G14" s="1423">
        <v>0</v>
      </c>
      <c r="H14" s="1423">
        <v>0</v>
      </c>
      <c r="I14" s="1423">
        <v>0</v>
      </c>
      <c r="J14" s="1423">
        <v>0</v>
      </c>
      <c r="K14" s="1430">
        <v>0</v>
      </c>
      <c r="L14" s="83"/>
      <c r="M14" s="287"/>
    </row>
    <row r="15" spans="1:28" ht="15" customHeight="1" x14ac:dyDescent="0.2">
      <c r="A15" s="1126">
        <v>8</v>
      </c>
      <c r="B15" s="1127" t="s">
        <v>22</v>
      </c>
      <c r="C15" s="1128"/>
      <c r="D15" s="1426">
        <v>0</v>
      </c>
      <c r="E15" s="1423">
        <v>0</v>
      </c>
      <c r="F15" s="1423">
        <v>0</v>
      </c>
      <c r="G15" s="1423">
        <v>0</v>
      </c>
      <c r="H15" s="1423">
        <v>0</v>
      </c>
      <c r="I15" s="1423">
        <v>0</v>
      </c>
      <c r="J15" s="1423">
        <v>18900</v>
      </c>
      <c r="K15" s="1430">
        <v>-18900</v>
      </c>
      <c r="L15" s="83"/>
      <c r="M15" s="287"/>
    </row>
    <row r="16" spans="1:28" ht="15" customHeight="1" x14ac:dyDescent="0.2">
      <c r="A16" s="1126">
        <v>9</v>
      </c>
      <c r="B16" s="1127" t="s">
        <v>23</v>
      </c>
      <c r="C16" s="1128"/>
      <c r="D16" s="1426">
        <v>0</v>
      </c>
      <c r="E16" s="1423">
        <v>0</v>
      </c>
      <c r="F16" s="1423">
        <v>0</v>
      </c>
      <c r="G16" s="1423">
        <v>0</v>
      </c>
      <c r="H16" s="1423">
        <v>0</v>
      </c>
      <c r="I16" s="1423">
        <v>0</v>
      </c>
      <c r="J16" s="1423">
        <v>0</v>
      </c>
      <c r="K16" s="1430">
        <v>0</v>
      </c>
      <c r="L16" s="83"/>
      <c r="M16" s="287"/>
    </row>
    <row r="17" spans="1:13" ht="15" customHeight="1" x14ac:dyDescent="0.2">
      <c r="A17" s="1126">
        <v>10</v>
      </c>
      <c r="B17" s="1127" t="s">
        <v>24</v>
      </c>
      <c r="C17" s="1128"/>
      <c r="D17" s="1426">
        <v>0</v>
      </c>
      <c r="E17" s="1423">
        <v>0</v>
      </c>
      <c r="F17" s="1423">
        <v>0</v>
      </c>
      <c r="G17" s="1423">
        <v>0</v>
      </c>
      <c r="H17" s="1423">
        <v>0</v>
      </c>
      <c r="I17" s="1423">
        <v>0</v>
      </c>
      <c r="J17" s="1423">
        <v>0</v>
      </c>
      <c r="K17" s="1430">
        <v>0</v>
      </c>
      <c r="L17" s="83"/>
      <c r="M17" s="287"/>
    </row>
    <row r="18" spans="1:13" ht="15" customHeight="1" x14ac:dyDescent="0.2">
      <c r="A18" s="1129">
        <v>11</v>
      </c>
      <c r="B18" s="1130" t="s">
        <v>25</v>
      </c>
      <c r="C18" s="1125"/>
      <c r="D18" s="1426">
        <v>0</v>
      </c>
      <c r="E18" s="1423">
        <v>0</v>
      </c>
      <c r="F18" s="1423">
        <v>0</v>
      </c>
      <c r="G18" s="1423">
        <v>0</v>
      </c>
      <c r="H18" s="1423">
        <v>0</v>
      </c>
      <c r="I18" s="1423">
        <v>0</v>
      </c>
      <c r="J18" s="1423">
        <v>0</v>
      </c>
      <c r="K18" s="1430">
        <v>0</v>
      </c>
      <c r="L18" s="83"/>
      <c r="M18" s="287"/>
    </row>
    <row r="19" spans="1:13" ht="15" customHeight="1" x14ac:dyDescent="0.2">
      <c r="A19" s="1126">
        <v>12</v>
      </c>
      <c r="B19" s="1127" t="s">
        <v>26</v>
      </c>
      <c r="C19" s="1128"/>
      <c r="D19" s="1426">
        <v>0</v>
      </c>
      <c r="E19" s="1423">
        <v>0</v>
      </c>
      <c r="F19" s="1423">
        <v>0</v>
      </c>
      <c r="G19" s="1423">
        <v>0</v>
      </c>
      <c r="H19" s="1423">
        <v>0</v>
      </c>
      <c r="I19" s="1423">
        <v>0</v>
      </c>
      <c r="J19" s="1423">
        <v>0</v>
      </c>
      <c r="K19" s="1430">
        <v>0</v>
      </c>
      <c r="L19" s="83"/>
      <c r="M19" s="287"/>
    </row>
    <row r="20" spans="1:13" ht="15" customHeight="1" x14ac:dyDescent="0.2">
      <c r="A20" s="1126">
        <v>13</v>
      </c>
      <c r="B20" s="1127" t="s">
        <v>27</v>
      </c>
      <c r="C20" s="1128"/>
      <c r="D20" s="1426">
        <v>0</v>
      </c>
      <c r="E20" s="1423">
        <v>0</v>
      </c>
      <c r="F20" s="1423">
        <v>0</v>
      </c>
      <c r="G20" s="1423">
        <v>0</v>
      </c>
      <c r="H20" s="1423">
        <v>0</v>
      </c>
      <c r="I20" s="1423">
        <v>0</v>
      </c>
      <c r="J20" s="1423">
        <v>0</v>
      </c>
      <c r="K20" s="1430">
        <v>0</v>
      </c>
      <c r="L20" s="83"/>
      <c r="M20" s="287"/>
    </row>
    <row r="21" spans="1:13" ht="15" customHeight="1" x14ac:dyDescent="0.2">
      <c r="A21" s="1126">
        <v>14</v>
      </c>
      <c r="B21" s="1127" t="s">
        <v>28</v>
      </c>
      <c r="C21" s="1128"/>
      <c r="D21" s="1426">
        <v>0</v>
      </c>
      <c r="E21" s="1423">
        <v>0</v>
      </c>
      <c r="F21" s="1423">
        <v>0</v>
      </c>
      <c r="G21" s="1423">
        <v>0</v>
      </c>
      <c r="H21" s="1423">
        <v>0</v>
      </c>
      <c r="I21" s="1423">
        <v>0</v>
      </c>
      <c r="J21" s="1423">
        <v>0</v>
      </c>
      <c r="K21" s="1430">
        <v>0</v>
      </c>
      <c r="L21" s="83"/>
      <c r="M21" s="287"/>
    </row>
    <row r="22" spans="1:13" ht="15" customHeight="1" thickBot="1" x14ac:dyDescent="0.25">
      <c r="A22" s="1131">
        <v>15</v>
      </c>
      <c r="B22" s="1132" t="s">
        <v>29</v>
      </c>
      <c r="C22" s="1133"/>
      <c r="D22" s="1427">
        <v>0</v>
      </c>
      <c r="E22" s="1428">
        <v>0</v>
      </c>
      <c r="F22" s="1428">
        <v>0</v>
      </c>
      <c r="G22" s="1428">
        <v>0</v>
      </c>
      <c r="H22" s="1428">
        <v>0</v>
      </c>
      <c r="I22" s="1428">
        <v>0</v>
      </c>
      <c r="J22" s="1428">
        <v>0</v>
      </c>
      <c r="K22" s="1110">
        <v>0</v>
      </c>
      <c r="L22" s="83"/>
      <c r="M22" s="287"/>
    </row>
    <row r="23" spans="1:13" s="8" customFormat="1" x14ac:dyDescent="0.2">
      <c r="A23" s="1134"/>
      <c r="B23" s="1135" t="s">
        <v>30</v>
      </c>
      <c r="C23" s="1136">
        <v>0</v>
      </c>
      <c r="D23" s="1137">
        <f t="shared" ref="D23:K23" si="0">SUM(D8:D22)</f>
        <v>0</v>
      </c>
      <c r="E23" s="1137">
        <f t="shared" si="0"/>
        <v>0</v>
      </c>
      <c r="F23" s="1137">
        <f t="shared" si="0"/>
        <v>13104</v>
      </c>
      <c r="G23" s="1137">
        <f t="shared" si="0"/>
        <v>7754</v>
      </c>
      <c r="H23" s="1137">
        <f t="shared" si="0"/>
        <v>0</v>
      </c>
      <c r="I23" s="1137">
        <f t="shared" si="0"/>
        <v>20858</v>
      </c>
      <c r="J23" s="1138">
        <f t="shared" si="0"/>
        <v>43400</v>
      </c>
      <c r="K23" s="1648">
        <f t="shared" si="0"/>
        <v>-22542</v>
      </c>
      <c r="L23" s="3"/>
    </row>
    <row r="24" spans="1:13" s="8" customFormat="1" x14ac:dyDescent="0.2">
      <c r="A24" s="1647"/>
      <c r="B24" s="1130" t="s">
        <v>31</v>
      </c>
      <c r="C24" s="1125">
        <v>0</v>
      </c>
      <c r="D24" s="1139">
        <v>0</v>
      </c>
      <c r="E24" s="1139">
        <v>0</v>
      </c>
      <c r="F24" s="1139">
        <v>19632</v>
      </c>
      <c r="G24" s="1139">
        <v>6126</v>
      </c>
      <c r="H24" s="1139">
        <v>3146</v>
      </c>
      <c r="I24" s="1139">
        <v>28904</v>
      </c>
      <c r="J24" s="1140">
        <v>60469</v>
      </c>
      <c r="K24" s="1141">
        <v>-31565</v>
      </c>
      <c r="L24" s="3"/>
    </row>
    <row r="25" spans="1:13" x14ac:dyDescent="0.2">
      <c r="A25" s="1129"/>
      <c r="B25" s="1130" t="s">
        <v>32</v>
      </c>
      <c r="C25" s="1125">
        <v>0</v>
      </c>
      <c r="D25" s="1139">
        <v>39715</v>
      </c>
      <c r="E25" s="1139">
        <v>22617</v>
      </c>
      <c r="F25" s="1139">
        <v>58176</v>
      </c>
      <c r="G25" s="1139">
        <v>6545</v>
      </c>
      <c r="H25" s="1139">
        <v>33510</v>
      </c>
      <c r="I25" s="1139">
        <v>160563</v>
      </c>
      <c r="J25" s="1140">
        <v>28433</v>
      </c>
      <c r="K25" s="1141">
        <v>132130</v>
      </c>
      <c r="L25" s="83"/>
    </row>
    <row r="26" spans="1:13" x14ac:dyDescent="0.2">
      <c r="A26" s="1129"/>
      <c r="B26" s="1130" t="s">
        <v>33</v>
      </c>
      <c r="C26" s="1125">
        <v>0</v>
      </c>
      <c r="D26" s="1139">
        <v>0</v>
      </c>
      <c r="E26" s="1139">
        <v>0</v>
      </c>
      <c r="F26" s="1139">
        <v>49615</v>
      </c>
      <c r="G26" s="1139">
        <v>11398</v>
      </c>
      <c r="H26" s="1139">
        <v>34450</v>
      </c>
      <c r="I26" s="1139">
        <v>95463</v>
      </c>
      <c r="J26" s="1140">
        <v>0</v>
      </c>
      <c r="K26" s="1141">
        <v>75339</v>
      </c>
      <c r="L26" s="83"/>
    </row>
    <row r="27" spans="1:13" s="8" customFormat="1" x14ac:dyDescent="0.2">
      <c r="A27" s="1129"/>
      <c r="B27" s="1130" t="s">
        <v>34</v>
      </c>
      <c r="C27" s="1125">
        <v>0</v>
      </c>
      <c r="D27" s="1139">
        <v>0</v>
      </c>
      <c r="E27" s="1139">
        <v>0</v>
      </c>
      <c r="F27" s="1139">
        <v>65802</v>
      </c>
      <c r="G27" s="1139">
        <v>22911</v>
      </c>
      <c r="H27" s="1139">
        <v>8565</v>
      </c>
      <c r="I27" s="1139">
        <v>97278</v>
      </c>
      <c r="J27" s="1140">
        <v>200</v>
      </c>
      <c r="K27" s="1141">
        <v>75339</v>
      </c>
      <c r="L27" s="3"/>
    </row>
    <row r="28" spans="1:13" x14ac:dyDescent="0.2">
      <c r="A28" s="1129"/>
      <c r="B28" s="1130" t="s">
        <v>35</v>
      </c>
      <c r="C28" s="1125">
        <v>0</v>
      </c>
      <c r="D28" s="1139">
        <v>0</v>
      </c>
      <c r="E28" s="1139">
        <v>0</v>
      </c>
      <c r="F28" s="1139">
        <v>59706</v>
      </c>
      <c r="G28" s="1139">
        <v>9333</v>
      </c>
      <c r="H28" s="1139">
        <v>6500</v>
      </c>
      <c r="I28" s="1139">
        <v>75539</v>
      </c>
      <c r="J28" s="1140">
        <v>200</v>
      </c>
      <c r="K28" s="1141">
        <v>75339</v>
      </c>
      <c r="L28" s="83"/>
    </row>
    <row r="29" spans="1:13" x14ac:dyDescent="0.2">
      <c r="A29" s="1129"/>
      <c r="B29" s="1130" t="s">
        <v>36</v>
      </c>
      <c r="C29" s="1125">
        <v>0</v>
      </c>
      <c r="D29" s="1140">
        <v>0</v>
      </c>
      <c r="E29" s="1139">
        <v>0</v>
      </c>
      <c r="F29" s="1139">
        <v>83168</v>
      </c>
      <c r="G29" s="1139">
        <v>7681</v>
      </c>
      <c r="H29" s="1139">
        <v>0</v>
      </c>
      <c r="I29" s="1139">
        <v>90849</v>
      </c>
      <c r="J29" s="1140">
        <v>18600</v>
      </c>
      <c r="K29" s="1141">
        <v>59788</v>
      </c>
      <c r="L29" s="83"/>
    </row>
    <row r="30" spans="1:13" x14ac:dyDescent="0.2">
      <c r="A30" s="1129"/>
      <c r="B30" s="1130" t="s">
        <v>37</v>
      </c>
      <c r="C30" s="1125">
        <v>0</v>
      </c>
      <c r="D30" s="1140">
        <v>1000</v>
      </c>
      <c r="E30" s="1139">
        <v>0</v>
      </c>
      <c r="F30" s="1139">
        <v>62133</v>
      </c>
      <c r="G30" s="1139">
        <v>3912</v>
      </c>
      <c r="H30" s="1139">
        <v>0</v>
      </c>
      <c r="I30" s="1139">
        <v>67045</v>
      </c>
      <c r="J30" s="1140">
        <v>7257</v>
      </c>
      <c r="K30" s="1142">
        <v>59788</v>
      </c>
      <c r="L30" s="83"/>
    </row>
    <row r="31" spans="1:13" x14ac:dyDescent="0.2">
      <c r="A31" s="1129"/>
      <c r="B31" s="1130" t="s">
        <v>38</v>
      </c>
      <c r="C31" s="1125">
        <v>0</v>
      </c>
      <c r="D31" s="1140">
        <v>0</v>
      </c>
      <c r="E31" s="1139">
        <v>0</v>
      </c>
      <c r="F31" s="1139">
        <v>56664</v>
      </c>
      <c r="G31" s="1139">
        <v>890</v>
      </c>
      <c r="H31" s="1139">
        <v>0</v>
      </c>
      <c r="I31" s="1139">
        <v>57554</v>
      </c>
      <c r="J31" s="1140">
        <v>13160</v>
      </c>
      <c r="K31" s="1142">
        <v>44394</v>
      </c>
      <c r="L31" s="83"/>
    </row>
    <row r="32" spans="1:13" x14ac:dyDescent="0.2">
      <c r="A32" s="1129"/>
      <c r="B32" s="1130" t="s">
        <v>39</v>
      </c>
      <c r="C32" s="1125">
        <v>0</v>
      </c>
      <c r="D32" s="1140">
        <v>6850</v>
      </c>
      <c r="E32" s="1139">
        <v>0</v>
      </c>
      <c r="F32" s="1139">
        <v>65052</v>
      </c>
      <c r="G32" s="1139">
        <v>6374</v>
      </c>
      <c r="H32" s="1139">
        <v>5744</v>
      </c>
      <c r="I32" s="1139">
        <v>84020</v>
      </c>
      <c r="J32" s="1140">
        <v>9311</v>
      </c>
      <c r="K32" s="1142">
        <v>74709</v>
      </c>
      <c r="L32" s="83"/>
    </row>
    <row r="33" spans="1:17" x14ac:dyDescent="0.2">
      <c r="A33" s="1129"/>
      <c r="B33" s="1130" t="s">
        <v>40</v>
      </c>
      <c r="C33" s="1125">
        <v>0</v>
      </c>
      <c r="D33" s="1140">
        <v>24323</v>
      </c>
      <c r="E33" s="1139">
        <v>23001</v>
      </c>
      <c r="F33" s="1139">
        <v>51347</v>
      </c>
      <c r="G33" s="1139">
        <v>14136</v>
      </c>
      <c r="H33" s="1139">
        <v>19000</v>
      </c>
      <c r="I33" s="1139">
        <v>131807</v>
      </c>
      <c r="J33" s="1140">
        <v>13496</v>
      </c>
      <c r="K33" s="1142">
        <v>118311</v>
      </c>
      <c r="L33" s="83"/>
      <c r="Q33" t="s">
        <v>16</v>
      </c>
    </row>
    <row r="34" spans="1:17" s="8" customFormat="1" x14ac:dyDescent="0.2">
      <c r="A34" s="1129"/>
      <c r="B34" s="1130" t="s">
        <v>41</v>
      </c>
      <c r="C34" s="1125">
        <v>0</v>
      </c>
      <c r="D34" s="1140">
        <v>17361</v>
      </c>
      <c r="E34" s="1139">
        <v>0</v>
      </c>
      <c r="F34" s="1139">
        <v>51050</v>
      </c>
      <c r="G34" s="1139">
        <v>6208</v>
      </c>
      <c r="H34" s="1139">
        <v>6536</v>
      </c>
      <c r="I34" s="1139">
        <v>81155</v>
      </c>
      <c r="J34" s="1140">
        <v>28694</v>
      </c>
      <c r="K34" s="1142">
        <v>52461</v>
      </c>
      <c r="L34" s="3"/>
      <c r="P34" s="8" t="s">
        <v>16</v>
      </c>
    </row>
    <row r="35" spans="1:17" ht="13.5" customHeight="1" thickBot="1" x14ac:dyDescent="0.25">
      <c r="A35" s="1143"/>
      <c r="B35" s="1144" t="s">
        <v>42</v>
      </c>
      <c r="C35" s="1145">
        <v>0</v>
      </c>
      <c r="D35" s="1146">
        <v>12429</v>
      </c>
      <c r="E35" s="1147">
        <v>0</v>
      </c>
      <c r="F35" s="1147">
        <v>40098</v>
      </c>
      <c r="G35" s="1147">
        <v>7984</v>
      </c>
      <c r="H35" s="1147">
        <v>6674</v>
      </c>
      <c r="I35" s="1147">
        <v>67185</v>
      </c>
      <c r="J35" s="1146">
        <v>7658.999999998</v>
      </c>
      <c r="K35" s="1148">
        <v>59526.000000002001</v>
      </c>
      <c r="L35" s="83"/>
    </row>
    <row r="36" spans="1:17" s="8" customFormat="1" ht="15" hidden="1" customHeight="1" outlineLevel="1" x14ac:dyDescent="0.2">
      <c r="A36" s="1149"/>
      <c r="B36" s="1130" t="s">
        <v>43</v>
      </c>
      <c r="C36" s="1150">
        <v>0</v>
      </c>
      <c r="D36" s="1151">
        <v>11449</v>
      </c>
      <c r="E36" s="1152">
        <v>0</v>
      </c>
      <c r="F36" s="1152">
        <v>40098</v>
      </c>
      <c r="G36" s="1152">
        <v>7984</v>
      </c>
      <c r="H36" s="1153">
        <v>7596</v>
      </c>
      <c r="I36" s="1154">
        <v>67127</v>
      </c>
      <c r="J36" s="1154">
        <v>1964</v>
      </c>
      <c r="K36" s="1155">
        <v>65163</v>
      </c>
      <c r="L36" s="83"/>
      <c r="O36" s="8" t="s">
        <v>16</v>
      </c>
    </row>
    <row r="37" spans="1:17" s="8" customFormat="1" ht="13.5" hidden="1" customHeight="1" outlineLevel="1" thickBot="1" x14ac:dyDescent="0.25">
      <c r="A37" s="1156"/>
      <c r="B37" s="1157" t="s">
        <v>44</v>
      </c>
      <c r="C37" s="1158">
        <v>0</v>
      </c>
      <c r="D37" s="1159">
        <v>11449</v>
      </c>
      <c r="E37" s="1160">
        <v>0</v>
      </c>
      <c r="F37" s="1160">
        <v>41523</v>
      </c>
      <c r="G37" s="1160">
        <v>7454</v>
      </c>
      <c r="H37" s="1161">
        <v>7474</v>
      </c>
      <c r="I37" s="1162">
        <v>67900</v>
      </c>
      <c r="J37" s="1162">
        <v>1941</v>
      </c>
      <c r="K37" s="1163">
        <v>65959</v>
      </c>
      <c r="L37" s="83"/>
    </row>
    <row r="38" spans="1:17" hidden="1" collapsed="1" x14ac:dyDescent="0.2">
      <c r="A38" s="1164"/>
      <c r="B38" s="1165" t="s">
        <v>45</v>
      </c>
      <c r="C38" s="1166">
        <v>0</v>
      </c>
      <c r="D38" s="1167">
        <v>14962</v>
      </c>
      <c r="E38" s="1168">
        <v>0</v>
      </c>
      <c r="F38" s="1168">
        <v>39943</v>
      </c>
      <c r="G38" s="1168">
        <v>7326</v>
      </c>
      <c r="H38" s="1169">
        <v>7200</v>
      </c>
      <c r="I38" s="1170">
        <v>69431</v>
      </c>
      <c r="J38" s="1170">
        <v>11503</v>
      </c>
      <c r="K38" s="1170">
        <v>57928</v>
      </c>
      <c r="L38" s="83"/>
    </row>
    <row r="39" spans="1:17" s="8" customFormat="1" ht="15" hidden="1" customHeight="1" x14ac:dyDescent="0.2">
      <c r="A39" s="1171"/>
      <c r="B39" s="1130" t="s">
        <v>46</v>
      </c>
      <c r="C39" s="1150"/>
      <c r="D39" s="1172">
        <v>13962</v>
      </c>
      <c r="E39" s="1152">
        <v>0</v>
      </c>
      <c r="F39" s="1152">
        <v>39538</v>
      </c>
      <c r="G39" s="1152">
        <v>7326</v>
      </c>
      <c r="H39" s="1153">
        <v>9200</v>
      </c>
      <c r="I39" s="1154">
        <v>70026</v>
      </c>
      <c r="J39" s="1154">
        <v>11520</v>
      </c>
      <c r="K39" s="1154">
        <v>58506</v>
      </c>
      <c r="L39" s="83"/>
    </row>
    <row r="40" spans="1:17" s="8" customFormat="1" ht="15" hidden="1" customHeight="1" thickBot="1" x14ac:dyDescent="0.25">
      <c r="A40" s="1173"/>
      <c r="B40" s="1157" t="s">
        <v>47</v>
      </c>
      <c r="C40" s="1158">
        <v>0</v>
      </c>
      <c r="D40" s="1174">
        <v>13962</v>
      </c>
      <c r="E40" s="1175">
        <v>0</v>
      </c>
      <c r="F40" s="1175">
        <v>41338</v>
      </c>
      <c r="G40" s="1175">
        <v>7326</v>
      </c>
      <c r="H40" s="1176">
        <v>1200</v>
      </c>
      <c r="I40" s="1177">
        <v>63826</v>
      </c>
      <c r="J40" s="1177">
        <v>10478.000000000389</v>
      </c>
      <c r="K40" s="1177">
        <v>53347.999999999607</v>
      </c>
      <c r="L40" s="83"/>
    </row>
    <row r="41" spans="1:17" ht="13.5" hidden="1" customHeight="1" thickBot="1" x14ac:dyDescent="0.25">
      <c r="A41" s="1178"/>
      <c r="B41" s="1179" t="s">
        <v>48</v>
      </c>
      <c r="C41" s="1180">
        <v>0</v>
      </c>
      <c r="D41" s="1181">
        <v>17718</v>
      </c>
      <c r="E41" s="1182">
        <v>2451</v>
      </c>
      <c r="F41" s="1182">
        <v>25139</v>
      </c>
      <c r="G41" s="1182">
        <v>0</v>
      </c>
      <c r="H41" s="1180">
        <v>2000</v>
      </c>
      <c r="I41" s="1183">
        <v>47308</v>
      </c>
      <c r="J41" s="1183">
        <v>23001</v>
      </c>
      <c r="K41" s="1183">
        <v>24307</v>
      </c>
    </row>
    <row r="42" spans="1:17" collapsed="1" x14ac:dyDescent="0.2"/>
  </sheetData>
  <mergeCells count="1">
    <mergeCell ref="D6:I6"/>
  </mergeCells>
  <pageMargins left="0.39370078740157483" right="0.39370078740157483" top="0.78740157480314965" bottom="0.79" header="0.51181102362204722" footer="0.51181102362204722"/>
  <pageSetup paperSize="9" orientation="landscape"/>
  <headerFooter alignWithMargins="0">
    <oddFooter>&amp;L&amp;F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3"/>
  <dimension ref="A2:R39"/>
  <sheetViews>
    <sheetView showGridLines="0" zoomScaleNormal="100" workbookViewId="0">
      <selection activeCell="I23" sqref="I23"/>
    </sheetView>
  </sheetViews>
  <sheetFormatPr baseColWidth="10" defaultColWidth="11.42578125" defaultRowHeight="12.75" outlineLevelRow="1" x14ac:dyDescent="0.2"/>
  <cols>
    <col min="1" max="1" width="8.140625" style="22" customWidth="1"/>
    <col min="2" max="2" width="28.140625" style="22" customWidth="1"/>
    <col min="3" max="3" width="13.28515625" style="22" customWidth="1"/>
    <col min="4" max="4" width="15" style="22" customWidth="1"/>
    <col min="5" max="5" width="15.28515625" style="22" customWidth="1"/>
    <col min="6" max="6" width="11.42578125" style="22" customWidth="1"/>
    <col min="7" max="16384" width="11.42578125" style="22"/>
  </cols>
  <sheetData>
    <row r="2" spans="1:18" x14ac:dyDescent="0.2">
      <c r="A2" s="23" t="s">
        <v>0</v>
      </c>
    </row>
    <row r="3" spans="1:18" x14ac:dyDescent="0.2">
      <c r="A3" s="23"/>
    </row>
    <row r="4" spans="1:18" x14ac:dyDescent="0.2">
      <c r="A4" s="23" t="str">
        <f>A9</f>
        <v>Tabell 1-10-A-B Antall deltakere i Introduksjonsprogrammetog jobbsjansen pr 31.12.</v>
      </c>
    </row>
    <row r="5" spans="1:18" x14ac:dyDescent="0.2">
      <c r="A5" s="23"/>
    </row>
    <row r="6" spans="1:18" x14ac:dyDescent="0.2">
      <c r="A6" s="23"/>
    </row>
    <row r="7" spans="1:18" x14ac:dyDescent="0.2">
      <c r="A7" s="23"/>
    </row>
    <row r="8" spans="1:18" ht="21.75" customHeight="1" x14ac:dyDescent="0.2">
      <c r="B8" s="213"/>
      <c r="C8" s="213"/>
    </row>
    <row r="9" spans="1:18" ht="27.2" customHeight="1" thickBot="1" x14ac:dyDescent="0.25">
      <c r="A9" s="207" t="s">
        <v>236</v>
      </c>
    </row>
    <row r="10" spans="1:18" ht="80.25" customHeight="1" thickBot="1" x14ac:dyDescent="0.25">
      <c r="A10" s="45" t="s">
        <v>3</v>
      </c>
      <c r="B10" s="46" t="s">
        <v>4</v>
      </c>
      <c r="C10" s="1356" t="s">
        <v>237</v>
      </c>
      <c r="D10" s="1356" t="s">
        <v>238</v>
      </c>
      <c r="E10" s="1356" t="s">
        <v>239</v>
      </c>
      <c r="G10" s="794"/>
    </row>
    <row r="11" spans="1:18" ht="15" customHeight="1" x14ac:dyDescent="0.25">
      <c r="A11" s="772">
        <v>1</v>
      </c>
      <c r="B11" s="773" t="s">
        <v>14</v>
      </c>
      <c r="C11" s="1764">
        <v>82</v>
      </c>
      <c r="D11" s="1765">
        <v>8</v>
      </c>
      <c r="E11" s="1766">
        <v>15</v>
      </c>
      <c r="F11" s="257"/>
      <c r="G11" s="794"/>
      <c r="H11" s="268"/>
      <c r="I11" s="267"/>
      <c r="J11" s="268"/>
      <c r="K11" s="267"/>
      <c r="L11" s="267"/>
      <c r="M11" s="268"/>
      <c r="N11" s="268"/>
      <c r="O11" s="268"/>
      <c r="P11" s="268"/>
      <c r="Q11" s="267"/>
      <c r="R11" s="268"/>
    </row>
    <row r="12" spans="1:18" ht="15" customHeight="1" x14ac:dyDescent="0.25">
      <c r="A12" s="104">
        <v>2</v>
      </c>
      <c r="B12" s="24" t="s">
        <v>15</v>
      </c>
      <c r="C12" s="1767">
        <v>93</v>
      </c>
      <c r="D12" s="1719">
        <v>7</v>
      </c>
      <c r="E12" s="1768">
        <v>56</v>
      </c>
      <c r="F12" s="257"/>
      <c r="G12" s="794"/>
    </row>
    <row r="13" spans="1:18" ht="15" customHeight="1" x14ac:dyDescent="0.25">
      <c r="A13" s="104">
        <v>3</v>
      </c>
      <c r="B13" s="24" t="s">
        <v>17</v>
      </c>
      <c r="C13" s="1767">
        <v>61</v>
      </c>
      <c r="D13" s="1719">
        <v>5</v>
      </c>
      <c r="E13" s="1768">
        <v>46</v>
      </c>
      <c r="F13" s="257"/>
      <c r="G13" s="794"/>
    </row>
    <row r="14" spans="1:18" ht="15" customHeight="1" x14ac:dyDescent="0.25">
      <c r="A14" s="104">
        <v>4</v>
      </c>
      <c r="B14" s="24" t="s">
        <v>240</v>
      </c>
      <c r="C14" s="1767">
        <v>40</v>
      </c>
      <c r="D14" s="1719">
        <v>2</v>
      </c>
      <c r="E14" s="1768">
        <v>0</v>
      </c>
      <c r="F14" s="257"/>
      <c r="G14" s="794"/>
    </row>
    <row r="15" spans="1:18" ht="15" customHeight="1" x14ac:dyDescent="0.25">
      <c r="A15" s="104">
        <v>5</v>
      </c>
      <c r="B15" s="24" t="s">
        <v>19</v>
      </c>
      <c r="C15" s="1767">
        <v>54</v>
      </c>
      <c r="D15" s="1719">
        <v>6</v>
      </c>
      <c r="E15" s="1768">
        <v>0</v>
      </c>
      <c r="F15" s="257"/>
      <c r="G15" s="794"/>
    </row>
    <row r="16" spans="1:18" ht="15" customHeight="1" x14ac:dyDescent="0.25">
      <c r="A16" s="104">
        <v>6</v>
      </c>
      <c r="B16" s="24" t="s">
        <v>241</v>
      </c>
      <c r="C16" s="1767">
        <v>46</v>
      </c>
      <c r="D16" s="1719">
        <v>4</v>
      </c>
      <c r="E16" s="1768">
        <v>1</v>
      </c>
      <c r="F16" s="257"/>
      <c r="G16" s="794"/>
    </row>
    <row r="17" spans="1:10" ht="15" customHeight="1" x14ac:dyDescent="0.25">
      <c r="A17" s="104">
        <v>7</v>
      </c>
      <c r="B17" s="24" t="s">
        <v>242</v>
      </c>
      <c r="C17" s="1767">
        <v>64</v>
      </c>
      <c r="D17" s="1719">
        <v>10</v>
      </c>
      <c r="E17" s="1768">
        <v>1</v>
      </c>
      <c r="F17" s="257"/>
      <c r="G17" s="794"/>
    </row>
    <row r="18" spans="1:10" ht="15" customHeight="1" x14ac:dyDescent="0.25">
      <c r="A18" s="104">
        <v>8</v>
      </c>
      <c r="B18" s="24" t="s">
        <v>243</v>
      </c>
      <c r="C18" s="1767">
        <v>104</v>
      </c>
      <c r="D18" s="1719">
        <v>4</v>
      </c>
      <c r="E18" s="1768">
        <v>31</v>
      </c>
      <c r="F18" s="257"/>
      <c r="G18" s="794"/>
    </row>
    <row r="19" spans="1:10" ht="15" customHeight="1" x14ac:dyDescent="0.25">
      <c r="A19" s="104">
        <v>9</v>
      </c>
      <c r="B19" s="24" t="s">
        <v>23</v>
      </c>
      <c r="C19" s="1767">
        <v>51</v>
      </c>
      <c r="D19" s="1719">
        <v>4</v>
      </c>
      <c r="E19" s="1768">
        <v>45</v>
      </c>
      <c r="F19" s="257"/>
      <c r="G19" s="794"/>
    </row>
    <row r="20" spans="1:10" ht="15" customHeight="1" x14ac:dyDescent="0.25">
      <c r="A20" s="104">
        <v>10</v>
      </c>
      <c r="B20" s="24" t="s">
        <v>24</v>
      </c>
      <c r="C20" s="1767">
        <v>31</v>
      </c>
      <c r="D20" s="1719">
        <v>2</v>
      </c>
      <c r="E20" s="1768">
        <v>55</v>
      </c>
      <c r="F20" s="257"/>
      <c r="G20" s="794"/>
      <c r="J20" s="22" t="s">
        <v>16</v>
      </c>
    </row>
    <row r="21" spans="1:10" ht="15" customHeight="1" x14ac:dyDescent="0.25">
      <c r="A21" s="104">
        <v>11</v>
      </c>
      <c r="B21" s="24" t="s">
        <v>25</v>
      </c>
      <c r="C21" s="1767">
        <v>49</v>
      </c>
      <c r="D21" s="1719">
        <v>11</v>
      </c>
      <c r="E21" s="1768">
        <v>50</v>
      </c>
      <c r="F21" s="257"/>
      <c r="G21" s="794"/>
    </row>
    <row r="22" spans="1:10" ht="15" customHeight="1" x14ac:dyDescent="0.25">
      <c r="A22" s="104">
        <v>12</v>
      </c>
      <c r="B22" s="24" t="s">
        <v>26</v>
      </c>
      <c r="C22" s="1767">
        <v>49</v>
      </c>
      <c r="D22" s="1719">
        <v>6</v>
      </c>
      <c r="E22" s="1768">
        <v>35</v>
      </c>
      <c r="F22" s="257"/>
      <c r="G22" s="794"/>
      <c r="H22" s="22" t="s">
        <v>244</v>
      </c>
      <c r="I22" s="22" t="s">
        <v>16</v>
      </c>
    </row>
    <row r="23" spans="1:10" ht="15" customHeight="1" x14ac:dyDescent="0.25">
      <c r="A23" s="105">
        <v>13</v>
      </c>
      <c r="B23" s="25" t="s">
        <v>245</v>
      </c>
      <c r="C23" s="1767">
        <v>99</v>
      </c>
      <c r="D23" s="1719">
        <v>7</v>
      </c>
      <c r="E23" s="1768">
        <v>0</v>
      </c>
      <c r="F23" s="257"/>
      <c r="G23" s="794"/>
    </row>
    <row r="24" spans="1:10" ht="15" customHeight="1" x14ac:dyDescent="0.25">
      <c r="A24" s="104">
        <v>14</v>
      </c>
      <c r="B24" s="24" t="s">
        <v>170</v>
      </c>
      <c r="C24" s="1704">
        <v>69</v>
      </c>
      <c r="D24" s="1666">
        <v>5</v>
      </c>
      <c r="E24" s="1684">
        <v>0</v>
      </c>
      <c r="F24" s="257"/>
      <c r="G24" s="794"/>
    </row>
    <row r="25" spans="1:10" ht="15" customHeight="1" thickBot="1" x14ac:dyDescent="0.3">
      <c r="A25" s="105">
        <v>15</v>
      </c>
      <c r="B25" s="25" t="s">
        <v>246</v>
      </c>
      <c r="C25" s="1769">
        <v>44</v>
      </c>
      <c r="D25" s="1770">
        <v>6</v>
      </c>
      <c r="E25" s="1771">
        <v>75</v>
      </c>
      <c r="F25" s="257"/>
    </row>
    <row r="26" spans="1:10" s="611" customFormat="1" ht="15" customHeight="1" x14ac:dyDescent="0.2">
      <c r="A26" s="975"/>
      <c r="B26" s="977" t="s">
        <v>247</v>
      </c>
      <c r="C26" s="1352">
        <f>SUM(C11:C25)</f>
        <v>936</v>
      </c>
      <c r="D26" s="1352">
        <f>SUM(D11:D25)</f>
        <v>87</v>
      </c>
      <c r="E26" s="1352">
        <f>SUM(E11:E25)</f>
        <v>410</v>
      </c>
      <c r="F26" s="257"/>
    </row>
    <row r="27" spans="1:10" s="611" customFormat="1" ht="15" customHeight="1" x14ac:dyDescent="0.2">
      <c r="A27" s="1763"/>
      <c r="B27" s="1354" t="s">
        <v>248</v>
      </c>
      <c r="C27" s="1355">
        <v>1389</v>
      </c>
      <c r="D27" s="1355">
        <v>88</v>
      </c>
      <c r="E27" s="1355">
        <v>380</v>
      </c>
      <c r="F27" s="257"/>
    </row>
    <row r="28" spans="1:10" s="611" customFormat="1" ht="15" customHeight="1" x14ac:dyDescent="0.2">
      <c r="A28" s="1353"/>
      <c r="B28" s="1354" t="s">
        <v>249</v>
      </c>
      <c r="C28" s="1355">
        <v>1108</v>
      </c>
      <c r="D28" s="1410"/>
      <c r="E28" s="1410"/>
      <c r="F28" s="257"/>
    </row>
    <row r="29" spans="1:10" s="611" customFormat="1" ht="15" customHeight="1" x14ac:dyDescent="0.2">
      <c r="A29" s="1353"/>
      <c r="B29" s="1354" t="s">
        <v>250</v>
      </c>
      <c r="C29" s="1355">
        <v>944</v>
      </c>
      <c r="F29" s="257"/>
    </row>
    <row r="30" spans="1:10" s="611" customFormat="1" ht="15" customHeight="1" x14ac:dyDescent="0.2">
      <c r="A30" s="848"/>
      <c r="B30" s="978" t="s">
        <v>251</v>
      </c>
      <c r="C30" s="976">
        <v>454</v>
      </c>
      <c r="F30" s="257"/>
    </row>
    <row r="31" spans="1:10" s="611" customFormat="1" ht="15" customHeight="1" x14ac:dyDescent="0.2">
      <c r="A31" s="848"/>
      <c r="B31" s="978" t="s">
        <v>252</v>
      </c>
      <c r="C31" s="976">
        <v>637</v>
      </c>
      <c r="F31" s="257"/>
    </row>
    <row r="32" spans="1:10" s="611" customFormat="1" ht="15" customHeight="1" x14ac:dyDescent="0.2">
      <c r="A32" s="850"/>
      <c r="B32" s="978" t="s">
        <v>253</v>
      </c>
      <c r="C32" s="976">
        <v>895</v>
      </c>
      <c r="F32" s="257"/>
    </row>
    <row r="33" spans="1:6" s="611" customFormat="1" ht="15" customHeight="1" x14ac:dyDescent="0.2">
      <c r="A33" s="848"/>
      <c r="B33" s="978" t="s">
        <v>254</v>
      </c>
      <c r="C33" s="976">
        <v>1354</v>
      </c>
      <c r="F33" s="257"/>
    </row>
    <row r="34" spans="1:6" s="611" customFormat="1" ht="15" customHeight="1" x14ac:dyDescent="0.2">
      <c r="A34" s="848"/>
      <c r="B34" s="978" t="s">
        <v>255</v>
      </c>
      <c r="C34" s="976">
        <v>1491</v>
      </c>
      <c r="F34" s="774"/>
    </row>
    <row r="35" spans="1:6" s="611" customFormat="1" ht="15" customHeight="1" x14ac:dyDescent="0.2">
      <c r="A35" s="851"/>
      <c r="B35" s="979" t="s">
        <v>256</v>
      </c>
      <c r="C35" s="981">
        <v>1183</v>
      </c>
    </row>
    <row r="36" spans="1:6" ht="15" customHeight="1" x14ac:dyDescent="0.2">
      <c r="A36" s="851"/>
      <c r="B36" s="979" t="s">
        <v>257</v>
      </c>
      <c r="C36" s="981">
        <v>853</v>
      </c>
    </row>
    <row r="37" spans="1:6" ht="15" customHeight="1" thickBot="1" x14ac:dyDescent="0.25">
      <c r="A37" s="461"/>
      <c r="B37" s="980" t="s">
        <v>258</v>
      </c>
      <c r="C37" s="982">
        <v>830</v>
      </c>
    </row>
    <row r="38" spans="1:6" ht="15" hidden="1" customHeight="1" outlineLevel="1" x14ac:dyDescent="0.2">
      <c r="A38" s="568"/>
      <c r="B38" s="569" t="s">
        <v>259</v>
      </c>
      <c r="C38" s="570">
        <v>786</v>
      </c>
    </row>
    <row r="39" spans="1:6" collapsed="1" x14ac:dyDescent="0.2"/>
  </sheetData>
  <pageMargins left="0.39370078740157483" right="0.39370078740157483" top="0.78740157480314965" bottom="0.79" header="0.51181102362204722" footer="0.51181102362204722"/>
  <pageSetup paperSize="9" orientation="landscape"/>
  <headerFooter alignWithMargins="0">
    <oddFooter>&amp;L&amp;F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L49"/>
  <sheetViews>
    <sheetView showGridLines="0" zoomScaleNormal="100" workbookViewId="0">
      <selection activeCell="B26" sqref="B26"/>
    </sheetView>
  </sheetViews>
  <sheetFormatPr baseColWidth="10" defaultColWidth="11.42578125" defaultRowHeight="12.75" outlineLevelRow="1" x14ac:dyDescent="0.2"/>
  <cols>
    <col min="1" max="1" width="8.140625" style="22" customWidth="1"/>
    <col min="2" max="2" width="28.140625" style="22" bestFit="1" customWidth="1"/>
    <col min="3" max="5" width="12.7109375" style="22" customWidth="1"/>
    <col min="6" max="6" width="11.42578125" style="22" customWidth="1"/>
    <col min="7" max="16384" width="11.42578125" style="22"/>
  </cols>
  <sheetData>
    <row r="2" spans="1:11" x14ac:dyDescent="0.2">
      <c r="A2" s="23" t="s">
        <v>0</v>
      </c>
    </row>
    <row r="3" spans="1:11" x14ac:dyDescent="0.2">
      <c r="A3" s="23"/>
    </row>
    <row r="4" spans="1:11" x14ac:dyDescent="0.2">
      <c r="A4" s="23" t="str">
        <f>A8</f>
        <v>Tabell 1-11-A - Kvalifiseringsprogram - saksmengde 01.01.-31.12.</v>
      </c>
      <c r="J4" s="22" t="s">
        <v>16</v>
      </c>
    </row>
    <row r="5" spans="1:11" x14ac:dyDescent="0.2">
      <c r="A5" s="23"/>
    </row>
    <row r="6" spans="1:11" x14ac:dyDescent="0.2">
      <c r="A6" s="462" t="s">
        <v>214</v>
      </c>
    </row>
    <row r="7" spans="1:11" x14ac:dyDescent="0.2">
      <c r="A7" s="23"/>
    </row>
    <row r="8" spans="1:11" ht="31.5" customHeight="1" thickBot="1" x14ac:dyDescent="0.25">
      <c r="A8" s="212" t="s">
        <v>260</v>
      </c>
      <c r="B8" s="213"/>
      <c r="C8" s="213"/>
      <c r="D8" s="213"/>
      <c r="E8" s="213"/>
    </row>
    <row r="9" spans="1:11" ht="13.5" customHeight="1" thickBot="1" x14ac:dyDescent="0.25">
      <c r="A9" s="1852" t="s">
        <v>3</v>
      </c>
      <c r="B9" s="1848" t="s">
        <v>4</v>
      </c>
      <c r="C9" s="1848" t="s">
        <v>261</v>
      </c>
      <c r="D9" s="1848" t="s">
        <v>262</v>
      </c>
      <c r="E9" s="1850" t="s">
        <v>263</v>
      </c>
      <c r="I9" s="395"/>
      <c r="J9" s="395"/>
      <c r="K9" s="395"/>
    </row>
    <row r="10" spans="1:11" ht="40.5" customHeight="1" thickBot="1" x14ac:dyDescent="0.25">
      <c r="A10" s="1853"/>
      <c r="B10" s="1849"/>
      <c r="C10" s="1849"/>
      <c r="D10" s="1849"/>
      <c r="E10" s="1851"/>
      <c r="I10" s="395"/>
      <c r="J10" s="395"/>
      <c r="K10" s="395"/>
    </row>
    <row r="11" spans="1:11" x14ac:dyDescent="0.2">
      <c r="A11" s="251">
        <v>1</v>
      </c>
      <c r="B11" s="214" t="s">
        <v>14</v>
      </c>
      <c r="C11" s="1473">
        <v>181</v>
      </c>
      <c r="D11" s="1474">
        <v>136</v>
      </c>
      <c r="E11" s="1475">
        <v>32</v>
      </c>
      <c r="G11" s="395"/>
      <c r="H11" s="395" t="s">
        <v>16</v>
      </c>
      <c r="I11" s="395"/>
      <c r="J11" s="395"/>
      <c r="K11" s="464"/>
    </row>
    <row r="12" spans="1:11" x14ac:dyDescent="0.2">
      <c r="A12" s="252">
        <v>2</v>
      </c>
      <c r="B12" s="215" t="s">
        <v>15</v>
      </c>
      <c r="C12" s="993">
        <v>142</v>
      </c>
      <c r="D12" s="881">
        <v>103</v>
      </c>
      <c r="E12" s="994">
        <v>15</v>
      </c>
      <c r="G12" s="395"/>
      <c r="H12" s="395"/>
      <c r="I12" s="395"/>
      <c r="J12" s="395"/>
      <c r="K12" s="395"/>
    </row>
    <row r="13" spans="1:11" x14ac:dyDescent="0.2">
      <c r="A13" s="252">
        <v>3</v>
      </c>
      <c r="B13" s="215" t="s">
        <v>17</v>
      </c>
      <c r="C13" s="993">
        <v>62</v>
      </c>
      <c r="D13" s="881">
        <v>49</v>
      </c>
      <c r="E13" s="994">
        <v>5</v>
      </c>
      <c r="G13" s="395"/>
      <c r="H13" s="395"/>
      <c r="I13" s="395"/>
      <c r="J13" s="395"/>
      <c r="K13" s="395"/>
    </row>
    <row r="14" spans="1:11" x14ac:dyDescent="0.2">
      <c r="A14" s="252">
        <v>4</v>
      </c>
      <c r="B14" s="215" t="s">
        <v>18</v>
      </c>
      <c r="C14" s="993">
        <v>53</v>
      </c>
      <c r="D14" s="881">
        <v>36</v>
      </c>
      <c r="E14" s="994">
        <v>20</v>
      </c>
      <c r="G14" s="395"/>
      <c r="H14" s="395"/>
      <c r="I14" s="395"/>
      <c r="J14" s="395"/>
      <c r="K14" s="395"/>
    </row>
    <row r="15" spans="1:11" x14ac:dyDescent="0.2">
      <c r="A15" s="252">
        <v>5</v>
      </c>
      <c r="B15" s="215" t="s">
        <v>19</v>
      </c>
      <c r="C15" s="993">
        <v>140</v>
      </c>
      <c r="D15" s="881">
        <v>50</v>
      </c>
      <c r="E15" s="994">
        <v>17</v>
      </c>
      <c r="G15" s="395"/>
      <c r="H15" s="395"/>
      <c r="I15" s="395"/>
      <c r="J15" s="395"/>
      <c r="K15" s="395"/>
    </row>
    <row r="16" spans="1:11" x14ac:dyDescent="0.2">
      <c r="A16" s="252">
        <v>6</v>
      </c>
      <c r="B16" s="215" t="s">
        <v>20</v>
      </c>
      <c r="C16" s="993">
        <v>25</v>
      </c>
      <c r="D16" s="881">
        <v>16</v>
      </c>
      <c r="E16" s="994">
        <v>6</v>
      </c>
      <c r="G16" s="395"/>
      <c r="H16" s="395"/>
    </row>
    <row r="17" spans="1:11" x14ac:dyDescent="0.2">
      <c r="A17" s="252">
        <v>7</v>
      </c>
      <c r="B17" s="215" t="s">
        <v>21</v>
      </c>
      <c r="C17" s="993">
        <v>43</v>
      </c>
      <c r="D17" s="881">
        <v>28</v>
      </c>
      <c r="E17" s="994">
        <v>10</v>
      </c>
      <c r="G17" s="395"/>
      <c r="H17" s="395"/>
      <c r="I17" s="611"/>
      <c r="J17" s="611"/>
      <c r="K17" s="611"/>
    </row>
    <row r="18" spans="1:11" x14ac:dyDescent="0.2">
      <c r="A18" s="252">
        <v>8</v>
      </c>
      <c r="B18" s="215" t="s">
        <v>22</v>
      </c>
      <c r="C18" s="993">
        <v>38</v>
      </c>
      <c r="D18" s="881">
        <v>28</v>
      </c>
      <c r="E18" s="994">
        <v>3</v>
      </c>
      <c r="G18" s="395"/>
      <c r="H18" s="395"/>
    </row>
    <row r="19" spans="1:11" x14ac:dyDescent="0.2">
      <c r="A19" s="252">
        <v>9</v>
      </c>
      <c r="B19" s="215" t="s">
        <v>23</v>
      </c>
      <c r="C19" s="993">
        <v>54</v>
      </c>
      <c r="D19" s="881">
        <v>49</v>
      </c>
      <c r="E19" s="994">
        <v>7</v>
      </c>
      <c r="G19" s="395"/>
      <c r="H19" s="395"/>
    </row>
    <row r="20" spans="1:11" x14ac:dyDescent="0.2">
      <c r="A20" s="252">
        <v>10</v>
      </c>
      <c r="B20" s="215" t="s">
        <v>24</v>
      </c>
      <c r="C20" s="993">
        <v>46</v>
      </c>
      <c r="D20" s="881">
        <v>36</v>
      </c>
      <c r="E20" s="994">
        <v>4</v>
      </c>
      <c r="G20" s="395"/>
      <c r="H20" s="395"/>
      <c r="I20" s="744"/>
      <c r="J20" s="744"/>
      <c r="K20" s="744"/>
    </row>
    <row r="21" spans="1:11" x14ac:dyDescent="0.2">
      <c r="A21" s="252">
        <v>11</v>
      </c>
      <c r="B21" s="215" t="s">
        <v>25</v>
      </c>
      <c r="C21" s="993">
        <v>64</v>
      </c>
      <c r="D21" s="881">
        <v>54</v>
      </c>
      <c r="E21" s="994">
        <v>12</v>
      </c>
      <c r="G21" s="395"/>
      <c r="H21" s="395"/>
      <c r="I21" s="395"/>
      <c r="J21" s="395"/>
      <c r="K21" s="395"/>
    </row>
    <row r="22" spans="1:11" x14ac:dyDescent="0.2">
      <c r="A22" s="252">
        <v>12</v>
      </c>
      <c r="B22" s="215" t="s">
        <v>26</v>
      </c>
      <c r="C22" s="993">
        <v>147</v>
      </c>
      <c r="D22" s="881">
        <v>70</v>
      </c>
      <c r="E22" s="994">
        <v>38</v>
      </c>
      <c r="G22" s="395"/>
      <c r="H22" s="395"/>
    </row>
    <row r="23" spans="1:11" x14ac:dyDescent="0.2">
      <c r="A23" s="250">
        <v>13</v>
      </c>
      <c r="B23" s="216" t="s">
        <v>27</v>
      </c>
      <c r="C23" s="993">
        <v>80</v>
      </c>
      <c r="D23" s="881">
        <v>40</v>
      </c>
      <c r="E23" s="994">
        <v>39</v>
      </c>
      <c r="G23" s="395"/>
      <c r="H23" s="395"/>
      <c r="I23" s="395"/>
      <c r="J23" s="395"/>
      <c r="K23" s="395"/>
    </row>
    <row r="24" spans="1:11" x14ac:dyDescent="0.2">
      <c r="A24" s="252">
        <v>14</v>
      </c>
      <c r="B24" s="215" t="s">
        <v>28</v>
      </c>
      <c r="C24" s="993">
        <v>32</v>
      </c>
      <c r="D24" s="881">
        <v>27</v>
      </c>
      <c r="E24" s="994">
        <v>3</v>
      </c>
      <c r="G24" s="395"/>
      <c r="H24" s="395"/>
    </row>
    <row r="25" spans="1:11" ht="13.5" customHeight="1" thickBot="1" x14ac:dyDescent="0.25">
      <c r="A25" s="250">
        <v>15</v>
      </c>
      <c r="B25" s="216" t="s">
        <v>29</v>
      </c>
      <c r="C25" s="997">
        <v>104</v>
      </c>
      <c r="D25" s="998">
        <v>75</v>
      </c>
      <c r="E25" s="999">
        <v>24</v>
      </c>
      <c r="G25" s="395"/>
      <c r="H25" s="395"/>
      <c r="I25" s="395"/>
      <c r="J25" s="395"/>
      <c r="K25" s="395"/>
    </row>
    <row r="26" spans="1:11" x14ac:dyDescent="0.2">
      <c r="A26" s="975"/>
      <c r="B26" s="1415" t="s">
        <v>53</v>
      </c>
      <c r="C26" s="1416">
        <f>SUM(C11:C25)</f>
        <v>1211</v>
      </c>
      <c r="D26" s="1416">
        <f>SUM(D11:D25)</f>
        <v>797</v>
      </c>
      <c r="E26" s="1417">
        <f>SUM(E11:E25)</f>
        <v>235</v>
      </c>
    </row>
    <row r="27" spans="1:11" x14ac:dyDescent="0.2">
      <c r="A27" s="1763"/>
      <c r="B27" s="1772" t="s">
        <v>54</v>
      </c>
      <c r="C27" s="1413">
        <v>1019</v>
      </c>
      <c r="D27" s="1413">
        <v>714</v>
      </c>
      <c r="E27" s="1414">
        <v>234</v>
      </c>
    </row>
    <row r="28" spans="1:11" s="611" customFormat="1" x14ac:dyDescent="0.2">
      <c r="A28" s="848"/>
      <c r="B28" s="845" t="s">
        <v>55</v>
      </c>
      <c r="C28" s="846">
        <v>1198</v>
      </c>
      <c r="D28" s="846">
        <v>927</v>
      </c>
      <c r="E28" s="849">
        <v>176</v>
      </c>
    </row>
    <row r="29" spans="1:11" s="611" customFormat="1" x14ac:dyDescent="0.2">
      <c r="A29" s="848"/>
      <c r="B29" s="845" t="s">
        <v>56</v>
      </c>
      <c r="C29" s="846">
        <v>1143</v>
      </c>
      <c r="D29" s="846">
        <v>993</v>
      </c>
      <c r="E29" s="849">
        <v>162</v>
      </c>
    </row>
    <row r="30" spans="1:11" s="611" customFormat="1" x14ac:dyDescent="0.2">
      <c r="A30" s="848"/>
      <c r="B30" s="845" t="s">
        <v>57</v>
      </c>
      <c r="C30" s="846">
        <v>809</v>
      </c>
      <c r="D30" s="846">
        <v>588</v>
      </c>
      <c r="E30" s="849">
        <v>131</v>
      </c>
    </row>
    <row r="31" spans="1:11" s="611" customFormat="1" x14ac:dyDescent="0.2">
      <c r="A31" s="848"/>
      <c r="B31" s="845" t="s">
        <v>58</v>
      </c>
      <c r="C31" s="846">
        <v>972</v>
      </c>
      <c r="D31" s="846">
        <v>685</v>
      </c>
      <c r="E31" s="849">
        <v>120</v>
      </c>
    </row>
    <row r="32" spans="1:11" s="611" customFormat="1" x14ac:dyDescent="0.2">
      <c r="A32" s="848"/>
      <c r="B32" s="845" t="s">
        <v>59</v>
      </c>
      <c r="C32" s="846">
        <v>1115</v>
      </c>
      <c r="D32" s="846">
        <v>819</v>
      </c>
      <c r="E32" s="849">
        <v>140</v>
      </c>
    </row>
    <row r="33" spans="1:12" x14ac:dyDescent="0.2">
      <c r="A33" s="850"/>
      <c r="B33" s="845" t="s">
        <v>60</v>
      </c>
      <c r="C33" s="846">
        <v>1203</v>
      </c>
      <c r="D33" s="846">
        <v>1010</v>
      </c>
      <c r="E33" s="849">
        <v>112</v>
      </c>
    </row>
    <row r="34" spans="1:12" x14ac:dyDescent="0.2">
      <c r="A34" s="850"/>
      <c r="B34" s="845" t="s">
        <v>61</v>
      </c>
      <c r="C34" s="846">
        <v>1169</v>
      </c>
      <c r="D34" s="846">
        <v>886</v>
      </c>
      <c r="E34" s="849">
        <v>159</v>
      </c>
    </row>
    <row r="35" spans="1:12" s="611" customFormat="1" x14ac:dyDescent="0.2">
      <c r="A35" s="851"/>
      <c r="B35" s="847" t="s">
        <v>62</v>
      </c>
      <c r="C35" s="846">
        <v>1194</v>
      </c>
      <c r="D35" s="846">
        <v>973</v>
      </c>
      <c r="E35" s="849">
        <v>194</v>
      </c>
    </row>
    <row r="36" spans="1:12" ht="13.5" customHeight="1" thickBot="1" x14ac:dyDescent="0.25">
      <c r="A36" s="461"/>
      <c r="B36" s="465" t="s">
        <v>63</v>
      </c>
      <c r="C36" s="315">
        <v>1286</v>
      </c>
      <c r="D36" s="315">
        <v>1058</v>
      </c>
      <c r="E36" s="318">
        <v>205</v>
      </c>
    </row>
    <row r="37" spans="1:12" ht="12.75" hidden="1" customHeight="1" x14ac:dyDescent="0.2">
      <c r="A37" s="1411"/>
      <c r="B37" s="1412" t="s">
        <v>64</v>
      </c>
      <c r="C37" s="1413">
        <v>1379</v>
      </c>
      <c r="D37" s="1413">
        <v>1072</v>
      </c>
      <c r="E37" s="1414">
        <v>223</v>
      </c>
    </row>
    <row r="38" spans="1:12" hidden="1" outlineLevel="1" x14ac:dyDescent="0.2">
      <c r="A38" s="851"/>
      <c r="B38" s="847" t="s">
        <v>264</v>
      </c>
      <c r="C38" s="460">
        <v>282</v>
      </c>
      <c r="D38" s="460">
        <v>232</v>
      </c>
      <c r="E38" s="795">
        <v>64</v>
      </c>
      <c r="I38" s="22">
        <v>150</v>
      </c>
      <c r="J38" s="22">
        <v>92</v>
      </c>
      <c r="K38" s="22">
        <v>19</v>
      </c>
    </row>
    <row r="39" spans="1:12" ht="13.5" hidden="1" customHeight="1" collapsed="1" thickBot="1" x14ac:dyDescent="0.25">
      <c r="A39" s="461"/>
      <c r="B39" s="465" t="s">
        <v>156</v>
      </c>
      <c r="C39" s="315">
        <v>1303</v>
      </c>
      <c r="D39" s="315">
        <v>1096</v>
      </c>
      <c r="E39" s="318">
        <v>229</v>
      </c>
    </row>
    <row r="40" spans="1:12" ht="13.5" hidden="1" customHeight="1" outlineLevel="1" thickBot="1" x14ac:dyDescent="0.25">
      <c r="A40" s="571"/>
      <c r="B40" s="572" t="s">
        <v>265</v>
      </c>
      <c r="C40" s="604">
        <v>902</v>
      </c>
      <c r="D40" s="605">
        <v>755</v>
      </c>
      <c r="E40" s="606">
        <v>155</v>
      </c>
    </row>
    <row r="41" spans="1:12" ht="13.5" hidden="1" customHeight="1" outlineLevel="1" x14ac:dyDescent="0.2">
      <c r="A41" s="573"/>
      <c r="B41" s="574" t="s">
        <v>67</v>
      </c>
      <c r="C41" s="575">
        <v>461</v>
      </c>
      <c r="D41" s="576">
        <v>386</v>
      </c>
      <c r="E41" s="577">
        <v>79</v>
      </c>
    </row>
    <row r="42" spans="1:12" hidden="1" outlineLevel="1" x14ac:dyDescent="0.2">
      <c r="A42" s="319"/>
      <c r="B42" s="466" t="s">
        <v>68</v>
      </c>
      <c r="C42" s="467">
        <v>1359</v>
      </c>
      <c r="D42" s="468">
        <v>1135</v>
      </c>
      <c r="E42" s="469">
        <v>232</v>
      </c>
    </row>
    <row r="43" spans="1:12" ht="12.75" hidden="1" customHeight="1" outlineLevel="1" thickBot="1" x14ac:dyDescent="0.25">
      <c r="A43" s="320"/>
      <c r="B43" s="321" t="s">
        <v>69</v>
      </c>
      <c r="C43" s="322">
        <v>799</v>
      </c>
      <c r="D43" s="323">
        <v>640</v>
      </c>
      <c r="E43" s="324">
        <v>126</v>
      </c>
    </row>
    <row r="44" spans="1:12" ht="13.5" hidden="1" customHeight="1" outlineLevel="1" x14ac:dyDescent="0.2">
      <c r="A44" s="325"/>
      <c r="B44" s="326" t="s">
        <v>70</v>
      </c>
      <c r="C44" s="327">
        <v>358</v>
      </c>
      <c r="D44" s="327">
        <v>277</v>
      </c>
      <c r="E44" s="328">
        <v>42</v>
      </c>
      <c r="L44" s="22" t="s">
        <v>266</v>
      </c>
    </row>
    <row r="45" spans="1:12" hidden="1" outlineLevel="1" x14ac:dyDescent="0.2">
      <c r="A45" s="329"/>
      <c r="B45" s="330" t="s">
        <v>71</v>
      </c>
      <c r="C45" s="470">
        <v>1483</v>
      </c>
      <c r="D45" s="470">
        <v>1055</v>
      </c>
      <c r="E45" s="471">
        <v>385</v>
      </c>
    </row>
    <row r="46" spans="1:12" ht="12.75" hidden="1" customHeight="1" outlineLevel="1" thickBot="1" x14ac:dyDescent="0.25">
      <c r="A46" s="331"/>
      <c r="B46" s="332" t="s">
        <v>72</v>
      </c>
      <c r="C46" s="460">
        <v>880</v>
      </c>
      <c r="D46" s="460">
        <v>536</v>
      </c>
      <c r="E46" s="472">
        <v>252</v>
      </c>
    </row>
    <row r="47" spans="1:12" ht="13.5" hidden="1" customHeight="1" outlineLevel="1" thickBot="1" x14ac:dyDescent="0.25">
      <c r="A47" s="333"/>
      <c r="B47" s="473" t="s">
        <v>73</v>
      </c>
      <c r="C47" s="474">
        <v>480</v>
      </c>
      <c r="D47" s="474">
        <v>259</v>
      </c>
      <c r="E47" s="475">
        <v>143</v>
      </c>
    </row>
    <row r="48" spans="1:12" collapsed="1" x14ac:dyDescent="0.2">
      <c r="A48" s="462" t="s">
        <v>214</v>
      </c>
      <c r="B48" s="217"/>
      <c r="C48" s="217"/>
      <c r="D48" s="217"/>
      <c r="E48" s="217"/>
    </row>
    <row r="49" spans="1:1" x14ac:dyDescent="0.2">
      <c r="A49" s="1409" t="s">
        <v>235</v>
      </c>
    </row>
  </sheetData>
  <mergeCells count="5">
    <mergeCell ref="C9:C10"/>
    <mergeCell ref="B9:B10"/>
    <mergeCell ref="D9:D10"/>
    <mergeCell ref="E9:E10"/>
    <mergeCell ref="A9:A10"/>
  </mergeCells>
  <pageMargins left="0.39370078740157483" right="0.39370078740157483" top="0.78740157480314965" bottom="0.79" header="0.51181102362204722" footer="0.51181102362204722"/>
  <pageSetup paperSize="9" orientation="landscape"/>
  <headerFooter alignWithMargins="0">
    <oddFooter>&amp;L&amp;F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6"/>
  <sheetViews>
    <sheetView showGridLines="0" topLeftCell="A4" zoomScaleNormal="100" workbookViewId="0">
      <selection activeCell="I29" sqref="I29"/>
    </sheetView>
  </sheetViews>
  <sheetFormatPr baseColWidth="10" defaultColWidth="11.42578125" defaultRowHeight="12.75" outlineLevelRow="1" x14ac:dyDescent="0.2"/>
  <cols>
    <col min="1" max="1" width="8.140625" style="39" customWidth="1"/>
    <col min="2" max="2" width="23.140625" style="56" customWidth="1"/>
    <col min="3" max="3" width="17.85546875" style="56" customWidth="1"/>
    <col min="4" max="4" width="16.28515625" style="56" customWidth="1"/>
    <col min="5" max="5" width="17.5703125" style="56" customWidth="1"/>
    <col min="6" max="6" width="12.7109375" style="56" customWidth="1"/>
    <col min="7" max="7" width="12.28515625" style="56" customWidth="1"/>
    <col min="8" max="8" width="10.140625" style="56" customWidth="1"/>
    <col min="9" max="10" width="11.42578125" style="56" customWidth="1"/>
    <col min="11" max="16384" width="11.42578125" style="56"/>
  </cols>
  <sheetData>
    <row r="1" spans="1:11" x14ac:dyDescent="0.2">
      <c r="A1" s="38" t="s">
        <v>0</v>
      </c>
    </row>
    <row r="2" spans="1:11" x14ac:dyDescent="0.2">
      <c r="A2" s="38"/>
    </row>
    <row r="3" spans="1:11" x14ac:dyDescent="0.2">
      <c r="A3" s="38" t="str">
        <f>A9</f>
        <v>Tabell 1-11-B  Tiltaksbruk i Kvalifiseringsprogrammet (KVP):  Deltakere pr 31.12. fordelt på tiltakskategori (kommune/stat).</v>
      </c>
    </row>
    <row r="4" spans="1:11" x14ac:dyDescent="0.2">
      <c r="A4" s="38"/>
    </row>
    <row r="5" spans="1:11" x14ac:dyDescent="0.2">
      <c r="A5" s="462" t="s">
        <v>214</v>
      </c>
    </row>
    <row r="6" spans="1:11" x14ac:dyDescent="0.2">
      <c r="A6" s="462"/>
    </row>
    <row r="7" spans="1:11" x14ac:dyDescent="0.2">
      <c r="A7" s="462"/>
      <c r="I7" s="40"/>
      <c r="J7" s="41"/>
      <c r="K7" s="41"/>
    </row>
    <row r="8" spans="1:11" ht="18.75" customHeight="1" x14ac:dyDescent="0.2">
      <c r="A8" s="56"/>
      <c r="I8" s="43"/>
      <c r="J8" s="43"/>
      <c r="K8" s="43"/>
    </row>
    <row r="9" spans="1:11" ht="32.25" customHeight="1" thickBot="1" x14ac:dyDescent="0.25">
      <c r="A9" s="1854" t="s">
        <v>267</v>
      </c>
      <c r="B9" s="1855"/>
      <c r="C9" s="1855"/>
      <c r="D9" s="1855"/>
      <c r="E9" s="1855"/>
      <c r="F9" s="1855"/>
      <c r="G9" s="272"/>
      <c r="I9" s="43"/>
      <c r="J9" s="43"/>
      <c r="K9" s="43"/>
    </row>
    <row r="10" spans="1:11" s="41" customFormat="1" ht="24.75" customHeight="1" x14ac:dyDescent="0.2">
      <c r="A10" s="220"/>
      <c r="B10" s="221"/>
      <c r="C10" s="1856" t="s">
        <v>268</v>
      </c>
      <c r="D10" s="1836"/>
      <c r="E10" s="1836"/>
      <c r="F10" s="707"/>
      <c r="G10" s="40"/>
      <c r="H10" s="40"/>
      <c r="I10" s="43"/>
      <c r="J10" s="43"/>
      <c r="K10" s="43"/>
    </row>
    <row r="11" spans="1:11" s="41" customFormat="1" ht="68.25" customHeight="1" thickBot="1" x14ac:dyDescent="0.25">
      <c r="A11" s="223" t="s">
        <v>3</v>
      </c>
      <c r="B11" s="224" t="s">
        <v>4</v>
      </c>
      <c r="C11" s="225" t="s">
        <v>269</v>
      </c>
      <c r="D11" s="226" t="s">
        <v>270</v>
      </c>
      <c r="E11" s="227" t="s">
        <v>271</v>
      </c>
      <c r="F11" s="227" t="s">
        <v>272</v>
      </c>
      <c r="G11" s="40"/>
      <c r="H11" s="40"/>
      <c r="I11" s="43"/>
      <c r="J11" s="43"/>
      <c r="K11" s="43"/>
    </row>
    <row r="12" spans="1:11" s="43" customFormat="1" ht="15" customHeight="1" x14ac:dyDescent="0.2">
      <c r="A12" s="228">
        <v>1</v>
      </c>
      <c r="B12" s="229" t="s">
        <v>14</v>
      </c>
      <c r="C12" s="883">
        <v>129</v>
      </c>
      <c r="D12" s="886">
        <v>33</v>
      </c>
      <c r="E12" s="887">
        <v>10</v>
      </c>
      <c r="F12" s="293">
        <v>172</v>
      </c>
      <c r="G12" s="42"/>
      <c r="H12" s="395"/>
    </row>
    <row r="13" spans="1:11" s="43" customFormat="1" ht="15" customHeight="1" x14ac:dyDescent="0.2">
      <c r="A13" s="230">
        <v>2</v>
      </c>
      <c r="B13" s="231" t="s">
        <v>15</v>
      </c>
      <c r="C13" s="884">
        <v>19</v>
      </c>
      <c r="D13" s="881">
        <v>11</v>
      </c>
      <c r="E13" s="888">
        <v>1</v>
      </c>
      <c r="F13" s="294">
        <v>31</v>
      </c>
      <c r="G13" s="42"/>
      <c r="H13" s="395"/>
    </row>
    <row r="14" spans="1:11" s="43" customFormat="1" ht="15" customHeight="1" x14ac:dyDescent="0.2">
      <c r="A14" s="230">
        <v>3</v>
      </c>
      <c r="B14" s="231" t="s">
        <v>17</v>
      </c>
      <c r="C14" s="884">
        <v>12</v>
      </c>
      <c r="D14" s="881">
        <v>48</v>
      </c>
      <c r="E14" s="888">
        <v>13</v>
      </c>
      <c r="F14" s="294">
        <v>73</v>
      </c>
      <c r="G14" s="42"/>
      <c r="H14" s="395"/>
    </row>
    <row r="15" spans="1:11" s="43" customFormat="1" ht="15" customHeight="1" x14ac:dyDescent="0.2">
      <c r="A15" s="230">
        <v>4</v>
      </c>
      <c r="B15" s="231" t="s">
        <v>18</v>
      </c>
      <c r="C15" s="884">
        <v>14</v>
      </c>
      <c r="D15" s="881">
        <v>19</v>
      </c>
      <c r="E15" s="888">
        <v>16</v>
      </c>
      <c r="F15" s="294">
        <v>49</v>
      </c>
      <c r="G15" s="42"/>
      <c r="H15" s="395"/>
    </row>
    <row r="16" spans="1:11" s="43" customFormat="1" ht="15" customHeight="1" x14ac:dyDescent="0.2">
      <c r="A16" s="230">
        <v>5</v>
      </c>
      <c r="B16" s="231" t="s">
        <v>19</v>
      </c>
      <c r="C16" s="884">
        <v>37</v>
      </c>
      <c r="D16" s="881">
        <v>41</v>
      </c>
      <c r="E16" s="888">
        <v>0</v>
      </c>
      <c r="F16" s="294">
        <v>78</v>
      </c>
      <c r="G16" s="37"/>
      <c r="H16" s="395"/>
    </row>
    <row r="17" spans="1:10" s="43" customFormat="1" ht="15" customHeight="1" x14ac:dyDescent="0.2">
      <c r="A17" s="230">
        <v>6</v>
      </c>
      <c r="B17" s="231" t="s">
        <v>20</v>
      </c>
      <c r="C17" s="884">
        <v>8</v>
      </c>
      <c r="D17" s="881">
        <v>1</v>
      </c>
      <c r="E17" s="888">
        <v>5</v>
      </c>
      <c r="F17" s="294">
        <v>14</v>
      </c>
      <c r="G17" s="42"/>
      <c r="H17" s="395"/>
      <c r="I17" s="395"/>
      <c r="J17" s="395"/>
    </row>
    <row r="18" spans="1:10" s="43" customFormat="1" ht="15" customHeight="1" x14ac:dyDescent="0.2">
      <c r="A18" s="230">
        <v>7</v>
      </c>
      <c r="B18" s="231" t="s">
        <v>21</v>
      </c>
      <c r="C18" s="884">
        <v>14</v>
      </c>
      <c r="D18" s="881">
        <v>12</v>
      </c>
      <c r="E18" s="888">
        <v>2</v>
      </c>
      <c r="F18" s="294">
        <v>28</v>
      </c>
      <c r="G18" s="42"/>
      <c r="H18" s="395"/>
      <c r="I18" s="42"/>
    </row>
    <row r="19" spans="1:10" s="43" customFormat="1" ht="15" customHeight="1" x14ac:dyDescent="0.2">
      <c r="A19" s="230">
        <v>8</v>
      </c>
      <c r="B19" s="231" t="s">
        <v>22</v>
      </c>
      <c r="C19" s="884">
        <v>27</v>
      </c>
      <c r="D19" s="881">
        <v>5</v>
      </c>
      <c r="E19" s="888">
        <v>0</v>
      </c>
      <c r="F19" s="294">
        <v>32</v>
      </c>
      <c r="G19" s="42"/>
      <c r="H19" s="395"/>
    </row>
    <row r="20" spans="1:10" s="43" customFormat="1" ht="15" customHeight="1" x14ac:dyDescent="0.2">
      <c r="A20" s="230">
        <v>9</v>
      </c>
      <c r="B20" s="231" t="s">
        <v>23</v>
      </c>
      <c r="C20" s="884">
        <v>30</v>
      </c>
      <c r="D20" s="881">
        <v>76</v>
      </c>
      <c r="E20" s="888">
        <v>3</v>
      </c>
      <c r="F20" s="294">
        <v>109</v>
      </c>
      <c r="G20" s="42"/>
      <c r="H20" s="395"/>
    </row>
    <row r="21" spans="1:10" s="43" customFormat="1" ht="15" customHeight="1" x14ac:dyDescent="0.2">
      <c r="A21" s="230">
        <v>10</v>
      </c>
      <c r="B21" s="231" t="s">
        <v>24</v>
      </c>
      <c r="C21" s="884">
        <v>30</v>
      </c>
      <c r="D21" s="881">
        <v>42</v>
      </c>
      <c r="E21" s="888">
        <v>7</v>
      </c>
      <c r="F21" s="294">
        <v>79</v>
      </c>
      <c r="G21" s="42"/>
      <c r="H21" s="395"/>
    </row>
    <row r="22" spans="1:10" s="43" customFormat="1" ht="15" customHeight="1" x14ac:dyDescent="0.2">
      <c r="A22" s="230">
        <v>11</v>
      </c>
      <c r="B22" s="231" t="s">
        <v>25</v>
      </c>
      <c r="C22" s="884">
        <v>51</v>
      </c>
      <c r="D22" s="881">
        <v>61</v>
      </c>
      <c r="E22" s="888">
        <v>1</v>
      </c>
      <c r="F22" s="294">
        <v>113</v>
      </c>
      <c r="G22" s="37"/>
      <c r="H22" s="395"/>
    </row>
    <row r="23" spans="1:10" s="43" customFormat="1" ht="15" customHeight="1" x14ac:dyDescent="0.2">
      <c r="A23" s="230">
        <v>12</v>
      </c>
      <c r="B23" s="231" t="s">
        <v>26</v>
      </c>
      <c r="C23" s="884">
        <v>9</v>
      </c>
      <c r="D23" s="881">
        <v>46</v>
      </c>
      <c r="E23" s="888">
        <v>25</v>
      </c>
      <c r="F23" s="294">
        <v>80</v>
      </c>
      <c r="G23" s="42"/>
      <c r="H23" s="395"/>
    </row>
    <row r="24" spans="1:10" s="43" customFormat="1" ht="15" customHeight="1" x14ac:dyDescent="0.2">
      <c r="A24" s="230">
        <v>13</v>
      </c>
      <c r="B24" s="231" t="s">
        <v>27</v>
      </c>
      <c r="C24" s="884">
        <v>48</v>
      </c>
      <c r="D24" s="881">
        <v>11</v>
      </c>
      <c r="E24" s="888">
        <v>3</v>
      </c>
      <c r="F24" s="294">
        <v>62</v>
      </c>
      <c r="G24" s="42"/>
      <c r="H24" s="395"/>
    </row>
    <row r="25" spans="1:10" s="43" customFormat="1" ht="15" customHeight="1" x14ac:dyDescent="0.2">
      <c r="A25" s="230">
        <v>14</v>
      </c>
      <c r="B25" s="231" t="s">
        <v>28</v>
      </c>
      <c r="C25" s="884">
        <v>12</v>
      </c>
      <c r="D25" s="881">
        <v>26</v>
      </c>
      <c r="E25" s="889">
        <v>2</v>
      </c>
      <c r="F25" s="294">
        <v>40</v>
      </c>
      <c r="G25" s="42"/>
      <c r="H25" s="395"/>
    </row>
    <row r="26" spans="1:10" s="43" customFormat="1" ht="15" customHeight="1" thickBot="1" x14ac:dyDescent="0.25">
      <c r="A26" s="232">
        <v>15</v>
      </c>
      <c r="B26" s="233" t="s">
        <v>29</v>
      </c>
      <c r="C26" s="985">
        <v>90</v>
      </c>
      <c r="D26" s="986">
        <v>51</v>
      </c>
      <c r="E26" s="987">
        <v>16</v>
      </c>
      <c r="F26" s="295">
        <v>157</v>
      </c>
      <c r="G26" s="42"/>
      <c r="H26" s="395"/>
    </row>
    <row r="27" spans="1:10" s="43" customFormat="1" ht="15" customHeight="1" x14ac:dyDescent="0.2">
      <c r="A27" s="281"/>
      <c r="B27" s="854" t="s">
        <v>30</v>
      </c>
      <c r="C27" s="1418">
        <f>SUM(C12:C26)</f>
        <v>530</v>
      </c>
      <c r="D27" s="1418">
        <f>SUM(D12:D26)</f>
        <v>483</v>
      </c>
      <c r="E27" s="1418">
        <f>SUM(E12:E26)</f>
        <v>104</v>
      </c>
      <c r="F27" s="855">
        <f>SUM(F12:F26)</f>
        <v>1117</v>
      </c>
      <c r="G27" s="42"/>
      <c r="H27" s="395"/>
    </row>
    <row r="28" spans="1:10" s="43" customFormat="1" ht="15" customHeight="1" x14ac:dyDescent="0.2">
      <c r="A28" s="859"/>
      <c r="B28" s="860" t="s">
        <v>31</v>
      </c>
      <c r="C28" s="861">
        <v>722</v>
      </c>
      <c r="D28" s="861">
        <v>471</v>
      </c>
      <c r="E28" s="861">
        <v>134</v>
      </c>
      <c r="F28" s="862">
        <v>1327</v>
      </c>
      <c r="G28" s="42"/>
      <c r="H28" s="395"/>
    </row>
    <row r="29" spans="1:10" s="43" customFormat="1" ht="15" customHeight="1" x14ac:dyDescent="0.2">
      <c r="A29" s="859"/>
      <c r="B29" s="860" t="s">
        <v>32</v>
      </c>
      <c r="C29" s="861">
        <v>704</v>
      </c>
      <c r="D29" s="861">
        <v>599</v>
      </c>
      <c r="E29" s="861">
        <v>98</v>
      </c>
      <c r="F29" s="862">
        <v>1392</v>
      </c>
      <c r="G29" s="42"/>
      <c r="H29" s="395"/>
    </row>
    <row r="30" spans="1:10" s="43" customFormat="1" ht="15" customHeight="1" x14ac:dyDescent="0.2">
      <c r="A30" s="859"/>
      <c r="B30" s="860" t="s">
        <v>33</v>
      </c>
      <c r="C30" s="861">
        <v>610</v>
      </c>
      <c r="D30" s="861">
        <v>579</v>
      </c>
      <c r="E30" s="861">
        <v>136</v>
      </c>
      <c r="F30" s="862">
        <v>1325</v>
      </c>
      <c r="G30" s="42"/>
      <c r="H30" s="395"/>
    </row>
    <row r="31" spans="1:10" s="43" customFormat="1" ht="15" customHeight="1" x14ac:dyDescent="0.2">
      <c r="A31" s="859"/>
      <c r="B31" s="860" t="s">
        <v>34</v>
      </c>
      <c r="C31" s="861">
        <v>520</v>
      </c>
      <c r="D31" s="861">
        <v>511</v>
      </c>
      <c r="E31" s="861">
        <v>95</v>
      </c>
      <c r="F31" s="862">
        <v>1126</v>
      </c>
      <c r="G31" s="42"/>
      <c r="H31" s="395"/>
    </row>
    <row r="32" spans="1:10" s="43" customFormat="1" ht="15" customHeight="1" x14ac:dyDescent="0.2">
      <c r="A32" s="859"/>
      <c r="B32" s="860" t="s">
        <v>35</v>
      </c>
      <c r="C32" s="861">
        <v>597</v>
      </c>
      <c r="D32" s="861">
        <v>515</v>
      </c>
      <c r="E32" s="861">
        <v>89</v>
      </c>
      <c r="F32" s="862">
        <v>1201</v>
      </c>
      <c r="G32" s="42"/>
      <c r="H32" s="395"/>
    </row>
    <row r="33" spans="1:10" s="43" customFormat="1" ht="15" customHeight="1" x14ac:dyDescent="0.2">
      <c r="A33" s="856"/>
      <c r="B33" s="852" t="s">
        <v>221</v>
      </c>
      <c r="C33" s="853">
        <v>716</v>
      </c>
      <c r="D33" s="853">
        <v>325</v>
      </c>
      <c r="E33" s="853">
        <v>157</v>
      </c>
      <c r="F33" s="857">
        <v>1198</v>
      </c>
      <c r="G33" s="42"/>
      <c r="H33" s="395"/>
    </row>
    <row r="34" spans="1:10" s="37" customFormat="1" ht="15" customHeight="1" x14ac:dyDescent="0.2">
      <c r="A34" s="858"/>
      <c r="B34" s="852" t="s">
        <v>223</v>
      </c>
      <c r="C34" s="853">
        <v>688</v>
      </c>
      <c r="D34" s="853">
        <v>479</v>
      </c>
      <c r="E34" s="853">
        <v>102</v>
      </c>
      <c r="F34" s="857">
        <v>1269</v>
      </c>
      <c r="G34" s="36"/>
      <c r="H34" s="463"/>
    </row>
    <row r="35" spans="1:10" s="37" customFormat="1" ht="15" customHeight="1" x14ac:dyDescent="0.2">
      <c r="A35" s="858"/>
      <c r="B35" s="852" t="s">
        <v>224</v>
      </c>
      <c r="C35" s="853">
        <v>758</v>
      </c>
      <c r="D35" s="853">
        <v>392</v>
      </c>
      <c r="E35" s="853">
        <v>125</v>
      </c>
      <c r="F35" s="857">
        <v>1275</v>
      </c>
      <c r="G35" s="36"/>
      <c r="H35" s="463"/>
    </row>
    <row r="36" spans="1:10" s="43" customFormat="1" ht="15" customHeight="1" x14ac:dyDescent="0.2">
      <c r="A36" s="858"/>
      <c r="B36" s="852" t="s">
        <v>226</v>
      </c>
      <c r="C36" s="853">
        <v>824</v>
      </c>
      <c r="D36" s="853">
        <v>426</v>
      </c>
      <c r="E36" s="853">
        <v>132</v>
      </c>
      <c r="F36" s="857">
        <v>1382</v>
      </c>
      <c r="G36" s="601"/>
      <c r="H36" s="395"/>
    </row>
    <row r="37" spans="1:10" s="43" customFormat="1" ht="15" customHeight="1" thickBot="1" x14ac:dyDescent="0.25">
      <c r="A37" s="745"/>
      <c r="B37" s="314" t="s">
        <v>228</v>
      </c>
      <c r="C37" s="235">
        <v>737</v>
      </c>
      <c r="D37" s="235">
        <v>587</v>
      </c>
      <c r="E37" s="235">
        <v>96</v>
      </c>
      <c r="F37" s="236">
        <v>1420</v>
      </c>
      <c r="G37" s="601"/>
      <c r="H37" s="395"/>
      <c r="I37" s="395"/>
      <c r="J37" s="395"/>
    </row>
    <row r="38" spans="1:10" s="43" customFormat="1" ht="15" hidden="1" customHeight="1" thickBot="1" x14ac:dyDescent="0.25">
      <c r="A38" s="859"/>
      <c r="B38" s="860" t="s">
        <v>230</v>
      </c>
      <c r="C38" s="861">
        <v>804</v>
      </c>
      <c r="D38" s="861">
        <v>617</v>
      </c>
      <c r="E38" s="861">
        <v>64</v>
      </c>
      <c r="F38" s="862">
        <v>1485</v>
      </c>
      <c r="G38" s="601"/>
      <c r="H38" s="42"/>
      <c r="I38" s="42"/>
    </row>
    <row r="39" spans="1:10" s="43" customFormat="1" ht="15" hidden="1" customHeight="1" outlineLevel="1" thickBot="1" x14ac:dyDescent="0.25">
      <c r="A39" s="858"/>
      <c r="B39" s="852" t="s">
        <v>232</v>
      </c>
      <c r="C39" s="853">
        <v>635</v>
      </c>
      <c r="D39" s="853">
        <v>738</v>
      </c>
      <c r="E39" s="853">
        <v>133</v>
      </c>
      <c r="F39" s="857">
        <f>SUM(C39:E39)</f>
        <v>1506</v>
      </c>
      <c r="G39" s="601"/>
      <c r="H39" s="42"/>
      <c r="I39" s="42"/>
    </row>
    <row r="40" spans="1:10" s="43" customFormat="1" ht="15" hidden="1" customHeight="1" collapsed="1" thickBot="1" x14ac:dyDescent="0.25">
      <c r="A40" s="745"/>
      <c r="B40" s="314" t="s">
        <v>273</v>
      </c>
      <c r="C40" s="235">
        <v>680</v>
      </c>
      <c r="D40" s="235">
        <v>722</v>
      </c>
      <c r="E40" s="235">
        <v>129</v>
      </c>
      <c r="F40" s="236">
        <f>SUM(C40:E40)</f>
        <v>1531</v>
      </c>
      <c r="G40" s="601"/>
      <c r="H40" s="42"/>
      <c r="I40" s="42"/>
    </row>
    <row r="41" spans="1:10" ht="13.5" hidden="1" customHeight="1" outlineLevel="1" thickBot="1" x14ac:dyDescent="0.25">
      <c r="A41" s="584"/>
      <c r="B41" s="607" t="s">
        <v>274</v>
      </c>
      <c r="C41" s="580">
        <v>678</v>
      </c>
      <c r="D41" s="581">
        <v>795</v>
      </c>
      <c r="E41" s="582">
        <v>70</v>
      </c>
      <c r="F41" s="583">
        <v>1543</v>
      </c>
      <c r="G41" s="601"/>
    </row>
    <row r="42" spans="1:10" ht="13.5" hidden="1" customHeight="1" outlineLevel="1" thickBot="1" x14ac:dyDescent="0.25">
      <c r="A42" s="578"/>
      <c r="B42" s="579" t="s">
        <v>275</v>
      </c>
      <c r="C42" s="580">
        <v>683</v>
      </c>
      <c r="D42" s="581">
        <v>719</v>
      </c>
      <c r="E42" s="582">
        <v>129</v>
      </c>
      <c r="F42" s="583">
        <v>1531</v>
      </c>
      <c r="G42" s="601">
        <f>SUM(C42:E42)</f>
        <v>1531</v>
      </c>
    </row>
    <row r="43" spans="1:10" collapsed="1" x14ac:dyDescent="0.2">
      <c r="A43" s="462" t="s">
        <v>214</v>
      </c>
      <c r="B43" s="282"/>
      <c r="C43" s="100"/>
      <c r="D43" s="100"/>
      <c r="E43" s="100"/>
      <c r="F43" s="100"/>
    </row>
    <row r="44" spans="1:10" x14ac:dyDescent="0.2">
      <c r="A44" s="234" t="s">
        <v>276</v>
      </c>
      <c r="B44" s="282"/>
      <c r="C44" s="100"/>
      <c r="D44" s="100"/>
      <c r="E44" s="100"/>
      <c r="F44" s="100"/>
    </row>
    <row r="45" spans="1:10" x14ac:dyDescent="0.2">
      <c r="A45" s="1409" t="s">
        <v>235</v>
      </c>
    </row>
    <row r="46" spans="1:10" x14ac:dyDescent="0.2">
      <c r="C46" s="708"/>
      <c r="D46" s="708"/>
      <c r="E46" s="708"/>
      <c r="F46" s="709"/>
    </row>
  </sheetData>
  <mergeCells count="2">
    <mergeCell ref="A9:F9"/>
    <mergeCell ref="C10:E10"/>
  </mergeCells>
  <pageMargins left="0.39370078740157483" right="0.39370078740157483" top="0.78740157480314965" bottom="0.79" header="0.51181102362204722" footer="0.51181102362204722"/>
  <pageSetup paperSize="9" orientation="landscape"/>
  <headerFooter alignWithMargins="0">
    <oddFooter>&amp;L&amp;F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Z48"/>
  <sheetViews>
    <sheetView showGridLines="0" zoomScale="89" zoomScaleNormal="89" workbookViewId="0">
      <selection activeCell="L4" sqref="L4"/>
    </sheetView>
  </sheetViews>
  <sheetFormatPr baseColWidth="10" defaultColWidth="11.42578125" defaultRowHeight="12.75" outlineLevelRow="1" x14ac:dyDescent="0.2"/>
  <cols>
    <col min="1" max="1" width="8.140625" style="56" customWidth="1"/>
    <col min="2" max="2" width="22.7109375" style="56" customWidth="1"/>
    <col min="3" max="10" width="11" style="56" customWidth="1"/>
    <col min="11" max="11" width="9.140625" style="56" customWidth="1"/>
    <col min="12" max="12" width="11" style="56" customWidth="1"/>
    <col min="13" max="13" width="8.140625" style="56" customWidth="1"/>
    <col min="14" max="14" width="9.7109375" style="56" customWidth="1"/>
    <col min="15" max="15" width="10.140625" style="56" customWidth="1"/>
    <col min="16" max="16" width="8.140625" style="56" customWidth="1"/>
    <col min="17" max="17" width="11" style="56" customWidth="1"/>
    <col min="18" max="20" width="11.42578125" style="56" customWidth="1"/>
    <col min="21" max="21" width="23.85546875" style="56" customWidth="1"/>
    <col min="22" max="22" width="11.42578125" style="56" customWidth="1"/>
    <col min="23" max="16384" width="11.42578125" style="56"/>
  </cols>
  <sheetData>
    <row r="2" spans="1:22" x14ac:dyDescent="0.2">
      <c r="A2" s="38" t="s">
        <v>0</v>
      </c>
    </row>
    <row r="3" spans="1:22" x14ac:dyDescent="0.2">
      <c r="A3" s="38"/>
    </row>
    <row r="4" spans="1:22" x14ac:dyDescent="0.2">
      <c r="A4" s="38" t="str">
        <f>A7</f>
        <v>Tabell 1-11-E - Avgang fra kvalifiseringsprogrammet (KVP) og resultater for deltakerne -  perioden 01.01.-31.12.</v>
      </c>
    </row>
    <row r="5" spans="1:22" x14ac:dyDescent="0.2">
      <c r="A5" s="391"/>
    </row>
    <row r="6" spans="1:22" x14ac:dyDescent="0.2">
      <c r="A6" s="462" t="s">
        <v>214</v>
      </c>
      <c r="T6" s="56" t="s">
        <v>16</v>
      </c>
    </row>
    <row r="7" spans="1:22" ht="29.25" customHeight="1" thickBot="1" x14ac:dyDescent="0.25">
      <c r="A7" s="199" t="s">
        <v>277</v>
      </c>
      <c r="B7" s="40"/>
      <c r="C7" s="40"/>
      <c r="D7" s="40"/>
      <c r="E7" s="40"/>
      <c r="F7" s="40"/>
      <c r="G7" s="200"/>
      <c r="H7" s="200"/>
      <c r="I7" s="392"/>
      <c r="J7" s="200"/>
      <c r="K7" s="200"/>
      <c r="L7" s="798"/>
      <c r="M7" s="200"/>
      <c r="N7" s="200"/>
      <c r="O7" s="200"/>
      <c r="P7" s="200"/>
      <c r="Q7" s="200"/>
    </row>
    <row r="8" spans="1:22" s="57" customFormat="1" ht="72.75" customHeight="1" x14ac:dyDescent="0.2">
      <c r="A8" s="545"/>
      <c r="B8" s="546"/>
      <c r="C8" s="1857" t="s">
        <v>278</v>
      </c>
      <c r="D8" s="1825"/>
      <c r="E8" s="1825"/>
      <c r="F8" s="1825"/>
      <c r="G8" s="1825"/>
      <c r="H8" s="1825"/>
      <c r="I8" s="1825"/>
      <c r="J8" s="1825"/>
      <c r="K8" s="1825"/>
      <c r="L8" s="1827"/>
      <c r="M8" s="1858" t="s">
        <v>279</v>
      </c>
      <c r="N8" s="1825"/>
      <c r="O8" s="1827"/>
      <c r="P8" s="547" t="s">
        <v>280</v>
      </c>
      <c r="Q8" s="543" t="s">
        <v>281</v>
      </c>
    </row>
    <row r="9" spans="1:22" s="57" customFormat="1" ht="146.25" customHeight="1" thickBot="1" x14ac:dyDescent="0.25">
      <c r="A9" s="1477" t="s">
        <v>3</v>
      </c>
      <c r="B9" s="1478" t="s">
        <v>4</v>
      </c>
      <c r="C9" s="711" t="s">
        <v>282</v>
      </c>
      <c r="D9" s="712" t="s">
        <v>283</v>
      </c>
      <c r="E9" s="710" t="s">
        <v>284</v>
      </c>
      <c r="F9" s="710" t="s">
        <v>285</v>
      </c>
      <c r="G9" s="710" t="s">
        <v>286</v>
      </c>
      <c r="H9" s="710" t="s">
        <v>287</v>
      </c>
      <c r="I9" s="710" t="s">
        <v>288</v>
      </c>
      <c r="J9" s="710" t="s">
        <v>289</v>
      </c>
      <c r="K9" s="710" t="s">
        <v>290</v>
      </c>
      <c r="L9" s="393" t="s">
        <v>291</v>
      </c>
      <c r="M9" s="541" t="s">
        <v>292</v>
      </c>
      <c r="N9" s="394" t="s">
        <v>293</v>
      </c>
      <c r="O9" s="542" t="s">
        <v>294</v>
      </c>
      <c r="P9" s="40" t="s">
        <v>295</v>
      </c>
      <c r="Q9" s="544" t="s">
        <v>296</v>
      </c>
      <c r="V9" s="56" t="s">
        <v>297</v>
      </c>
    </row>
    <row r="10" spans="1:22" ht="15" customHeight="1" x14ac:dyDescent="0.2">
      <c r="A10" s="988">
        <v>1</v>
      </c>
      <c r="B10" s="1479" t="s">
        <v>14</v>
      </c>
      <c r="C10" s="1480">
        <v>38</v>
      </c>
      <c r="D10" s="1474">
        <v>7</v>
      </c>
      <c r="E10" s="1474">
        <v>10</v>
      </c>
      <c r="F10" s="1474">
        <v>13</v>
      </c>
      <c r="G10" s="1474">
        <v>2</v>
      </c>
      <c r="H10" s="1474">
        <v>9</v>
      </c>
      <c r="I10" s="1474">
        <v>2</v>
      </c>
      <c r="J10" s="1474">
        <v>0</v>
      </c>
      <c r="K10" s="1481">
        <v>17</v>
      </c>
      <c r="L10" s="890">
        <f t="shared" ref="L10:L24" si="0">SUM(C10:K10)</f>
        <v>98</v>
      </c>
      <c r="M10" s="1480">
        <v>10</v>
      </c>
      <c r="N10" s="1481">
        <v>5</v>
      </c>
      <c r="O10" s="892">
        <f t="shared" ref="O10:O24" si="1">SUM(M10:N10)</f>
        <v>15</v>
      </c>
      <c r="P10" s="1482">
        <v>5</v>
      </c>
      <c r="Q10" s="1476">
        <f t="shared" ref="Q10:Q24" si="2">SUM(M10:P10)</f>
        <v>35</v>
      </c>
      <c r="U10" s="201" t="s">
        <v>14</v>
      </c>
      <c r="V10" s="777">
        <f t="shared" ref="V10:V25" si="3">(C10+D10)/L10</f>
        <v>0.45918367346938777</v>
      </c>
    </row>
    <row r="11" spans="1:22" ht="15" customHeight="1" x14ac:dyDescent="0.2">
      <c r="A11" s="205">
        <v>2</v>
      </c>
      <c r="B11" s="202" t="s">
        <v>15</v>
      </c>
      <c r="C11" s="884">
        <v>35</v>
      </c>
      <c r="D11" s="983">
        <v>0</v>
      </c>
      <c r="E11" s="881">
        <v>1</v>
      </c>
      <c r="F11" s="881">
        <v>10</v>
      </c>
      <c r="G11" s="881">
        <v>0</v>
      </c>
      <c r="H11" s="881">
        <v>8</v>
      </c>
      <c r="I11" s="983">
        <v>0</v>
      </c>
      <c r="J11" s="881">
        <v>14</v>
      </c>
      <c r="K11" s="888">
        <v>4</v>
      </c>
      <c r="L11" s="891">
        <f t="shared" si="0"/>
        <v>72</v>
      </c>
      <c r="M11" s="884">
        <v>11</v>
      </c>
      <c r="N11" s="888">
        <v>7</v>
      </c>
      <c r="O11" s="893">
        <f t="shared" si="1"/>
        <v>18</v>
      </c>
      <c r="P11" s="984">
        <v>9</v>
      </c>
      <c r="Q11" s="1384">
        <f t="shared" si="2"/>
        <v>45</v>
      </c>
      <c r="U11" s="202" t="s">
        <v>15</v>
      </c>
      <c r="V11" s="777">
        <f t="shared" si="3"/>
        <v>0.4861111111111111</v>
      </c>
    </row>
    <row r="12" spans="1:22" ht="15" customHeight="1" x14ac:dyDescent="0.2">
      <c r="A12" s="205">
        <v>3</v>
      </c>
      <c r="B12" s="202" t="s">
        <v>17</v>
      </c>
      <c r="C12" s="884">
        <v>7</v>
      </c>
      <c r="D12" s="881">
        <v>0</v>
      </c>
      <c r="E12" s="881">
        <v>1</v>
      </c>
      <c r="F12" s="881">
        <v>6</v>
      </c>
      <c r="G12" s="983">
        <v>0</v>
      </c>
      <c r="H12" s="881">
        <v>1</v>
      </c>
      <c r="I12" s="983">
        <v>3</v>
      </c>
      <c r="J12" s="983">
        <v>1</v>
      </c>
      <c r="K12" s="888">
        <v>2</v>
      </c>
      <c r="L12" s="891">
        <f t="shared" si="0"/>
        <v>21</v>
      </c>
      <c r="M12" s="884">
        <v>2</v>
      </c>
      <c r="N12" s="888">
        <v>0</v>
      </c>
      <c r="O12" s="893">
        <f t="shared" si="1"/>
        <v>2</v>
      </c>
      <c r="P12" s="984">
        <v>6</v>
      </c>
      <c r="Q12" s="1384">
        <f t="shared" si="2"/>
        <v>10</v>
      </c>
      <c r="U12" s="202" t="s">
        <v>17</v>
      </c>
      <c r="V12" s="777">
        <f t="shared" si="3"/>
        <v>0.33333333333333331</v>
      </c>
    </row>
    <row r="13" spans="1:22" ht="15" customHeight="1" x14ac:dyDescent="0.2">
      <c r="A13" s="205">
        <v>4</v>
      </c>
      <c r="B13" s="202" t="s">
        <v>18</v>
      </c>
      <c r="C13" s="884">
        <v>15</v>
      </c>
      <c r="D13" s="881">
        <v>0</v>
      </c>
      <c r="E13" s="881">
        <v>0</v>
      </c>
      <c r="F13" s="881">
        <v>3</v>
      </c>
      <c r="G13" s="881">
        <v>2</v>
      </c>
      <c r="H13" s="881">
        <v>11</v>
      </c>
      <c r="I13" s="881">
        <v>4</v>
      </c>
      <c r="J13" s="881">
        <v>4</v>
      </c>
      <c r="K13" s="888">
        <v>4</v>
      </c>
      <c r="L13" s="891">
        <f t="shared" si="0"/>
        <v>43</v>
      </c>
      <c r="M13" s="884">
        <v>12</v>
      </c>
      <c r="N13" s="888">
        <v>3</v>
      </c>
      <c r="O13" s="893">
        <f t="shared" si="1"/>
        <v>15</v>
      </c>
      <c r="P13" s="984">
        <v>3</v>
      </c>
      <c r="Q13" s="1384">
        <f t="shared" si="2"/>
        <v>33</v>
      </c>
      <c r="U13" s="202" t="s">
        <v>18</v>
      </c>
      <c r="V13" s="777">
        <f t="shared" si="3"/>
        <v>0.34883720930232559</v>
      </c>
    </row>
    <row r="14" spans="1:22" ht="15" customHeight="1" x14ac:dyDescent="0.2">
      <c r="A14" s="205">
        <v>5</v>
      </c>
      <c r="B14" s="202" t="s">
        <v>19</v>
      </c>
      <c r="C14" s="884">
        <v>23</v>
      </c>
      <c r="D14" s="881">
        <v>0</v>
      </c>
      <c r="E14" s="881">
        <v>13</v>
      </c>
      <c r="F14" s="881">
        <v>4</v>
      </c>
      <c r="G14" s="881">
        <v>0</v>
      </c>
      <c r="H14" s="881">
        <v>12</v>
      </c>
      <c r="I14" s="881">
        <v>2</v>
      </c>
      <c r="J14" s="881">
        <v>2</v>
      </c>
      <c r="K14" s="888">
        <v>1</v>
      </c>
      <c r="L14" s="891">
        <f t="shared" si="0"/>
        <v>57</v>
      </c>
      <c r="M14" s="884">
        <v>1</v>
      </c>
      <c r="N14" s="888">
        <v>0</v>
      </c>
      <c r="O14" s="894">
        <f t="shared" si="1"/>
        <v>1</v>
      </c>
      <c r="P14" s="984">
        <v>1</v>
      </c>
      <c r="Q14" s="1384">
        <f t="shared" si="2"/>
        <v>3</v>
      </c>
      <c r="U14" s="202" t="s">
        <v>19</v>
      </c>
      <c r="V14" s="777">
        <f t="shared" si="3"/>
        <v>0.40350877192982454</v>
      </c>
    </row>
    <row r="15" spans="1:22" ht="15" customHeight="1" x14ac:dyDescent="0.2">
      <c r="A15" s="205">
        <v>6</v>
      </c>
      <c r="B15" s="202" t="s">
        <v>20</v>
      </c>
      <c r="C15" s="884">
        <v>6</v>
      </c>
      <c r="D15" s="881">
        <v>1</v>
      </c>
      <c r="E15" s="881"/>
      <c r="F15" s="881">
        <v>3</v>
      </c>
      <c r="G15" s="881"/>
      <c r="H15" s="881">
        <v>2</v>
      </c>
      <c r="I15" s="881"/>
      <c r="J15" s="881">
        <v>1</v>
      </c>
      <c r="K15" s="888">
        <v>1</v>
      </c>
      <c r="L15" s="891">
        <f t="shared" si="0"/>
        <v>14</v>
      </c>
      <c r="M15" s="884">
        <v>3</v>
      </c>
      <c r="N15" s="888">
        <v>0</v>
      </c>
      <c r="O15" s="893">
        <f t="shared" si="1"/>
        <v>3</v>
      </c>
      <c r="P15" s="984">
        <v>1</v>
      </c>
      <c r="Q15" s="1384">
        <f t="shared" si="2"/>
        <v>7</v>
      </c>
      <c r="U15" s="202" t="s">
        <v>20</v>
      </c>
      <c r="V15" s="777">
        <f t="shared" si="3"/>
        <v>0.5</v>
      </c>
    </row>
    <row r="16" spans="1:22" ht="15" customHeight="1" x14ac:dyDescent="0.2">
      <c r="A16" s="205">
        <v>7</v>
      </c>
      <c r="B16" s="202" t="s">
        <v>21</v>
      </c>
      <c r="C16" s="884">
        <v>6</v>
      </c>
      <c r="D16" s="881">
        <v>1</v>
      </c>
      <c r="E16" s="983">
        <v>1</v>
      </c>
      <c r="F16" s="983">
        <v>2</v>
      </c>
      <c r="G16" s="983">
        <v>0</v>
      </c>
      <c r="H16" s="881">
        <v>2</v>
      </c>
      <c r="I16" s="983">
        <v>0</v>
      </c>
      <c r="J16" s="983">
        <v>6</v>
      </c>
      <c r="K16" s="889">
        <v>6</v>
      </c>
      <c r="L16" s="891">
        <f t="shared" si="0"/>
        <v>24</v>
      </c>
      <c r="M16" s="884">
        <v>0</v>
      </c>
      <c r="N16" s="888">
        <v>3</v>
      </c>
      <c r="O16" s="893">
        <f t="shared" si="1"/>
        <v>3</v>
      </c>
      <c r="P16" s="984">
        <v>1</v>
      </c>
      <c r="Q16" s="1384">
        <f t="shared" si="2"/>
        <v>7</v>
      </c>
      <c r="U16" s="202" t="s">
        <v>21</v>
      </c>
      <c r="V16" s="777">
        <f t="shared" si="3"/>
        <v>0.29166666666666669</v>
      </c>
    </row>
    <row r="17" spans="1:22" ht="15" customHeight="1" x14ac:dyDescent="0.2">
      <c r="A17" s="205">
        <v>8</v>
      </c>
      <c r="B17" s="202" t="s">
        <v>22</v>
      </c>
      <c r="C17" s="884">
        <v>11</v>
      </c>
      <c r="D17" s="881">
        <v>0</v>
      </c>
      <c r="E17" s="881">
        <v>0</v>
      </c>
      <c r="F17" s="881">
        <v>5</v>
      </c>
      <c r="G17" s="881">
        <v>0</v>
      </c>
      <c r="H17" s="881">
        <v>2</v>
      </c>
      <c r="I17" s="881">
        <v>5</v>
      </c>
      <c r="J17" s="881">
        <v>4</v>
      </c>
      <c r="K17" s="888">
        <v>6</v>
      </c>
      <c r="L17" s="891">
        <f t="shared" si="0"/>
        <v>33</v>
      </c>
      <c r="M17" s="884">
        <v>1</v>
      </c>
      <c r="N17" s="888">
        <v>1</v>
      </c>
      <c r="O17" s="893">
        <f t="shared" si="1"/>
        <v>2</v>
      </c>
      <c r="P17" s="984">
        <v>0</v>
      </c>
      <c r="Q17" s="1384">
        <f t="shared" si="2"/>
        <v>4</v>
      </c>
      <c r="U17" s="202" t="s">
        <v>22</v>
      </c>
      <c r="V17" s="777">
        <f t="shared" si="3"/>
        <v>0.33333333333333331</v>
      </c>
    </row>
    <row r="18" spans="1:22" ht="15" customHeight="1" x14ac:dyDescent="0.2">
      <c r="A18" s="205">
        <v>9</v>
      </c>
      <c r="B18" s="202" t="s">
        <v>23</v>
      </c>
      <c r="C18" s="884">
        <v>20</v>
      </c>
      <c r="D18" s="881">
        <v>2</v>
      </c>
      <c r="E18" s="881">
        <v>2</v>
      </c>
      <c r="F18" s="881">
        <v>5</v>
      </c>
      <c r="G18" s="881">
        <v>0</v>
      </c>
      <c r="H18" s="881">
        <v>4</v>
      </c>
      <c r="I18" s="881">
        <v>1</v>
      </c>
      <c r="J18" s="881">
        <v>1</v>
      </c>
      <c r="K18" s="888">
        <v>8</v>
      </c>
      <c r="L18" s="891">
        <f t="shared" si="0"/>
        <v>43</v>
      </c>
      <c r="M18" s="884">
        <v>1</v>
      </c>
      <c r="N18" s="888">
        <v>3</v>
      </c>
      <c r="O18" s="893">
        <f t="shared" si="1"/>
        <v>4</v>
      </c>
      <c r="P18" s="984">
        <v>0</v>
      </c>
      <c r="Q18" s="1384">
        <f t="shared" si="2"/>
        <v>8</v>
      </c>
      <c r="T18" s="56" t="s">
        <v>16</v>
      </c>
      <c r="U18" s="202" t="s">
        <v>23</v>
      </c>
      <c r="V18" s="777">
        <f t="shared" si="3"/>
        <v>0.51162790697674421</v>
      </c>
    </row>
    <row r="19" spans="1:22" ht="15" customHeight="1" x14ac:dyDescent="0.2">
      <c r="A19" s="205">
        <v>10</v>
      </c>
      <c r="B19" s="202" t="s">
        <v>24</v>
      </c>
      <c r="C19" s="884">
        <v>11</v>
      </c>
      <c r="D19" s="881">
        <v>0</v>
      </c>
      <c r="E19" s="881">
        <v>1</v>
      </c>
      <c r="F19" s="881">
        <v>1</v>
      </c>
      <c r="G19" s="881">
        <v>0</v>
      </c>
      <c r="H19" s="881">
        <v>0</v>
      </c>
      <c r="I19" s="881">
        <v>5</v>
      </c>
      <c r="J19" s="881">
        <v>0</v>
      </c>
      <c r="K19" s="888">
        <v>0</v>
      </c>
      <c r="L19" s="891">
        <f t="shared" si="0"/>
        <v>18</v>
      </c>
      <c r="M19" s="884"/>
      <c r="N19" s="888">
        <v>0</v>
      </c>
      <c r="O19" s="893">
        <f t="shared" si="1"/>
        <v>0</v>
      </c>
      <c r="P19" s="984">
        <v>3</v>
      </c>
      <c r="Q19" s="1384">
        <f t="shared" si="2"/>
        <v>3</v>
      </c>
      <c r="U19" s="202" t="s">
        <v>24</v>
      </c>
      <c r="V19" s="777">
        <f t="shared" si="3"/>
        <v>0.61111111111111116</v>
      </c>
    </row>
    <row r="20" spans="1:22" ht="15" customHeight="1" x14ac:dyDescent="0.2">
      <c r="A20" s="205">
        <v>11</v>
      </c>
      <c r="B20" s="202" t="s">
        <v>25</v>
      </c>
      <c r="C20" s="884">
        <v>29</v>
      </c>
      <c r="D20" s="881">
        <v>0</v>
      </c>
      <c r="E20" s="881">
        <v>3</v>
      </c>
      <c r="F20" s="881">
        <v>13</v>
      </c>
      <c r="G20" s="881">
        <v>0</v>
      </c>
      <c r="H20" s="881">
        <v>6</v>
      </c>
      <c r="I20" s="881">
        <v>8</v>
      </c>
      <c r="J20" s="881">
        <v>2</v>
      </c>
      <c r="K20" s="888">
        <v>5</v>
      </c>
      <c r="L20" s="891">
        <f t="shared" si="0"/>
        <v>66</v>
      </c>
      <c r="M20" s="884">
        <v>3</v>
      </c>
      <c r="N20" s="888">
        <v>2</v>
      </c>
      <c r="O20" s="893">
        <f t="shared" si="1"/>
        <v>5</v>
      </c>
      <c r="P20" s="984">
        <v>5</v>
      </c>
      <c r="Q20" s="1384">
        <f t="shared" si="2"/>
        <v>15</v>
      </c>
      <c r="U20" s="202" t="s">
        <v>25</v>
      </c>
      <c r="V20" s="777">
        <f t="shared" si="3"/>
        <v>0.43939393939393939</v>
      </c>
    </row>
    <row r="21" spans="1:22" ht="15" customHeight="1" x14ac:dyDescent="0.2">
      <c r="A21" s="205">
        <v>12</v>
      </c>
      <c r="B21" s="202" t="s">
        <v>26</v>
      </c>
      <c r="C21" s="884"/>
      <c r="D21" s="881"/>
      <c r="E21" s="881"/>
      <c r="F21" s="881"/>
      <c r="G21" s="881"/>
      <c r="H21" s="881"/>
      <c r="I21" s="881"/>
      <c r="J21" s="881"/>
      <c r="K21" s="888"/>
      <c r="L21" s="891">
        <f t="shared" si="0"/>
        <v>0</v>
      </c>
      <c r="M21" s="884"/>
      <c r="N21" s="888">
        <v>2</v>
      </c>
      <c r="O21" s="893">
        <f t="shared" si="1"/>
        <v>2</v>
      </c>
      <c r="P21" s="984"/>
      <c r="Q21" s="1384">
        <f t="shared" si="2"/>
        <v>4</v>
      </c>
      <c r="U21" s="202" t="s">
        <v>26</v>
      </c>
      <c r="V21" s="777" t="e">
        <f t="shared" si="3"/>
        <v>#DIV/0!</v>
      </c>
    </row>
    <row r="22" spans="1:22" ht="15" customHeight="1" x14ac:dyDescent="0.2">
      <c r="A22" s="205">
        <v>13</v>
      </c>
      <c r="B22" s="202" t="s">
        <v>27</v>
      </c>
      <c r="C22" s="884">
        <v>26</v>
      </c>
      <c r="D22" s="881">
        <v>0</v>
      </c>
      <c r="E22" s="881">
        <v>1</v>
      </c>
      <c r="F22" s="881">
        <v>1</v>
      </c>
      <c r="G22" s="881">
        <v>0</v>
      </c>
      <c r="H22" s="881">
        <v>6</v>
      </c>
      <c r="I22" s="881">
        <v>0</v>
      </c>
      <c r="J22" s="881">
        <v>4</v>
      </c>
      <c r="K22" s="888">
        <v>10</v>
      </c>
      <c r="L22" s="891">
        <f t="shared" si="0"/>
        <v>48</v>
      </c>
      <c r="M22" s="884">
        <v>6</v>
      </c>
      <c r="N22" s="888">
        <v>1</v>
      </c>
      <c r="O22" s="893">
        <f t="shared" si="1"/>
        <v>7</v>
      </c>
      <c r="P22" s="984">
        <v>0</v>
      </c>
      <c r="Q22" s="1384">
        <f t="shared" si="2"/>
        <v>14</v>
      </c>
      <c r="U22" s="202" t="s">
        <v>27</v>
      </c>
      <c r="V22" s="777">
        <f t="shared" si="3"/>
        <v>0.54166666666666663</v>
      </c>
    </row>
    <row r="23" spans="1:22" ht="15" customHeight="1" x14ac:dyDescent="0.2">
      <c r="A23" s="205">
        <v>14</v>
      </c>
      <c r="B23" s="202" t="s">
        <v>28</v>
      </c>
      <c r="C23" s="884">
        <v>15</v>
      </c>
      <c r="D23" s="881">
        <v>1</v>
      </c>
      <c r="E23" s="881">
        <v>1</v>
      </c>
      <c r="F23" s="983">
        <v>4</v>
      </c>
      <c r="G23" s="983">
        <v>0</v>
      </c>
      <c r="H23" s="983">
        <v>2</v>
      </c>
      <c r="I23" s="983">
        <v>1</v>
      </c>
      <c r="J23" s="983">
        <v>1</v>
      </c>
      <c r="K23" s="889">
        <v>1</v>
      </c>
      <c r="L23" s="891">
        <f t="shared" si="0"/>
        <v>26</v>
      </c>
      <c r="M23" s="884">
        <v>2</v>
      </c>
      <c r="N23" s="888">
        <v>0</v>
      </c>
      <c r="O23" s="893">
        <f t="shared" si="1"/>
        <v>2</v>
      </c>
      <c r="P23" s="984">
        <v>1</v>
      </c>
      <c r="Q23" s="1384">
        <f t="shared" si="2"/>
        <v>5</v>
      </c>
      <c r="U23" s="202" t="s">
        <v>28</v>
      </c>
      <c r="V23" s="777">
        <f t="shared" si="3"/>
        <v>0.61538461538461542</v>
      </c>
    </row>
    <row r="24" spans="1:22" ht="33.75" customHeight="1" thickBot="1" x14ac:dyDescent="0.25">
      <c r="A24" s="995">
        <v>15</v>
      </c>
      <c r="B24" s="1483" t="s">
        <v>29</v>
      </c>
      <c r="C24" s="1484">
        <v>45</v>
      </c>
      <c r="D24" s="998">
        <v>3</v>
      </c>
      <c r="E24" s="998">
        <v>5</v>
      </c>
      <c r="F24" s="998">
        <v>9</v>
      </c>
      <c r="G24" s="1485">
        <v>0</v>
      </c>
      <c r="H24" s="998">
        <v>1</v>
      </c>
      <c r="I24" s="998">
        <v>0</v>
      </c>
      <c r="J24" s="998">
        <v>4</v>
      </c>
      <c r="K24" s="1000">
        <v>3</v>
      </c>
      <c r="L24" s="1486">
        <f t="shared" si="0"/>
        <v>70</v>
      </c>
      <c r="M24" s="1484">
        <v>2</v>
      </c>
      <c r="N24" s="1000">
        <v>6</v>
      </c>
      <c r="O24" s="895">
        <f t="shared" si="1"/>
        <v>8</v>
      </c>
      <c r="P24" s="1001">
        <v>2</v>
      </c>
      <c r="Q24" s="1385">
        <f t="shared" si="2"/>
        <v>18</v>
      </c>
      <c r="U24" s="203" t="s">
        <v>29</v>
      </c>
      <c r="V24" s="777">
        <f t="shared" si="3"/>
        <v>0.68571428571428572</v>
      </c>
    </row>
    <row r="25" spans="1:22" ht="15" customHeight="1" x14ac:dyDescent="0.2">
      <c r="A25" s="988"/>
      <c r="B25" s="989" t="s">
        <v>54</v>
      </c>
      <c r="C25" s="990">
        <f t="shared" ref="C25:Q25" si="4">SUM(C10:C24)</f>
        <v>287</v>
      </c>
      <c r="D25" s="990">
        <f t="shared" si="4"/>
        <v>15</v>
      </c>
      <c r="E25" s="990">
        <f t="shared" si="4"/>
        <v>39</v>
      </c>
      <c r="F25" s="990">
        <f t="shared" si="4"/>
        <v>79</v>
      </c>
      <c r="G25" s="990">
        <f t="shared" si="4"/>
        <v>4</v>
      </c>
      <c r="H25" s="990">
        <f t="shared" si="4"/>
        <v>66</v>
      </c>
      <c r="I25" s="990">
        <f t="shared" si="4"/>
        <v>31</v>
      </c>
      <c r="J25" s="990">
        <f t="shared" si="4"/>
        <v>44</v>
      </c>
      <c r="K25" s="990">
        <f t="shared" si="4"/>
        <v>68</v>
      </c>
      <c r="L25" s="991">
        <f t="shared" si="4"/>
        <v>633</v>
      </c>
      <c r="M25" s="990">
        <f t="shared" si="4"/>
        <v>54</v>
      </c>
      <c r="N25" s="990">
        <f t="shared" si="4"/>
        <v>33</v>
      </c>
      <c r="O25" s="990">
        <f t="shared" si="4"/>
        <v>87</v>
      </c>
      <c r="P25" s="990">
        <f t="shared" si="4"/>
        <v>37</v>
      </c>
      <c r="Q25" s="1419">
        <f t="shared" si="4"/>
        <v>211</v>
      </c>
      <c r="U25" s="202" t="str">
        <f>B25</f>
        <v>SUM 1.- 3. tertial 2024</v>
      </c>
      <c r="V25" s="777">
        <f t="shared" si="3"/>
        <v>0.47709320695102686</v>
      </c>
    </row>
    <row r="26" spans="1:22" ht="15" customHeight="1" x14ac:dyDescent="0.2">
      <c r="A26" s="204"/>
      <c r="B26" s="1358" t="s">
        <v>55</v>
      </c>
      <c r="C26" s="1359">
        <v>304</v>
      </c>
      <c r="D26" s="1360">
        <v>21</v>
      </c>
      <c r="E26" s="1360">
        <v>42</v>
      </c>
      <c r="F26" s="1360">
        <v>99</v>
      </c>
      <c r="G26" s="1360">
        <v>11</v>
      </c>
      <c r="H26" s="1360">
        <v>66</v>
      </c>
      <c r="I26" s="1360">
        <v>28</v>
      </c>
      <c r="J26" s="1360">
        <v>42</v>
      </c>
      <c r="K26" s="1361">
        <v>74</v>
      </c>
      <c r="L26" s="1362">
        <v>687</v>
      </c>
      <c r="M26" s="1359"/>
      <c r="N26" s="1363">
        <v>36</v>
      </c>
      <c r="O26" s="1364"/>
      <c r="P26" s="1365">
        <v>24</v>
      </c>
      <c r="Q26" s="1366"/>
      <c r="U26" s="1357"/>
      <c r="V26" s="777"/>
    </row>
    <row r="27" spans="1:22" ht="15" customHeight="1" x14ac:dyDescent="0.2">
      <c r="A27" s="204"/>
      <c r="B27" s="1358" t="s">
        <v>56</v>
      </c>
      <c r="C27" s="1359">
        <v>323</v>
      </c>
      <c r="D27" s="1360">
        <v>41</v>
      </c>
      <c r="E27" s="1360">
        <v>45</v>
      </c>
      <c r="F27" s="1360">
        <v>64</v>
      </c>
      <c r="G27" s="1360">
        <v>6</v>
      </c>
      <c r="H27" s="1360">
        <v>62</v>
      </c>
      <c r="I27" s="1360">
        <v>23</v>
      </c>
      <c r="J27" s="1360">
        <v>52</v>
      </c>
      <c r="K27" s="1361">
        <v>72</v>
      </c>
      <c r="L27" s="1362">
        <v>688</v>
      </c>
      <c r="M27" s="1359"/>
      <c r="N27" s="1363">
        <v>34</v>
      </c>
      <c r="O27" s="1364"/>
      <c r="P27" s="1365">
        <v>39</v>
      </c>
      <c r="Q27" s="1366"/>
      <c r="U27" s="1357"/>
      <c r="V27" s="777"/>
    </row>
    <row r="28" spans="1:22" ht="15" customHeight="1" x14ac:dyDescent="0.2">
      <c r="A28" s="205"/>
      <c r="B28" s="992" t="s">
        <v>57</v>
      </c>
      <c r="C28" s="993">
        <v>281</v>
      </c>
      <c r="D28" s="881">
        <v>47</v>
      </c>
      <c r="E28" s="881">
        <v>62</v>
      </c>
      <c r="F28" s="881">
        <v>56</v>
      </c>
      <c r="G28" s="881">
        <v>8</v>
      </c>
      <c r="H28" s="881">
        <v>64</v>
      </c>
      <c r="I28" s="881">
        <v>23</v>
      </c>
      <c r="J28" s="881">
        <v>58</v>
      </c>
      <c r="K28" s="994">
        <v>76</v>
      </c>
      <c r="L28" s="1384">
        <v>675</v>
      </c>
      <c r="M28" s="993"/>
      <c r="N28" s="888">
        <v>30</v>
      </c>
      <c r="O28" s="893"/>
      <c r="P28" s="984">
        <v>35</v>
      </c>
      <c r="Q28" s="776"/>
    </row>
    <row r="29" spans="1:22" ht="15" customHeight="1" x14ac:dyDescent="0.2">
      <c r="A29" s="205"/>
      <c r="B29" s="992" t="s">
        <v>59</v>
      </c>
      <c r="C29" s="993">
        <v>317</v>
      </c>
      <c r="D29" s="881">
        <v>0</v>
      </c>
      <c r="E29" s="881">
        <v>46</v>
      </c>
      <c r="F29" s="881">
        <v>52</v>
      </c>
      <c r="G29" s="881">
        <v>5</v>
      </c>
      <c r="H29" s="881">
        <v>39</v>
      </c>
      <c r="I29" s="881">
        <v>24</v>
      </c>
      <c r="J29" s="881">
        <v>86</v>
      </c>
      <c r="K29" s="994">
        <v>58</v>
      </c>
      <c r="L29" s="1384">
        <v>627</v>
      </c>
      <c r="M29" s="993"/>
      <c r="N29" s="888">
        <v>23</v>
      </c>
      <c r="O29" s="893"/>
      <c r="P29" s="984">
        <v>67</v>
      </c>
      <c r="Q29" s="776"/>
    </row>
    <row r="30" spans="1:22" ht="15" customHeight="1" x14ac:dyDescent="0.2">
      <c r="A30" s="205"/>
      <c r="B30" s="992" t="s">
        <v>60</v>
      </c>
      <c r="C30" s="993">
        <v>401</v>
      </c>
      <c r="D30" s="881">
        <v>1</v>
      </c>
      <c r="E30" s="881">
        <v>104</v>
      </c>
      <c r="F30" s="881">
        <v>35</v>
      </c>
      <c r="G30" s="881">
        <v>6</v>
      </c>
      <c r="H30" s="881">
        <v>44</v>
      </c>
      <c r="I30" s="881">
        <v>38</v>
      </c>
      <c r="J30" s="881">
        <v>120</v>
      </c>
      <c r="K30" s="994">
        <v>81</v>
      </c>
      <c r="L30" s="1384">
        <v>830</v>
      </c>
      <c r="M30" s="993"/>
      <c r="N30" s="888">
        <v>25</v>
      </c>
      <c r="O30" s="893"/>
      <c r="P30" s="984">
        <v>46</v>
      </c>
      <c r="Q30" s="776"/>
    </row>
    <row r="31" spans="1:22" ht="15" customHeight="1" x14ac:dyDescent="0.2">
      <c r="A31" s="205"/>
      <c r="B31" s="992" t="s">
        <v>61</v>
      </c>
      <c r="C31" s="993">
        <v>416</v>
      </c>
      <c r="D31" s="881">
        <v>1</v>
      </c>
      <c r="E31" s="881">
        <v>118</v>
      </c>
      <c r="F31" s="881">
        <v>30</v>
      </c>
      <c r="G31" s="881">
        <v>1</v>
      </c>
      <c r="H31" s="881">
        <v>38</v>
      </c>
      <c r="I31" s="881">
        <v>50</v>
      </c>
      <c r="J31" s="881">
        <v>111</v>
      </c>
      <c r="K31" s="994">
        <v>61</v>
      </c>
      <c r="L31" s="1384">
        <v>826</v>
      </c>
      <c r="M31" s="993"/>
      <c r="N31" s="888">
        <v>35</v>
      </c>
      <c r="O31" s="893"/>
      <c r="P31" s="984">
        <v>72</v>
      </c>
      <c r="Q31" s="776"/>
    </row>
    <row r="32" spans="1:22" ht="15" customHeight="1" x14ac:dyDescent="0.2">
      <c r="A32" s="205"/>
      <c r="B32" s="992" t="s">
        <v>62</v>
      </c>
      <c r="C32" s="993">
        <v>367</v>
      </c>
      <c r="D32" s="881">
        <v>3</v>
      </c>
      <c r="E32" s="881">
        <v>124</v>
      </c>
      <c r="F32" s="881">
        <v>23</v>
      </c>
      <c r="G32" s="881">
        <v>4</v>
      </c>
      <c r="H32" s="881">
        <v>28</v>
      </c>
      <c r="I32" s="881">
        <v>66</v>
      </c>
      <c r="J32" s="881">
        <v>134</v>
      </c>
      <c r="K32" s="994">
        <v>84</v>
      </c>
      <c r="L32" s="1384">
        <v>833</v>
      </c>
      <c r="M32" s="993"/>
      <c r="N32" s="888">
        <v>18</v>
      </c>
      <c r="O32" s="893"/>
      <c r="P32" s="984">
        <v>77</v>
      </c>
      <c r="Q32" s="776"/>
    </row>
    <row r="33" spans="1:26" ht="15" customHeight="1" x14ac:dyDescent="0.2">
      <c r="A33" s="205"/>
      <c r="B33" s="992" t="s">
        <v>63</v>
      </c>
      <c r="C33" s="993">
        <v>422</v>
      </c>
      <c r="D33" s="881">
        <v>0</v>
      </c>
      <c r="E33" s="881">
        <v>115</v>
      </c>
      <c r="F33" s="881">
        <v>28</v>
      </c>
      <c r="G33" s="881">
        <v>1</v>
      </c>
      <c r="H33" s="881">
        <v>49</v>
      </c>
      <c r="I33" s="881">
        <v>68</v>
      </c>
      <c r="J33" s="881">
        <v>116</v>
      </c>
      <c r="K33" s="994">
        <v>94</v>
      </c>
      <c r="L33" s="1384">
        <v>893</v>
      </c>
      <c r="M33" s="993"/>
      <c r="N33" s="888">
        <v>65</v>
      </c>
      <c r="O33" s="893"/>
      <c r="P33" s="984">
        <v>87</v>
      </c>
      <c r="Q33" s="776"/>
    </row>
    <row r="34" spans="1:26" ht="15" customHeight="1" x14ac:dyDescent="0.2">
      <c r="A34" s="205"/>
      <c r="B34" s="992" t="s">
        <v>64</v>
      </c>
      <c r="C34" s="993">
        <v>346</v>
      </c>
      <c r="D34" s="881">
        <v>0</v>
      </c>
      <c r="E34" s="881">
        <v>117</v>
      </c>
      <c r="F34" s="881">
        <v>25</v>
      </c>
      <c r="G34" s="881">
        <v>2</v>
      </c>
      <c r="H34" s="881">
        <v>59</v>
      </c>
      <c r="I34" s="881">
        <v>67</v>
      </c>
      <c r="J34" s="881">
        <v>146</v>
      </c>
      <c r="K34" s="994">
        <v>106</v>
      </c>
      <c r="L34" s="1384">
        <v>868</v>
      </c>
      <c r="M34" s="993"/>
      <c r="N34" s="888">
        <v>29</v>
      </c>
      <c r="O34" s="893"/>
      <c r="P34" s="984">
        <v>87</v>
      </c>
      <c r="Q34" s="776"/>
    </row>
    <row r="35" spans="1:26" ht="15" customHeight="1" x14ac:dyDescent="0.2">
      <c r="A35" s="205"/>
      <c r="B35" s="992" t="s">
        <v>264</v>
      </c>
      <c r="C35" s="993">
        <v>74</v>
      </c>
      <c r="D35" s="881">
        <v>0</v>
      </c>
      <c r="E35" s="881">
        <v>36</v>
      </c>
      <c r="F35" s="881">
        <v>2</v>
      </c>
      <c r="G35" s="881">
        <v>0</v>
      </c>
      <c r="H35" s="881">
        <v>12</v>
      </c>
      <c r="I35" s="881">
        <v>25</v>
      </c>
      <c r="J35" s="881">
        <v>49</v>
      </c>
      <c r="K35" s="994">
        <v>33</v>
      </c>
      <c r="L35" s="1384">
        <v>231</v>
      </c>
      <c r="M35" s="993"/>
      <c r="N35" s="888">
        <v>7</v>
      </c>
      <c r="O35" s="893"/>
      <c r="P35" s="984">
        <v>21</v>
      </c>
      <c r="Q35" s="776"/>
    </row>
    <row r="36" spans="1:26" ht="15" customHeight="1" thickBot="1" x14ac:dyDescent="0.25">
      <c r="A36" s="995"/>
      <c r="B36" s="996" t="s">
        <v>156</v>
      </c>
      <c r="C36" s="997">
        <v>349</v>
      </c>
      <c r="D36" s="998">
        <v>2</v>
      </c>
      <c r="E36" s="998">
        <v>109</v>
      </c>
      <c r="F36" s="998">
        <v>23</v>
      </c>
      <c r="G36" s="998">
        <v>1</v>
      </c>
      <c r="H36" s="998">
        <v>53</v>
      </c>
      <c r="I36" s="998">
        <v>66</v>
      </c>
      <c r="J36" s="998">
        <v>141</v>
      </c>
      <c r="K36" s="999">
        <v>132</v>
      </c>
      <c r="L36" s="1385">
        <v>876</v>
      </c>
      <c r="M36" s="997"/>
      <c r="N36" s="1000">
        <v>36</v>
      </c>
      <c r="O36" s="895"/>
      <c r="P36" s="1001">
        <v>127</v>
      </c>
      <c r="Q36" s="1002"/>
    </row>
    <row r="37" spans="1:26" ht="13.5" hidden="1" customHeight="1" outlineLevel="1" thickBot="1" x14ac:dyDescent="0.25">
      <c r="A37" s="585"/>
      <c r="B37" s="586" t="s">
        <v>265</v>
      </c>
      <c r="C37" s="587">
        <v>227</v>
      </c>
      <c r="D37" s="588">
        <v>0</v>
      </c>
      <c r="E37" s="588">
        <v>79</v>
      </c>
      <c r="F37" s="588">
        <v>13</v>
      </c>
      <c r="G37" s="588">
        <v>1</v>
      </c>
      <c r="H37" s="588">
        <v>32</v>
      </c>
      <c r="I37" s="588">
        <v>53</v>
      </c>
      <c r="J37" s="588">
        <v>85</v>
      </c>
      <c r="K37" s="589">
        <v>80</v>
      </c>
      <c r="L37" s="589">
        <v>570</v>
      </c>
      <c r="M37" s="591"/>
      <c r="N37" s="592">
        <v>22</v>
      </c>
      <c r="O37" s="591"/>
      <c r="P37" s="592">
        <v>85</v>
      </c>
      <c r="Q37" s="608"/>
    </row>
    <row r="38" spans="1:26" ht="13.5" hidden="1" customHeight="1" outlineLevel="1" thickBot="1" x14ac:dyDescent="0.25">
      <c r="A38" s="585"/>
      <c r="B38" s="586" t="s">
        <v>67</v>
      </c>
      <c r="C38" s="587">
        <v>112</v>
      </c>
      <c r="D38" s="588">
        <v>0</v>
      </c>
      <c r="E38" s="588">
        <v>43</v>
      </c>
      <c r="F38" s="588">
        <v>7</v>
      </c>
      <c r="G38" s="588">
        <v>0</v>
      </c>
      <c r="H38" s="588">
        <v>11</v>
      </c>
      <c r="I38" s="588">
        <v>36</v>
      </c>
      <c r="J38" s="588">
        <v>41</v>
      </c>
      <c r="K38" s="589">
        <v>44</v>
      </c>
      <c r="L38" s="589">
        <v>294</v>
      </c>
      <c r="M38" s="590"/>
      <c r="N38" s="589">
        <v>6</v>
      </c>
      <c r="O38" s="591"/>
      <c r="P38" s="592">
        <v>41</v>
      </c>
      <c r="Q38" s="591"/>
    </row>
    <row r="39" spans="1:26" hidden="1" outlineLevel="1" x14ac:dyDescent="0.2">
      <c r="A39" s="401"/>
      <c r="B39" s="402" t="s">
        <v>68</v>
      </c>
      <c r="C39" s="403">
        <v>330</v>
      </c>
      <c r="D39" s="404">
        <v>2</v>
      </c>
      <c r="E39" s="404">
        <v>106</v>
      </c>
      <c r="F39" s="404">
        <v>25</v>
      </c>
      <c r="G39" s="404">
        <v>6</v>
      </c>
      <c r="H39" s="404">
        <v>77</v>
      </c>
      <c r="I39" s="404">
        <v>104</v>
      </c>
      <c r="J39" s="404">
        <v>147</v>
      </c>
      <c r="K39" s="405">
        <v>108</v>
      </c>
      <c r="L39" s="406">
        <v>905</v>
      </c>
      <c r="M39" s="407"/>
      <c r="N39" s="408">
        <v>25</v>
      </c>
      <c r="O39" s="409"/>
      <c r="P39" s="410">
        <v>111</v>
      </c>
      <c r="Q39" s="411"/>
    </row>
    <row r="40" spans="1:26" hidden="1" outlineLevel="1" x14ac:dyDescent="0.2">
      <c r="A40" s="412"/>
      <c r="B40" s="413" t="s">
        <v>69</v>
      </c>
      <c r="C40" s="396">
        <v>201</v>
      </c>
      <c r="D40" s="397">
        <v>22</v>
      </c>
      <c r="E40" s="397">
        <v>60</v>
      </c>
      <c r="F40" s="397">
        <v>11</v>
      </c>
      <c r="G40" s="397">
        <v>4</v>
      </c>
      <c r="H40" s="397">
        <v>45</v>
      </c>
      <c r="I40" s="397">
        <v>79</v>
      </c>
      <c r="J40" s="397">
        <v>98</v>
      </c>
      <c r="K40" s="398">
        <v>61</v>
      </c>
      <c r="L40" s="399">
        <v>581</v>
      </c>
      <c r="M40" s="414"/>
      <c r="N40" s="415">
        <v>14</v>
      </c>
      <c r="O40" s="416"/>
      <c r="P40" s="400">
        <v>76</v>
      </c>
      <c r="Q40" s="417"/>
    </row>
    <row r="41" spans="1:26" ht="13.5" hidden="1" customHeight="1" outlineLevel="1" thickBot="1" x14ac:dyDescent="0.25">
      <c r="A41" s="418"/>
      <c r="B41" s="419" t="s">
        <v>70</v>
      </c>
      <c r="C41" s="420">
        <v>99</v>
      </c>
      <c r="D41" s="421">
        <v>2</v>
      </c>
      <c r="E41" s="421">
        <v>30</v>
      </c>
      <c r="F41" s="421">
        <v>3</v>
      </c>
      <c r="G41" s="421">
        <v>3</v>
      </c>
      <c r="H41" s="421">
        <v>21</v>
      </c>
      <c r="I41" s="421">
        <v>41</v>
      </c>
      <c r="J41" s="421">
        <v>50</v>
      </c>
      <c r="K41" s="422">
        <v>29</v>
      </c>
      <c r="L41" s="423">
        <v>278</v>
      </c>
      <c r="M41" s="424"/>
      <c r="N41" s="422">
        <v>10</v>
      </c>
      <c r="O41" s="425"/>
      <c r="P41" s="426">
        <v>48</v>
      </c>
      <c r="Q41" s="427"/>
    </row>
    <row r="42" spans="1:26" hidden="1" outlineLevel="1" x14ac:dyDescent="0.2">
      <c r="A42" s="428"/>
      <c r="B42" s="429" t="s">
        <v>71</v>
      </c>
      <c r="C42" s="430">
        <v>281</v>
      </c>
      <c r="D42" s="431">
        <v>11</v>
      </c>
      <c r="E42" s="431">
        <v>86</v>
      </c>
      <c r="F42" s="431">
        <v>32</v>
      </c>
      <c r="G42" s="431">
        <v>10</v>
      </c>
      <c r="H42" s="431">
        <v>86</v>
      </c>
      <c r="I42" s="431">
        <v>97</v>
      </c>
      <c r="J42" s="431">
        <v>94</v>
      </c>
      <c r="K42" s="431">
        <v>70</v>
      </c>
      <c r="L42" s="432">
        <v>767</v>
      </c>
      <c r="M42" s="433"/>
      <c r="N42" s="434">
        <v>39</v>
      </c>
      <c r="O42" s="435"/>
      <c r="P42" s="436">
        <v>168</v>
      </c>
      <c r="Q42" s="437"/>
    </row>
    <row r="43" spans="1:26" hidden="1" outlineLevel="1" x14ac:dyDescent="0.2">
      <c r="A43" s="438"/>
      <c r="B43" s="439" t="s">
        <v>72</v>
      </c>
      <c r="C43" s="440">
        <v>180</v>
      </c>
      <c r="D43" s="441">
        <v>9</v>
      </c>
      <c r="E43" s="441">
        <v>63</v>
      </c>
      <c r="F43" s="441">
        <v>29</v>
      </c>
      <c r="G43" s="441">
        <v>2</v>
      </c>
      <c r="H43" s="441">
        <v>64</v>
      </c>
      <c r="I43" s="441">
        <v>76</v>
      </c>
      <c r="J43" s="441">
        <v>86</v>
      </c>
      <c r="K43" s="441">
        <v>65</v>
      </c>
      <c r="L43" s="442">
        <v>574</v>
      </c>
      <c r="M43" s="443"/>
      <c r="N43" s="444">
        <v>23</v>
      </c>
      <c r="O43" s="445"/>
      <c r="P43" s="446">
        <v>115</v>
      </c>
      <c r="Q43" s="447"/>
    </row>
    <row r="44" spans="1:26" ht="13.5" hidden="1" customHeight="1" outlineLevel="1" thickBot="1" x14ac:dyDescent="0.25">
      <c r="A44" s="448"/>
      <c r="B44" s="449" t="s">
        <v>73</v>
      </c>
      <c r="C44" s="450">
        <v>85</v>
      </c>
      <c r="D44" s="451">
        <v>2</v>
      </c>
      <c r="E44" s="451">
        <v>19</v>
      </c>
      <c r="F44" s="451">
        <v>5</v>
      </c>
      <c r="G44" s="451">
        <v>3</v>
      </c>
      <c r="H44" s="451">
        <v>32</v>
      </c>
      <c r="I44" s="451">
        <v>45</v>
      </c>
      <c r="J44" s="451">
        <v>51</v>
      </c>
      <c r="K44" s="452">
        <v>31</v>
      </c>
      <c r="L44" s="453">
        <v>273</v>
      </c>
      <c r="M44" s="454"/>
      <c r="N44" s="455">
        <v>10</v>
      </c>
      <c r="O44" s="456"/>
      <c r="P44" s="457">
        <v>65</v>
      </c>
      <c r="Q44" s="458"/>
    </row>
    <row r="45" spans="1:26" collapsed="1" x14ac:dyDescent="0.2">
      <c r="A45" s="462" t="s">
        <v>214</v>
      </c>
      <c r="B45" s="282"/>
      <c r="C45" s="100"/>
      <c r="D45" s="100"/>
      <c r="E45" s="1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</row>
    <row r="46" spans="1:26" ht="14.25" customHeight="1" x14ac:dyDescent="0.2">
      <c r="A46" s="200" t="s">
        <v>298</v>
      </c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Z46" s="56" t="s">
        <v>16</v>
      </c>
    </row>
    <row r="47" spans="1:26" ht="14.25" customHeight="1" x14ac:dyDescent="0.2">
      <c r="A47" s="200" t="s">
        <v>299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</row>
    <row r="48" spans="1:26" x14ac:dyDescent="0.2">
      <c r="A48" s="1409" t="s">
        <v>235</v>
      </c>
      <c r="B48" s="57"/>
      <c r="C48" s="459"/>
      <c r="D48" s="459"/>
    </row>
  </sheetData>
  <mergeCells count="2">
    <mergeCell ref="C8:L8"/>
    <mergeCell ref="M8:O8"/>
  </mergeCells>
  <pageMargins left="0.39370078740157483" right="0.39370078740157483" top="0.78740157480314965" bottom="0.79" header="0.51181102362204722" footer="0.51181102362204722"/>
  <pageSetup paperSize="9" orientation="landscape"/>
  <headerFooter alignWithMargins="0">
    <oddFooter>&amp;L&amp;F</oddFooter>
  </headerFooter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7"/>
  <dimension ref="A2:Q49"/>
  <sheetViews>
    <sheetView showGridLines="0" zoomScaleNormal="100" workbookViewId="0">
      <selection activeCell="O6" sqref="O6"/>
    </sheetView>
  </sheetViews>
  <sheetFormatPr baseColWidth="10" defaultColWidth="11.42578125" defaultRowHeight="12.75" outlineLevelRow="1" x14ac:dyDescent="0.2"/>
  <cols>
    <col min="1" max="1" width="8.140625" customWidth="1"/>
    <col min="2" max="2" width="23.42578125" customWidth="1"/>
    <col min="3" max="3" width="12.7109375" customWidth="1"/>
    <col min="4" max="4" width="11.42578125" customWidth="1"/>
    <col min="5" max="5" width="10.42578125" customWidth="1"/>
    <col min="6" max="6" width="11.42578125" customWidth="1"/>
    <col min="7" max="7" width="10.28515625" customWidth="1"/>
    <col min="11" max="11" width="7.85546875" customWidth="1"/>
    <col min="12" max="12" width="9.5703125" customWidth="1"/>
  </cols>
  <sheetData>
    <row r="2" spans="1:17" x14ac:dyDescent="0.2">
      <c r="A2" s="1" t="s">
        <v>0</v>
      </c>
    </row>
    <row r="3" spans="1:17" x14ac:dyDescent="0.2">
      <c r="A3" s="1"/>
    </row>
    <row r="4" spans="1:17" x14ac:dyDescent="0.2">
      <c r="A4" s="1" t="str">
        <f>A8</f>
        <v>Tabell 1-11-F - Resultat for deltakere som avsluttet introduksjonsprogram i perioden 01.01.-31.12.</v>
      </c>
    </row>
    <row r="5" spans="1:17" x14ac:dyDescent="0.2">
      <c r="A5" s="1"/>
    </row>
    <row r="6" spans="1:17" x14ac:dyDescent="0.2">
      <c r="A6" s="1"/>
    </row>
    <row r="7" spans="1:17" x14ac:dyDescent="0.2">
      <c r="A7" s="1"/>
    </row>
    <row r="8" spans="1:17" ht="30.75" customHeight="1" thickBot="1" x14ac:dyDescent="0.25">
      <c r="A8" s="3" t="s">
        <v>300</v>
      </c>
      <c r="B8" s="4"/>
      <c r="C8" s="4"/>
      <c r="D8" s="4"/>
      <c r="E8" s="4"/>
      <c r="F8" s="4"/>
    </row>
    <row r="9" spans="1:17" ht="81.2" customHeight="1" thickBot="1" x14ac:dyDescent="0.25">
      <c r="A9" s="363" t="s">
        <v>3</v>
      </c>
      <c r="B9" s="102" t="s">
        <v>4</v>
      </c>
      <c r="C9" s="103" t="s">
        <v>301</v>
      </c>
      <c r="D9" s="364" t="s">
        <v>302</v>
      </c>
      <c r="E9" s="364" t="s">
        <v>303</v>
      </c>
      <c r="F9" s="364" t="s">
        <v>304</v>
      </c>
      <c r="G9" s="364" t="s">
        <v>305</v>
      </c>
      <c r="H9" s="364" t="s">
        <v>306</v>
      </c>
      <c r="I9" s="364" t="s">
        <v>307</v>
      </c>
      <c r="J9" s="347" t="s">
        <v>308</v>
      </c>
      <c r="K9" s="389" t="s">
        <v>281</v>
      </c>
      <c r="L9" s="101" t="s">
        <v>292</v>
      </c>
      <c r="M9" s="58" t="s">
        <v>293</v>
      </c>
      <c r="N9" s="390" t="s">
        <v>309</v>
      </c>
    </row>
    <row r="10" spans="1:17" ht="15" customHeight="1" x14ac:dyDescent="0.2">
      <c r="A10" s="116">
        <v>1</v>
      </c>
      <c r="B10" s="63" t="s">
        <v>14</v>
      </c>
      <c r="C10" s="1424">
        <v>0</v>
      </c>
      <c r="D10" s="1425">
        <v>0</v>
      </c>
      <c r="E10" s="1425">
        <v>0</v>
      </c>
      <c r="F10" s="1425">
        <v>0</v>
      </c>
      <c r="G10" s="1425">
        <v>0</v>
      </c>
      <c r="H10" s="1425">
        <v>0</v>
      </c>
      <c r="I10" s="1425">
        <v>0</v>
      </c>
      <c r="J10" s="1429">
        <v>0</v>
      </c>
      <c r="K10" s="550">
        <f t="shared" ref="K10:K24" si="0">SUM(C10:J10)</f>
        <v>0</v>
      </c>
      <c r="L10" s="1424">
        <v>0</v>
      </c>
      <c r="M10" s="1429">
        <v>0</v>
      </c>
      <c r="N10" s="365">
        <f t="shared" ref="N10:N24" si="1">SUM(L10:M10)</f>
        <v>0</v>
      </c>
      <c r="P10" s="241" t="e">
        <f t="shared" ref="P10:P25" si="2">C10/K10</f>
        <v>#DIV/0!</v>
      </c>
      <c r="Q10" s="241" t="e">
        <f t="shared" ref="Q10:Q25" si="3">D10/K10</f>
        <v>#DIV/0!</v>
      </c>
    </row>
    <row r="11" spans="1:17" ht="15" customHeight="1" x14ac:dyDescent="0.2">
      <c r="A11" s="366">
        <v>2</v>
      </c>
      <c r="B11" s="54" t="s">
        <v>15</v>
      </c>
      <c r="C11" s="1426">
        <v>0</v>
      </c>
      <c r="D11" s="1423">
        <v>0</v>
      </c>
      <c r="E11" s="1423">
        <v>0</v>
      </c>
      <c r="F11" s="1423">
        <v>0</v>
      </c>
      <c r="G11" s="1423">
        <v>0</v>
      </c>
      <c r="H11" s="1423">
        <v>0</v>
      </c>
      <c r="I11" s="1423">
        <v>0</v>
      </c>
      <c r="J11" s="1430">
        <v>0</v>
      </c>
      <c r="K11" s="551">
        <f t="shared" si="0"/>
        <v>0</v>
      </c>
      <c r="L11" s="1426">
        <v>0</v>
      </c>
      <c r="M11" s="1430">
        <v>0</v>
      </c>
      <c r="N11" s="367">
        <f t="shared" si="1"/>
        <v>0</v>
      </c>
      <c r="P11" s="241" t="e">
        <f t="shared" si="2"/>
        <v>#DIV/0!</v>
      </c>
      <c r="Q11" s="241" t="e">
        <f t="shared" si="3"/>
        <v>#DIV/0!</v>
      </c>
    </row>
    <row r="12" spans="1:17" ht="15" customHeight="1" x14ac:dyDescent="0.2">
      <c r="A12" s="366">
        <v>3</v>
      </c>
      <c r="B12" s="54" t="s">
        <v>17</v>
      </c>
      <c r="C12" s="1426">
        <v>23</v>
      </c>
      <c r="D12" s="1423">
        <v>7</v>
      </c>
      <c r="E12" s="1423">
        <v>0</v>
      </c>
      <c r="F12" s="1423">
        <v>46</v>
      </c>
      <c r="G12" s="1423">
        <v>0</v>
      </c>
      <c r="H12" s="1423">
        <v>0</v>
      </c>
      <c r="I12" s="1423">
        <v>0</v>
      </c>
      <c r="J12" s="1430">
        <v>0</v>
      </c>
      <c r="K12" s="551">
        <f t="shared" si="0"/>
        <v>76</v>
      </c>
      <c r="L12" s="1426">
        <v>0</v>
      </c>
      <c r="M12" s="1430">
        <v>11</v>
      </c>
      <c r="N12" s="367">
        <f t="shared" si="1"/>
        <v>11</v>
      </c>
      <c r="P12" s="241">
        <f t="shared" si="2"/>
        <v>0.30263157894736842</v>
      </c>
      <c r="Q12" s="241">
        <f t="shared" si="3"/>
        <v>9.2105263157894732E-2</v>
      </c>
    </row>
    <row r="13" spans="1:17" ht="15" customHeight="1" x14ac:dyDescent="0.2">
      <c r="A13" s="366">
        <v>4</v>
      </c>
      <c r="B13" s="54" t="s">
        <v>18</v>
      </c>
      <c r="C13" s="1426">
        <v>23</v>
      </c>
      <c r="D13" s="1423">
        <v>9</v>
      </c>
      <c r="E13" s="1423">
        <v>4</v>
      </c>
      <c r="F13" s="1423">
        <v>8</v>
      </c>
      <c r="G13" s="1423">
        <v>0</v>
      </c>
      <c r="H13" s="1423">
        <v>0</v>
      </c>
      <c r="I13" s="1423">
        <v>4</v>
      </c>
      <c r="J13" s="1430">
        <v>4</v>
      </c>
      <c r="K13" s="551">
        <f t="shared" si="0"/>
        <v>52</v>
      </c>
      <c r="L13" s="1426">
        <v>2</v>
      </c>
      <c r="M13" s="1430">
        <v>5</v>
      </c>
      <c r="N13" s="367">
        <f t="shared" si="1"/>
        <v>7</v>
      </c>
      <c r="P13" s="241">
        <f t="shared" si="2"/>
        <v>0.44230769230769229</v>
      </c>
      <c r="Q13" s="241">
        <f t="shared" si="3"/>
        <v>0.17307692307692307</v>
      </c>
    </row>
    <row r="14" spans="1:17" ht="15" customHeight="1" x14ac:dyDescent="0.2">
      <c r="A14" s="366">
        <v>5</v>
      </c>
      <c r="B14" s="54" t="s">
        <v>19</v>
      </c>
      <c r="C14" s="1426">
        <v>0</v>
      </c>
      <c r="D14" s="1423">
        <v>0</v>
      </c>
      <c r="E14" s="1423">
        <v>0</v>
      </c>
      <c r="F14" s="1423">
        <v>0</v>
      </c>
      <c r="G14" s="1423">
        <v>0</v>
      </c>
      <c r="H14" s="1423">
        <v>0</v>
      </c>
      <c r="I14" s="1423">
        <v>0</v>
      </c>
      <c r="J14" s="1430">
        <v>0</v>
      </c>
      <c r="K14" s="551">
        <f t="shared" si="0"/>
        <v>0</v>
      </c>
      <c r="L14" s="1426">
        <v>0</v>
      </c>
      <c r="M14" s="1430">
        <v>0</v>
      </c>
      <c r="N14" s="367">
        <f t="shared" si="1"/>
        <v>0</v>
      </c>
      <c r="P14" s="241" t="e">
        <f t="shared" si="2"/>
        <v>#DIV/0!</v>
      </c>
      <c r="Q14" s="241" t="e">
        <f t="shared" si="3"/>
        <v>#DIV/0!</v>
      </c>
    </row>
    <row r="15" spans="1:17" ht="15" customHeight="1" x14ac:dyDescent="0.2">
      <c r="A15" s="366">
        <v>6</v>
      </c>
      <c r="B15" s="54" t="s">
        <v>20</v>
      </c>
      <c r="C15" s="1426">
        <v>0</v>
      </c>
      <c r="D15" s="1423">
        <v>0</v>
      </c>
      <c r="E15" s="1423">
        <v>0</v>
      </c>
      <c r="F15" s="1423">
        <v>0</v>
      </c>
      <c r="G15" s="1423">
        <v>0</v>
      </c>
      <c r="H15" s="1423">
        <v>0</v>
      </c>
      <c r="I15" s="1423">
        <v>0</v>
      </c>
      <c r="J15" s="1430">
        <v>0</v>
      </c>
      <c r="K15" s="551">
        <f t="shared" si="0"/>
        <v>0</v>
      </c>
      <c r="L15" s="1426">
        <v>0</v>
      </c>
      <c r="M15" s="1430">
        <v>0</v>
      </c>
      <c r="N15" s="367">
        <f t="shared" si="1"/>
        <v>0</v>
      </c>
      <c r="P15" s="241" t="e">
        <f t="shared" si="2"/>
        <v>#DIV/0!</v>
      </c>
      <c r="Q15" s="241" t="e">
        <f t="shared" si="3"/>
        <v>#DIV/0!</v>
      </c>
    </row>
    <row r="16" spans="1:17" ht="15" customHeight="1" x14ac:dyDescent="0.2">
      <c r="A16" s="366">
        <v>7</v>
      </c>
      <c r="B16" s="54" t="s">
        <v>21</v>
      </c>
      <c r="C16" s="1426">
        <v>0</v>
      </c>
      <c r="D16" s="1423">
        <v>0</v>
      </c>
      <c r="E16" s="1423">
        <v>0</v>
      </c>
      <c r="F16" s="1423">
        <v>0</v>
      </c>
      <c r="G16" s="1423">
        <v>0</v>
      </c>
      <c r="H16" s="1423">
        <v>0</v>
      </c>
      <c r="I16" s="1423">
        <v>0</v>
      </c>
      <c r="J16" s="1430">
        <v>0</v>
      </c>
      <c r="K16" s="551">
        <f t="shared" si="0"/>
        <v>0</v>
      </c>
      <c r="L16" s="1426">
        <v>0</v>
      </c>
      <c r="M16" s="1430">
        <v>0</v>
      </c>
      <c r="N16" s="367">
        <f t="shared" si="1"/>
        <v>0</v>
      </c>
      <c r="P16" s="241" t="e">
        <f t="shared" si="2"/>
        <v>#DIV/0!</v>
      </c>
      <c r="Q16" s="241" t="e">
        <f t="shared" si="3"/>
        <v>#DIV/0!</v>
      </c>
    </row>
    <row r="17" spans="1:17" ht="15" customHeight="1" x14ac:dyDescent="0.2">
      <c r="A17" s="366">
        <v>8</v>
      </c>
      <c r="B17" s="54" t="s">
        <v>22</v>
      </c>
      <c r="C17" s="1426">
        <v>20</v>
      </c>
      <c r="D17" s="1423">
        <v>4</v>
      </c>
      <c r="E17" s="1423">
        <v>1</v>
      </c>
      <c r="F17" s="1423">
        <v>4</v>
      </c>
      <c r="G17" s="1423">
        <v>0</v>
      </c>
      <c r="H17" s="1423">
        <v>0</v>
      </c>
      <c r="I17" s="1423">
        <v>5</v>
      </c>
      <c r="J17" s="1430">
        <v>0</v>
      </c>
      <c r="K17" s="551">
        <f t="shared" si="0"/>
        <v>34</v>
      </c>
      <c r="L17" s="1426">
        <v>4</v>
      </c>
      <c r="M17" s="1430">
        <v>0</v>
      </c>
      <c r="N17" s="367">
        <f t="shared" si="1"/>
        <v>4</v>
      </c>
      <c r="P17" s="241">
        <f t="shared" si="2"/>
        <v>0.58823529411764708</v>
      </c>
      <c r="Q17" s="241">
        <f t="shared" si="3"/>
        <v>0.11764705882352941</v>
      </c>
    </row>
    <row r="18" spans="1:17" ht="15" customHeight="1" x14ac:dyDescent="0.2">
      <c r="A18" s="366">
        <v>9</v>
      </c>
      <c r="B18" s="54" t="s">
        <v>23</v>
      </c>
      <c r="C18" s="1426">
        <v>15</v>
      </c>
      <c r="D18" s="1423">
        <v>3</v>
      </c>
      <c r="E18" s="1423">
        <v>0</v>
      </c>
      <c r="F18" s="1423">
        <v>1</v>
      </c>
      <c r="G18" s="1423">
        <v>0</v>
      </c>
      <c r="H18" s="1423">
        <v>0</v>
      </c>
      <c r="I18" s="1423">
        <v>19</v>
      </c>
      <c r="J18" s="1430">
        <v>6</v>
      </c>
      <c r="K18" s="551">
        <f t="shared" si="0"/>
        <v>44</v>
      </c>
      <c r="L18" s="1426">
        <v>2</v>
      </c>
      <c r="M18" s="1430">
        <v>6</v>
      </c>
      <c r="N18" s="367">
        <f t="shared" si="1"/>
        <v>8</v>
      </c>
      <c r="P18" s="241">
        <f t="shared" si="2"/>
        <v>0.34090909090909088</v>
      </c>
      <c r="Q18" s="241">
        <f t="shared" si="3"/>
        <v>6.8181818181818177E-2</v>
      </c>
    </row>
    <row r="19" spans="1:17" ht="15" customHeight="1" x14ac:dyDescent="0.2">
      <c r="A19" s="366">
        <v>10</v>
      </c>
      <c r="B19" s="54" t="s">
        <v>24</v>
      </c>
      <c r="C19" s="1426">
        <v>0</v>
      </c>
      <c r="D19" s="1423">
        <v>0</v>
      </c>
      <c r="E19" s="1423">
        <v>0</v>
      </c>
      <c r="F19" s="1423">
        <v>0</v>
      </c>
      <c r="G19" s="1423">
        <v>0</v>
      </c>
      <c r="H19" s="1423">
        <v>0</v>
      </c>
      <c r="I19" s="1423">
        <v>0</v>
      </c>
      <c r="J19" s="1430">
        <v>0</v>
      </c>
      <c r="K19" s="551">
        <f t="shared" si="0"/>
        <v>0</v>
      </c>
      <c r="L19" s="1426">
        <v>0</v>
      </c>
      <c r="M19" s="1430">
        <v>0</v>
      </c>
      <c r="N19" s="367">
        <f t="shared" si="1"/>
        <v>0</v>
      </c>
      <c r="P19" s="241" t="e">
        <f t="shared" si="2"/>
        <v>#DIV/0!</v>
      </c>
      <c r="Q19" s="241" t="e">
        <f t="shared" si="3"/>
        <v>#DIV/0!</v>
      </c>
    </row>
    <row r="20" spans="1:17" ht="15" customHeight="1" x14ac:dyDescent="0.2">
      <c r="A20" s="366">
        <v>11</v>
      </c>
      <c r="B20" s="54" t="s">
        <v>25</v>
      </c>
      <c r="C20" s="1426">
        <v>11</v>
      </c>
      <c r="D20" s="1423">
        <v>2</v>
      </c>
      <c r="E20" s="1423">
        <v>0</v>
      </c>
      <c r="F20" s="1423">
        <v>0</v>
      </c>
      <c r="G20" s="1423">
        <v>0</v>
      </c>
      <c r="H20" s="1423">
        <v>0</v>
      </c>
      <c r="I20" s="1423">
        <v>0</v>
      </c>
      <c r="J20" s="1430">
        <v>5</v>
      </c>
      <c r="K20" s="551">
        <f t="shared" si="0"/>
        <v>18</v>
      </c>
      <c r="L20" s="1426">
        <v>2</v>
      </c>
      <c r="M20" s="1430">
        <v>0</v>
      </c>
      <c r="N20" s="367">
        <f t="shared" si="1"/>
        <v>2</v>
      </c>
      <c r="P20" s="241">
        <f t="shared" si="2"/>
        <v>0.61111111111111116</v>
      </c>
      <c r="Q20" s="241">
        <f t="shared" si="3"/>
        <v>0.1111111111111111</v>
      </c>
    </row>
    <row r="21" spans="1:17" ht="15" customHeight="1" x14ac:dyDescent="0.2">
      <c r="A21" s="366">
        <v>12</v>
      </c>
      <c r="B21" s="54" t="s">
        <v>26</v>
      </c>
      <c r="C21" s="1426">
        <v>0</v>
      </c>
      <c r="D21" s="1423">
        <v>0</v>
      </c>
      <c r="E21" s="1423">
        <v>0</v>
      </c>
      <c r="F21" s="1423">
        <v>0</v>
      </c>
      <c r="G21" s="1423">
        <v>0</v>
      </c>
      <c r="H21" s="1423">
        <v>0</v>
      </c>
      <c r="I21" s="1423">
        <v>0</v>
      </c>
      <c r="J21" s="1430">
        <v>0</v>
      </c>
      <c r="K21" s="551">
        <f t="shared" si="0"/>
        <v>0</v>
      </c>
      <c r="L21" s="1426">
        <v>0</v>
      </c>
      <c r="M21" s="1430">
        <v>0</v>
      </c>
      <c r="N21" s="367">
        <f t="shared" si="1"/>
        <v>0</v>
      </c>
      <c r="P21" s="241" t="e">
        <f t="shared" si="2"/>
        <v>#DIV/0!</v>
      </c>
      <c r="Q21" s="241" t="e">
        <f t="shared" si="3"/>
        <v>#DIV/0!</v>
      </c>
    </row>
    <row r="22" spans="1:17" ht="15" customHeight="1" x14ac:dyDescent="0.2">
      <c r="A22" s="366">
        <v>13</v>
      </c>
      <c r="B22" s="54" t="s">
        <v>27</v>
      </c>
      <c r="C22" s="1426">
        <v>16</v>
      </c>
      <c r="D22" s="1423">
        <v>2</v>
      </c>
      <c r="E22" s="1423">
        <v>4</v>
      </c>
      <c r="F22" s="1423">
        <v>22</v>
      </c>
      <c r="G22" s="1423">
        <v>0</v>
      </c>
      <c r="H22" s="1423">
        <v>0</v>
      </c>
      <c r="I22" s="1423">
        <v>20</v>
      </c>
      <c r="J22" s="1430">
        <v>0</v>
      </c>
      <c r="K22" s="551">
        <f t="shared" si="0"/>
        <v>64</v>
      </c>
      <c r="L22" s="1426">
        <v>1</v>
      </c>
      <c r="M22" s="1430">
        <v>8</v>
      </c>
      <c r="N22" s="367">
        <f t="shared" si="1"/>
        <v>9</v>
      </c>
      <c r="P22" s="241">
        <f t="shared" si="2"/>
        <v>0.25</v>
      </c>
      <c r="Q22" s="241">
        <f t="shared" si="3"/>
        <v>3.125E-2</v>
      </c>
    </row>
    <row r="23" spans="1:17" ht="15" customHeight="1" x14ac:dyDescent="0.2">
      <c r="A23" s="366">
        <v>14</v>
      </c>
      <c r="B23" s="54" t="s">
        <v>28</v>
      </c>
      <c r="C23" s="1426">
        <v>0</v>
      </c>
      <c r="D23" s="1423">
        <v>0</v>
      </c>
      <c r="E23" s="1423">
        <v>0</v>
      </c>
      <c r="F23" s="1423">
        <v>0</v>
      </c>
      <c r="G23" s="1423">
        <v>0</v>
      </c>
      <c r="H23" s="1423">
        <v>0</v>
      </c>
      <c r="I23" s="1423">
        <v>0</v>
      </c>
      <c r="J23" s="1430">
        <v>0</v>
      </c>
      <c r="K23" s="551">
        <f t="shared" si="0"/>
        <v>0</v>
      </c>
      <c r="L23" s="1426">
        <v>0</v>
      </c>
      <c r="M23" s="1430">
        <v>0</v>
      </c>
      <c r="N23" s="367">
        <f t="shared" si="1"/>
        <v>0</v>
      </c>
      <c r="P23" s="241" t="e">
        <f t="shared" si="2"/>
        <v>#DIV/0!</v>
      </c>
      <c r="Q23" s="241" t="e">
        <f t="shared" si="3"/>
        <v>#DIV/0!</v>
      </c>
    </row>
    <row r="24" spans="1:17" ht="15" customHeight="1" thickBot="1" x14ac:dyDescent="0.25">
      <c r="A24" s="368">
        <v>15</v>
      </c>
      <c r="B24" s="362" t="s">
        <v>29</v>
      </c>
      <c r="C24" s="1427">
        <v>12</v>
      </c>
      <c r="D24" s="1428">
        <v>3</v>
      </c>
      <c r="E24" s="1428">
        <v>0</v>
      </c>
      <c r="F24" s="1428">
        <v>4</v>
      </c>
      <c r="G24" s="1428">
        <v>0</v>
      </c>
      <c r="H24" s="1428">
        <v>0</v>
      </c>
      <c r="I24" s="1428">
        <v>17</v>
      </c>
      <c r="J24" s="1110">
        <v>2</v>
      </c>
      <c r="K24" s="865">
        <f t="shared" si="0"/>
        <v>38</v>
      </c>
      <c r="L24" s="1427">
        <v>0</v>
      </c>
      <c r="M24" s="1110">
        <v>6</v>
      </c>
      <c r="N24" s="866">
        <f t="shared" si="1"/>
        <v>6</v>
      </c>
      <c r="P24" s="241">
        <f t="shared" si="2"/>
        <v>0.31578947368421051</v>
      </c>
      <c r="Q24" s="241">
        <f t="shared" si="3"/>
        <v>7.8947368421052627E-2</v>
      </c>
    </row>
    <row r="25" spans="1:17" ht="15" customHeight="1" thickBot="1" x14ac:dyDescent="0.25">
      <c r="A25" s="741"/>
      <c r="B25" s="867" t="s">
        <v>172</v>
      </c>
      <c r="C25" s="1420">
        <f t="shared" ref="C25:K25" si="4">SUM(C10:C24)</f>
        <v>120</v>
      </c>
      <c r="D25" s="1420">
        <f t="shared" si="4"/>
        <v>30</v>
      </c>
      <c r="E25" s="1420">
        <f t="shared" si="4"/>
        <v>9</v>
      </c>
      <c r="F25" s="1420">
        <f t="shared" si="4"/>
        <v>85</v>
      </c>
      <c r="G25" s="1420">
        <f t="shared" si="4"/>
        <v>0</v>
      </c>
      <c r="H25" s="1420">
        <f t="shared" si="4"/>
        <v>0</v>
      </c>
      <c r="I25" s="1420">
        <f t="shared" si="4"/>
        <v>65</v>
      </c>
      <c r="J25" s="1420">
        <f t="shared" si="4"/>
        <v>17</v>
      </c>
      <c r="K25" s="1420">
        <f t="shared" si="4"/>
        <v>326</v>
      </c>
      <c r="L25" s="1421"/>
      <c r="M25" s="1422">
        <v>27</v>
      </c>
      <c r="N25" s="864"/>
      <c r="P25" s="241">
        <f t="shared" si="2"/>
        <v>0.36809815950920244</v>
      </c>
      <c r="Q25" s="241">
        <f t="shared" si="3"/>
        <v>9.202453987730061E-2</v>
      </c>
    </row>
    <row r="26" spans="1:17" ht="15" customHeight="1" x14ac:dyDescent="0.2">
      <c r="A26" s="366"/>
      <c r="B26" s="54" t="s">
        <v>173</v>
      </c>
      <c r="C26" s="296">
        <v>263</v>
      </c>
      <c r="D26" s="297">
        <v>70</v>
      </c>
      <c r="E26" s="297">
        <v>32</v>
      </c>
      <c r="F26" s="297">
        <v>115</v>
      </c>
      <c r="G26" s="297" t="s">
        <v>310</v>
      </c>
      <c r="H26" s="297">
        <v>0</v>
      </c>
      <c r="I26" s="297">
        <v>159</v>
      </c>
      <c r="J26" s="298">
        <v>43</v>
      </c>
      <c r="K26" s="551">
        <v>685</v>
      </c>
      <c r="L26" s="194"/>
      <c r="M26" s="137">
        <v>27</v>
      </c>
      <c r="N26" s="367"/>
      <c r="P26" s="241">
        <v>0.38394160583941611</v>
      </c>
      <c r="Q26" s="241">
        <v>0.1021897810218978</v>
      </c>
    </row>
    <row r="27" spans="1:17" ht="15" customHeight="1" x14ac:dyDescent="0.2">
      <c r="A27" s="366"/>
      <c r="B27" s="54" t="s">
        <v>174</v>
      </c>
      <c r="C27" s="296">
        <v>85</v>
      </c>
      <c r="D27" s="297">
        <v>77</v>
      </c>
      <c r="E27" s="297">
        <v>21</v>
      </c>
      <c r="F27" s="297">
        <v>18</v>
      </c>
      <c r="G27" s="297">
        <v>1</v>
      </c>
      <c r="H27" s="297">
        <v>1</v>
      </c>
      <c r="I27" s="297">
        <v>27</v>
      </c>
      <c r="J27" s="298">
        <v>12</v>
      </c>
      <c r="K27" s="551">
        <v>242</v>
      </c>
      <c r="L27" s="194"/>
      <c r="M27" s="137">
        <v>9</v>
      </c>
      <c r="N27" s="367"/>
      <c r="P27" s="241">
        <v>0.3512396694214876</v>
      </c>
      <c r="Q27" s="241">
        <v>0.31818181818181818</v>
      </c>
    </row>
    <row r="28" spans="1:17" ht="15" customHeight="1" x14ac:dyDescent="0.2">
      <c r="A28" s="366"/>
      <c r="B28" s="54" t="s">
        <v>175</v>
      </c>
      <c r="C28" s="296">
        <v>100</v>
      </c>
      <c r="D28" s="297">
        <v>83</v>
      </c>
      <c r="E28" s="297">
        <v>17</v>
      </c>
      <c r="F28" s="297">
        <v>19</v>
      </c>
      <c r="G28" s="297">
        <v>15</v>
      </c>
      <c r="H28" s="297">
        <v>2</v>
      </c>
      <c r="I28" s="297">
        <v>29</v>
      </c>
      <c r="J28" s="298">
        <v>18</v>
      </c>
      <c r="K28" s="551">
        <v>283</v>
      </c>
      <c r="L28" s="194"/>
      <c r="M28" s="137">
        <v>2</v>
      </c>
      <c r="N28" s="367"/>
      <c r="P28" s="241">
        <v>0.35335689045936403</v>
      </c>
      <c r="Q28" s="241">
        <v>0.29328621908127211</v>
      </c>
    </row>
    <row r="29" spans="1:17" ht="15" customHeight="1" x14ac:dyDescent="0.2">
      <c r="A29" s="366"/>
      <c r="B29" s="54" t="s">
        <v>176</v>
      </c>
      <c r="C29" s="296">
        <v>139</v>
      </c>
      <c r="D29" s="297">
        <v>99</v>
      </c>
      <c r="E29" s="297">
        <v>11</v>
      </c>
      <c r="F29" s="297">
        <v>29</v>
      </c>
      <c r="G29" s="297">
        <v>32</v>
      </c>
      <c r="H29" s="297">
        <v>2</v>
      </c>
      <c r="I29" s="297">
        <v>50</v>
      </c>
      <c r="J29" s="298">
        <v>32</v>
      </c>
      <c r="K29" s="551">
        <v>394</v>
      </c>
      <c r="L29" s="194"/>
      <c r="M29" s="137">
        <v>2</v>
      </c>
      <c r="N29" s="367"/>
      <c r="P29" s="241">
        <v>0.35279187817258878</v>
      </c>
      <c r="Q29" s="241">
        <v>0.2512690355329949</v>
      </c>
    </row>
    <row r="30" spans="1:17" ht="15" customHeight="1" x14ac:dyDescent="0.2">
      <c r="A30" s="366"/>
      <c r="B30" s="54" t="s">
        <v>177</v>
      </c>
      <c r="C30" s="296">
        <v>352</v>
      </c>
      <c r="D30" s="297">
        <v>154</v>
      </c>
      <c r="E30" s="297">
        <v>19</v>
      </c>
      <c r="F30" s="297">
        <v>42</v>
      </c>
      <c r="G30" s="297">
        <v>38</v>
      </c>
      <c r="H30" s="297">
        <v>0</v>
      </c>
      <c r="I30" s="297">
        <v>76</v>
      </c>
      <c r="J30" s="298">
        <v>28</v>
      </c>
      <c r="K30" s="551">
        <v>709</v>
      </c>
      <c r="L30" s="194"/>
      <c r="M30" s="137">
        <v>2</v>
      </c>
      <c r="N30" s="367"/>
      <c r="P30" s="241">
        <v>0.49647390691114252</v>
      </c>
      <c r="Q30" s="241">
        <v>0.21720733427362479</v>
      </c>
    </row>
    <row r="31" spans="1:17" ht="15" customHeight="1" x14ac:dyDescent="0.2">
      <c r="A31" s="366"/>
      <c r="B31" s="54" t="s">
        <v>178</v>
      </c>
      <c r="C31" s="296">
        <v>282</v>
      </c>
      <c r="D31" s="297">
        <v>80</v>
      </c>
      <c r="E31" s="297">
        <v>39</v>
      </c>
      <c r="F31" s="297">
        <v>34</v>
      </c>
      <c r="G31" s="297">
        <v>16</v>
      </c>
      <c r="H31" s="297">
        <v>2</v>
      </c>
      <c r="I31" s="297">
        <v>64</v>
      </c>
      <c r="J31" s="298">
        <v>30</v>
      </c>
      <c r="K31" s="551">
        <v>547</v>
      </c>
      <c r="L31" s="194"/>
      <c r="M31" s="137">
        <v>6</v>
      </c>
      <c r="N31" s="367"/>
      <c r="P31" s="241"/>
      <c r="Q31" s="241"/>
    </row>
    <row r="32" spans="1:17" ht="15" customHeight="1" x14ac:dyDescent="0.2">
      <c r="A32" s="366"/>
      <c r="B32" s="54" t="s">
        <v>179</v>
      </c>
      <c r="C32" s="296">
        <v>155</v>
      </c>
      <c r="D32" s="297">
        <v>51</v>
      </c>
      <c r="E32" s="297">
        <v>45</v>
      </c>
      <c r="F32" s="297">
        <v>40</v>
      </c>
      <c r="G32" s="297">
        <v>18</v>
      </c>
      <c r="H32" s="297">
        <v>13</v>
      </c>
      <c r="I32" s="297">
        <v>59</v>
      </c>
      <c r="J32" s="298">
        <v>44</v>
      </c>
      <c r="K32" s="551">
        <v>425</v>
      </c>
      <c r="L32" s="194"/>
      <c r="M32" s="137">
        <v>3</v>
      </c>
      <c r="N32" s="367"/>
      <c r="P32" s="241">
        <v>0.32085561497326198</v>
      </c>
      <c r="Q32" s="241">
        <v>0.1229946524064171</v>
      </c>
    </row>
    <row r="33" spans="1:17" ht="15" customHeight="1" x14ac:dyDescent="0.2">
      <c r="A33" s="366"/>
      <c r="B33" s="54" t="s">
        <v>311</v>
      </c>
      <c r="C33" s="296">
        <v>156</v>
      </c>
      <c r="D33" s="297">
        <v>48</v>
      </c>
      <c r="E33" s="297">
        <v>42</v>
      </c>
      <c r="F33" s="297">
        <v>41</v>
      </c>
      <c r="G33" s="297">
        <v>16</v>
      </c>
      <c r="H33" s="297">
        <v>0</v>
      </c>
      <c r="I33" s="297">
        <v>64</v>
      </c>
      <c r="J33" s="298">
        <v>45</v>
      </c>
      <c r="K33" s="551">
        <v>412</v>
      </c>
      <c r="L33" s="194"/>
      <c r="M33" s="137">
        <v>3</v>
      </c>
      <c r="N33" s="367"/>
      <c r="P33" s="241">
        <v>0.38</v>
      </c>
      <c r="Q33" s="241">
        <v>0.11600000000000001</v>
      </c>
    </row>
    <row r="34" spans="1:17" ht="15" customHeight="1" x14ac:dyDescent="0.2">
      <c r="A34" s="366"/>
      <c r="B34" s="54" t="s">
        <v>312</v>
      </c>
      <c r="C34" s="296">
        <v>143</v>
      </c>
      <c r="D34" s="297">
        <v>38</v>
      </c>
      <c r="E34" s="297">
        <v>39</v>
      </c>
      <c r="F34" s="297">
        <v>43</v>
      </c>
      <c r="G34" s="297">
        <v>12</v>
      </c>
      <c r="H34" s="297">
        <v>3</v>
      </c>
      <c r="I34" s="297">
        <v>59</v>
      </c>
      <c r="J34" s="298">
        <v>45</v>
      </c>
      <c r="K34" s="551">
        <v>382</v>
      </c>
      <c r="L34" s="194"/>
      <c r="M34" s="137">
        <v>3</v>
      </c>
      <c r="N34" s="367"/>
      <c r="P34" s="241">
        <v>0.36734693877551022</v>
      </c>
      <c r="Q34" s="241">
        <v>9.3877551020408165E-2</v>
      </c>
    </row>
    <row r="35" spans="1:17" ht="15" customHeight="1" thickBot="1" x14ac:dyDescent="0.25">
      <c r="A35" s="384"/>
      <c r="B35" s="94" t="s">
        <v>313</v>
      </c>
      <c r="C35" s="804">
        <v>103</v>
      </c>
      <c r="D35" s="805">
        <v>35</v>
      </c>
      <c r="E35" s="805">
        <v>38</v>
      </c>
      <c r="F35" s="805">
        <v>51</v>
      </c>
      <c r="G35" s="805">
        <v>17</v>
      </c>
      <c r="H35" s="805">
        <v>1</v>
      </c>
      <c r="I35" s="805">
        <v>41</v>
      </c>
      <c r="J35" s="524">
        <v>42</v>
      </c>
      <c r="K35" s="865">
        <v>328</v>
      </c>
      <c r="L35" s="127"/>
      <c r="M35" s="139">
        <v>9</v>
      </c>
      <c r="N35" s="866"/>
      <c r="P35" s="241">
        <v>0.33684210526315789</v>
      </c>
      <c r="Q35" s="241">
        <v>0.10526315789473679</v>
      </c>
    </row>
    <row r="36" spans="1:17" ht="15" hidden="1" customHeight="1" outlineLevel="1" thickBot="1" x14ac:dyDescent="0.25">
      <c r="A36" s="256"/>
      <c r="B36" s="715" t="s">
        <v>264</v>
      </c>
      <c r="C36" s="725">
        <v>24</v>
      </c>
      <c r="D36" s="349">
        <v>5</v>
      </c>
      <c r="E36" s="349">
        <v>7</v>
      </c>
      <c r="F36" s="349">
        <v>6</v>
      </c>
      <c r="G36" s="349">
        <v>3</v>
      </c>
      <c r="H36" s="349">
        <v>0</v>
      </c>
      <c r="I36" s="349">
        <v>3</v>
      </c>
      <c r="J36" s="538">
        <v>7</v>
      </c>
      <c r="K36" s="539">
        <v>55</v>
      </c>
      <c r="L36" s="555"/>
      <c r="M36" s="863">
        <v>0</v>
      </c>
      <c r="N36" s="864"/>
      <c r="P36" s="241"/>
      <c r="Q36" s="241"/>
    </row>
    <row r="37" spans="1:17" collapsed="1" x14ac:dyDescent="0.2">
      <c r="A37" t="s">
        <v>314</v>
      </c>
      <c r="G37" t="s">
        <v>16</v>
      </c>
    </row>
    <row r="38" spans="1:17" x14ac:dyDescent="0.2">
      <c r="K38" t="s">
        <v>16</v>
      </c>
    </row>
    <row r="41" spans="1:17" x14ac:dyDescent="0.2">
      <c r="A41" s="257"/>
      <c r="B41" s="257"/>
      <c r="C41" s="257"/>
      <c r="D41" s="257"/>
      <c r="E41" s="257"/>
      <c r="F41" s="269"/>
      <c r="G41" s="257"/>
      <c r="H41" s="269"/>
      <c r="I41" s="269"/>
      <c r="J41" s="257"/>
      <c r="K41" s="257"/>
      <c r="L41" s="257"/>
      <c r="M41" s="257"/>
      <c r="N41" s="269"/>
      <c r="O41" s="257"/>
    </row>
    <row r="42" spans="1:17" x14ac:dyDescent="0.2">
      <c r="A42" s="257"/>
      <c r="B42" s="257"/>
      <c r="C42" s="257"/>
      <c r="D42" s="287"/>
      <c r="E42" s="257"/>
      <c r="F42" s="269"/>
      <c r="G42" s="287"/>
      <c r="H42" s="269"/>
      <c r="I42" s="269"/>
      <c r="J42" s="257"/>
      <c r="K42" s="257"/>
      <c r="L42" s="257"/>
      <c r="M42" s="257"/>
      <c r="N42" s="269" t="s">
        <v>16</v>
      </c>
      <c r="O42" s="257"/>
    </row>
    <row r="43" spans="1:17" x14ac:dyDescent="0.2">
      <c r="A43" s="257"/>
      <c r="B43" s="257"/>
      <c r="C43" s="257"/>
      <c r="D43" s="287"/>
      <c r="E43" s="257"/>
      <c r="F43" s="269"/>
      <c r="G43" s="287"/>
      <c r="H43" s="269"/>
      <c r="I43" s="269"/>
      <c r="J43" s="257"/>
      <c r="K43" s="257"/>
      <c r="L43" s="257"/>
      <c r="M43" s="257"/>
      <c r="N43" s="269"/>
      <c r="O43" s="257"/>
    </row>
    <row r="44" spans="1:17" x14ac:dyDescent="0.2">
      <c r="A44" s="257"/>
      <c r="B44" s="257"/>
      <c r="C44" s="257"/>
      <c r="D44" s="287"/>
      <c r="E44" s="257"/>
      <c r="F44" s="269"/>
      <c r="G44" s="257"/>
      <c r="H44" s="269"/>
      <c r="I44" s="269"/>
      <c r="J44" s="257"/>
      <c r="K44" s="257"/>
      <c r="L44" s="257"/>
      <c r="M44" s="257"/>
      <c r="N44" s="269"/>
      <c r="O44" s="257"/>
    </row>
    <row r="45" spans="1:17" x14ac:dyDescent="0.2">
      <c r="A45" s="257"/>
      <c r="B45" s="257"/>
      <c r="C45" s="257"/>
      <c r="D45" s="287"/>
      <c r="E45" s="257"/>
      <c r="F45" s="269"/>
      <c r="G45" s="257"/>
      <c r="H45" s="269"/>
      <c r="I45" s="269"/>
      <c r="J45" s="257"/>
      <c r="K45" s="257"/>
      <c r="L45" s="257"/>
      <c r="M45" s="257"/>
      <c r="N45" s="269"/>
      <c r="O45" s="257"/>
    </row>
    <row r="46" spans="1:17" x14ac:dyDescent="0.2">
      <c r="A46" s="257"/>
      <c r="B46" s="257"/>
      <c r="C46" s="257"/>
      <c r="D46" s="287"/>
      <c r="E46" s="257"/>
      <c r="F46" s="269"/>
      <c r="G46" s="257"/>
      <c r="H46" s="269"/>
      <c r="I46" s="269"/>
      <c r="J46" s="257"/>
      <c r="K46" s="257"/>
      <c r="L46" s="257"/>
      <c r="M46" s="257"/>
      <c r="N46" s="269"/>
      <c r="O46" s="257"/>
    </row>
    <row r="47" spans="1:17" x14ac:dyDescent="0.2">
      <c r="A47" s="257"/>
      <c r="B47" s="257"/>
      <c r="C47" s="257"/>
      <c r="D47" s="287"/>
      <c r="E47" s="257"/>
      <c r="F47" s="269"/>
      <c r="G47" s="257"/>
      <c r="H47" s="269"/>
      <c r="I47" s="269"/>
      <c r="J47" s="257"/>
      <c r="K47" s="257"/>
      <c r="L47" s="257"/>
      <c r="M47" s="257"/>
      <c r="N47" s="269"/>
      <c r="O47" s="257"/>
    </row>
    <row r="48" spans="1:17" x14ac:dyDescent="0.2">
      <c r="A48" s="257"/>
      <c r="B48" s="257"/>
      <c r="C48" s="257"/>
      <c r="D48" s="287"/>
      <c r="E48" s="257"/>
      <c r="F48" s="269"/>
      <c r="G48" s="257"/>
      <c r="H48" s="269"/>
      <c r="I48" s="269"/>
      <c r="J48" s="257"/>
      <c r="K48" s="257"/>
      <c r="L48" s="257"/>
      <c r="M48" s="257"/>
      <c r="N48" s="269"/>
      <c r="O48" s="257"/>
    </row>
    <row r="49" spans="4:4" x14ac:dyDescent="0.2">
      <c r="D49" s="287"/>
    </row>
  </sheetData>
  <pageMargins left="0.39370078740157483" right="0.39370078740157483" top="0.78740157480314965" bottom="0.79" header="0.51181102362204722" footer="0.51181102362204722"/>
  <pageSetup paperSize="9" orientation="landscape"/>
  <headerFooter alignWithMargins="0">
    <oddFooter>&amp;L&amp;F</oddFooter>
  </headerFooter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8">
    <tabColor rgb="FFC00000"/>
  </sheetPr>
  <dimension ref="A2:Q44"/>
  <sheetViews>
    <sheetView showGridLines="0" zoomScaleNormal="100" workbookViewId="0">
      <selection activeCell="O36" sqref="O36"/>
    </sheetView>
  </sheetViews>
  <sheetFormatPr baseColWidth="10" defaultColWidth="11.42578125" defaultRowHeight="12.75" outlineLevelRow="1" x14ac:dyDescent="0.2"/>
  <cols>
    <col min="1" max="1" width="8.140625" customWidth="1"/>
    <col min="2" max="2" width="28.140625" bestFit="1" customWidth="1"/>
    <col min="3" max="3" width="9.85546875" customWidth="1"/>
    <col min="4" max="4" width="8.85546875" customWidth="1"/>
    <col min="5" max="6" width="11.42578125" customWidth="1"/>
    <col min="7" max="7" width="9.140625" customWidth="1"/>
    <col min="11" max="11" width="7.5703125" customWidth="1"/>
    <col min="12" max="12" width="7.7109375" customWidth="1"/>
    <col min="13" max="13" width="7.28515625" customWidth="1"/>
  </cols>
  <sheetData>
    <row r="2" spans="1:17" x14ac:dyDescent="0.2">
      <c r="A2" s="1" t="s">
        <v>0</v>
      </c>
    </row>
    <row r="3" spans="1:17" x14ac:dyDescent="0.2">
      <c r="A3" s="1"/>
    </row>
    <row r="4" spans="1:17" x14ac:dyDescent="0.2">
      <c r="A4" s="1" t="s">
        <v>315</v>
      </c>
      <c r="O4" t="s">
        <v>16</v>
      </c>
    </row>
    <row r="5" spans="1:17" x14ac:dyDescent="0.2">
      <c r="A5" s="1"/>
      <c r="K5" t="s">
        <v>16</v>
      </c>
      <c r="O5" t="s">
        <v>16</v>
      </c>
    </row>
    <row r="6" spans="1:17" x14ac:dyDescent="0.2">
      <c r="A6" s="1"/>
      <c r="B6" s="387"/>
      <c r="C6" s="388"/>
      <c r="D6" s="388"/>
      <c r="E6" s="388"/>
    </row>
    <row r="7" spans="1:17" x14ac:dyDescent="0.2">
      <c r="A7" s="1"/>
      <c r="J7" t="s">
        <v>16</v>
      </c>
    </row>
    <row r="8" spans="1:17" ht="27.2" customHeight="1" thickBot="1" x14ac:dyDescent="0.25">
      <c r="A8" s="3" t="s">
        <v>315</v>
      </c>
      <c r="B8" s="4"/>
      <c r="C8" s="4"/>
      <c r="D8" s="4"/>
      <c r="E8" s="4"/>
      <c r="F8" s="4"/>
    </row>
    <row r="9" spans="1:17" ht="97.5" customHeight="1" thickBot="1" x14ac:dyDescent="0.25">
      <c r="A9" s="363" t="s">
        <v>3</v>
      </c>
      <c r="B9" s="102" t="s">
        <v>4</v>
      </c>
      <c r="C9" s="103" t="s">
        <v>316</v>
      </c>
      <c r="D9" s="364" t="s">
        <v>302</v>
      </c>
      <c r="E9" s="364" t="s">
        <v>303</v>
      </c>
      <c r="F9" s="364" t="s">
        <v>304</v>
      </c>
      <c r="G9" s="364" t="s">
        <v>317</v>
      </c>
      <c r="H9" s="364" t="s">
        <v>306</v>
      </c>
      <c r="I9" s="364" t="s">
        <v>307</v>
      </c>
      <c r="J9" s="347" t="s">
        <v>308</v>
      </c>
      <c r="K9" s="389" t="s">
        <v>281</v>
      </c>
      <c r="L9" s="101" t="s">
        <v>292</v>
      </c>
      <c r="M9" s="58" t="s">
        <v>293</v>
      </c>
      <c r="N9" s="390" t="s">
        <v>318</v>
      </c>
    </row>
    <row r="10" spans="1:17" ht="15" customHeight="1" x14ac:dyDescent="0.2">
      <c r="A10" s="116">
        <v>1</v>
      </c>
      <c r="B10" s="63" t="s">
        <v>14</v>
      </c>
      <c r="C10" s="1424">
        <v>1</v>
      </c>
      <c r="D10" s="1425">
        <v>6</v>
      </c>
      <c r="E10" s="1425">
        <v>0</v>
      </c>
      <c r="F10" s="1425">
        <v>0</v>
      </c>
      <c r="G10" s="1425">
        <v>0</v>
      </c>
      <c r="H10" s="1425">
        <v>0</v>
      </c>
      <c r="I10" s="1425">
        <v>1</v>
      </c>
      <c r="J10" s="1774">
        <v>0</v>
      </c>
      <c r="K10" s="1781">
        <v>8</v>
      </c>
      <c r="L10" s="1778">
        <v>0</v>
      </c>
      <c r="M10" s="1774">
        <v>1</v>
      </c>
      <c r="N10" s="1781">
        <v>1</v>
      </c>
      <c r="P10" s="241">
        <f t="shared" ref="P10:P25" si="0">C10/K10</f>
        <v>0.125</v>
      </c>
      <c r="Q10" s="241">
        <f t="shared" ref="Q10:Q25" si="1">D10/K10</f>
        <v>0.75</v>
      </c>
    </row>
    <row r="11" spans="1:17" ht="15" customHeight="1" x14ac:dyDescent="0.2">
      <c r="A11" s="366">
        <v>2</v>
      </c>
      <c r="B11" s="54" t="s">
        <v>15</v>
      </c>
      <c r="C11" s="1426">
        <v>5</v>
      </c>
      <c r="D11" s="1423">
        <v>1</v>
      </c>
      <c r="E11" s="1423">
        <v>0</v>
      </c>
      <c r="F11" s="1423">
        <v>2</v>
      </c>
      <c r="G11" s="1423">
        <v>0</v>
      </c>
      <c r="H11" s="1423">
        <v>0</v>
      </c>
      <c r="I11" s="1423">
        <v>2</v>
      </c>
      <c r="J11" s="1775">
        <v>0</v>
      </c>
      <c r="K11" s="1782">
        <v>10</v>
      </c>
      <c r="L11" s="1779">
        <v>0</v>
      </c>
      <c r="M11" s="1775">
        <v>3</v>
      </c>
      <c r="N11" s="1782">
        <v>3</v>
      </c>
      <c r="P11" s="241">
        <f t="shared" si="0"/>
        <v>0.5</v>
      </c>
      <c r="Q11" s="241">
        <f t="shared" si="1"/>
        <v>0.1</v>
      </c>
    </row>
    <row r="12" spans="1:17" ht="15" customHeight="1" x14ac:dyDescent="0.2">
      <c r="A12" s="366">
        <v>3</v>
      </c>
      <c r="B12" s="54" t="s">
        <v>17</v>
      </c>
      <c r="C12" s="1426">
        <v>4</v>
      </c>
      <c r="D12" s="1423">
        <v>4</v>
      </c>
      <c r="E12" s="1423">
        <v>0</v>
      </c>
      <c r="F12" s="1423">
        <v>0</v>
      </c>
      <c r="G12" s="1423">
        <v>2</v>
      </c>
      <c r="H12" s="1423">
        <v>0</v>
      </c>
      <c r="I12" s="1423">
        <v>1</v>
      </c>
      <c r="J12" s="1775">
        <v>1</v>
      </c>
      <c r="K12" s="1782">
        <v>12</v>
      </c>
      <c r="L12" s="1779">
        <v>0</v>
      </c>
      <c r="M12" s="1775">
        <v>0</v>
      </c>
      <c r="N12" s="1782">
        <v>0</v>
      </c>
      <c r="P12" s="241">
        <f t="shared" si="0"/>
        <v>0.33333333333333331</v>
      </c>
      <c r="Q12" s="241">
        <f t="shared" si="1"/>
        <v>0.33333333333333331</v>
      </c>
    </row>
    <row r="13" spans="1:17" ht="15" customHeight="1" x14ac:dyDescent="0.2">
      <c r="A13" s="366">
        <v>4</v>
      </c>
      <c r="B13" s="54" t="s">
        <v>18</v>
      </c>
      <c r="C13" s="1426">
        <v>0</v>
      </c>
      <c r="D13" s="1423">
        <v>0</v>
      </c>
      <c r="E13" s="1423">
        <v>0</v>
      </c>
      <c r="F13" s="1423">
        <v>0</v>
      </c>
      <c r="G13" s="1423">
        <v>0</v>
      </c>
      <c r="H13" s="1423">
        <v>0</v>
      </c>
      <c r="I13" s="1423">
        <v>0</v>
      </c>
      <c r="J13" s="1775">
        <v>0</v>
      </c>
      <c r="K13" s="1782">
        <v>0</v>
      </c>
      <c r="L13" s="1779">
        <v>0</v>
      </c>
      <c r="M13" s="1775">
        <v>0</v>
      </c>
      <c r="N13" s="1782">
        <v>0</v>
      </c>
      <c r="P13" s="241" t="e">
        <f t="shared" si="0"/>
        <v>#DIV/0!</v>
      </c>
      <c r="Q13" s="241" t="e">
        <f t="shared" si="1"/>
        <v>#DIV/0!</v>
      </c>
    </row>
    <row r="14" spans="1:17" ht="15" customHeight="1" x14ac:dyDescent="0.2">
      <c r="A14" s="366">
        <v>5</v>
      </c>
      <c r="B14" s="54" t="s">
        <v>19</v>
      </c>
      <c r="C14" s="1426">
        <v>0</v>
      </c>
      <c r="D14" s="1423">
        <v>0</v>
      </c>
      <c r="E14" s="1423">
        <v>0</v>
      </c>
      <c r="F14" s="1423">
        <v>0</v>
      </c>
      <c r="G14" s="1423">
        <v>0</v>
      </c>
      <c r="H14" s="1423">
        <v>0</v>
      </c>
      <c r="I14" s="1423">
        <v>0</v>
      </c>
      <c r="J14" s="1775">
        <v>0</v>
      </c>
      <c r="K14" s="1782">
        <v>0</v>
      </c>
      <c r="L14" s="1779">
        <v>0</v>
      </c>
      <c r="M14" s="1775">
        <v>0</v>
      </c>
      <c r="N14" s="1782">
        <v>0</v>
      </c>
      <c r="P14" s="241" t="e">
        <f t="shared" si="0"/>
        <v>#DIV/0!</v>
      </c>
      <c r="Q14" s="241" t="e">
        <f t="shared" si="1"/>
        <v>#DIV/0!</v>
      </c>
    </row>
    <row r="15" spans="1:17" ht="15" customHeight="1" x14ac:dyDescent="0.2">
      <c r="A15" s="366">
        <v>6</v>
      </c>
      <c r="B15" s="54" t="s">
        <v>20</v>
      </c>
      <c r="C15" s="1426">
        <v>0</v>
      </c>
      <c r="D15" s="1423">
        <v>0</v>
      </c>
      <c r="E15" s="1423">
        <v>0</v>
      </c>
      <c r="F15" s="1423">
        <v>0</v>
      </c>
      <c r="G15" s="1423">
        <v>0</v>
      </c>
      <c r="H15" s="1423">
        <v>0</v>
      </c>
      <c r="I15" s="1423">
        <v>0</v>
      </c>
      <c r="J15" s="1775">
        <v>0</v>
      </c>
      <c r="K15" s="1782">
        <v>0</v>
      </c>
      <c r="L15" s="1779">
        <v>0</v>
      </c>
      <c r="M15" s="1775">
        <v>0</v>
      </c>
      <c r="N15" s="1782">
        <v>0</v>
      </c>
      <c r="P15" s="241" t="e">
        <f t="shared" si="0"/>
        <v>#DIV/0!</v>
      </c>
      <c r="Q15" s="241" t="e">
        <f t="shared" si="1"/>
        <v>#DIV/0!</v>
      </c>
    </row>
    <row r="16" spans="1:17" ht="15" customHeight="1" x14ac:dyDescent="0.2">
      <c r="A16" s="366">
        <v>7</v>
      </c>
      <c r="B16" s="54" t="s">
        <v>21</v>
      </c>
      <c r="C16" s="1426">
        <v>0</v>
      </c>
      <c r="D16" s="1423">
        <v>0</v>
      </c>
      <c r="E16" s="1423">
        <v>0</v>
      </c>
      <c r="F16" s="1423">
        <v>0</v>
      </c>
      <c r="G16" s="1423">
        <v>0</v>
      </c>
      <c r="H16" s="1423">
        <v>0</v>
      </c>
      <c r="I16" s="1423">
        <v>0</v>
      </c>
      <c r="J16" s="1775">
        <v>0</v>
      </c>
      <c r="K16" s="1782">
        <v>0</v>
      </c>
      <c r="L16" s="1779">
        <v>0</v>
      </c>
      <c r="M16" s="1775">
        <v>1</v>
      </c>
      <c r="N16" s="1782">
        <v>1</v>
      </c>
      <c r="P16" s="241" t="e">
        <f t="shared" si="0"/>
        <v>#DIV/0!</v>
      </c>
      <c r="Q16" s="241" t="e">
        <f t="shared" si="1"/>
        <v>#DIV/0!</v>
      </c>
    </row>
    <row r="17" spans="1:17" ht="15" customHeight="1" x14ac:dyDescent="0.2">
      <c r="A17" s="366">
        <v>8</v>
      </c>
      <c r="B17" s="54" t="s">
        <v>22</v>
      </c>
      <c r="C17" s="1426">
        <v>7</v>
      </c>
      <c r="D17" s="1423">
        <v>0</v>
      </c>
      <c r="E17" s="1423">
        <v>1</v>
      </c>
      <c r="F17" s="1423">
        <v>0</v>
      </c>
      <c r="G17" s="1423">
        <v>1</v>
      </c>
      <c r="H17" s="1423">
        <v>0</v>
      </c>
      <c r="I17" s="1423">
        <v>0</v>
      </c>
      <c r="J17" s="1775">
        <v>0</v>
      </c>
      <c r="K17" s="1782">
        <v>9</v>
      </c>
      <c r="L17" s="1779">
        <v>1</v>
      </c>
      <c r="M17" s="1775">
        <v>2</v>
      </c>
      <c r="N17" s="1782">
        <v>3</v>
      </c>
      <c r="P17" s="241">
        <f t="shared" si="0"/>
        <v>0.77777777777777779</v>
      </c>
      <c r="Q17" s="241">
        <f t="shared" si="1"/>
        <v>0</v>
      </c>
    </row>
    <row r="18" spans="1:17" ht="15" customHeight="1" x14ac:dyDescent="0.2">
      <c r="A18" s="366">
        <v>9</v>
      </c>
      <c r="B18" s="54" t="s">
        <v>23</v>
      </c>
      <c r="C18" s="1426">
        <v>9</v>
      </c>
      <c r="D18" s="1423">
        <v>1</v>
      </c>
      <c r="E18" s="1423">
        <v>1</v>
      </c>
      <c r="F18" s="1423">
        <v>0</v>
      </c>
      <c r="G18" s="1423">
        <v>1</v>
      </c>
      <c r="H18" s="1423">
        <v>0</v>
      </c>
      <c r="I18" s="1423">
        <v>2</v>
      </c>
      <c r="J18" s="1775">
        <v>0</v>
      </c>
      <c r="K18" s="1782">
        <v>14</v>
      </c>
      <c r="L18" s="1779">
        <v>0</v>
      </c>
      <c r="M18" s="1775">
        <v>0</v>
      </c>
      <c r="N18" s="1782">
        <v>0</v>
      </c>
      <c r="P18" s="241">
        <f t="shared" si="0"/>
        <v>0.6428571428571429</v>
      </c>
      <c r="Q18" s="241">
        <f t="shared" si="1"/>
        <v>7.1428571428571425E-2</v>
      </c>
    </row>
    <row r="19" spans="1:17" ht="15" customHeight="1" x14ac:dyDescent="0.2">
      <c r="A19" s="366">
        <v>10</v>
      </c>
      <c r="B19" s="54" t="s">
        <v>24</v>
      </c>
      <c r="C19" s="1426">
        <v>20</v>
      </c>
      <c r="D19" s="1423">
        <v>7</v>
      </c>
      <c r="E19" s="1423">
        <v>1</v>
      </c>
      <c r="F19" s="1423">
        <v>0</v>
      </c>
      <c r="G19" s="1423">
        <v>4</v>
      </c>
      <c r="H19" s="1423">
        <v>0</v>
      </c>
      <c r="I19" s="1423">
        <v>0</v>
      </c>
      <c r="J19" s="1775">
        <v>1</v>
      </c>
      <c r="K19" s="1782">
        <v>33</v>
      </c>
      <c r="L19" s="1779">
        <v>0</v>
      </c>
      <c r="M19" s="1775">
        <v>0</v>
      </c>
      <c r="N19" s="1782">
        <v>0</v>
      </c>
      <c r="O19" t="s">
        <v>16</v>
      </c>
      <c r="P19" s="241">
        <f t="shared" si="0"/>
        <v>0.60606060606060608</v>
      </c>
      <c r="Q19" s="241">
        <f t="shared" si="1"/>
        <v>0.21212121212121213</v>
      </c>
    </row>
    <row r="20" spans="1:17" ht="15" customHeight="1" x14ac:dyDescent="0.2">
      <c r="A20" s="366">
        <v>11</v>
      </c>
      <c r="B20" s="54" t="s">
        <v>25</v>
      </c>
      <c r="C20" s="1426">
        <v>10</v>
      </c>
      <c r="D20" s="1423">
        <v>10</v>
      </c>
      <c r="E20" s="1423">
        <v>0</v>
      </c>
      <c r="F20" s="1423">
        <v>0</v>
      </c>
      <c r="G20" s="1423">
        <v>0</v>
      </c>
      <c r="H20" s="1423">
        <v>0</v>
      </c>
      <c r="I20" s="1423">
        <v>0</v>
      </c>
      <c r="J20" s="1775">
        <v>1</v>
      </c>
      <c r="K20" s="1782">
        <v>21</v>
      </c>
      <c r="L20" s="1779">
        <v>0</v>
      </c>
      <c r="M20" s="1775">
        <v>2</v>
      </c>
      <c r="N20" s="1782">
        <v>2</v>
      </c>
      <c r="P20" s="241">
        <f t="shared" si="0"/>
        <v>0.47619047619047616</v>
      </c>
      <c r="Q20" s="241">
        <f t="shared" si="1"/>
        <v>0.47619047619047616</v>
      </c>
    </row>
    <row r="21" spans="1:17" ht="15" customHeight="1" x14ac:dyDescent="0.2">
      <c r="A21" s="366">
        <v>12</v>
      </c>
      <c r="B21" s="54" t="s">
        <v>26</v>
      </c>
      <c r="C21" s="1426">
        <v>7</v>
      </c>
      <c r="D21" s="1423">
        <v>7</v>
      </c>
      <c r="E21" s="1423">
        <v>0</v>
      </c>
      <c r="F21" s="1423">
        <v>0</v>
      </c>
      <c r="G21" s="1423">
        <v>0</v>
      </c>
      <c r="H21" s="1423">
        <v>0</v>
      </c>
      <c r="I21" s="1423">
        <v>0</v>
      </c>
      <c r="J21" s="1775">
        <v>2</v>
      </c>
      <c r="K21" s="1782">
        <v>16</v>
      </c>
      <c r="L21" s="1779">
        <v>1</v>
      </c>
      <c r="M21" s="1775">
        <v>0</v>
      </c>
      <c r="N21" s="1782">
        <v>1</v>
      </c>
      <c r="P21" s="241">
        <f t="shared" si="0"/>
        <v>0.4375</v>
      </c>
      <c r="Q21" s="241">
        <f t="shared" si="1"/>
        <v>0.4375</v>
      </c>
    </row>
    <row r="22" spans="1:17" ht="15" customHeight="1" x14ac:dyDescent="0.2">
      <c r="A22" s="366">
        <v>13</v>
      </c>
      <c r="B22" s="54" t="s">
        <v>27</v>
      </c>
      <c r="C22" s="1426">
        <v>0</v>
      </c>
      <c r="D22" s="1423">
        <v>0</v>
      </c>
      <c r="E22" s="1423">
        <v>0</v>
      </c>
      <c r="F22" s="1423">
        <v>0</v>
      </c>
      <c r="G22" s="1423">
        <v>0</v>
      </c>
      <c r="H22" s="1423">
        <v>0</v>
      </c>
      <c r="I22" s="1423">
        <v>0</v>
      </c>
      <c r="J22" s="1775">
        <v>0</v>
      </c>
      <c r="K22" s="1782">
        <v>0</v>
      </c>
      <c r="L22" s="1779">
        <v>0</v>
      </c>
      <c r="M22" s="1775">
        <v>0</v>
      </c>
      <c r="N22" s="1782">
        <v>0</v>
      </c>
      <c r="P22" s="241" t="e">
        <f t="shared" si="0"/>
        <v>#DIV/0!</v>
      </c>
      <c r="Q22" s="241" t="e">
        <f t="shared" si="1"/>
        <v>#DIV/0!</v>
      </c>
    </row>
    <row r="23" spans="1:17" ht="15" customHeight="1" x14ac:dyDescent="0.2">
      <c r="A23" s="366">
        <v>14</v>
      </c>
      <c r="B23" s="54" t="s">
        <v>28</v>
      </c>
      <c r="C23" s="1773">
        <v>0</v>
      </c>
      <c r="D23" s="1432">
        <v>0</v>
      </c>
      <c r="E23" s="1423">
        <v>0</v>
      </c>
      <c r="F23" s="1432">
        <v>0</v>
      </c>
      <c r="G23" s="1432">
        <v>0</v>
      </c>
      <c r="H23" s="1432">
        <v>0</v>
      </c>
      <c r="I23" s="1432">
        <v>0</v>
      </c>
      <c r="J23" s="1776">
        <v>0</v>
      </c>
      <c r="K23" s="1783">
        <v>0</v>
      </c>
      <c r="L23" s="1780">
        <v>0</v>
      </c>
      <c r="M23" s="1776">
        <v>0</v>
      </c>
      <c r="N23" s="1783">
        <v>0</v>
      </c>
      <c r="P23" s="241" t="e">
        <f t="shared" si="0"/>
        <v>#DIV/0!</v>
      </c>
      <c r="Q23" s="241" t="e">
        <f t="shared" si="1"/>
        <v>#DIV/0!</v>
      </c>
    </row>
    <row r="24" spans="1:17" ht="15" customHeight="1" thickBot="1" x14ac:dyDescent="0.25">
      <c r="A24" s="368">
        <v>15</v>
      </c>
      <c r="B24" s="362" t="s">
        <v>29</v>
      </c>
      <c r="C24" s="1427">
        <v>12</v>
      </c>
      <c r="D24" s="1428">
        <v>4</v>
      </c>
      <c r="E24" s="1428">
        <v>3</v>
      </c>
      <c r="F24" s="1428">
        <v>1</v>
      </c>
      <c r="G24" s="1428">
        <v>0</v>
      </c>
      <c r="H24" s="1428">
        <v>0</v>
      </c>
      <c r="I24" s="1428">
        <v>12</v>
      </c>
      <c r="J24" s="1777">
        <v>0</v>
      </c>
      <c r="K24" s="1784">
        <v>32</v>
      </c>
      <c r="L24" s="1257">
        <v>0</v>
      </c>
      <c r="M24" s="1777">
        <v>4</v>
      </c>
      <c r="N24" s="1784">
        <v>4</v>
      </c>
      <c r="P24" s="241">
        <f t="shared" si="0"/>
        <v>0.375</v>
      </c>
      <c r="Q24" s="241">
        <f t="shared" si="1"/>
        <v>0.125</v>
      </c>
    </row>
    <row r="25" spans="1:17" ht="15" customHeight="1" thickBot="1" x14ac:dyDescent="0.25">
      <c r="A25" s="1786"/>
      <c r="B25" s="1787" t="s">
        <v>171</v>
      </c>
      <c r="C25" s="1420">
        <f t="shared" ref="C25:N25" si="2">SUM(C10:C24)</f>
        <v>75</v>
      </c>
      <c r="D25" s="1420">
        <f t="shared" si="2"/>
        <v>40</v>
      </c>
      <c r="E25" s="1420">
        <f t="shared" si="2"/>
        <v>6</v>
      </c>
      <c r="F25" s="1420">
        <f t="shared" si="2"/>
        <v>3</v>
      </c>
      <c r="G25" s="1420">
        <f t="shared" si="2"/>
        <v>8</v>
      </c>
      <c r="H25" s="1420">
        <f t="shared" si="2"/>
        <v>0</v>
      </c>
      <c r="I25" s="1420">
        <f t="shared" si="2"/>
        <v>18</v>
      </c>
      <c r="J25" s="1420">
        <f t="shared" si="2"/>
        <v>5</v>
      </c>
      <c r="K25" s="1420">
        <f t="shared" si="2"/>
        <v>155</v>
      </c>
      <c r="L25" s="1420">
        <f t="shared" si="2"/>
        <v>2</v>
      </c>
      <c r="M25" s="1420">
        <f t="shared" si="2"/>
        <v>13</v>
      </c>
      <c r="N25" s="1420">
        <f t="shared" si="2"/>
        <v>15</v>
      </c>
      <c r="P25" s="241">
        <f t="shared" si="0"/>
        <v>0.4838709677419355</v>
      </c>
      <c r="Q25" s="241">
        <f t="shared" si="1"/>
        <v>0.25806451612903225</v>
      </c>
    </row>
    <row r="26" spans="1:17" ht="15" customHeight="1" x14ac:dyDescent="0.2">
      <c r="A26" s="128"/>
      <c r="B26" s="248" t="s">
        <v>172</v>
      </c>
      <c r="C26" s="1785">
        <v>76</v>
      </c>
      <c r="D26" s="731">
        <v>34</v>
      </c>
      <c r="E26" s="731">
        <v>0</v>
      </c>
      <c r="F26" s="731">
        <v>5</v>
      </c>
      <c r="G26" s="731">
        <v>0</v>
      </c>
      <c r="H26" s="731">
        <v>0</v>
      </c>
      <c r="I26" s="731" t="s">
        <v>319</v>
      </c>
      <c r="J26" s="374">
        <v>4</v>
      </c>
      <c r="K26" s="747">
        <v>119</v>
      </c>
      <c r="L26" s="748"/>
      <c r="M26" s="536">
        <v>0</v>
      </c>
      <c r="N26" s="775"/>
      <c r="P26" s="241"/>
      <c r="Q26" s="241"/>
    </row>
    <row r="27" spans="1:17" ht="15" customHeight="1" x14ac:dyDescent="0.2">
      <c r="A27" s="119"/>
      <c r="B27" s="242" t="s">
        <v>173</v>
      </c>
      <c r="C27" s="373">
        <v>104</v>
      </c>
      <c r="D27" s="731">
        <v>52</v>
      </c>
      <c r="E27" s="731">
        <v>9</v>
      </c>
      <c r="F27" s="731">
        <v>7</v>
      </c>
      <c r="G27" s="731">
        <v>7</v>
      </c>
      <c r="H27" s="731">
        <v>0</v>
      </c>
      <c r="I27" s="731" t="s">
        <v>319</v>
      </c>
      <c r="J27" s="374">
        <v>10</v>
      </c>
      <c r="K27" s="747">
        <v>198</v>
      </c>
      <c r="L27" s="748"/>
      <c r="M27" s="536" t="s">
        <v>310</v>
      </c>
      <c r="N27" s="775"/>
      <c r="P27" s="612">
        <v>0.5252525252525253</v>
      </c>
      <c r="Q27" s="612">
        <v>0.26262626262626271</v>
      </c>
    </row>
    <row r="28" spans="1:17" ht="15" customHeight="1" x14ac:dyDescent="0.2">
      <c r="A28" s="119"/>
      <c r="B28" s="242" t="s">
        <v>174</v>
      </c>
      <c r="C28" s="373">
        <v>140</v>
      </c>
      <c r="D28" s="731">
        <v>56</v>
      </c>
      <c r="E28" s="731">
        <v>19</v>
      </c>
      <c r="F28" s="731">
        <v>6</v>
      </c>
      <c r="G28" s="731">
        <v>14</v>
      </c>
      <c r="H28" s="731">
        <v>0</v>
      </c>
      <c r="I28" s="731">
        <v>2</v>
      </c>
      <c r="J28" s="374">
        <v>18</v>
      </c>
      <c r="K28" s="747">
        <v>255</v>
      </c>
      <c r="L28" s="748"/>
      <c r="M28" s="536">
        <v>9</v>
      </c>
      <c r="N28" s="775"/>
      <c r="P28" s="612">
        <v>0.5490196078431373</v>
      </c>
      <c r="Q28" s="612">
        <v>0.2196078431372549</v>
      </c>
    </row>
    <row r="29" spans="1:17" ht="15" customHeight="1" x14ac:dyDescent="0.2">
      <c r="A29" s="119"/>
      <c r="B29" s="242" t="s">
        <v>175</v>
      </c>
      <c r="C29" s="373">
        <v>74</v>
      </c>
      <c r="D29" s="731">
        <v>30</v>
      </c>
      <c r="E29" s="731">
        <v>2</v>
      </c>
      <c r="F29" s="731">
        <v>2</v>
      </c>
      <c r="G29" s="731">
        <v>6</v>
      </c>
      <c r="H29" s="731">
        <v>0</v>
      </c>
      <c r="I29" s="731">
        <v>1</v>
      </c>
      <c r="J29" s="374">
        <v>12</v>
      </c>
      <c r="K29" s="747">
        <v>127</v>
      </c>
      <c r="L29" s="748"/>
      <c r="M29" s="536">
        <v>11</v>
      </c>
      <c r="N29" s="775"/>
      <c r="P29" s="241"/>
      <c r="Q29" s="241"/>
    </row>
    <row r="30" spans="1:17" ht="15" customHeight="1" x14ac:dyDescent="0.2">
      <c r="A30" s="119"/>
      <c r="B30" s="242" t="s">
        <v>176</v>
      </c>
      <c r="C30" s="373">
        <v>73</v>
      </c>
      <c r="D30" s="731">
        <v>22</v>
      </c>
      <c r="E30" s="731">
        <v>4</v>
      </c>
      <c r="F30" s="731">
        <v>5</v>
      </c>
      <c r="G30" s="731">
        <v>6</v>
      </c>
      <c r="H30" s="731">
        <v>0</v>
      </c>
      <c r="I30" s="731">
        <v>1</v>
      </c>
      <c r="J30" s="374">
        <v>9</v>
      </c>
      <c r="K30" s="747">
        <v>120</v>
      </c>
      <c r="L30" s="748"/>
      <c r="M30" s="536">
        <v>11</v>
      </c>
      <c r="N30" s="775"/>
      <c r="P30" s="612">
        <v>0.60833333333333328</v>
      </c>
      <c r="Q30" s="612">
        <v>0.18333333333333329</v>
      </c>
    </row>
    <row r="31" spans="1:17" ht="15" customHeight="1" x14ac:dyDescent="0.2">
      <c r="A31" s="119"/>
      <c r="B31" s="242" t="s">
        <v>177</v>
      </c>
      <c r="C31" s="373">
        <v>89</v>
      </c>
      <c r="D31" s="731">
        <v>35</v>
      </c>
      <c r="E31" s="731">
        <v>3</v>
      </c>
      <c r="F31" s="731">
        <v>4</v>
      </c>
      <c r="G31" s="731">
        <v>4</v>
      </c>
      <c r="H31" s="731">
        <v>0</v>
      </c>
      <c r="I31" s="731">
        <v>5</v>
      </c>
      <c r="J31" s="374">
        <v>7</v>
      </c>
      <c r="K31" s="747">
        <v>147</v>
      </c>
      <c r="L31" s="748"/>
      <c r="M31" s="536">
        <v>4</v>
      </c>
      <c r="N31" s="775"/>
      <c r="P31" s="612">
        <v>0.60544217687074831</v>
      </c>
      <c r="Q31" s="612">
        <v>0.23809523809523811</v>
      </c>
    </row>
    <row r="32" spans="1:17" ht="15" customHeight="1" x14ac:dyDescent="0.2">
      <c r="A32" s="119"/>
      <c r="B32" s="242" t="s">
        <v>178</v>
      </c>
      <c r="C32" s="373">
        <v>102</v>
      </c>
      <c r="D32" s="731">
        <v>21</v>
      </c>
      <c r="E32" s="731">
        <v>6</v>
      </c>
      <c r="F32" s="731">
        <v>3</v>
      </c>
      <c r="G32" s="731">
        <v>3</v>
      </c>
      <c r="H32" s="731">
        <v>0</v>
      </c>
      <c r="I32" s="731">
        <v>8</v>
      </c>
      <c r="J32" s="374">
        <v>35</v>
      </c>
      <c r="K32" s="747">
        <v>178</v>
      </c>
      <c r="L32" s="748"/>
      <c r="M32" s="536">
        <v>7</v>
      </c>
      <c r="N32" s="775"/>
      <c r="P32" s="241"/>
      <c r="Q32" s="241"/>
    </row>
    <row r="33" spans="1:17" ht="15" customHeight="1" x14ac:dyDescent="0.2">
      <c r="A33" s="119"/>
      <c r="B33" s="242" t="s">
        <v>179</v>
      </c>
      <c r="C33" s="373">
        <v>122</v>
      </c>
      <c r="D33" s="731">
        <v>29</v>
      </c>
      <c r="E33" s="731">
        <v>17</v>
      </c>
      <c r="F33" s="731">
        <v>24</v>
      </c>
      <c r="G33" s="731">
        <v>5</v>
      </c>
      <c r="H33" s="731">
        <v>0</v>
      </c>
      <c r="I33" s="731">
        <v>19</v>
      </c>
      <c r="J33" s="374">
        <v>25</v>
      </c>
      <c r="K33" s="747">
        <v>241</v>
      </c>
      <c r="L33" s="748"/>
      <c r="M33" s="536">
        <v>6</v>
      </c>
      <c r="N33" s="746"/>
      <c r="P33" s="241">
        <v>0.45644599303135891</v>
      </c>
      <c r="Q33" s="241">
        <v>0.21254355400696859</v>
      </c>
    </row>
    <row r="34" spans="1:17" ht="15" customHeight="1" x14ac:dyDescent="0.2">
      <c r="A34" s="133"/>
      <c r="B34" s="195" t="s">
        <v>311</v>
      </c>
      <c r="C34" s="194">
        <v>131</v>
      </c>
      <c r="D34" s="136">
        <v>61</v>
      </c>
      <c r="E34" s="136">
        <v>2</v>
      </c>
      <c r="F34" s="136">
        <v>16</v>
      </c>
      <c r="G34" s="136">
        <v>19</v>
      </c>
      <c r="H34" s="136">
        <v>1</v>
      </c>
      <c r="I34" s="136">
        <v>12</v>
      </c>
      <c r="J34" s="137">
        <v>45</v>
      </c>
      <c r="K34" s="540">
        <v>287</v>
      </c>
      <c r="L34" s="553"/>
      <c r="M34" s="554">
        <v>15</v>
      </c>
      <c r="N34" s="549"/>
    </row>
    <row r="35" spans="1:17" ht="15" customHeight="1" x14ac:dyDescent="0.2">
      <c r="A35" s="133"/>
      <c r="B35" s="195" t="s">
        <v>312</v>
      </c>
      <c r="C35" s="194">
        <v>126</v>
      </c>
      <c r="D35" s="136">
        <v>53</v>
      </c>
      <c r="E35" s="136">
        <v>5</v>
      </c>
      <c r="F35" s="136">
        <v>8</v>
      </c>
      <c r="G35" s="136">
        <v>18</v>
      </c>
      <c r="H35" s="136">
        <v>1</v>
      </c>
      <c r="I35" s="136">
        <v>13</v>
      </c>
      <c r="J35" s="137">
        <v>31</v>
      </c>
      <c r="K35" s="540">
        <v>255</v>
      </c>
      <c r="L35" s="553"/>
      <c r="M35" s="554">
        <v>10</v>
      </c>
      <c r="N35" s="549"/>
      <c r="P35" s="241"/>
      <c r="Q35" s="241"/>
    </row>
    <row r="36" spans="1:17" ht="15" customHeight="1" thickBot="1" x14ac:dyDescent="0.25">
      <c r="A36" s="134"/>
      <c r="B36" s="126" t="s">
        <v>313</v>
      </c>
      <c r="C36" s="127">
        <v>60</v>
      </c>
      <c r="D36" s="138">
        <v>34</v>
      </c>
      <c r="E36" s="138">
        <v>10</v>
      </c>
      <c r="F36" s="138">
        <v>3</v>
      </c>
      <c r="G36" s="138">
        <v>7</v>
      </c>
      <c r="H36" s="138">
        <v>0</v>
      </c>
      <c r="I36" s="138">
        <v>11</v>
      </c>
      <c r="J36" s="139">
        <v>37</v>
      </c>
      <c r="K36" s="602">
        <v>162</v>
      </c>
      <c r="L36" s="552"/>
      <c r="M36" s="535">
        <v>10</v>
      </c>
      <c r="N36" s="548"/>
      <c r="P36" s="241"/>
      <c r="Q36" s="241"/>
    </row>
    <row r="37" spans="1:17" ht="15" hidden="1" customHeight="1" outlineLevel="1" thickBot="1" x14ac:dyDescent="0.25">
      <c r="A37" s="256"/>
      <c r="B37" s="255" t="s">
        <v>68</v>
      </c>
      <c r="C37" s="348">
        <v>20</v>
      </c>
      <c r="D37" s="349">
        <v>15</v>
      </c>
      <c r="E37" s="349">
        <v>9</v>
      </c>
      <c r="F37" s="349">
        <v>2</v>
      </c>
      <c r="G37" s="349">
        <v>4</v>
      </c>
      <c r="H37" s="349">
        <v>0</v>
      </c>
      <c r="I37" s="349">
        <v>10</v>
      </c>
      <c r="J37" s="538">
        <v>17</v>
      </c>
      <c r="K37" s="539">
        <v>77</v>
      </c>
      <c r="L37" s="555"/>
      <c r="M37" s="537">
        <v>5</v>
      </c>
      <c r="N37" s="556"/>
      <c r="P37" s="241"/>
      <c r="Q37" s="241"/>
    </row>
    <row r="38" spans="1:17" ht="14.25" customHeight="1" collapsed="1" x14ac:dyDescent="0.2">
      <c r="A38" t="s">
        <v>314</v>
      </c>
    </row>
    <row r="40" spans="1:17" x14ac:dyDescent="0.2">
      <c r="G40" t="s">
        <v>320</v>
      </c>
    </row>
    <row r="44" spans="1:17" x14ac:dyDescent="0.2">
      <c r="I44" t="s">
        <v>16</v>
      </c>
    </row>
  </sheetData>
  <pageMargins left="0.39370078740157483" right="0.39370078740157483" top="0.78740157480314965" bottom="0.79" header="0.51181102362204722" footer="0.51181102362204722"/>
  <pageSetup paperSize="9" orientation="landscape"/>
  <headerFooter alignWithMargins="0">
    <oddFooter>&amp;L&amp;F</oddFooter>
  </headerFooter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9"/>
  <dimension ref="A1:X39"/>
  <sheetViews>
    <sheetView showGridLines="0" zoomScaleNormal="100" workbookViewId="0">
      <selection activeCell="B22" sqref="B22"/>
    </sheetView>
  </sheetViews>
  <sheetFormatPr baseColWidth="10" defaultColWidth="11.42578125" defaultRowHeight="12.75" outlineLevelRow="1" x14ac:dyDescent="0.2"/>
  <cols>
    <col min="1" max="1" width="4.85546875" style="2" customWidth="1"/>
    <col min="2" max="2" width="22" bestFit="1" customWidth="1"/>
    <col min="3" max="5" width="13.7109375" customWidth="1"/>
    <col min="6" max="6" width="14" customWidth="1"/>
    <col min="7" max="9" width="13.7109375" customWidth="1"/>
    <col min="10" max="10" width="11.42578125" customWidth="1"/>
  </cols>
  <sheetData>
    <row r="1" spans="1:24" x14ac:dyDescent="0.2">
      <c r="A1" s="1" t="s">
        <v>0</v>
      </c>
    </row>
    <row r="2" spans="1:24" x14ac:dyDescent="0.2">
      <c r="A2" s="1" t="str">
        <f>A4</f>
        <v>Tabell 1-11-I - Antall personer som har eller har hatt et institusjonstilbud innen russektoren hittil i år, og pr. 31.12.</v>
      </c>
    </row>
    <row r="4" spans="1:24" s="4" customFormat="1" ht="26.25" customHeight="1" thickBot="1" x14ac:dyDescent="0.25">
      <c r="A4" s="3" t="s">
        <v>321</v>
      </c>
    </row>
    <row r="5" spans="1:24" s="4" customFormat="1" ht="25.5" customHeight="1" x14ac:dyDescent="0.2">
      <c r="A5" s="29"/>
      <c r="B5" s="26"/>
      <c r="C5" s="1860" t="s">
        <v>322</v>
      </c>
      <c r="D5" s="1836"/>
      <c r="E5" s="1836"/>
      <c r="F5" s="534"/>
      <c r="G5" s="1859" t="s">
        <v>323</v>
      </c>
      <c r="H5" s="1822"/>
      <c r="I5" s="1823"/>
    </row>
    <row r="6" spans="1:24" s="53" customFormat="1" ht="66" customHeight="1" thickBot="1" x14ac:dyDescent="0.25">
      <c r="A6" s="239" t="s">
        <v>3</v>
      </c>
      <c r="B6" s="240" t="s">
        <v>4</v>
      </c>
      <c r="C6" s="52" t="s">
        <v>324</v>
      </c>
      <c r="D6" s="53" t="s">
        <v>325</v>
      </c>
      <c r="E6" s="613" t="s">
        <v>326</v>
      </c>
      <c r="F6" s="1792"/>
      <c r="G6" s="1795" t="s">
        <v>324</v>
      </c>
      <c r="H6" s="369" t="s">
        <v>325</v>
      </c>
      <c r="I6" s="1796" t="s">
        <v>327</v>
      </c>
      <c r="K6" s="181"/>
    </row>
    <row r="7" spans="1:24" ht="15" customHeight="1" x14ac:dyDescent="0.25">
      <c r="A7" s="346">
        <v>1</v>
      </c>
      <c r="B7" s="63" t="s">
        <v>14</v>
      </c>
      <c r="C7" s="1702">
        <v>130</v>
      </c>
      <c r="D7" s="1703">
        <v>96</v>
      </c>
      <c r="E7" s="1682">
        <v>190</v>
      </c>
      <c r="F7" s="1794"/>
      <c r="G7" s="1702">
        <v>57</v>
      </c>
      <c r="H7" s="1703">
        <v>45</v>
      </c>
      <c r="I7" s="1682">
        <v>102</v>
      </c>
      <c r="K7" s="181"/>
    </row>
    <row r="8" spans="1:24" ht="15" customHeight="1" x14ac:dyDescent="0.25">
      <c r="A8" s="48">
        <v>2</v>
      </c>
      <c r="B8" s="54" t="s">
        <v>15</v>
      </c>
      <c r="C8" s="1704">
        <v>92</v>
      </c>
      <c r="D8" s="1666">
        <v>0</v>
      </c>
      <c r="E8" s="1684">
        <v>92</v>
      </c>
      <c r="F8" s="1793"/>
      <c r="G8" s="1704">
        <v>42</v>
      </c>
      <c r="H8" s="1666">
        <v>0</v>
      </c>
      <c r="I8" s="1684">
        <v>42</v>
      </c>
      <c r="K8" s="181"/>
    </row>
    <row r="9" spans="1:24" ht="15" customHeight="1" x14ac:dyDescent="0.25">
      <c r="A9" s="48">
        <v>3</v>
      </c>
      <c r="B9" s="54" t="s">
        <v>17</v>
      </c>
      <c r="C9" s="1704">
        <v>83</v>
      </c>
      <c r="D9" s="1666">
        <v>44</v>
      </c>
      <c r="E9" s="1684">
        <v>127</v>
      </c>
      <c r="F9" s="1793"/>
      <c r="G9" s="1704">
        <v>41</v>
      </c>
      <c r="H9" s="1666">
        <v>13</v>
      </c>
      <c r="I9" s="1684">
        <v>54</v>
      </c>
      <c r="K9" s="181"/>
    </row>
    <row r="10" spans="1:24" ht="15" customHeight="1" x14ac:dyDescent="0.25">
      <c r="A10" s="48">
        <v>4</v>
      </c>
      <c r="B10" s="54" t="s">
        <v>18</v>
      </c>
      <c r="C10" s="1704">
        <v>72</v>
      </c>
      <c r="D10" s="1666">
        <v>34</v>
      </c>
      <c r="E10" s="1684">
        <v>88</v>
      </c>
      <c r="F10" s="1793"/>
      <c r="G10" s="1704">
        <v>26</v>
      </c>
      <c r="H10" s="1666">
        <v>7</v>
      </c>
      <c r="I10" s="1684">
        <v>33</v>
      </c>
      <c r="J10" s="271"/>
      <c r="K10" s="181"/>
      <c r="L10" s="271"/>
      <c r="M10" s="271"/>
      <c r="N10" s="271"/>
      <c r="O10" s="270"/>
      <c r="P10" s="271"/>
      <c r="Q10" s="270"/>
      <c r="R10" s="270"/>
      <c r="S10" s="271"/>
      <c r="T10" s="271"/>
      <c r="U10" s="271"/>
      <c r="V10" s="271"/>
      <c r="W10" s="270"/>
      <c r="X10" s="271"/>
    </row>
    <row r="11" spans="1:24" ht="15" customHeight="1" x14ac:dyDescent="0.25">
      <c r="A11" s="48">
        <v>5</v>
      </c>
      <c r="B11" s="54" t="s">
        <v>19</v>
      </c>
      <c r="C11" s="1704">
        <v>60</v>
      </c>
      <c r="D11" s="1666">
        <v>28</v>
      </c>
      <c r="E11" s="1684">
        <v>60</v>
      </c>
      <c r="F11" s="1793"/>
      <c r="G11" s="1704">
        <v>25</v>
      </c>
      <c r="H11" s="1666">
        <v>18</v>
      </c>
      <c r="I11" s="1684">
        <v>43</v>
      </c>
      <c r="J11" s="271"/>
      <c r="K11" s="181"/>
      <c r="L11" s="271"/>
      <c r="M11" s="271"/>
      <c r="N11" s="271"/>
      <c r="O11" s="270"/>
      <c r="P11" s="271"/>
      <c r="Q11" s="270"/>
      <c r="R11" s="270"/>
      <c r="S11" s="271"/>
      <c r="T11" s="271"/>
      <c r="U11" s="271"/>
      <c r="V11" s="271"/>
      <c r="W11" s="270"/>
      <c r="X11" s="271"/>
    </row>
    <row r="12" spans="1:24" ht="15" customHeight="1" x14ac:dyDescent="0.25">
      <c r="A12" s="48">
        <v>6</v>
      </c>
      <c r="B12" s="54" t="s">
        <v>20</v>
      </c>
      <c r="C12" s="1704">
        <v>11</v>
      </c>
      <c r="D12" s="1666">
        <v>6</v>
      </c>
      <c r="E12" s="1684">
        <v>11</v>
      </c>
      <c r="F12" s="1793"/>
      <c r="G12" s="1704">
        <v>7</v>
      </c>
      <c r="H12" s="1666">
        <v>2</v>
      </c>
      <c r="I12" s="1684">
        <v>9</v>
      </c>
      <c r="J12" s="271"/>
      <c r="K12" s="181"/>
      <c r="L12" s="271"/>
      <c r="M12" s="271"/>
      <c r="N12" s="271"/>
      <c r="O12" s="270"/>
      <c r="P12" s="271"/>
      <c r="Q12" s="270"/>
      <c r="R12" s="270"/>
      <c r="S12" s="271"/>
      <c r="T12" s="271"/>
      <c r="U12" s="271"/>
      <c r="V12" s="271"/>
      <c r="W12" s="270"/>
      <c r="X12" s="271"/>
    </row>
    <row r="13" spans="1:24" ht="15" customHeight="1" x14ac:dyDescent="0.25">
      <c r="A13" s="48">
        <v>7</v>
      </c>
      <c r="B13" s="54" t="s">
        <v>21</v>
      </c>
      <c r="C13" s="1704">
        <v>35</v>
      </c>
      <c r="D13" s="1666">
        <v>37</v>
      </c>
      <c r="E13" s="1684">
        <v>64</v>
      </c>
      <c r="F13" s="1793"/>
      <c r="G13" s="1704">
        <v>22</v>
      </c>
      <c r="H13" s="1666">
        <v>7</v>
      </c>
      <c r="I13" s="1684">
        <v>29</v>
      </c>
      <c r="J13" s="8"/>
      <c r="K13" s="181"/>
      <c r="L13" s="8"/>
      <c r="M13" s="8"/>
      <c r="N13" s="8"/>
      <c r="O13" s="8"/>
      <c r="P13" s="8"/>
      <c r="Q13" s="8"/>
    </row>
    <row r="14" spans="1:24" ht="15" customHeight="1" x14ac:dyDescent="0.25">
      <c r="A14" s="48">
        <v>8</v>
      </c>
      <c r="B14" s="54" t="s">
        <v>22</v>
      </c>
      <c r="C14" s="1704">
        <v>29</v>
      </c>
      <c r="D14" s="1666">
        <v>27</v>
      </c>
      <c r="E14" s="1684">
        <v>41</v>
      </c>
      <c r="F14" s="1793"/>
      <c r="G14" s="1704">
        <v>21</v>
      </c>
      <c r="H14" s="1666">
        <v>20</v>
      </c>
      <c r="I14" s="1684">
        <v>41</v>
      </c>
      <c r="K14" s="181"/>
    </row>
    <row r="15" spans="1:24" ht="15" customHeight="1" x14ac:dyDescent="0.25">
      <c r="A15" s="48">
        <v>9</v>
      </c>
      <c r="B15" s="54" t="s">
        <v>23</v>
      </c>
      <c r="C15" s="1704">
        <v>45</v>
      </c>
      <c r="D15" s="1666">
        <v>21</v>
      </c>
      <c r="E15" s="1684">
        <v>0</v>
      </c>
      <c r="F15" s="1793"/>
      <c r="G15" s="1704">
        <v>19</v>
      </c>
      <c r="H15" s="1666">
        <v>12</v>
      </c>
      <c r="I15" s="1684">
        <v>31</v>
      </c>
      <c r="K15" s="181"/>
    </row>
    <row r="16" spans="1:24" ht="15" customHeight="1" x14ac:dyDescent="0.25">
      <c r="A16" s="48">
        <v>10</v>
      </c>
      <c r="B16" s="54" t="s">
        <v>24</v>
      </c>
      <c r="C16" s="1704">
        <v>36</v>
      </c>
      <c r="D16" s="1666">
        <v>8</v>
      </c>
      <c r="E16" s="1684">
        <v>40</v>
      </c>
      <c r="F16" s="1793"/>
      <c r="G16" s="1704">
        <v>13</v>
      </c>
      <c r="H16" s="1666">
        <v>4</v>
      </c>
      <c r="I16" s="1684">
        <v>17</v>
      </c>
      <c r="K16" s="181"/>
    </row>
    <row r="17" spans="1:13" ht="15" customHeight="1" x14ac:dyDescent="0.25">
      <c r="A17" s="48">
        <v>11</v>
      </c>
      <c r="B17" s="54" t="s">
        <v>25</v>
      </c>
      <c r="C17" s="1704">
        <v>45</v>
      </c>
      <c r="D17" s="1666">
        <v>19</v>
      </c>
      <c r="E17" s="1684">
        <v>56</v>
      </c>
      <c r="F17" s="1793"/>
      <c r="G17" s="1704">
        <v>19</v>
      </c>
      <c r="H17" s="1666">
        <v>8</v>
      </c>
      <c r="I17" s="1684">
        <v>27</v>
      </c>
      <c r="K17" s="181"/>
    </row>
    <row r="18" spans="1:13" ht="15" customHeight="1" x14ac:dyDescent="0.25">
      <c r="A18" s="48">
        <v>12</v>
      </c>
      <c r="B18" s="54" t="s">
        <v>26</v>
      </c>
      <c r="C18" s="1704">
        <v>28</v>
      </c>
      <c r="D18" s="1666">
        <v>17</v>
      </c>
      <c r="E18" s="1684">
        <v>45</v>
      </c>
      <c r="F18" s="1793"/>
      <c r="G18" s="1704">
        <v>14</v>
      </c>
      <c r="H18" s="1666">
        <v>0</v>
      </c>
      <c r="I18" s="1684">
        <v>14</v>
      </c>
      <c r="K18" s="181"/>
    </row>
    <row r="19" spans="1:13" ht="15" customHeight="1" x14ac:dyDescent="0.25">
      <c r="A19" s="48">
        <v>13</v>
      </c>
      <c r="B19" s="54" t="s">
        <v>27</v>
      </c>
      <c r="C19" s="1704">
        <v>40</v>
      </c>
      <c r="D19" s="1666">
        <v>18</v>
      </c>
      <c r="E19" s="1684">
        <v>50</v>
      </c>
      <c r="F19" s="1793"/>
      <c r="G19" s="1704">
        <v>12</v>
      </c>
      <c r="H19" s="1666">
        <v>10</v>
      </c>
      <c r="I19" s="1684">
        <v>22</v>
      </c>
      <c r="K19" s="181"/>
    </row>
    <row r="20" spans="1:13" ht="15" customHeight="1" x14ac:dyDescent="0.25">
      <c r="A20" s="48">
        <v>14</v>
      </c>
      <c r="B20" s="54" t="s">
        <v>28</v>
      </c>
      <c r="C20" s="1208">
        <v>24</v>
      </c>
      <c r="D20" s="1660">
        <v>15</v>
      </c>
      <c r="E20" s="1209">
        <v>39</v>
      </c>
      <c r="F20" s="1793"/>
      <c r="G20" s="1704">
        <v>13</v>
      </c>
      <c r="H20" s="1660">
        <v>8</v>
      </c>
      <c r="I20" s="1684">
        <v>21</v>
      </c>
      <c r="K20" s="181"/>
    </row>
    <row r="21" spans="1:13" ht="15" customHeight="1" thickBot="1" x14ac:dyDescent="0.3">
      <c r="A21" s="361">
        <v>15</v>
      </c>
      <c r="B21" s="362" t="s">
        <v>29</v>
      </c>
      <c r="C21" s="1705">
        <v>66</v>
      </c>
      <c r="D21" s="1706">
        <v>39</v>
      </c>
      <c r="E21" s="1686">
        <v>80</v>
      </c>
      <c r="F21" s="1793"/>
      <c r="G21" s="1705">
        <v>32</v>
      </c>
      <c r="H21" s="1706">
        <v>9</v>
      </c>
      <c r="I21" s="1686">
        <v>25</v>
      </c>
      <c r="K21" s="181"/>
    </row>
    <row r="22" spans="1:13" s="8" customFormat="1" ht="14.25" customHeight="1" thickBot="1" x14ac:dyDescent="0.25">
      <c r="A22" s="741"/>
      <c r="B22" s="787" t="s">
        <v>171</v>
      </c>
      <c r="C22" s="1420">
        <f>SUM(C7:C21)</f>
        <v>796</v>
      </c>
      <c r="D22" s="1431">
        <f>SUM(D7:D21)</f>
        <v>409</v>
      </c>
      <c r="E22" s="1431">
        <f>SUM(E7:E21)</f>
        <v>983</v>
      </c>
      <c r="F22" s="874" t="s">
        <v>328</v>
      </c>
      <c r="G22" s="1431">
        <v>484</v>
      </c>
      <c r="H22" s="1431">
        <v>107</v>
      </c>
      <c r="I22" s="1797">
        <v>560</v>
      </c>
      <c r="K22" s="28"/>
      <c r="M22" s="28"/>
    </row>
    <row r="23" spans="1:13" s="8" customFormat="1" ht="14.25" customHeight="1" x14ac:dyDescent="0.2">
      <c r="A23" s="128"/>
      <c r="B23" s="1788" t="s">
        <v>172</v>
      </c>
      <c r="C23" s="1789">
        <v>893</v>
      </c>
      <c r="D23" s="1789">
        <v>374</v>
      </c>
      <c r="E23" s="1789">
        <v>1110</v>
      </c>
      <c r="F23" s="1790" t="s">
        <v>328</v>
      </c>
      <c r="G23" s="1789">
        <v>484</v>
      </c>
      <c r="H23" s="1789">
        <v>107</v>
      </c>
      <c r="I23" s="1791">
        <v>560</v>
      </c>
      <c r="K23" s="28"/>
      <c r="M23" s="28"/>
    </row>
    <row r="24" spans="1:13" ht="15" customHeight="1" x14ac:dyDescent="0.2">
      <c r="A24" s="133"/>
      <c r="B24" s="132" t="s">
        <v>173</v>
      </c>
      <c r="C24" s="136">
        <v>914</v>
      </c>
      <c r="D24" s="136">
        <v>330</v>
      </c>
      <c r="E24" s="136">
        <v>1054</v>
      </c>
      <c r="F24" s="868" t="s">
        <v>329</v>
      </c>
      <c r="G24" s="136">
        <v>484</v>
      </c>
      <c r="H24" s="136">
        <v>107</v>
      </c>
      <c r="I24" s="137">
        <v>560</v>
      </c>
      <c r="K24" s="181"/>
    </row>
    <row r="25" spans="1:13" ht="15" customHeight="1" x14ac:dyDescent="0.2">
      <c r="A25" s="133"/>
      <c r="B25" s="132" t="s">
        <v>174</v>
      </c>
      <c r="C25" s="136">
        <v>858</v>
      </c>
      <c r="D25" s="136">
        <v>368</v>
      </c>
      <c r="E25" s="136">
        <v>1059</v>
      </c>
      <c r="F25" s="868" t="s">
        <v>330</v>
      </c>
      <c r="G25" s="136">
        <v>521</v>
      </c>
      <c r="H25" s="136">
        <v>144</v>
      </c>
      <c r="I25" s="137">
        <v>665</v>
      </c>
      <c r="K25" s="181"/>
    </row>
    <row r="26" spans="1:13" ht="15" customHeight="1" x14ac:dyDescent="0.2">
      <c r="A26" s="133"/>
      <c r="B26" s="132" t="s">
        <v>175</v>
      </c>
      <c r="C26" s="136">
        <v>892</v>
      </c>
      <c r="D26" s="136">
        <v>394</v>
      </c>
      <c r="E26" s="136">
        <v>1102</v>
      </c>
      <c r="F26" s="868" t="s">
        <v>331</v>
      </c>
      <c r="G26" s="136">
        <v>491</v>
      </c>
      <c r="H26" s="136">
        <v>146</v>
      </c>
      <c r="I26" s="137">
        <v>637</v>
      </c>
      <c r="K26" s="181"/>
    </row>
    <row r="27" spans="1:13" ht="15" customHeight="1" x14ac:dyDescent="0.2">
      <c r="A27" s="133"/>
      <c r="B27" s="132" t="s">
        <v>176</v>
      </c>
      <c r="C27" s="136">
        <v>985</v>
      </c>
      <c r="D27" s="136">
        <v>328</v>
      </c>
      <c r="E27" s="136">
        <v>1199</v>
      </c>
      <c r="F27" s="868" t="s">
        <v>332</v>
      </c>
      <c r="G27" s="136">
        <v>555</v>
      </c>
      <c r="H27" s="136">
        <v>143</v>
      </c>
      <c r="I27" s="137">
        <v>698</v>
      </c>
      <c r="K27" s="181"/>
    </row>
    <row r="28" spans="1:13" ht="15" customHeight="1" x14ac:dyDescent="0.2">
      <c r="A28" s="133"/>
      <c r="B28" s="132" t="s">
        <v>177</v>
      </c>
      <c r="C28" s="136">
        <v>1049</v>
      </c>
      <c r="D28" s="136">
        <v>391</v>
      </c>
      <c r="E28" s="136">
        <v>1234</v>
      </c>
      <c r="F28" s="868" t="s">
        <v>333</v>
      </c>
      <c r="G28" s="136">
        <v>545</v>
      </c>
      <c r="H28" s="136">
        <v>147</v>
      </c>
      <c r="I28" s="137">
        <v>692</v>
      </c>
      <c r="K28" s="181"/>
    </row>
    <row r="29" spans="1:13" ht="15" customHeight="1" x14ac:dyDescent="0.2">
      <c r="A29" s="133"/>
      <c r="B29" s="132" t="s">
        <v>178</v>
      </c>
      <c r="C29" s="136">
        <v>1185</v>
      </c>
      <c r="D29" s="136">
        <v>340</v>
      </c>
      <c r="E29" s="136">
        <v>1374</v>
      </c>
      <c r="F29" s="868" t="s">
        <v>334</v>
      </c>
      <c r="G29" s="136">
        <v>636</v>
      </c>
      <c r="H29" s="136">
        <v>125</v>
      </c>
      <c r="I29" s="137">
        <v>761</v>
      </c>
      <c r="K29" s="181"/>
    </row>
    <row r="30" spans="1:13" ht="15" customHeight="1" x14ac:dyDescent="0.2">
      <c r="A30" s="133"/>
      <c r="B30" s="132" t="s">
        <v>179</v>
      </c>
      <c r="C30" s="136">
        <v>1468</v>
      </c>
      <c r="D30" s="136">
        <v>321</v>
      </c>
      <c r="E30" s="136">
        <v>1692</v>
      </c>
      <c r="F30" s="868" t="s">
        <v>335</v>
      </c>
      <c r="G30" s="136">
        <v>669</v>
      </c>
      <c r="H30" s="136">
        <v>104</v>
      </c>
      <c r="I30" s="137">
        <v>773</v>
      </c>
      <c r="K30" s="181"/>
    </row>
    <row r="31" spans="1:13" ht="15" customHeight="1" x14ac:dyDescent="0.2">
      <c r="A31" s="133"/>
      <c r="B31" s="132" t="s">
        <v>311</v>
      </c>
      <c r="C31" s="136">
        <v>1209</v>
      </c>
      <c r="D31" s="136">
        <v>329</v>
      </c>
      <c r="E31" s="136">
        <v>1375</v>
      </c>
      <c r="F31" s="868" t="s">
        <v>336</v>
      </c>
      <c r="G31" s="136">
        <v>722</v>
      </c>
      <c r="H31" s="136">
        <v>164</v>
      </c>
      <c r="I31" s="137">
        <v>886</v>
      </c>
      <c r="K31" s="181"/>
    </row>
    <row r="32" spans="1:13" ht="15" customHeight="1" x14ac:dyDescent="0.2">
      <c r="A32" s="133"/>
      <c r="B32" s="132" t="s">
        <v>312</v>
      </c>
      <c r="C32" s="136">
        <v>1324</v>
      </c>
      <c r="D32" s="136">
        <v>300</v>
      </c>
      <c r="E32" s="136">
        <v>1505</v>
      </c>
      <c r="F32" s="868" t="s">
        <v>337</v>
      </c>
      <c r="G32" s="136">
        <v>716</v>
      </c>
      <c r="H32" s="136">
        <v>126</v>
      </c>
      <c r="I32" s="137">
        <v>842</v>
      </c>
      <c r="K32" s="181"/>
    </row>
    <row r="33" spans="1:13" ht="15" customHeight="1" thickBot="1" x14ac:dyDescent="0.25">
      <c r="A33" s="134"/>
      <c r="B33" s="135" t="s">
        <v>64</v>
      </c>
      <c r="C33" s="138">
        <v>1214</v>
      </c>
      <c r="D33" s="138">
        <v>252</v>
      </c>
      <c r="E33" s="138">
        <v>1411</v>
      </c>
      <c r="F33" s="873" t="s">
        <v>338</v>
      </c>
      <c r="G33" s="138">
        <v>710</v>
      </c>
      <c r="H33" s="138">
        <v>113</v>
      </c>
      <c r="I33" s="139">
        <v>823</v>
      </c>
      <c r="K33" s="181"/>
    </row>
    <row r="34" spans="1:13" s="8" customFormat="1" ht="15" hidden="1" customHeight="1" outlineLevel="1" thickBot="1" x14ac:dyDescent="0.25">
      <c r="A34" s="256"/>
      <c r="B34" s="579" t="s">
        <v>264</v>
      </c>
      <c r="C34" s="348">
        <v>860</v>
      </c>
      <c r="D34" s="538">
        <v>153</v>
      </c>
      <c r="E34" s="869">
        <v>942</v>
      </c>
      <c r="F34" s="870" t="s">
        <v>339</v>
      </c>
      <c r="G34" s="871">
        <v>696</v>
      </c>
      <c r="H34" s="726">
        <v>121</v>
      </c>
      <c r="I34" s="872">
        <v>817</v>
      </c>
      <c r="K34" s="28"/>
      <c r="M34" s="28"/>
    </row>
    <row r="35" spans="1:13" ht="15" customHeight="1" collapsed="1" x14ac:dyDescent="0.2">
      <c r="A35" s="1" t="s">
        <v>340</v>
      </c>
      <c r="B35" s="282"/>
      <c r="C35" s="283"/>
      <c r="D35" s="283"/>
      <c r="E35" s="284"/>
      <c r="F35" s="285"/>
      <c r="G35" s="284"/>
      <c r="H35" s="284"/>
      <c r="I35" s="284"/>
      <c r="K35" s="49"/>
      <c r="M35" s="283"/>
    </row>
    <row r="36" spans="1:13" ht="15" customHeight="1" x14ac:dyDescent="0.2">
      <c r="A36" s="1" t="s">
        <v>341</v>
      </c>
      <c r="B36" s="282"/>
      <c r="C36" s="283"/>
      <c r="D36" s="283"/>
      <c r="E36" s="284"/>
      <c r="F36" s="285"/>
      <c r="G36" s="284"/>
      <c r="H36" s="284"/>
      <c r="I36" s="284"/>
      <c r="K36" s="49"/>
      <c r="M36" s="283"/>
    </row>
    <row r="37" spans="1:13" ht="15" customHeight="1" x14ac:dyDescent="0.2">
      <c r="A37" s="1" t="s">
        <v>342</v>
      </c>
      <c r="B37" s="282"/>
      <c r="C37" s="283"/>
      <c r="D37" s="283"/>
      <c r="E37" s="284"/>
      <c r="F37" s="285"/>
      <c r="G37" s="284"/>
      <c r="H37" s="284"/>
      <c r="I37" s="284"/>
      <c r="K37" s="49"/>
      <c r="M37" s="283"/>
    </row>
    <row r="38" spans="1:13" ht="15" customHeight="1" x14ac:dyDescent="0.2">
      <c r="A38" s="1"/>
      <c r="B38" s="282"/>
      <c r="C38" s="283"/>
      <c r="D38" s="283"/>
      <c r="E38" s="284"/>
      <c r="F38" s="285"/>
      <c r="G38" s="284"/>
      <c r="H38" s="284"/>
      <c r="I38" s="284"/>
      <c r="K38" s="49"/>
      <c r="M38" s="283"/>
    </row>
    <row r="39" spans="1:13" x14ac:dyDescent="0.2">
      <c r="F39" t="s">
        <v>16</v>
      </c>
    </row>
  </sheetData>
  <mergeCells count="2">
    <mergeCell ref="G5:I5"/>
    <mergeCell ref="C5:E5"/>
  </mergeCells>
  <pageMargins left="0.39370078740157483" right="0.39370078740157483" top="0.78740157480314965" bottom="0.79" header="0.51181102362204722" footer="0.51181102362204722"/>
  <pageSetup paperSize="9" orientation="landscape"/>
  <headerFooter alignWithMargins="0">
    <oddFooter>&amp;L&amp;F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6">
    <tabColor rgb="FFFF0000"/>
  </sheetPr>
  <dimension ref="A1:M39"/>
  <sheetViews>
    <sheetView workbookViewId="0">
      <selection activeCell="K18" sqref="K18"/>
    </sheetView>
  </sheetViews>
  <sheetFormatPr baseColWidth="10" defaultColWidth="11.42578125" defaultRowHeight="12.75" x14ac:dyDescent="0.2"/>
  <cols>
    <col min="1" max="1" width="4.85546875" style="2" customWidth="1"/>
    <col min="2" max="2" width="22" bestFit="1" customWidth="1"/>
    <col min="3" max="3" width="11.42578125" customWidth="1"/>
    <col min="4" max="4" width="12.42578125" customWidth="1"/>
    <col min="5" max="5" width="17.28515625" customWidth="1"/>
    <col min="6" max="6" width="13.5703125" bestFit="1" customWidth="1"/>
    <col min="7" max="7" width="13.140625" customWidth="1"/>
    <col min="8" max="8" width="14.85546875" customWidth="1"/>
    <col min="9" max="9" width="19" customWidth="1"/>
    <col min="10" max="10" width="9.7109375" customWidth="1"/>
    <col min="11" max="11" width="19.7109375" style="2" customWidth="1"/>
    <col min="12" max="12" width="11.42578125" customWidth="1"/>
  </cols>
  <sheetData>
    <row r="1" spans="1:13" x14ac:dyDescent="0.2">
      <c r="A1" s="140" t="s">
        <v>99</v>
      </c>
      <c r="B1" s="141"/>
    </row>
    <row r="2" spans="1:13" x14ac:dyDescent="0.2">
      <c r="A2" s="1" t="s">
        <v>0</v>
      </c>
    </row>
    <row r="3" spans="1:13" x14ac:dyDescent="0.2">
      <c r="A3" s="1"/>
    </row>
    <row r="4" spans="1:13" x14ac:dyDescent="0.2">
      <c r="A4" s="1" t="str">
        <f>A6</f>
        <v>Tabell 1 - 14 - HMS - Trusler og vold</v>
      </c>
    </row>
    <row r="6" spans="1:13" s="4" customFormat="1" ht="26.25" customHeight="1" thickBot="1" x14ac:dyDescent="0.25">
      <c r="A6" s="65" t="s">
        <v>343</v>
      </c>
      <c r="B6" s="142"/>
      <c r="C6" s="66"/>
      <c r="D6" s="66"/>
      <c r="E6" s="66"/>
      <c r="F6" s="66"/>
      <c r="G6" s="66"/>
      <c r="H6" s="66"/>
      <c r="I6" s="66"/>
    </row>
    <row r="7" spans="1:13" s="4" customFormat="1" ht="31.5" customHeight="1" x14ac:dyDescent="0.2">
      <c r="A7" s="143"/>
      <c r="B7" s="144"/>
      <c r="C7" s="1862" t="s">
        <v>344</v>
      </c>
      <c r="D7" s="1836"/>
      <c r="E7" s="1836"/>
      <c r="F7" s="1836"/>
      <c r="G7" s="1836"/>
      <c r="H7" s="1836"/>
      <c r="I7" s="1863"/>
      <c r="K7" s="1861"/>
      <c r="L7" s="1861"/>
    </row>
    <row r="8" spans="1:13" s="4" customFormat="1" ht="71.25" customHeight="1" thickBot="1" x14ac:dyDescent="0.3">
      <c r="A8" s="145" t="s">
        <v>3</v>
      </c>
      <c r="B8" s="146" t="s">
        <v>4</v>
      </c>
      <c r="C8" s="147" t="s">
        <v>345</v>
      </c>
      <c r="D8" s="148" t="s">
        <v>346</v>
      </c>
      <c r="E8" s="148" t="s">
        <v>347</v>
      </c>
      <c r="F8" s="148" t="s">
        <v>348</v>
      </c>
      <c r="G8" s="148" t="s">
        <v>349</v>
      </c>
      <c r="H8" s="149" t="s">
        <v>350</v>
      </c>
      <c r="I8" s="150" t="s">
        <v>351</v>
      </c>
      <c r="J8" s="151"/>
    </row>
    <row r="9" spans="1:13" ht="15" customHeight="1" x14ac:dyDescent="0.2">
      <c r="A9" s="67">
        <v>1</v>
      </c>
      <c r="B9" s="68" t="s">
        <v>14</v>
      </c>
      <c r="C9" s="186">
        <v>8</v>
      </c>
      <c r="D9" s="187">
        <v>2</v>
      </c>
      <c r="E9" s="187">
        <v>2</v>
      </c>
      <c r="F9" s="187">
        <v>2</v>
      </c>
      <c r="G9" s="187">
        <v>0</v>
      </c>
      <c r="H9" s="188">
        <v>2</v>
      </c>
      <c r="I9" s="188">
        <v>0</v>
      </c>
      <c r="K9" s="152"/>
      <c r="L9" s="16"/>
    </row>
    <row r="10" spans="1:13" ht="15" customHeight="1" x14ac:dyDescent="0.2">
      <c r="A10" s="69">
        <v>2</v>
      </c>
      <c r="B10" s="70" t="s">
        <v>15</v>
      </c>
      <c r="C10" s="189">
        <v>20</v>
      </c>
      <c r="D10" s="158">
        <v>8</v>
      </c>
      <c r="E10" s="158">
        <v>10</v>
      </c>
      <c r="F10" s="158">
        <v>0</v>
      </c>
      <c r="G10" s="158">
        <v>18</v>
      </c>
      <c r="H10" s="190">
        <v>13</v>
      </c>
      <c r="I10" s="190">
        <v>0</v>
      </c>
      <c r="J10" s="198" t="s">
        <v>352</v>
      </c>
      <c r="K10" s="51"/>
      <c r="L10" s="51"/>
      <c r="M10" s="51"/>
    </row>
    <row r="11" spans="1:13" ht="15" customHeight="1" x14ac:dyDescent="0.2">
      <c r="A11" s="69">
        <v>3</v>
      </c>
      <c r="B11" s="70" t="s">
        <v>17</v>
      </c>
      <c r="C11" s="189">
        <v>8</v>
      </c>
      <c r="D11" s="158">
        <v>9</v>
      </c>
      <c r="E11" s="158">
        <v>9</v>
      </c>
      <c r="F11" s="158">
        <v>1</v>
      </c>
      <c r="G11" s="158">
        <v>9</v>
      </c>
      <c r="H11" s="190">
        <v>5</v>
      </c>
      <c r="I11" s="190">
        <v>7</v>
      </c>
      <c r="J11" s="51"/>
      <c r="K11" s="197"/>
      <c r="L11" s="196"/>
      <c r="M11" s="51"/>
    </row>
    <row r="12" spans="1:13" ht="15" customHeight="1" x14ac:dyDescent="0.2">
      <c r="A12" s="69">
        <v>4</v>
      </c>
      <c r="B12" s="70" t="s">
        <v>18</v>
      </c>
      <c r="C12" s="189">
        <v>13</v>
      </c>
      <c r="D12" s="158">
        <v>0</v>
      </c>
      <c r="E12" s="158">
        <v>0</v>
      </c>
      <c r="F12" s="158">
        <v>0</v>
      </c>
      <c r="G12" s="158">
        <v>0</v>
      </c>
      <c r="H12" s="190">
        <v>9</v>
      </c>
      <c r="I12" s="190">
        <v>0</v>
      </c>
      <c r="K12" s="152"/>
      <c r="L12" s="16"/>
    </row>
    <row r="13" spans="1:13" ht="15" customHeight="1" x14ac:dyDescent="0.2">
      <c r="A13" s="69">
        <v>5</v>
      </c>
      <c r="B13" s="70" t="s">
        <v>19</v>
      </c>
      <c r="C13" s="189">
        <v>21</v>
      </c>
      <c r="D13" s="158">
        <v>0</v>
      </c>
      <c r="E13" s="158">
        <v>0</v>
      </c>
      <c r="F13" s="158">
        <v>0</v>
      </c>
      <c r="G13" s="158">
        <v>0</v>
      </c>
      <c r="H13" s="190">
        <v>0</v>
      </c>
      <c r="I13" s="190">
        <v>0</v>
      </c>
      <c r="K13" s="152"/>
      <c r="L13" s="16"/>
    </row>
    <row r="14" spans="1:13" ht="15" customHeight="1" x14ac:dyDescent="0.2">
      <c r="A14" s="69">
        <v>6</v>
      </c>
      <c r="B14" s="70" t="s">
        <v>20</v>
      </c>
      <c r="C14" s="189">
        <v>5</v>
      </c>
      <c r="D14" s="158">
        <v>1</v>
      </c>
      <c r="E14" s="158">
        <v>1</v>
      </c>
      <c r="F14" s="158">
        <v>1</v>
      </c>
      <c r="G14" s="158">
        <v>5</v>
      </c>
      <c r="H14" s="190">
        <v>1</v>
      </c>
      <c r="I14" s="190">
        <v>0</v>
      </c>
      <c r="K14" s="152"/>
      <c r="L14" s="16"/>
    </row>
    <row r="15" spans="1:13" ht="15" customHeight="1" x14ac:dyDescent="0.2">
      <c r="A15" s="69">
        <v>7</v>
      </c>
      <c r="B15" s="70" t="s">
        <v>21</v>
      </c>
      <c r="C15" s="189">
        <v>6</v>
      </c>
      <c r="D15" s="158">
        <v>2</v>
      </c>
      <c r="E15" s="158">
        <v>0</v>
      </c>
      <c r="F15" s="158">
        <v>0</v>
      </c>
      <c r="G15" s="158">
        <v>0</v>
      </c>
      <c r="H15" s="190">
        <v>5</v>
      </c>
      <c r="I15" s="190">
        <v>1</v>
      </c>
      <c r="K15" s="152"/>
      <c r="L15" s="16"/>
    </row>
    <row r="16" spans="1:13" ht="15" customHeight="1" x14ac:dyDescent="0.2">
      <c r="A16" s="69">
        <v>8</v>
      </c>
      <c r="B16" s="70" t="s">
        <v>22</v>
      </c>
      <c r="C16" s="189">
        <v>5</v>
      </c>
      <c r="D16" s="158">
        <v>1</v>
      </c>
      <c r="E16" s="158">
        <v>0</v>
      </c>
      <c r="F16" s="158">
        <v>0</v>
      </c>
      <c r="G16" s="158">
        <v>0</v>
      </c>
      <c r="H16" s="190">
        <v>1</v>
      </c>
      <c r="I16" s="190">
        <v>1</v>
      </c>
      <c r="K16" s="152"/>
      <c r="L16" s="16"/>
    </row>
    <row r="17" spans="1:12" ht="15" customHeight="1" x14ac:dyDescent="0.2">
      <c r="A17" s="69">
        <v>9</v>
      </c>
      <c r="B17" s="70" t="s">
        <v>23</v>
      </c>
      <c r="C17" s="189">
        <v>18</v>
      </c>
      <c r="D17" s="158">
        <v>3</v>
      </c>
      <c r="E17" s="158">
        <v>1</v>
      </c>
      <c r="F17" s="158">
        <v>0</v>
      </c>
      <c r="G17" s="158">
        <v>11</v>
      </c>
      <c r="H17" s="190">
        <v>7</v>
      </c>
      <c r="I17" s="190">
        <v>1</v>
      </c>
      <c r="K17" s="152"/>
      <c r="L17" s="16"/>
    </row>
    <row r="18" spans="1:12" ht="15" customHeight="1" x14ac:dyDescent="0.2">
      <c r="A18" s="69">
        <v>10</v>
      </c>
      <c r="B18" s="70" t="s">
        <v>24</v>
      </c>
      <c r="C18" s="189">
        <v>4</v>
      </c>
      <c r="D18" s="158">
        <v>22</v>
      </c>
      <c r="E18" s="158">
        <v>22</v>
      </c>
      <c r="F18" s="158">
        <v>0</v>
      </c>
      <c r="G18" s="158">
        <v>22</v>
      </c>
      <c r="H18" s="190">
        <v>1</v>
      </c>
      <c r="I18" s="190">
        <v>4</v>
      </c>
      <c r="K18" s="152"/>
      <c r="L18" s="16"/>
    </row>
    <row r="19" spans="1:12" ht="15" customHeight="1" x14ac:dyDescent="0.2">
      <c r="A19" s="69">
        <v>11</v>
      </c>
      <c r="B19" s="70" t="s">
        <v>25</v>
      </c>
      <c r="C19" s="189">
        <v>127</v>
      </c>
      <c r="D19" s="158">
        <v>1</v>
      </c>
      <c r="E19" s="158">
        <v>0</v>
      </c>
      <c r="F19" s="158">
        <v>1</v>
      </c>
      <c r="G19" s="158">
        <v>11</v>
      </c>
      <c r="H19" s="190">
        <v>7</v>
      </c>
      <c r="I19" s="190">
        <v>1</v>
      </c>
      <c r="K19" s="152"/>
      <c r="L19" s="16"/>
    </row>
    <row r="20" spans="1:12" ht="15" customHeight="1" x14ac:dyDescent="0.2">
      <c r="A20" s="69">
        <v>12</v>
      </c>
      <c r="B20" s="70" t="s">
        <v>26</v>
      </c>
      <c r="C20" s="189">
        <v>15</v>
      </c>
      <c r="D20" s="158">
        <v>0</v>
      </c>
      <c r="E20" s="158">
        <v>0</v>
      </c>
      <c r="F20" s="158">
        <v>1</v>
      </c>
      <c r="G20" s="158">
        <v>3</v>
      </c>
      <c r="H20" s="190">
        <v>0</v>
      </c>
      <c r="I20" s="190">
        <v>1</v>
      </c>
      <c r="K20" s="152"/>
      <c r="L20" s="16"/>
    </row>
    <row r="21" spans="1:12" ht="15" customHeight="1" x14ac:dyDescent="0.2">
      <c r="A21" s="69">
        <v>13</v>
      </c>
      <c r="B21" s="70" t="s">
        <v>27</v>
      </c>
      <c r="C21" s="189">
        <v>7</v>
      </c>
      <c r="D21" s="158">
        <v>1</v>
      </c>
      <c r="E21" s="158">
        <v>0</v>
      </c>
      <c r="F21" s="158">
        <v>0</v>
      </c>
      <c r="G21" s="158">
        <v>0</v>
      </c>
      <c r="H21" s="190">
        <v>3</v>
      </c>
      <c r="I21" s="190">
        <v>0</v>
      </c>
      <c r="K21" s="152"/>
      <c r="L21" s="16"/>
    </row>
    <row r="22" spans="1:12" ht="15" customHeight="1" x14ac:dyDescent="0.2">
      <c r="A22" s="69">
        <v>14</v>
      </c>
      <c r="B22" s="70" t="s">
        <v>28</v>
      </c>
      <c r="C22" s="189">
        <v>7</v>
      </c>
      <c r="D22" s="158">
        <v>0</v>
      </c>
      <c r="E22" s="158">
        <v>0</v>
      </c>
      <c r="F22" s="158">
        <v>2</v>
      </c>
      <c r="G22" s="158">
        <v>0</v>
      </c>
      <c r="H22" s="190">
        <v>4</v>
      </c>
      <c r="I22" s="190">
        <v>0</v>
      </c>
      <c r="K22" s="152"/>
      <c r="L22" s="16"/>
    </row>
    <row r="23" spans="1:12" ht="15" customHeight="1" thickBot="1" x14ac:dyDescent="0.25">
      <c r="A23" s="153">
        <v>15</v>
      </c>
      <c r="B23" s="154" t="s">
        <v>29</v>
      </c>
      <c r="C23" s="191">
        <v>7</v>
      </c>
      <c r="D23" s="192">
        <v>0</v>
      </c>
      <c r="E23" s="192">
        <v>0</v>
      </c>
      <c r="F23" s="192">
        <v>1</v>
      </c>
      <c r="G23" s="192">
        <v>0</v>
      </c>
      <c r="H23" s="193">
        <v>2</v>
      </c>
      <c r="I23" s="193">
        <v>1</v>
      </c>
      <c r="K23" s="152"/>
      <c r="L23" s="16"/>
    </row>
    <row r="24" spans="1:12" s="8" customFormat="1" ht="15" customHeight="1" x14ac:dyDescent="0.2">
      <c r="A24" s="155"/>
      <c r="B24" s="175" t="s">
        <v>132</v>
      </c>
      <c r="C24" s="182">
        <f t="shared" ref="C24:I24" si="0">SUM(C9:C23)</f>
        <v>271</v>
      </c>
      <c r="D24" s="183">
        <f t="shared" si="0"/>
        <v>50</v>
      </c>
      <c r="E24" s="183">
        <f t="shared" si="0"/>
        <v>45</v>
      </c>
      <c r="F24" s="183">
        <f t="shared" si="0"/>
        <v>9</v>
      </c>
      <c r="G24" s="183">
        <f t="shared" si="0"/>
        <v>79</v>
      </c>
      <c r="H24" s="184">
        <f t="shared" si="0"/>
        <v>60</v>
      </c>
      <c r="I24" s="185">
        <f t="shared" si="0"/>
        <v>17</v>
      </c>
      <c r="K24" s="176"/>
      <c r="L24" s="177"/>
    </row>
    <row r="25" spans="1:12" s="8" customFormat="1" ht="15" customHeight="1" x14ac:dyDescent="0.2">
      <c r="A25" s="156"/>
      <c r="B25" s="70" t="s">
        <v>133</v>
      </c>
      <c r="C25" s="157">
        <v>460</v>
      </c>
      <c r="D25" s="158">
        <v>1102</v>
      </c>
      <c r="E25" s="158">
        <v>826</v>
      </c>
      <c r="F25" s="158">
        <v>21</v>
      </c>
      <c r="G25" s="158">
        <v>366</v>
      </c>
      <c r="H25" s="159">
        <v>45</v>
      </c>
      <c r="I25" s="160">
        <v>15</v>
      </c>
      <c r="K25" s="152"/>
      <c r="L25" s="16"/>
    </row>
    <row r="26" spans="1:12" s="8" customFormat="1" ht="15" customHeight="1" x14ac:dyDescent="0.2">
      <c r="A26" s="156"/>
      <c r="B26" s="70" t="s">
        <v>134</v>
      </c>
      <c r="C26" s="157">
        <v>726</v>
      </c>
      <c r="D26" s="158">
        <v>1150</v>
      </c>
      <c r="E26" s="158">
        <v>896</v>
      </c>
      <c r="F26" s="158">
        <v>20</v>
      </c>
      <c r="G26" s="158">
        <v>418</v>
      </c>
      <c r="H26" s="159">
        <v>96</v>
      </c>
      <c r="I26" s="160">
        <v>12</v>
      </c>
      <c r="K26" s="152"/>
      <c r="L26" s="16"/>
    </row>
    <row r="27" spans="1:12" s="8" customFormat="1" ht="15" customHeight="1" x14ac:dyDescent="0.2">
      <c r="A27" s="156"/>
      <c r="B27" s="70" t="s">
        <v>136</v>
      </c>
      <c r="C27" s="157">
        <v>821</v>
      </c>
      <c r="D27" s="158">
        <v>684</v>
      </c>
      <c r="E27" s="158">
        <v>377</v>
      </c>
      <c r="F27" s="158">
        <v>31</v>
      </c>
      <c r="G27" s="158">
        <v>614</v>
      </c>
      <c r="H27" s="159">
        <v>38</v>
      </c>
      <c r="I27" s="160">
        <v>12</v>
      </c>
      <c r="K27" s="152"/>
      <c r="L27" s="16"/>
    </row>
    <row r="28" spans="1:12" s="8" customFormat="1" ht="15" customHeight="1" thickBot="1" x14ac:dyDescent="0.25">
      <c r="A28" s="161"/>
      <c r="B28" s="162" t="s">
        <v>138</v>
      </c>
      <c r="C28" s="163">
        <v>414</v>
      </c>
      <c r="D28" s="164">
        <v>697</v>
      </c>
      <c r="E28" s="164">
        <v>326</v>
      </c>
      <c r="F28" s="164">
        <v>18</v>
      </c>
      <c r="G28" s="164">
        <v>690</v>
      </c>
      <c r="H28" s="165">
        <v>44</v>
      </c>
      <c r="I28" s="166">
        <v>21</v>
      </c>
      <c r="K28" s="152"/>
      <c r="L28" s="16"/>
    </row>
    <row r="29" spans="1:12" x14ac:dyDescent="0.2">
      <c r="A29" s="167"/>
      <c r="B29" s="51"/>
      <c r="C29" s="51"/>
      <c r="D29" s="51"/>
      <c r="E29" s="51"/>
      <c r="F29" s="51"/>
      <c r="G29" s="51"/>
      <c r="H29" s="51"/>
      <c r="I29" s="51"/>
    </row>
    <row r="30" spans="1:12" x14ac:dyDescent="0.2">
      <c r="A30" s="71" t="s">
        <v>353</v>
      </c>
      <c r="B30" s="51"/>
      <c r="C30" s="51"/>
      <c r="D30" s="51"/>
      <c r="E30" s="51"/>
      <c r="F30" s="51"/>
      <c r="G30" s="51"/>
      <c r="H30" s="51"/>
      <c r="I30" s="51"/>
    </row>
    <row r="31" spans="1:12" x14ac:dyDescent="0.2">
      <c r="A31" s="71" t="s">
        <v>354</v>
      </c>
      <c r="B31" s="51"/>
      <c r="C31" s="51"/>
      <c r="D31" s="51"/>
      <c r="E31" s="51"/>
      <c r="F31" s="51"/>
      <c r="G31" s="51"/>
      <c r="H31" s="51"/>
      <c r="I31" s="51"/>
    </row>
    <row r="32" spans="1:12" x14ac:dyDescent="0.2">
      <c r="A32" s="167"/>
      <c r="B32" s="51"/>
      <c r="C32" s="51"/>
      <c r="D32" s="51"/>
      <c r="E32" s="51"/>
      <c r="F32" s="51"/>
      <c r="G32" s="51"/>
      <c r="H32" s="51"/>
      <c r="I32" s="51"/>
    </row>
    <row r="35" spans="1:12" s="8" customFormat="1" ht="15" customHeight="1" x14ac:dyDescent="0.2">
      <c r="A35" s="60"/>
      <c r="B35" s="54" t="s">
        <v>76</v>
      </c>
      <c r="C35" s="168">
        <v>763</v>
      </c>
      <c r="D35" s="168">
        <v>616</v>
      </c>
      <c r="E35" s="168">
        <v>389</v>
      </c>
      <c r="F35" s="168">
        <v>14</v>
      </c>
      <c r="G35" s="168">
        <v>639</v>
      </c>
      <c r="H35" s="169">
        <v>57</v>
      </c>
      <c r="I35" s="170">
        <v>65</v>
      </c>
      <c r="K35" s="152"/>
      <c r="L35" s="16"/>
    </row>
    <row r="36" spans="1:12" s="8" customFormat="1" ht="15" customHeight="1" x14ac:dyDescent="0.2">
      <c r="A36" s="60"/>
      <c r="B36" s="54" t="s">
        <v>77</v>
      </c>
      <c r="C36" s="168">
        <v>199</v>
      </c>
      <c r="D36" s="168">
        <v>335</v>
      </c>
      <c r="E36" s="168">
        <v>262</v>
      </c>
      <c r="F36" s="168">
        <v>14</v>
      </c>
      <c r="G36" s="168">
        <v>729</v>
      </c>
      <c r="H36" s="169">
        <v>49</v>
      </c>
      <c r="I36" s="170">
        <v>63</v>
      </c>
      <c r="K36" s="152"/>
      <c r="L36" s="16"/>
    </row>
    <row r="37" spans="1:12" s="8" customFormat="1" ht="15" customHeight="1" x14ac:dyDescent="0.2">
      <c r="A37" s="60"/>
      <c r="B37" s="54" t="s">
        <v>78</v>
      </c>
      <c r="C37" s="168">
        <v>402</v>
      </c>
      <c r="D37" s="168">
        <v>381</v>
      </c>
      <c r="E37" s="168">
        <v>119</v>
      </c>
      <c r="F37" s="168">
        <v>9</v>
      </c>
      <c r="G37" s="168">
        <v>370</v>
      </c>
      <c r="H37" s="169">
        <v>39</v>
      </c>
      <c r="I37" s="170">
        <v>76</v>
      </c>
      <c r="K37" s="152"/>
      <c r="L37" s="16"/>
    </row>
    <row r="38" spans="1:12" s="8" customFormat="1" ht="15" customHeight="1" x14ac:dyDescent="0.2">
      <c r="A38" s="60"/>
      <c r="B38" s="54" t="s">
        <v>79</v>
      </c>
      <c r="C38" s="168">
        <v>161</v>
      </c>
      <c r="D38" s="168">
        <v>82</v>
      </c>
      <c r="E38" s="168">
        <v>44</v>
      </c>
      <c r="F38" s="168">
        <v>7</v>
      </c>
      <c r="G38" s="168">
        <v>161</v>
      </c>
      <c r="H38" s="169">
        <v>46</v>
      </c>
      <c r="I38" s="170">
        <v>90</v>
      </c>
      <c r="K38" s="171"/>
    </row>
    <row r="39" spans="1:12" s="8" customFormat="1" ht="15" customHeight="1" thickBot="1" x14ac:dyDescent="0.25">
      <c r="A39" s="30"/>
      <c r="B39" s="44" t="s">
        <v>80</v>
      </c>
      <c r="C39" s="172">
        <v>235</v>
      </c>
      <c r="D39" s="172">
        <v>207</v>
      </c>
      <c r="E39" s="172">
        <v>94</v>
      </c>
      <c r="F39" s="172">
        <v>10</v>
      </c>
      <c r="G39" s="172">
        <v>206</v>
      </c>
      <c r="H39" s="173">
        <v>45</v>
      </c>
      <c r="I39" s="174" t="s">
        <v>158</v>
      </c>
      <c r="K39" s="171"/>
    </row>
  </sheetData>
  <mergeCells count="2">
    <mergeCell ref="K7:L7"/>
    <mergeCell ref="C7:I7"/>
  </mergeCells>
  <pageMargins left="0.7" right="0.7" top="0.78740157499999996" bottom="0.78740157499999996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22">
    <tabColor rgb="FFFF0000"/>
  </sheetPr>
  <dimension ref="A1:S46"/>
  <sheetViews>
    <sheetView showGridLines="0" zoomScaleNormal="100" workbookViewId="0">
      <selection activeCell="M37" sqref="M37"/>
    </sheetView>
  </sheetViews>
  <sheetFormatPr baseColWidth="10" defaultColWidth="11.42578125" defaultRowHeight="12.75" outlineLevelRow="1" x14ac:dyDescent="0.2"/>
  <cols>
    <col min="1" max="1" width="5.7109375" customWidth="1"/>
    <col min="2" max="2" width="22.5703125" customWidth="1"/>
  </cols>
  <sheetData>
    <row r="1" spans="1:19" x14ac:dyDescent="0.2">
      <c r="A1" s="1" t="s">
        <v>0</v>
      </c>
    </row>
    <row r="2" spans="1:19" x14ac:dyDescent="0.2">
      <c r="A2" s="1" t="str">
        <f>A4</f>
        <v>Tabell 1 - 15 - Bruk av Individuell Plan (IP) pr. 31.12. - For klienter med behov for langvarige og koordinerte tjenester 1)</v>
      </c>
      <c r="B2" s="8"/>
      <c r="C2" s="8"/>
    </row>
    <row r="4" spans="1:19" s="4" customFormat="1" ht="26.25" customHeight="1" thickBot="1" x14ac:dyDescent="0.25">
      <c r="A4" s="3" t="s">
        <v>355</v>
      </c>
    </row>
    <row r="5" spans="1:19" s="4" customFormat="1" ht="33.950000000000003" customHeight="1" thickBot="1" x14ac:dyDescent="0.25">
      <c r="A5" s="264"/>
      <c r="B5" s="347"/>
      <c r="C5" s="1864" t="s">
        <v>356</v>
      </c>
      <c r="D5" s="1822"/>
      <c r="E5" s="1822"/>
      <c r="F5" s="1865"/>
      <c r="G5" s="1866" t="s">
        <v>357</v>
      </c>
      <c r="H5" s="1819"/>
      <c r="I5" s="1819"/>
      <c r="J5" s="1819"/>
      <c r="K5" s="1867"/>
      <c r="L5" s="1864" t="s">
        <v>358</v>
      </c>
      <c r="M5" s="1822"/>
      <c r="N5" s="1865"/>
    </row>
    <row r="6" spans="1:19" s="4" customFormat="1" ht="107.25" customHeight="1" thickBot="1" x14ac:dyDescent="0.25">
      <c r="A6" s="265" t="s">
        <v>3</v>
      </c>
      <c r="B6" s="9" t="s">
        <v>4</v>
      </c>
      <c r="C6" s="370" t="s">
        <v>359</v>
      </c>
      <c r="D6" s="53" t="s">
        <v>360</v>
      </c>
      <c r="E6" s="369" t="s">
        <v>361</v>
      </c>
      <c r="F6" s="806" t="s">
        <v>362</v>
      </c>
      <c r="G6" s="807" t="s">
        <v>363</v>
      </c>
      <c r="H6" s="808" t="s">
        <v>364</v>
      </c>
      <c r="I6" s="808" t="s">
        <v>365</v>
      </c>
      <c r="J6" s="809" t="s">
        <v>366</v>
      </c>
      <c r="K6" s="810" t="s">
        <v>367</v>
      </c>
      <c r="L6" s="1435" t="s">
        <v>368</v>
      </c>
      <c r="M6" s="371" t="s">
        <v>369</v>
      </c>
      <c r="N6" s="372" t="s">
        <v>370</v>
      </c>
      <c r="S6" s="181"/>
    </row>
    <row r="7" spans="1:19" ht="15" customHeight="1" x14ac:dyDescent="0.25">
      <c r="A7" s="116">
        <v>1</v>
      </c>
      <c r="B7" s="63" t="s">
        <v>14</v>
      </c>
      <c r="C7" s="1702">
        <v>331</v>
      </c>
      <c r="D7" s="1703">
        <v>84</v>
      </c>
      <c r="E7" s="1703">
        <v>247</v>
      </c>
      <c r="F7" s="1707">
        <v>23</v>
      </c>
      <c r="G7" s="1702">
        <v>60</v>
      </c>
      <c r="H7" s="1703">
        <v>29</v>
      </c>
      <c r="I7" s="1703">
        <v>116</v>
      </c>
      <c r="J7" s="1703">
        <v>40</v>
      </c>
      <c r="K7" s="1707">
        <v>2</v>
      </c>
      <c r="L7" s="1702">
        <v>0</v>
      </c>
      <c r="M7" s="1703">
        <v>0</v>
      </c>
      <c r="N7" s="1682">
        <v>0</v>
      </c>
      <c r="S7" s="181"/>
    </row>
    <row r="8" spans="1:19" ht="15" customHeight="1" x14ac:dyDescent="0.25">
      <c r="A8" s="366">
        <v>2</v>
      </c>
      <c r="B8" s="54" t="s">
        <v>15</v>
      </c>
      <c r="C8" s="1704">
        <v>6</v>
      </c>
      <c r="D8" s="1666">
        <v>0</v>
      </c>
      <c r="E8" s="1666">
        <v>6</v>
      </c>
      <c r="F8" s="1708">
        <v>0</v>
      </c>
      <c r="G8" s="1704">
        <v>1</v>
      </c>
      <c r="H8" s="1666">
        <v>0</v>
      </c>
      <c r="I8" s="1666">
        <v>5</v>
      </c>
      <c r="J8" s="1666">
        <v>0</v>
      </c>
      <c r="K8" s="1708">
        <v>0</v>
      </c>
      <c r="L8" s="1704">
        <v>0</v>
      </c>
      <c r="M8" s="1666">
        <v>0</v>
      </c>
      <c r="N8" s="1684">
        <v>0</v>
      </c>
      <c r="S8" s="181"/>
    </row>
    <row r="9" spans="1:19" ht="15" customHeight="1" x14ac:dyDescent="0.25">
      <c r="A9" s="366">
        <v>3</v>
      </c>
      <c r="B9" s="54" t="s">
        <v>17</v>
      </c>
      <c r="C9" s="1704">
        <v>25</v>
      </c>
      <c r="D9" s="1666">
        <v>7</v>
      </c>
      <c r="E9" s="1666">
        <v>18</v>
      </c>
      <c r="F9" s="1708">
        <v>0</v>
      </c>
      <c r="G9" s="1704">
        <v>0</v>
      </c>
      <c r="H9" s="1666">
        <v>0</v>
      </c>
      <c r="I9" s="1666">
        <v>2</v>
      </c>
      <c r="J9" s="1666">
        <v>1</v>
      </c>
      <c r="K9" s="1708">
        <v>15</v>
      </c>
      <c r="L9" s="1704">
        <v>2</v>
      </c>
      <c r="M9" s="1666">
        <v>0</v>
      </c>
      <c r="N9" s="1684">
        <v>29</v>
      </c>
      <c r="S9" s="181"/>
    </row>
    <row r="10" spans="1:19" ht="15" customHeight="1" x14ac:dyDescent="0.25">
      <c r="A10" s="366">
        <v>4</v>
      </c>
      <c r="B10" s="54" t="s">
        <v>18</v>
      </c>
      <c r="C10" s="1704">
        <v>20</v>
      </c>
      <c r="D10" s="1666">
        <v>1</v>
      </c>
      <c r="E10" s="1666">
        <v>19</v>
      </c>
      <c r="F10" s="1708">
        <v>0</v>
      </c>
      <c r="G10" s="1704">
        <v>5</v>
      </c>
      <c r="H10" s="1666">
        <v>2</v>
      </c>
      <c r="I10" s="1666">
        <v>12</v>
      </c>
      <c r="J10" s="1666">
        <v>0</v>
      </c>
      <c r="K10" s="1708">
        <v>0</v>
      </c>
      <c r="L10" s="1704">
        <v>0</v>
      </c>
      <c r="M10" s="1666">
        <v>0</v>
      </c>
      <c r="N10" s="1684">
        <v>0</v>
      </c>
      <c r="S10" s="181"/>
    </row>
    <row r="11" spans="1:19" ht="15" customHeight="1" x14ac:dyDescent="0.25">
      <c r="A11" s="366">
        <v>5</v>
      </c>
      <c r="B11" s="54" t="s">
        <v>19</v>
      </c>
      <c r="C11" s="1704">
        <v>35</v>
      </c>
      <c r="D11" s="1666">
        <v>24</v>
      </c>
      <c r="E11" s="1666">
        <v>11</v>
      </c>
      <c r="F11" s="1708">
        <v>3</v>
      </c>
      <c r="G11" s="1704">
        <v>0</v>
      </c>
      <c r="H11" s="1666">
        <v>0</v>
      </c>
      <c r="I11" s="1666">
        <v>0</v>
      </c>
      <c r="J11" s="1666">
        <v>11</v>
      </c>
      <c r="K11" s="1708">
        <v>0</v>
      </c>
      <c r="L11" s="1704">
        <v>0</v>
      </c>
      <c r="M11" s="1666">
        <v>5</v>
      </c>
      <c r="N11" s="1684">
        <v>15</v>
      </c>
      <c r="S11" s="181"/>
    </row>
    <row r="12" spans="1:19" ht="15" customHeight="1" x14ac:dyDescent="0.25">
      <c r="A12" s="366">
        <v>6</v>
      </c>
      <c r="B12" s="54" t="s">
        <v>20</v>
      </c>
      <c r="C12" s="1704">
        <v>82</v>
      </c>
      <c r="D12" s="1666">
        <v>8</v>
      </c>
      <c r="E12" s="1666">
        <v>74</v>
      </c>
      <c r="F12" s="1708">
        <v>0</v>
      </c>
      <c r="G12" s="1704">
        <v>14</v>
      </c>
      <c r="H12" s="1666">
        <v>20</v>
      </c>
      <c r="I12" s="1666">
        <v>31</v>
      </c>
      <c r="J12" s="1666">
        <v>9</v>
      </c>
      <c r="K12" s="1708">
        <v>0</v>
      </c>
      <c r="L12" s="1704">
        <v>0</v>
      </c>
      <c r="M12" s="1666">
        <v>0</v>
      </c>
      <c r="N12" s="1684">
        <v>0</v>
      </c>
      <c r="S12" s="181"/>
    </row>
    <row r="13" spans="1:19" ht="15" customHeight="1" x14ac:dyDescent="0.25">
      <c r="A13" s="366">
        <v>7</v>
      </c>
      <c r="B13" s="54" t="s">
        <v>21</v>
      </c>
      <c r="C13" s="1704">
        <v>75</v>
      </c>
      <c r="D13" s="1666">
        <v>68</v>
      </c>
      <c r="E13" s="1666">
        <v>8</v>
      </c>
      <c r="F13" s="1708">
        <v>0</v>
      </c>
      <c r="G13" s="1704">
        <v>0</v>
      </c>
      <c r="H13" s="1666">
        <v>0</v>
      </c>
      <c r="I13" s="1666">
        <v>0</v>
      </c>
      <c r="J13" s="1666">
        <v>5</v>
      </c>
      <c r="K13" s="1708">
        <v>3</v>
      </c>
      <c r="L13" s="1704">
        <v>19</v>
      </c>
      <c r="M13" s="1666">
        <v>0</v>
      </c>
      <c r="N13" s="1684">
        <v>40</v>
      </c>
      <c r="S13" s="181"/>
    </row>
    <row r="14" spans="1:19" ht="15" customHeight="1" x14ac:dyDescent="0.25">
      <c r="A14" s="366">
        <v>8</v>
      </c>
      <c r="B14" s="54" t="s">
        <v>22</v>
      </c>
      <c r="C14" s="1704">
        <v>0</v>
      </c>
      <c r="D14" s="1666">
        <v>0</v>
      </c>
      <c r="E14" s="1666">
        <v>0</v>
      </c>
      <c r="F14" s="1708">
        <v>0</v>
      </c>
      <c r="G14" s="1704">
        <v>0</v>
      </c>
      <c r="H14" s="1666">
        <v>0</v>
      </c>
      <c r="I14" s="1666">
        <v>0</v>
      </c>
      <c r="J14" s="1666">
        <v>0</v>
      </c>
      <c r="K14" s="1708">
        <v>0</v>
      </c>
      <c r="L14" s="1704">
        <v>0</v>
      </c>
      <c r="M14" s="1666">
        <v>0</v>
      </c>
      <c r="N14" s="1684">
        <v>0</v>
      </c>
      <c r="S14" s="181"/>
    </row>
    <row r="15" spans="1:19" ht="15" customHeight="1" x14ac:dyDescent="0.25">
      <c r="A15" s="366">
        <v>9</v>
      </c>
      <c r="B15" s="54" t="s">
        <v>23</v>
      </c>
      <c r="C15" s="1704">
        <v>155</v>
      </c>
      <c r="D15" s="1666">
        <v>141</v>
      </c>
      <c r="E15" s="1666">
        <v>14</v>
      </c>
      <c r="F15" s="1708">
        <v>1</v>
      </c>
      <c r="G15" s="1704">
        <v>0</v>
      </c>
      <c r="H15" s="1666">
        <v>0</v>
      </c>
      <c r="I15" s="1666">
        <v>4</v>
      </c>
      <c r="J15" s="1666">
        <v>5</v>
      </c>
      <c r="K15" s="1708">
        <v>5</v>
      </c>
      <c r="L15" s="1704">
        <v>6</v>
      </c>
      <c r="M15" s="1666">
        <v>0</v>
      </c>
      <c r="N15" s="1684">
        <v>0</v>
      </c>
      <c r="S15" s="181"/>
    </row>
    <row r="16" spans="1:19" ht="15" customHeight="1" x14ac:dyDescent="0.25">
      <c r="A16" s="366">
        <v>10</v>
      </c>
      <c r="B16" s="54" t="s">
        <v>24</v>
      </c>
      <c r="C16" s="1704">
        <v>36</v>
      </c>
      <c r="D16" s="1666">
        <v>16</v>
      </c>
      <c r="E16" s="1666">
        <v>20</v>
      </c>
      <c r="F16" s="1708">
        <v>0</v>
      </c>
      <c r="G16" s="1704">
        <v>0</v>
      </c>
      <c r="H16" s="1666">
        <v>0</v>
      </c>
      <c r="I16" s="1666">
        <v>9</v>
      </c>
      <c r="J16" s="1666">
        <v>7</v>
      </c>
      <c r="K16" s="1708">
        <v>4</v>
      </c>
      <c r="L16" s="1704">
        <v>11</v>
      </c>
      <c r="M16" s="1666">
        <v>2</v>
      </c>
      <c r="N16" s="1684">
        <v>0</v>
      </c>
      <c r="S16" s="181"/>
    </row>
    <row r="17" spans="1:19" ht="15" customHeight="1" x14ac:dyDescent="0.25">
      <c r="A17" s="366">
        <v>11</v>
      </c>
      <c r="B17" s="54" t="s">
        <v>25</v>
      </c>
      <c r="C17" s="1704">
        <v>47</v>
      </c>
      <c r="D17" s="1666">
        <v>10</v>
      </c>
      <c r="E17" s="1666">
        <v>37</v>
      </c>
      <c r="F17" s="1708">
        <v>0</v>
      </c>
      <c r="G17" s="1704">
        <v>5</v>
      </c>
      <c r="H17" s="1666">
        <v>2</v>
      </c>
      <c r="I17" s="1666">
        <v>1</v>
      </c>
      <c r="J17" s="1666">
        <v>17</v>
      </c>
      <c r="K17" s="1708">
        <v>12</v>
      </c>
      <c r="L17" s="1704">
        <v>24</v>
      </c>
      <c r="M17" s="1666">
        <v>0</v>
      </c>
      <c r="N17" s="1684">
        <v>7</v>
      </c>
      <c r="S17" s="181"/>
    </row>
    <row r="18" spans="1:19" ht="15" customHeight="1" x14ac:dyDescent="0.25">
      <c r="A18" s="366">
        <v>12</v>
      </c>
      <c r="B18" s="54" t="s">
        <v>26</v>
      </c>
      <c r="C18" s="1704">
        <v>61</v>
      </c>
      <c r="D18" s="1666">
        <v>32</v>
      </c>
      <c r="E18" s="1666">
        <v>29</v>
      </c>
      <c r="F18" s="1708">
        <v>1</v>
      </c>
      <c r="G18" s="1704">
        <v>1</v>
      </c>
      <c r="H18" s="1666">
        <v>0</v>
      </c>
      <c r="I18" s="1666">
        <v>12</v>
      </c>
      <c r="J18" s="1666">
        <v>10</v>
      </c>
      <c r="K18" s="1708">
        <v>6</v>
      </c>
      <c r="L18" s="1704">
        <v>0</v>
      </c>
      <c r="M18" s="1666">
        <v>0</v>
      </c>
      <c r="N18" s="1684">
        <v>0</v>
      </c>
      <c r="S18" s="181"/>
    </row>
    <row r="19" spans="1:19" ht="15" customHeight="1" x14ac:dyDescent="0.25">
      <c r="A19" s="366">
        <v>13</v>
      </c>
      <c r="B19" s="54" t="s">
        <v>27</v>
      </c>
      <c r="C19" s="1704">
        <v>76</v>
      </c>
      <c r="D19" s="1666">
        <v>40</v>
      </c>
      <c r="E19" s="1666">
        <v>36</v>
      </c>
      <c r="F19" s="1708">
        <v>2</v>
      </c>
      <c r="G19" s="1704">
        <v>13</v>
      </c>
      <c r="H19" s="1666">
        <v>1</v>
      </c>
      <c r="I19" s="1666">
        <v>6</v>
      </c>
      <c r="J19" s="1666">
        <v>7</v>
      </c>
      <c r="K19" s="1708">
        <v>9</v>
      </c>
      <c r="L19" s="1704">
        <v>117</v>
      </c>
      <c r="M19" s="1666">
        <v>3</v>
      </c>
      <c r="N19" s="1684">
        <v>65</v>
      </c>
    </row>
    <row r="20" spans="1:19" ht="15" customHeight="1" x14ac:dyDescent="0.2">
      <c r="A20" s="366">
        <v>14</v>
      </c>
      <c r="B20" s="54" t="s">
        <v>28</v>
      </c>
      <c r="C20" s="1683">
        <v>0</v>
      </c>
      <c r="D20" s="1800">
        <v>0</v>
      </c>
      <c r="E20" s="1800">
        <v>0</v>
      </c>
      <c r="F20" s="1802">
        <v>0</v>
      </c>
      <c r="G20" s="1683">
        <v>0</v>
      </c>
      <c r="H20" s="1800">
        <v>0</v>
      </c>
      <c r="I20" s="1800">
        <v>0</v>
      </c>
      <c r="J20" s="1800">
        <v>0</v>
      </c>
      <c r="K20" s="1802">
        <v>0</v>
      </c>
      <c r="L20" s="1683">
        <v>1</v>
      </c>
      <c r="M20" s="1800">
        <v>0</v>
      </c>
      <c r="N20" s="1801">
        <v>26</v>
      </c>
      <c r="R20" t="s">
        <v>16</v>
      </c>
    </row>
    <row r="21" spans="1:19" ht="15" customHeight="1" thickBot="1" x14ac:dyDescent="0.3">
      <c r="A21" s="1436">
        <v>15</v>
      </c>
      <c r="B21" s="1799" t="s">
        <v>29</v>
      </c>
      <c r="C21" s="1705">
        <v>8</v>
      </c>
      <c r="D21" s="1706">
        <v>5</v>
      </c>
      <c r="E21" s="1706">
        <v>3</v>
      </c>
      <c r="F21" s="1710">
        <v>0</v>
      </c>
      <c r="G21" s="1705">
        <v>0</v>
      </c>
      <c r="H21" s="1706">
        <v>0</v>
      </c>
      <c r="I21" s="1706">
        <v>0</v>
      </c>
      <c r="J21" s="1706">
        <v>3</v>
      </c>
      <c r="K21" s="1710">
        <v>0</v>
      </c>
      <c r="L21" s="1705">
        <v>0</v>
      </c>
      <c r="M21" s="1706">
        <v>2</v>
      </c>
      <c r="N21" s="1686">
        <v>41</v>
      </c>
    </row>
    <row r="22" spans="1:19" s="8" customFormat="1" ht="15" customHeight="1" x14ac:dyDescent="0.2">
      <c r="A22" s="1433"/>
      <c r="B22" s="1433" t="s">
        <v>371</v>
      </c>
      <c r="C22" s="749">
        <f t="shared" ref="C22:N22" si="0">SUM(C7:C21)</f>
        <v>957</v>
      </c>
      <c r="D22" s="750">
        <f t="shared" si="0"/>
        <v>436</v>
      </c>
      <c r="E22" s="750">
        <f t="shared" si="0"/>
        <v>522</v>
      </c>
      <c r="F22" s="751">
        <f t="shared" si="0"/>
        <v>30</v>
      </c>
      <c r="G22" s="749">
        <f t="shared" si="0"/>
        <v>99</v>
      </c>
      <c r="H22" s="750">
        <f t="shared" si="0"/>
        <v>54</v>
      </c>
      <c r="I22" s="750">
        <f t="shared" si="0"/>
        <v>198</v>
      </c>
      <c r="J22" s="750">
        <f t="shared" si="0"/>
        <v>115</v>
      </c>
      <c r="K22" s="751">
        <f t="shared" si="0"/>
        <v>56</v>
      </c>
      <c r="L22" s="749">
        <f t="shared" si="0"/>
        <v>180</v>
      </c>
      <c r="M22" s="750">
        <f t="shared" si="0"/>
        <v>12</v>
      </c>
      <c r="N22" s="751">
        <f t="shared" si="0"/>
        <v>223</v>
      </c>
      <c r="Q22" s="8" t="s">
        <v>16</v>
      </c>
      <c r="S22" s="307"/>
    </row>
    <row r="23" spans="1:19" s="8" customFormat="1" ht="15" customHeight="1" x14ac:dyDescent="0.2">
      <c r="A23" s="1798"/>
      <c r="B23" s="63" t="s">
        <v>372</v>
      </c>
      <c r="C23" s="373">
        <v>1086</v>
      </c>
      <c r="D23" s="731">
        <v>479</v>
      </c>
      <c r="E23" s="731">
        <v>607</v>
      </c>
      <c r="F23" s="374">
        <v>33</v>
      </c>
      <c r="G23" s="373">
        <v>90</v>
      </c>
      <c r="H23" s="731">
        <v>38</v>
      </c>
      <c r="I23" s="731">
        <v>225</v>
      </c>
      <c r="J23" s="731">
        <v>148</v>
      </c>
      <c r="K23" s="374">
        <v>96</v>
      </c>
      <c r="L23" s="373">
        <v>167</v>
      </c>
      <c r="M23" s="731">
        <v>21</v>
      </c>
      <c r="N23" s="374">
        <v>630</v>
      </c>
      <c r="S23" s="307"/>
    </row>
    <row r="24" spans="1:19" ht="15" customHeight="1" x14ac:dyDescent="0.2">
      <c r="A24" s="116"/>
      <c r="B24" s="63" t="s">
        <v>373</v>
      </c>
      <c r="C24" s="373">
        <v>1139</v>
      </c>
      <c r="D24" s="731">
        <v>364</v>
      </c>
      <c r="E24" s="731">
        <v>818</v>
      </c>
      <c r="F24" s="1434">
        <v>14</v>
      </c>
      <c r="G24" s="373">
        <v>172</v>
      </c>
      <c r="H24" s="731">
        <v>47</v>
      </c>
      <c r="I24" s="731">
        <v>159</v>
      </c>
      <c r="J24" s="731">
        <v>316</v>
      </c>
      <c r="K24" s="374">
        <v>124</v>
      </c>
      <c r="L24" s="373">
        <v>160</v>
      </c>
      <c r="M24" s="731">
        <v>13</v>
      </c>
      <c r="N24" s="374">
        <v>361</v>
      </c>
      <c r="Q24" t="s">
        <v>16</v>
      </c>
      <c r="S24" s="181"/>
    </row>
    <row r="25" spans="1:19" ht="15" customHeight="1" x14ac:dyDescent="0.2">
      <c r="A25" s="116"/>
      <c r="B25" s="63" t="s">
        <v>374</v>
      </c>
      <c r="C25" s="373">
        <v>1563</v>
      </c>
      <c r="D25" s="731">
        <v>399</v>
      </c>
      <c r="E25" s="731">
        <v>1147</v>
      </c>
      <c r="F25" s="374">
        <v>38</v>
      </c>
      <c r="G25" s="373">
        <v>366</v>
      </c>
      <c r="H25" s="731">
        <v>64</v>
      </c>
      <c r="I25" s="731">
        <v>259</v>
      </c>
      <c r="J25" s="731">
        <v>342</v>
      </c>
      <c r="K25" s="374">
        <v>99</v>
      </c>
      <c r="L25" s="373">
        <v>274</v>
      </c>
      <c r="M25" s="731">
        <v>29</v>
      </c>
      <c r="N25" s="374">
        <v>501</v>
      </c>
      <c r="Q25" t="s">
        <v>16</v>
      </c>
      <c r="S25" s="181"/>
    </row>
    <row r="26" spans="1:19" ht="15" customHeight="1" x14ac:dyDescent="0.2">
      <c r="A26" s="116"/>
      <c r="B26" s="63" t="s">
        <v>375</v>
      </c>
      <c r="C26" s="373">
        <v>1418</v>
      </c>
      <c r="D26" s="731">
        <v>523</v>
      </c>
      <c r="E26" s="731">
        <v>1010</v>
      </c>
      <c r="F26" s="374">
        <v>26</v>
      </c>
      <c r="G26" s="373">
        <v>219</v>
      </c>
      <c r="H26" s="731">
        <v>35</v>
      </c>
      <c r="I26" s="731">
        <v>279</v>
      </c>
      <c r="J26" s="731">
        <v>207</v>
      </c>
      <c r="K26" s="374">
        <v>270</v>
      </c>
      <c r="L26" s="373">
        <v>249</v>
      </c>
      <c r="M26" s="731">
        <v>16</v>
      </c>
      <c r="N26" s="374">
        <v>440</v>
      </c>
      <c r="S26" s="181"/>
    </row>
    <row r="27" spans="1:19" ht="15" customHeight="1" x14ac:dyDescent="0.2">
      <c r="A27" s="116"/>
      <c r="B27" s="63" t="s">
        <v>376</v>
      </c>
      <c r="C27" s="373">
        <v>1574</v>
      </c>
      <c r="D27" s="731">
        <v>495</v>
      </c>
      <c r="E27" s="731">
        <v>1074</v>
      </c>
      <c r="F27" s="374">
        <v>25</v>
      </c>
      <c r="G27" s="373">
        <v>198</v>
      </c>
      <c r="H27" s="731">
        <v>95</v>
      </c>
      <c r="I27" s="731">
        <v>296</v>
      </c>
      <c r="J27" s="731">
        <v>232</v>
      </c>
      <c r="K27" s="374">
        <v>253</v>
      </c>
      <c r="L27" s="373">
        <v>325</v>
      </c>
      <c r="M27" s="731">
        <v>8</v>
      </c>
      <c r="N27" s="374">
        <v>231</v>
      </c>
      <c r="Q27" t="s">
        <v>16</v>
      </c>
      <c r="S27" s="181"/>
    </row>
    <row r="28" spans="1:19" ht="15" customHeight="1" x14ac:dyDescent="0.2">
      <c r="A28" s="116"/>
      <c r="B28" s="63" t="s">
        <v>377</v>
      </c>
      <c r="C28" s="373">
        <v>1426</v>
      </c>
      <c r="D28" s="731">
        <v>517</v>
      </c>
      <c r="E28" s="731">
        <v>922</v>
      </c>
      <c r="F28" s="374">
        <v>29</v>
      </c>
      <c r="G28" s="373">
        <v>160</v>
      </c>
      <c r="H28" s="731">
        <v>108</v>
      </c>
      <c r="I28" s="731">
        <v>328</v>
      </c>
      <c r="J28" s="731">
        <v>255</v>
      </c>
      <c r="K28" s="374">
        <v>210</v>
      </c>
      <c r="L28" s="373">
        <v>219</v>
      </c>
      <c r="M28" s="731">
        <v>15</v>
      </c>
      <c r="N28" s="374">
        <v>269</v>
      </c>
      <c r="Q28" t="s">
        <v>16</v>
      </c>
      <c r="S28" s="181"/>
    </row>
    <row r="29" spans="1:19" ht="15" customHeight="1" x14ac:dyDescent="0.2">
      <c r="A29" s="116"/>
      <c r="B29" s="63" t="s">
        <v>378</v>
      </c>
      <c r="C29" s="373">
        <v>1795</v>
      </c>
      <c r="D29" s="731">
        <v>548</v>
      </c>
      <c r="E29" s="731">
        <v>1255</v>
      </c>
      <c r="F29" s="374">
        <v>41</v>
      </c>
      <c r="G29" s="373">
        <v>179</v>
      </c>
      <c r="H29" s="731">
        <v>76</v>
      </c>
      <c r="I29" s="731">
        <v>331</v>
      </c>
      <c r="J29" s="731">
        <v>284</v>
      </c>
      <c r="K29" s="374">
        <v>274</v>
      </c>
      <c r="L29" s="373">
        <v>219</v>
      </c>
      <c r="M29" s="731">
        <v>15</v>
      </c>
      <c r="N29" s="374">
        <v>269</v>
      </c>
      <c r="Q29" t="s">
        <v>16</v>
      </c>
      <c r="S29" s="181"/>
    </row>
    <row r="30" spans="1:19" ht="15" customHeight="1" x14ac:dyDescent="0.2">
      <c r="A30" s="116"/>
      <c r="B30" s="63" t="s">
        <v>379</v>
      </c>
      <c r="C30" s="373">
        <v>2217</v>
      </c>
      <c r="D30" s="731">
        <v>655</v>
      </c>
      <c r="E30" s="731">
        <v>1562</v>
      </c>
      <c r="F30" s="374">
        <v>50</v>
      </c>
      <c r="G30" s="373">
        <v>261</v>
      </c>
      <c r="H30" s="731">
        <v>190</v>
      </c>
      <c r="I30" s="731">
        <v>439</v>
      </c>
      <c r="J30" s="731">
        <v>431</v>
      </c>
      <c r="K30" s="374">
        <v>241</v>
      </c>
      <c r="L30" s="373">
        <v>217</v>
      </c>
      <c r="M30" s="731">
        <v>18</v>
      </c>
      <c r="N30" s="374">
        <v>401</v>
      </c>
      <c r="Q30" t="s">
        <v>16</v>
      </c>
      <c r="S30" s="181"/>
    </row>
    <row r="31" spans="1:19" ht="15" customHeight="1" x14ac:dyDescent="0.2">
      <c r="A31" s="366"/>
      <c r="B31" s="54" t="s">
        <v>380</v>
      </c>
      <c r="C31" s="194">
        <v>2476</v>
      </c>
      <c r="D31" s="136">
        <v>872</v>
      </c>
      <c r="E31" s="136">
        <v>1686</v>
      </c>
      <c r="F31" s="137">
        <v>40</v>
      </c>
      <c r="G31" s="194">
        <v>250</v>
      </c>
      <c r="H31" s="136">
        <v>181</v>
      </c>
      <c r="I31" s="136">
        <v>505</v>
      </c>
      <c r="J31" s="136">
        <v>501</v>
      </c>
      <c r="K31" s="137">
        <v>257</v>
      </c>
      <c r="L31" s="194">
        <v>268</v>
      </c>
      <c r="M31" s="136">
        <v>91</v>
      </c>
      <c r="N31" s="137">
        <v>319</v>
      </c>
      <c r="Q31" t="s">
        <v>16</v>
      </c>
      <c r="S31" s="181"/>
    </row>
    <row r="32" spans="1:19" ht="15" customHeight="1" x14ac:dyDescent="0.2">
      <c r="A32" s="366"/>
      <c r="B32" s="54" t="s">
        <v>381</v>
      </c>
      <c r="C32" s="194">
        <v>2486</v>
      </c>
      <c r="D32" s="136">
        <v>794</v>
      </c>
      <c r="E32" s="136">
        <v>1692</v>
      </c>
      <c r="F32" s="137">
        <v>50</v>
      </c>
      <c r="G32" s="194">
        <v>235</v>
      </c>
      <c r="H32" s="136">
        <v>205</v>
      </c>
      <c r="I32" s="136">
        <v>498</v>
      </c>
      <c r="J32" s="136">
        <v>474</v>
      </c>
      <c r="K32" s="137">
        <v>326</v>
      </c>
      <c r="L32" s="194">
        <v>249</v>
      </c>
      <c r="M32" s="136">
        <v>39</v>
      </c>
      <c r="N32" s="137">
        <v>364</v>
      </c>
      <c r="Q32" t="s">
        <v>16</v>
      </c>
      <c r="S32" s="181"/>
    </row>
    <row r="33" spans="1:19" ht="15" customHeight="1" thickBot="1" x14ac:dyDescent="0.25">
      <c r="A33" s="384"/>
      <c r="B33" s="94" t="s">
        <v>382</v>
      </c>
      <c r="C33" s="127">
        <v>2368</v>
      </c>
      <c r="D33" s="138">
        <v>630</v>
      </c>
      <c r="E33" s="138">
        <v>1763</v>
      </c>
      <c r="F33" s="139">
        <v>54</v>
      </c>
      <c r="G33" s="127">
        <v>252</v>
      </c>
      <c r="H33" s="138">
        <v>321</v>
      </c>
      <c r="I33" s="138">
        <v>532</v>
      </c>
      <c r="J33" s="138">
        <v>443</v>
      </c>
      <c r="K33" s="139">
        <v>215</v>
      </c>
      <c r="L33" s="127">
        <v>255</v>
      </c>
      <c r="M33" s="138">
        <v>12</v>
      </c>
      <c r="N33" s="139">
        <v>413</v>
      </c>
      <c r="Q33" t="s">
        <v>16</v>
      </c>
      <c r="S33" s="181"/>
    </row>
    <row r="34" spans="1:19" s="8" customFormat="1" ht="15" hidden="1" customHeight="1" outlineLevel="1" thickBot="1" x14ac:dyDescent="0.25">
      <c r="A34" s="256"/>
      <c r="B34" s="715" t="s">
        <v>383</v>
      </c>
      <c r="C34" s="725">
        <v>2572</v>
      </c>
      <c r="D34" s="349">
        <v>801</v>
      </c>
      <c r="E34" s="349">
        <v>1771</v>
      </c>
      <c r="F34" s="726">
        <v>38</v>
      </c>
      <c r="G34" s="348">
        <v>242</v>
      </c>
      <c r="H34" s="349">
        <v>233</v>
      </c>
      <c r="I34" s="349">
        <v>516</v>
      </c>
      <c r="J34" s="349">
        <v>451</v>
      </c>
      <c r="K34" s="727">
        <v>329</v>
      </c>
      <c r="L34" s="728">
        <v>228</v>
      </c>
      <c r="M34" s="729">
        <v>26</v>
      </c>
      <c r="N34" s="730">
        <v>222</v>
      </c>
    </row>
    <row r="35" spans="1:19" s="8" customFormat="1" ht="15" customHeight="1" collapsed="1" x14ac:dyDescent="0.2">
      <c r="A35" s="55" t="s">
        <v>384</v>
      </c>
      <c r="B35" s="375"/>
      <c r="C35" s="375"/>
      <c r="D35" s="375"/>
      <c r="E35" s="375"/>
      <c r="F35" s="375"/>
      <c r="G35" s="375"/>
      <c r="H35" s="375"/>
      <c r="I35" s="375"/>
      <c r="J35" s="375"/>
      <c r="K35" s="375"/>
      <c r="L35" s="375"/>
      <c r="M35" s="375"/>
      <c r="N35" s="375"/>
      <c r="O35" s="375"/>
      <c r="Q35" s="8" t="s">
        <v>16</v>
      </c>
    </row>
    <row r="36" spans="1:19" s="8" customFormat="1" ht="15" customHeight="1" x14ac:dyDescent="0.2">
      <c r="A36" t="s">
        <v>385</v>
      </c>
    </row>
    <row r="37" spans="1:19" ht="15" customHeight="1" x14ac:dyDescent="0.2">
      <c r="A37" s="1" t="s">
        <v>386</v>
      </c>
    </row>
    <row r="38" spans="1:19" x14ac:dyDescent="0.2">
      <c r="A38" s="1" t="s">
        <v>387</v>
      </c>
    </row>
    <row r="46" spans="1:19" x14ac:dyDescent="0.2">
      <c r="M46" t="s">
        <v>16</v>
      </c>
    </row>
  </sheetData>
  <mergeCells count="3">
    <mergeCell ref="C5:F5"/>
    <mergeCell ref="G5:K5"/>
    <mergeCell ref="L5:N5"/>
  </mergeCells>
  <pageMargins left="0.39370078740157483" right="0.39370078740157483" top="0.78740157480314965" bottom="0.79" header="0.51181102362204722" footer="0.51181102362204722"/>
  <pageSetup paperSize="9" orientation="landscape"/>
  <headerFooter alignWithMargins="0">
    <oddFooter>&amp;L&amp;F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R53"/>
  <sheetViews>
    <sheetView showGridLines="0" zoomScale="90" zoomScaleNormal="90" workbookViewId="0">
      <selection activeCell="M17" sqref="M17"/>
    </sheetView>
  </sheetViews>
  <sheetFormatPr baseColWidth="10" defaultColWidth="11.42578125" defaultRowHeight="12.75" outlineLevelRow="1" x14ac:dyDescent="0.2"/>
  <cols>
    <col min="1" max="1" width="8.140625" style="619" customWidth="1"/>
    <col min="2" max="2" width="22.85546875" style="619" customWidth="1"/>
    <col min="3" max="3" width="12.5703125" style="619" customWidth="1"/>
    <col min="4" max="4" width="11" style="619" customWidth="1"/>
    <col min="5" max="5" width="12.140625" style="619" customWidth="1"/>
    <col min="6" max="8" width="11" style="619" customWidth="1"/>
    <col min="9" max="9" width="12.5703125" style="619" customWidth="1"/>
    <col min="10" max="10" width="11" style="619" customWidth="1"/>
    <col min="11" max="11" width="13.28515625" style="619" customWidth="1"/>
    <col min="12" max="12" width="11.42578125" style="619" customWidth="1"/>
    <col min="13" max="16384" width="11.42578125" style="619"/>
  </cols>
  <sheetData>
    <row r="2" spans="1:15" x14ac:dyDescent="0.2">
      <c r="A2" s="618" t="s">
        <v>0</v>
      </c>
    </row>
    <row r="3" spans="1:15" x14ac:dyDescent="0.2">
      <c r="A3" s="618"/>
    </row>
    <row r="4" spans="1:15" x14ac:dyDescent="0.2">
      <c r="A4" s="618" t="str">
        <f>A8</f>
        <v>Tabell 4-1-A   Økonomisk sosialhjelp - brutto og netto utgift - regnskapsført for perioden 01.01.-31.12.  Hele byen.</v>
      </c>
    </row>
    <row r="5" spans="1:15" x14ac:dyDescent="0.2">
      <c r="A5" s="618"/>
    </row>
    <row r="6" spans="1:15" x14ac:dyDescent="0.2">
      <c r="A6" s="618"/>
    </row>
    <row r="7" spans="1:15" ht="24.75" customHeight="1" x14ac:dyDescent="0.2">
      <c r="A7" s="618"/>
    </row>
    <row r="8" spans="1:15" ht="24" customHeight="1" thickBot="1" x14ac:dyDescent="0.25">
      <c r="A8" s="620" t="s">
        <v>388</v>
      </c>
      <c r="B8" s="621"/>
      <c r="C8" s="621"/>
      <c r="D8" s="621"/>
      <c r="E8" s="621"/>
      <c r="F8" s="621"/>
      <c r="I8" s="622"/>
    </row>
    <row r="9" spans="1:15" s="622" customFormat="1" x14ac:dyDescent="0.2">
      <c r="A9" s="623"/>
      <c r="B9" s="624"/>
      <c r="C9" s="1868" t="s">
        <v>389</v>
      </c>
      <c r="D9" s="1825"/>
      <c r="E9" s="1827"/>
      <c r="F9" s="1868" t="s">
        <v>390</v>
      </c>
      <c r="G9" s="1825"/>
      <c r="H9" s="1827"/>
      <c r="I9" s="1869" t="s">
        <v>391</v>
      </c>
      <c r="J9" s="1825"/>
      <c r="K9" s="1870"/>
      <c r="N9" s="622" t="s">
        <v>16</v>
      </c>
      <c r="O9" s="625"/>
    </row>
    <row r="10" spans="1:15" s="622" customFormat="1" ht="38.25" customHeight="1" thickBot="1" x14ac:dyDescent="0.25">
      <c r="A10" s="784"/>
      <c r="B10" s="783"/>
      <c r="C10" s="627" t="s">
        <v>392</v>
      </c>
      <c r="D10" s="628" t="s">
        <v>393</v>
      </c>
      <c r="E10" s="629" t="s">
        <v>394</v>
      </c>
      <c r="F10" s="630" t="s">
        <v>395</v>
      </c>
      <c r="G10" s="631" t="s">
        <v>396</v>
      </c>
      <c r="H10" s="632" t="s">
        <v>394</v>
      </c>
      <c r="I10" s="630" t="s">
        <v>397</v>
      </c>
      <c r="J10" s="633" t="s">
        <v>398</v>
      </c>
      <c r="K10" s="632" t="s">
        <v>394</v>
      </c>
    </row>
    <row r="11" spans="1:15" s="622" customFormat="1" ht="21" customHeight="1" x14ac:dyDescent="0.2">
      <c r="A11" s="786"/>
      <c r="B11" s="1003" t="s">
        <v>399</v>
      </c>
      <c r="C11" s="896">
        <v>2488257988</v>
      </c>
      <c r="D11" s="897">
        <v>90624115</v>
      </c>
      <c r="E11" s="898">
        <v>2397633873</v>
      </c>
      <c r="F11" s="896">
        <v>49190895</v>
      </c>
      <c r="G11" s="897">
        <v>21710907</v>
      </c>
      <c r="H11" s="898">
        <v>27479988</v>
      </c>
      <c r="I11" s="896">
        <v>2537448883</v>
      </c>
      <c r="J11" s="897">
        <v>112335022</v>
      </c>
      <c r="K11" s="898">
        <v>2425113861</v>
      </c>
    </row>
    <row r="12" spans="1:15" s="622" customFormat="1" ht="21.75" customHeight="1" thickBot="1" x14ac:dyDescent="0.25">
      <c r="A12" s="644"/>
      <c r="B12" s="1004" t="s">
        <v>400</v>
      </c>
      <c r="C12" s="899">
        <v>360745178</v>
      </c>
      <c r="D12" s="900">
        <v>4999303</v>
      </c>
      <c r="E12" s="1487">
        <v>355745875</v>
      </c>
      <c r="F12" s="899">
        <v>3816482</v>
      </c>
      <c r="G12" s="901">
        <v>1478001</v>
      </c>
      <c r="H12" s="1487">
        <v>2338481</v>
      </c>
      <c r="I12" s="1488">
        <v>364561660</v>
      </c>
      <c r="J12" s="1489">
        <v>6477304</v>
      </c>
      <c r="K12" s="1487">
        <v>358084356</v>
      </c>
    </row>
    <row r="13" spans="1:15" s="622" customFormat="1" ht="21.75" customHeight="1" x14ac:dyDescent="0.2">
      <c r="A13" s="786"/>
      <c r="B13" s="1003" t="s">
        <v>401</v>
      </c>
      <c r="C13" s="896">
        <v>2334303507</v>
      </c>
      <c r="D13" s="897">
        <v>106789731</v>
      </c>
      <c r="E13" s="898">
        <v>2227513776</v>
      </c>
      <c r="F13" s="896">
        <v>44515585</v>
      </c>
      <c r="G13" s="897">
        <v>17267944</v>
      </c>
      <c r="H13" s="898">
        <v>27247641</v>
      </c>
      <c r="I13" s="896">
        <v>2378819092</v>
      </c>
      <c r="J13" s="897">
        <v>124057675</v>
      </c>
      <c r="K13" s="898">
        <v>2254761417</v>
      </c>
    </row>
    <row r="14" spans="1:15" s="622" customFormat="1" ht="21.75" customHeight="1" thickBot="1" x14ac:dyDescent="0.25">
      <c r="A14" s="644"/>
      <c r="B14" s="1004" t="s">
        <v>400</v>
      </c>
      <c r="C14" s="899">
        <v>327188088</v>
      </c>
      <c r="D14" s="900">
        <v>7593947</v>
      </c>
      <c r="E14" s="1487">
        <v>319594141</v>
      </c>
      <c r="F14" s="899">
        <v>3573900</v>
      </c>
      <c r="G14" s="901">
        <v>675822</v>
      </c>
      <c r="H14" s="1487">
        <v>2898078</v>
      </c>
      <c r="I14" s="1488">
        <v>330761988</v>
      </c>
      <c r="J14" s="1489">
        <v>8269769</v>
      </c>
      <c r="K14" s="1487">
        <v>322492219</v>
      </c>
    </row>
    <row r="15" spans="1:15" s="622" customFormat="1" ht="21.75" customHeight="1" x14ac:dyDescent="0.2">
      <c r="A15" s="786"/>
      <c r="B15" s="1003" t="s">
        <v>402</v>
      </c>
      <c r="C15" s="896">
        <v>1911080280</v>
      </c>
      <c r="D15" s="897">
        <v>16258200</v>
      </c>
      <c r="E15" s="898">
        <v>1894822080</v>
      </c>
      <c r="F15" s="896">
        <v>32409428</v>
      </c>
      <c r="G15" s="897">
        <v>15260413</v>
      </c>
      <c r="H15" s="898">
        <v>17149015</v>
      </c>
      <c r="I15" s="896">
        <v>1943489708</v>
      </c>
      <c r="J15" s="897">
        <v>31518613</v>
      </c>
      <c r="K15" s="898">
        <v>1911971095</v>
      </c>
    </row>
    <row r="16" spans="1:15" s="622" customFormat="1" ht="21.75" customHeight="1" thickBot="1" x14ac:dyDescent="0.25">
      <c r="A16" s="644"/>
      <c r="B16" s="1004" t="s">
        <v>400</v>
      </c>
      <c r="C16" s="899">
        <v>190272433</v>
      </c>
      <c r="D16" s="900">
        <v>4389034</v>
      </c>
      <c r="E16" s="1487">
        <v>185883399</v>
      </c>
      <c r="F16" s="899">
        <v>1462100</v>
      </c>
      <c r="G16" s="901">
        <v>255356</v>
      </c>
      <c r="H16" s="1487">
        <v>1206744</v>
      </c>
      <c r="I16" s="1488">
        <v>191734533</v>
      </c>
      <c r="J16" s="1489">
        <v>4644390</v>
      </c>
      <c r="K16" s="1487">
        <v>187090143</v>
      </c>
    </row>
    <row r="17" spans="1:14" s="622" customFormat="1" ht="21.75" customHeight="1" x14ac:dyDescent="0.2">
      <c r="A17" s="786"/>
      <c r="B17" s="1003" t="s">
        <v>403</v>
      </c>
      <c r="C17" s="896">
        <v>1473197203</v>
      </c>
      <c r="D17" s="897">
        <v>15606844</v>
      </c>
      <c r="E17" s="898">
        <v>1457590359</v>
      </c>
      <c r="F17" s="896">
        <v>24536900</v>
      </c>
      <c r="G17" s="897">
        <v>16023749</v>
      </c>
      <c r="H17" s="898">
        <v>8513151</v>
      </c>
      <c r="I17" s="896">
        <v>1497734103</v>
      </c>
      <c r="J17" s="897">
        <v>31630593</v>
      </c>
      <c r="K17" s="898">
        <v>1466103510</v>
      </c>
    </row>
    <row r="18" spans="1:14" s="622" customFormat="1" ht="21.75" customHeight="1" thickBot="1" x14ac:dyDescent="0.25">
      <c r="A18" s="644"/>
      <c r="B18" s="1004" t="s">
        <v>400</v>
      </c>
      <c r="C18" s="899">
        <v>85464308</v>
      </c>
      <c r="D18" s="900">
        <v>3680815</v>
      </c>
      <c r="E18" s="1487">
        <v>81783493</v>
      </c>
      <c r="F18" s="899">
        <v>1213368</v>
      </c>
      <c r="G18" s="901">
        <v>155736</v>
      </c>
      <c r="H18" s="1487">
        <v>1057632</v>
      </c>
      <c r="I18" s="1488">
        <v>86677676</v>
      </c>
      <c r="J18" s="1489">
        <v>3836551</v>
      </c>
      <c r="K18" s="1487">
        <v>82841125</v>
      </c>
    </row>
    <row r="19" spans="1:14" s="622" customFormat="1" ht="15.6" customHeight="1" x14ac:dyDescent="0.2">
      <c r="A19" s="786"/>
      <c r="B19" s="1003" t="s">
        <v>404</v>
      </c>
      <c r="C19" s="896">
        <v>1343092742</v>
      </c>
      <c r="D19" s="897">
        <v>13513364</v>
      </c>
      <c r="E19" s="898">
        <v>1329579378</v>
      </c>
      <c r="F19" s="896">
        <v>29536014</v>
      </c>
      <c r="G19" s="897">
        <v>19532763</v>
      </c>
      <c r="H19" s="898">
        <v>10003251</v>
      </c>
      <c r="I19" s="896">
        <v>1372628756</v>
      </c>
      <c r="J19" s="897">
        <v>33046127</v>
      </c>
      <c r="K19" s="898">
        <v>1339582629</v>
      </c>
    </row>
    <row r="20" spans="1:14" s="622" customFormat="1" ht="18.600000000000001" customHeight="1" thickBot="1" x14ac:dyDescent="0.25">
      <c r="A20" s="1390"/>
      <c r="B20" s="1004" t="s">
        <v>400</v>
      </c>
      <c r="C20" s="899">
        <v>40595448</v>
      </c>
      <c r="D20" s="900">
        <v>1619245</v>
      </c>
      <c r="E20" s="1487">
        <v>38976203</v>
      </c>
      <c r="F20" s="899">
        <v>500550</v>
      </c>
      <c r="G20" s="901">
        <v>597501</v>
      </c>
      <c r="H20" s="1487">
        <v>-96951</v>
      </c>
      <c r="I20" s="1488">
        <v>41095998</v>
      </c>
      <c r="J20" s="1489">
        <v>2216746</v>
      </c>
      <c r="K20" s="1487">
        <v>38879252</v>
      </c>
    </row>
    <row r="21" spans="1:14" s="622" customFormat="1" ht="15.6" customHeight="1" x14ac:dyDescent="0.2">
      <c r="A21" s="786"/>
      <c r="B21" s="1003" t="s">
        <v>405</v>
      </c>
      <c r="C21" s="670">
        <v>1366795034.3099999</v>
      </c>
      <c r="D21" s="813">
        <v>100574011.98999999</v>
      </c>
      <c r="E21" s="672">
        <f>SUM(C21-D21)</f>
        <v>1266221022.3199999</v>
      </c>
      <c r="F21" s="670">
        <v>28782413.68</v>
      </c>
      <c r="G21" s="813">
        <v>17154690.120000001</v>
      </c>
      <c r="H21" s="672">
        <f>SUM(F21-G21)</f>
        <v>11627723.559999999</v>
      </c>
      <c r="I21" s="670">
        <f t="shared" ref="I21:K22" si="0">SUM(C21+F21)</f>
        <v>1395577447.99</v>
      </c>
      <c r="J21" s="813">
        <f t="shared" si="0"/>
        <v>117728702.11</v>
      </c>
      <c r="K21" s="672">
        <f t="shared" si="0"/>
        <v>1277848745.8799999</v>
      </c>
    </row>
    <row r="22" spans="1:14" s="622" customFormat="1" ht="18.600000000000001" customHeight="1" thickBot="1" x14ac:dyDescent="0.25">
      <c r="A22" s="1390"/>
      <c r="B22" s="1392" t="s">
        <v>400</v>
      </c>
      <c r="C22" s="1490">
        <v>60694594.18999999</v>
      </c>
      <c r="D22" s="1491">
        <v>4293150.8600000003</v>
      </c>
      <c r="E22" s="816">
        <f>SUM(C22-D22)</f>
        <v>56401443.329999991</v>
      </c>
      <c r="F22" s="1490">
        <v>1168776</v>
      </c>
      <c r="G22" s="1491">
        <v>738752.31</v>
      </c>
      <c r="H22" s="816">
        <f>SUM(F22-G22)</f>
        <v>430023.68999999994</v>
      </c>
      <c r="I22" s="817">
        <f t="shared" si="0"/>
        <v>61863370.18999999</v>
      </c>
      <c r="J22" s="818">
        <f t="shared" si="0"/>
        <v>5031903.17</v>
      </c>
      <c r="K22" s="816">
        <f t="shared" si="0"/>
        <v>56831467.019999988</v>
      </c>
      <c r="N22" s="622" t="s">
        <v>16</v>
      </c>
    </row>
    <row r="23" spans="1:14" s="622" customFormat="1" ht="38.1" hidden="1" customHeight="1" x14ac:dyDescent="0.2">
      <c r="A23" s="1393"/>
      <c r="B23" s="1005" t="s">
        <v>406</v>
      </c>
      <c r="C23" s="673">
        <v>1344601307.73</v>
      </c>
      <c r="D23" s="813">
        <v>83554713.86999999</v>
      </c>
      <c r="E23" s="672">
        <v>1261046593.8599999</v>
      </c>
      <c r="F23" s="670">
        <v>29005486.969999999</v>
      </c>
      <c r="G23" s="1389">
        <v>17107143.899999999</v>
      </c>
      <c r="H23" s="672">
        <v>11898343.07</v>
      </c>
      <c r="I23" s="670">
        <v>1400815645.9100001</v>
      </c>
      <c r="J23" s="813">
        <v>100661857.77</v>
      </c>
      <c r="K23" s="672">
        <v>1300153788.1400001</v>
      </c>
    </row>
    <row r="24" spans="1:14" s="622" customFormat="1" ht="15.95" customHeight="1" thickBot="1" x14ac:dyDescent="0.25">
      <c r="A24" s="785"/>
      <c r="B24" s="1391" t="s">
        <v>400</v>
      </c>
      <c r="C24" s="678">
        <v>68637620.910000011</v>
      </c>
      <c r="D24" s="815">
        <v>4161621.540000001</v>
      </c>
      <c r="E24" s="677">
        <v>64475999.369999997</v>
      </c>
      <c r="F24" s="675">
        <v>1187920.77</v>
      </c>
      <c r="G24" s="797">
        <v>768340.21000000008</v>
      </c>
      <c r="H24" s="677">
        <v>419580.56000000011</v>
      </c>
      <c r="I24" s="675">
        <v>69825541.680000007</v>
      </c>
      <c r="J24" s="818">
        <v>4929961.75</v>
      </c>
      <c r="K24" s="677">
        <v>64895579.93</v>
      </c>
    </row>
    <row r="25" spans="1:14" s="622" customFormat="1" ht="15.95" hidden="1" customHeight="1" thickBot="1" x14ac:dyDescent="0.25">
      <c r="A25" s="644"/>
      <c r="B25" s="1007"/>
      <c r="C25" s="646"/>
      <c r="D25" s="647"/>
      <c r="E25" s="648"/>
      <c r="F25" s="649"/>
      <c r="G25" s="647"/>
      <c r="H25" s="648"/>
      <c r="I25" s="649"/>
      <c r="J25" s="647"/>
      <c r="K25" s="648"/>
    </row>
    <row r="26" spans="1:14" ht="15.95" customHeight="1" x14ac:dyDescent="0.2">
      <c r="A26" s="639"/>
      <c r="B26" s="1007" t="s">
        <v>407</v>
      </c>
      <c r="C26" s="646">
        <v>1383765933.4300001</v>
      </c>
      <c r="D26" s="647">
        <v>-100047920.42</v>
      </c>
      <c r="E26" s="648">
        <v>1283718013.01</v>
      </c>
      <c r="F26" s="649">
        <v>29470768.68</v>
      </c>
      <c r="G26" s="647">
        <v>-17235339.039999999</v>
      </c>
      <c r="H26" s="648">
        <v>12235429.640000001</v>
      </c>
      <c r="I26" s="649">
        <v>1413236702.1099999</v>
      </c>
      <c r="J26" s="647">
        <v>-117283259.45999999</v>
      </c>
      <c r="K26" s="648">
        <v>1295953442.6500001</v>
      </c>
    </row>
    <row r="27" spans="1:14" ht="15.95" customHeight="1" thickBot="1" x14ac:dyDescent="0.25">
      <c r="A27" s="644"/>
      <c r="B27" s="1006" t="s">
        <v>400</v>
      </c>
      <c r="C27" s="634">
        <v>76553972.950000003</v>
      </c>
      <c r="D27" s="635">
        <v>-3858464.7000000011</v>
      </c>
      <c r="E27" s="636">
        <v>72695508.25</v>
      </c>
      <c r="F27" s="634">
        <v>1356177.98</v>
      </c>
      <c r="G27" s="635">
        <v>-626212.14</v>
      </c>
      <c r="H27" s="636">
        <v>729965.84</v>
      </c>
      <c r="I27" s="634">
        <v>77910150.929999992</v>
      </c>
      <c r="J27" s="635">
        <v>-4484676.8399999989</v>
      </c>
      <c r="K27" s="636">
        <v>73425474.090000004</v>
      </c>
    </row>
    <row r="28" spans="1:14" s="622" customFormat="1" ht="15.95" customHeight="1" x14ac:dyDescent="0.2">
      <c r="A28" s="639"/>
      <c r="B28" s="1008" t="s">
        <v>408</v>
      </c>
      <c r="C28" s="640">
        <v>1371858734.47</v>
      </c>
      <c r="D28" s="641">
        <v>-80266880.060000002</v>
      </c>
      <c r="E28" s="642">
        <v>1291591854.4100001</v>
      </c>
      <c r="F28" s="643">
        <v>29658417.140000001</v>
      </c>
      <c r="G28" s="641">
        <v>-17895286.210000001</v>
      </c>
      <c r="H28" s="642">
        <v>11763130.93</v>
      </c>
      <c r="I28" s="643">
        <v>1401517151.6099999</v>
      </c>
      <c r="J28" s="641">
        <v>-98162166.269999966</v>
      </c>
      <c r="K28" s="642">
        <v>1303354985.3399999</v>
      </c>
    </row>
    <row r="29" spans="1:14" s="622" customFormat="1" ht="15.95" customHeight="1" thickBot="1" x14ac:dyDescent="0.25">
      <c r="A29" s="644"/>
      <c r="B29" s="1006" t="s">
        <v>400</v>
      </c>
      <c r="C29" s="645">
        <v>83368698.720000014</v>
      </c>
      <c r="D29" s="635">
        <v>-5313132.9399999985</v>
      </c>
      <c r="E29" s="636">
        <v>78055565.779999986</v>
      </c>
      <c r="F29" s="634">
        <v>1540172.45</v>
      </c>
      <c r="G29" s="635">
        <v>-563560.13</v>
      </c>
      <c r="H29" s="636">
        <v>976612.32000000007</v>
      </c>
      <c r="I29" s="634">
        <v>84908871.170000017</v>
      </c>
      <c r="J29" s="635">
        <v>-5876693.0699999994</v>
      </c>
      <c r="K29" s="636">
        <v>79032178.099999994</v>
      </c>
    </row>
    <row r="30" spans="1:14" s="622" customFormat="1" ht="15.95" customHeight="1" x14ac:dyDescent="0.2">
      <c r="A30" s="639"/>
      <c r="B30" s="1008" t="s">
        <v>409</v>
      </c>
      <c r="C30" s="640">
        <v>1279248965</v>
      </c>
      <c r="D30" s="641">
        <v>-71794015</v>
      </c>
      <c r="E30" s="642">
        <f>SUM(C30:D30)</f>
        <v>1207454950</v>
      </c>
      <c r="F30" s="643">
        <v>28774963</v>
      </c>
      <c r="G30" s="821">
        <v>-16411449</v>
      </c>
      <c r="H30" s="642">
        <f>SUM(F30:G30)</f>
        <v>12363514</v>
      </c>
      <c r="I30" s="643">
        <f>C30+F30</f>
        <v>1308023928</v>
      </c>
      <c r="J30" s="641">
        <f>D30+G30</f>
        <v>-88205464</v>
      </c>
      <c r="K30" s="642">
        <f>SUM(I30:J30)</f>
        <v>1219818464</v>
      </c>
    </row>
    <row r="31" spans="1:14" s="622" customFormat="1" ht="15.95" customHeight="1" thickBot="1" x14ac:dyDescent="0.25">
      <c r="A31" s="785"/>
      <c r="B31" s="1006" t="s">
        <v>400</v>
      </c>
      <c r="C31" s="645">
        <v>63688504</v>
      </c>
      <c r="D31" s="635">
        <v>-3176122</v>
      </c>
      <c r="E31" s="636">
        <f>C31+D31</f>
        <v>60512382</v>
      </c>
      <c r="F31" s="634">
        <v>872407</v>
      </c>
      <c r="G31" s="796">
        <v>0</v>
      </c>
      <c r="H31" s="636">
        <f>F31+G31</f>
        <v>872407</v>
      </c>
      <c r="I31" s="634">
        <f>C31+F31</f>
        <v>64560911</v>
      </c>
      <c r="J31" s="635">
        <f>D31+G31</f>
        <v>-3176122</v>
      </c>
      <c r="K31" s="636">
        <f>I31+J31</f>
        <v>61384789</v>
      </c>
    </row>
    <row r="32" spans="1:14" s="622" customFormat="1" ht="15.95" customHeight="1" x14ac:dyDescent="0.2">
      <c r="A32" s="786"/>
      <c r="B32" s="1008" t="s">
        <v>410</v>
      </c>
      <c r="C32" s="640">
        <v>1179160814.55</v>
      </c>
      <c r="D32" s="641">
        <v>-72045851.839999989</v>
      </c>
      <c r="E32" s="642">
        <v>1107114962.71</v>
      </c>
      <c r="F32" s="643">
        <v>26792806.260000002</v>
      </c>
      <c r="G32" s="821">
        <v>-15010771.800000001</v>
      </c>
      <c r="H32" s="642">
        <v>11782034.460000001</v>
      </c>
      <c r="I32" s="643">
        <v>1205953620.8099999</v>
      </c>
      <c r="J32" s="641">
        <v>-87056623.640000001</v>
      </c>
      <c r="K32" s="642">
        <v>1118896997.1700001</v>
      </c>
    </row>
    <row r="33" spans="1:18" s="622" customFormat="1" ht="15.95" customHeight="1" thickBot="1" x14ac:dyDescent="0.25">
      <c r="A33" s="1390"/>
      <c r="B33" s="1386" t="s">
        <v>400</v>
      </c>
      <c r="C33" s="661">
        <v>49738767.509999998</v>
      </c>
      <c r="D33" s="1387">
        <v>-481161.4</v>
      </c>
      <c r="E33" s="660">
        <v>49257606.109999999</v>
      </c>
      <c r="F33" s="658">
        <v>455838.69</v>
      </c>
      <c r="G33" s="1388">
        <v>-1300</v>
      </c>
      <c r="H33" s="660">
        <v>454538.69</v>
      </c>
      <c r="I33" s="658">
        <v>50194606.200000003</v>
      </c>
      <c r="J33" s="1387">
        <v>-482461.4</v>
      </c>
      <c r="K33" s="660">
        <v>49712144.799999997</v>
      </c>
      <c r="R33" s="622" t="s">
        <v>320</v>
      </c>
    </row>
    <row r="34" spans="1:18" ht="15.95" hidden="1" customHeight="1" outlineLevel="1" x14ac:dyDescent="0.2">
      <c r="A34" s="650"/>
      <c r="B34" s="1007" t="s">
        <v>68</v>
      </c>
      <c r="C34" s="646">
        <v>899688636.12999988</v>
      </c>
      <c r="D34" s="647">
        <v>-64860174.869999997</v>
      </c>
      <c r="E34" s="648">
        <v>834828461.25999999</v>
      </c>
      <c r="F34" s="649">
        <v>23126626</v>
      </c>
      <c r="G34" s="647">
        <v>-10491802.27</v>
      </c>
      <c r="H34" s="648">
        <v>12634823.73</v>
      </c>
      <c r="I34" s="649">
        <v>922815262.13</v>
      </c>
      <c r="J34" s="647">
        <v>-75351977.140000001</v>
      </c>
      <c r="K34" s="648">
        <v>847463284.99000013</v>
      </c>
      <c r="M34" s="651"/>
    </row>
    <row r="35" spans="1:18" ht="15.95" hidden="1" customHeight="1" outlineLevel="1" x14ac:dyDescent="0.2">
      <c r="A35" s="652"/>
      <c r="B35" s="1006" t="s">
        <v>400</v>
      </c>
      <c r="C35" s="634">
        <v>29211368.620000001</v>
      </c>
      <c r="D35" s="635">
        <v>-277460</v>
      </c>
      <c r="E35" s="636">
        <v>28933908.620000001</v>
      </c>
      <c r="F35" s="634">
        <v>507000</v>
      </c>
      <c r="G35" s="635">
        <v>0</v>
      </c>
      <c r="H35" s="636">
        <v>507000</v>
      </c>
      <c r="I35" s="634">
        <v>29718368.620000001</v>
      </c>
      <c r="J35" s="635">
        <v>-277460</v>
      </c>
      <c r="K35" s="636">
        <v>29440908.620000001</v>
      </c>
      <c r="M35" s="651"/>
    </row>
    <row r="36" spans="1:18" ht="15.95" hidden="1" customHeight="1" outlineLevel="1" x14ac:dyDescent="0.2">
      <c r="A36" s="650"/>
      <c r="B36" s="1007" t="s">
        <v>69</v>
      </c>
      <c r="C36" s="646">
        <v>579647397.22000003</v>
      </c>
      <c r="D36" s="647">
        <v>-44666978</v>
      </c>
      <c r="E36" s="648">
        <v>534980419.22000003</v>
      </c>
      <c r="F36" s="649">
        <v>14198248.6</v>
      </c>
      <c r="G36" s="647">
        <v>-6697535.0999999996</v>
      </c>
      <c r="H36" s="648">
        <v>7500713.5</v>
      </c>
      <c r="I36" s="649">
        <v>593845645.82000005</v>
      </c>
      <c r="J36" s="647">
        <v>-51364513.099999987</v>
      </c>
      <c r="K36" s="648">
        <v>542481132.71999991</v>
      </c>
      <c r="M36" s="651"/>
    </row>
    <row r="37" spans="1:18" s="654" customFormat="1" ht="15.95" hidden="1" customHeight="1" outlineLevel="1" x14ac:dyDescent="0.2">
      <c r="A37" s="652"/>
      <c r="B37" s="1006" t="s">
        <v>400</v>
      </c>
      <c r="C37" s="653">
        <v>17717798.440000001</v>
      </c>
      <c r="D37" s="635">
        <v>-21800</v>
      </c>
      <c r="E37" s="636">
        <v>17695998.440000001</v>
      </c>
      <c r="F37" s="634">
        <v>214300</v>
      </c>
      <c r="G37" s="635">
        <v>0</v>
      </c>
      <c r="H37" s="636">
        <v>214300</v>
      </c>
      <c r="I37" s="634">
        <v>17932098.440000001</v>
      </c>
      <c r="J37" s="635">
        <v>-21800</v>
      </c>
      <c r="K37" s="636">
        <v>17910298.440000001</v>
      </c>
      <c r="M37" s="1009"/>
    </row>
    <row r="38" spans="1:18" ht="15.95" hidden="1" customHeight="1" outlineLevel="1" x14ac:dyDescent="0.2">
      <c r="A38" s="1010"/>
      <c r="B38" s="1011" t="s">
        <v>70</v>
      </c>
      <c r="C38" s="649">
        <v>293509185.00999999</v>
      </c>
      <c r="D38" s="655">
        <v>-26843240.940000001</v>
      </c>
      <c r="E38" s="648">
        <v>266665944.06999999</v>
      </c>
      <c r="F38" s="649">
        <v>6942684.4800000004</v>
      </c>
      <c r="G38" s="655">
        <v>-3059970.15</v>
      </c>
      <c r="H38" s="648">
        <v>3882714.3299999991</v>
      </c>
      <c r="I38" s="649">
        <v>300451869.49000001</v>
      </c>
      <c r="J38" s="655">
        <v>-29903211.09</v>
      </c>
      <c r="K38" s="648">
        <v>270548658.39999998</v>
      </c>
    </row>
    <row r="39" spans="1:18" s="654" customFormat="1" ht="15.95" hidden="1" customHeight="1" outlineLevel="1" x14ac:dyDescent="0.2">
      <c r="A39" s="1012"/>
      <c r="B39" s="1013" t="s">
        <v>400</v>
      </c>
      <c r="C39" s="637">
        <v>8404312.3499999996</v>
      </c>
      <c r="D39" s="656">
        <v>0</v>
      </c>
      <c r="E39" s="638">
        <v>8404312.3499999996</v>
      </c>
      <c r="F39" s="637">
        <v>89400</v>
      </c>
      <c r="G39" s="656">
        <v>0</v>
      </c>
      <c r="H39" s="638">
        <v>89400</v>
      </c>
      <c r="I39" s="637">
        <v>8493712.3499999996</v>
      </c>
      <c r="J39" s="656">
        <v>0</v>
      </c>
      <c r="K39" s="638">
        <v>8493712.3499999996</v>
      </c>
    </row>
    <row r="40" spans="1:18" ht="15.95" hidden="1" customHeight="1" outlineLevel="1" x14ac:dyDescent="0.2">
      <c r="A40" s="1014"/>
      <c r="B40" s="1015" t="s">
        <v>71</v>
      </c>
      <c r="C40" s="649">
        <v>922759704.21000016</v>
      </c>
      <c r="D40" s="655">
        <v>-68982941.88000001</v>
      </c>
      <c r="E40" s="648">
        <v>853776762.32999992</v>
      </c>
      <c r="F40" s="657">
        <v>20106746.969999999</v>
      </c>
      <c r="G40" s="655">
        <v>-9753401.839999998</v>
      </c>
      <c r="H40" s="657">
        <v>10353345.130000001</v>
      </c>
      <c r="I40" s="649">
        <v>942866451.17999995</v>
      </c>
      <c r="J40" s="655">
        <v>-78736343.720000014</v>
      </c>
      <c r="K40" s="648">
        <v>864130107.46000016</v>
      </c>
    </row>
    <row r="41" spans="1:18" s="654" customFormat="1" ht="15.95" hidden="1" customHeight="1" outlineLevel="1" x14ac:dyDescent="0.2">
      <c r="A41" s="1016"/>
      <c r="B41" s="1004" t="s">
        <v>400</v>
      </c>
      <c r="C41" s="658">
        <v>24455065.100000001</v>
      </c>
      <c r="D41" s="659">
        <v>-374183.83</v>
      </c>
      <c r="E41" s="660">
        <v>24080881.27</v>
      </c>
      <c r="F41" s="661">
        <v>698884</v>
      </c>
      <c r="G41" s="659">
        <v>0</v>
      </c>
      <c r="H41" s="661">
        <v>698884</v>
      </c>
      <c r="I41" s="658">
        <v>25153949.100000001</v>
      </c>
      <c r="J41" s="659">
        <v>-374183.83</v>
      </c>
      <c r="K41" s="660">
        <v>24779765.27</v>
      </c>
    </row>
    <row r="42" spans="1:18" ht="15.95" hidden="1" customHeight="1" outlineLevel="1" x14ac:dyDescent="0.2">
      <c r="A42" s="1017"/>
      <c r="B42" s="1018" t="s">
        <v>72</v>
      </c>
      <c r="C42" s="662">
        <v>608526059.7700001</v>
      </c>
      <c r="D42" s="663">
        <v>-43506324.960000008</v>
      </c>
      <c r="E42" s="664">
        <v>565019734.80999994</v>
      </c>
      <c r="F42" s="665">
        <v>12725836.789999999</v>
      </c>
      <c r="G42" s="663">
        <v>-5936947.6200000001</v>
      </c>
      <c r="H42" s="665">
        <v>6788889.1699999999</v>
      </c>
      <c r="I42" s="662">
        <v>621251896.56000006</v>
      </c>
      <c r="J42" s="663">
        <v>-49443272.579999998</v>
      </c>
      <c r="K42" s="664">
        <v>571808623.9799999</v>
      </c>
    </row>
    <row r="43" spans="1:18" s="654" customFormat="1" ht="15.95" hidden="1" customHeight="1" outlineLevel="1" thickBot="1" x14ac:dyDescent="0.25">
      <c r="A43" s="1019"/>
      <c r="B43" s="1020" t="s">
        <v>400</v>
      </c>
      <c r="C43" s="666">
        <v>15586910.02</v>
      </c>
      <c r="D43" s="667">
        <v>-126291.83</v>
      </c>
      <c r="E43" s="668">
        <v>15460618.189999999</v>
      </c>
      <c r="F43" s="669">
        <v>372809</v>
      </c>
      <c r="G43" s="667">
        <v>0</v>
      </c>
      <c r="H43" s="669">
        <v>372809</v>
      </c>
      <c r="I43" s="666">
        <v>15959719.02</v>
      </c>
      <c r="J43" s="667">
        <v>-126291.83</v>
      </c>
      <c r="K43" s="668">
        <v>15833427.189999999</v>
      </c>
    </row>
    <row r="44" spans="1:18" ht="12.75" hidden="1" customHeight="1" outlineLevel="1" x14ac:dyDescent="0.2">
      <c r="A44" s="1017"/>
      <c r="B44" s="1018" t="s">
        <v>73</v>
      </c>
      <c r="C44" s="649">
        <v>311709534.56999999</v>
      </c>
      <c r="D44" s="655">
        <v>-24004844.170000002</v>
      </c>
      <c r="E44" s="648">
        <v>287704690.39999998</v>
      </c>
      <c r="F44" s="657">
        <v>6404791.7199999997</v>
      </c>
      <c r="G44" s="655">
        <v>-3001972.81</v>
      </c>
      <c r="H44" s="657">
        <v>3402818.9100000011</v>
      </c>
      <c r="I44" s="649">
        <v>318114326.29000002</v>
      </c>
      <c r="J44" s="655">
        <v>-27006816.98</v>
      </c>
      <c r="K44" s="648">
        <v>291107509.31</v>
      </c>
      <c r="M44" s="619" t="s">
        <v>16</v>
      </c>
    </row>
    <row r="45" spans="1:18" ht="13.5" hidden="1" customHeight="1" outlineLevel="1" thickBot="1" x14ac:dyDescent="0.25">
      <c r="A45" s="1021"/>
      <c r="B45" s="1022" t="s">
        <v>400</v>
      </c>
      <c r="C45" s="658">
        <v>8078257.7999999998</v>
      </c>
      <c r="D45" s="659">
        <v>-13191.83</v>
      </c>
      <c r="E45" s="660">
        <v>8065065.9699999997</v>
      </c>
      <c r="F45" s="661">
        <v>201290</v>
      </c>
      <c r="G45" s="659">
        <v>0</v>
      </c>
      <c r="H45" s="661">
        <v>201290</v>
      </c>
      <c r="I45" s="658">
        <v>8279547.7999999998</v>
      </c>
      <c r="J45" s="659">
        <v>-13191.83</v>
      </c>
      <c r="K45" s="660">
        <v>8266355.9699999997</v>
      </c>
    </row>
    <row r="46" spans="1:18" hidden="1" outlineLevel="1" x14ac:dyDescent="0.2">
      <c r="A46" s="1014"/>
      <c r="B46" s="1023" t="s">
        <v>74</v>
      </c>
      <c r="C46" s="670">
        <v>980654654.04000008</v>
      </c>
      <c r="D46" s="671">
        <v>-109714120.08</v>
      </c>
      <c r="E46" s="672">
        <v>870940533.95999992</v>
      </c>
      <c r="F46" s="673">
        <v>16612964.789999999</v>
      </c>
      <c r="G46" s="671">
        <v>-8599530.3200000003</v>
      </c>
      <c r="H46" s="673">
        <v>8013434.4700000016</v>
      </c>
      <c r="I46" s="670">
        <v>997267618.82999992</v>
      </c>
      <c r="J46" s="671">
        <v>-118313650.40000001</v>
      </c>
      <c r="K46" s="672">
        <v>878953968.42999995</v>
      </c>
    </row>
    <row r="47" spans="1:18" ht="22.5" hidden="1" customHeight="1" outlineLevel="1" thickBot="1" x14ac:dyDescent="0.25">
      <c r="A47" s="1021"/>
      <c r="B47" s="674" t="s">
        <v>400</v>
      </c>
      <c r="C47" s="675">
        <v>21882596.940000001</v>
      </c>
      <c r="D47" s="676">
        <v>-1849265</v>
      </c>
      <c r="E47" s="677">
        <v>20033331.940000001</v>
      </c>
      <c r="F47" s="678">
        <v>373900</v>
      </c>
      <c r="G47" s="676">
        <v>0</v>
      </c>
      <c r="H47" s="678">
        <v>373900</v>
      </c>
      <c r="I47" s="675">
        <v>22256496.940000001</v>
      </c>
      <c r="J47" s="676">
        <v>-1849265</v>
      </c>
      <c r="K47" s="677">
        <v>20407231.940000001</v>
      </c>
    </row>
    <row r="48" spans="1:18" collapsed="1" x14ac:dyDescent="0.2">
      <c r="A48" s="1024" t="s">
        <v>411</v>
      </c>
      <c r="B48" s="1025"/>
      <c r="C48" s="1026"/>
      <c r="D48" s="1026"/>
      <c r="E48" s="1026"/>
      <c r="F48" s="1026"/>
      <c r="G48" s="1026"/>
      <c r="H48" s="1026"/>
      <c r="I48" s="1026"/>
      <c r="J48" s="1026"/>
      <c r="K48" s="1026"/>
    </row>
    <row r="49" spans="1:7" x14ac:dyDescent="0.2">
      <c r="A49" s="679" t="s">
        <v>412</v>
      </c>
    </row>
    <row r="50" spans="1:7" x14ac:dyDescent="0.2">
      <c r="A50" s="713" t="s">
        <v>413</v>
      </c>
      <c r="B50" s="680"/>
      <c r="C50" s="714"/>
      <c r="D50" s="1027" t="s">
        <v>414</v>
      </c>
      <c r="E50" s="822"/>
      <c r="F50" s="823"/>
      <c r="G50" s="823"/>
    </row>
    <row r="51" spans="1:7" x14ac:dyDescent="0.2">
      <c r="A51" s="713" t="s">
        <v>415</v>
      </c>
      <c r="B51" s="681"/>
      <c r="C51" s="682"/>
      <c r="D51" s="1027" t="s">
        <v>416</v>
      </c>
      <c r="E51" s="822"/>
      <c r="F51" s="823"/>
      <c r="G51" s="823"/>
    </row>
    <row r="52" spans="1:7" x14ac:dyDescent="0.2">
      <c r="A52" s="683" t="s">
        <v>417</v>
      </c>
      <c r="D52" s="1027" t="s">
        <v>418</v>
      </c>
      <c r="E52" s="823"/>
      <c r="F52" s="823"/>
      <c r="G52" s="823"/>
    </row>
    <row r="53" spans="1:7" x14ac:dyDescent="0.2">
      <c r="A53" s="683" t="s">
        <v>419</v>
      </c>
      <c r="D53" s="1027" t="s">
        <v>420</v>
      </c>
      <c r="E53" s="823"/>
      <c r="F53" s="823"/>
      <c r="G53" s="823"/>
    </row>
  </sheetData>
  <mergeCells count="3">
    <mergeCell ref="C9:E9"/>
    <mergeCell ref="I9:K9"/>
    <mergeCell ref="F9:H9"/>
  </mergeCells>
  <pageMargins left="0.39370078740157483" right="0.39370078740157483" top="0.78740157480314965" bottom="0.79" header="0.51181102362204722" footer="0.51181102362204722"/>
  <pageSetup paperSize="9" orientation="portrait"/>
  <headerFooter alignWithMargins="0"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4"/>
  <dimension ref="A1:F49"/>
  <sheetViews>
    <sheetView showGridLines="0" zoomScaleNormal="100" workbookViewId="0">
      <selection activeCell="H11" sqref="H11"/>
    </sheetView>
  </sheetViews>
  <sheetFormatPr baseColWidth="10" defaultColWidth="11.42578125" defaultRowHeight="12.75" outlineLevelRow="1" x14ac:dyDescent="0.2"/>
  <cols>
    <col min="1" max="1" width="6.140625" style="2" bestFit="1" customWidth="1"/>
    <col min="2" max="2" width="22" bestFit="1" customWidth="1"/>
    <col min="3" max="3" width="19.140625" customWidth="1"/>
    <col min="4" max="4" width="19.42578125" customWidth="1"/>
    <col min="5" max="5" width="11.42578125" customWidth="1"/>
  </cols>
  <sheetData>
    <row r="1" spans="1:6" x14ac:dyDescent="0.2">
      <c r="A1" s="1" t="s">
        <v>0</v>
      </c>
    </row>
    <row r="2" spans="1:6" x14ac:dyDescent="0.2">
      <c r="A2" s="1"/>
    </row>
    <row r="3" spans="1:6" x14ac:dyDescent="0.2">
      <c r="A3" s="1" t="str">
        <f>A5</f>
        <v>Tabell  1-3-A - Bistand til kjøp/utbedring av bolig - antall hittil i år</v>
      </c>
    </row>
    <row r="4" spans="1:6" x14ac:dyDescent="0.2">
      <c r="A4" s="1"/>
    </row>
    <row r="5" spans="1:6" s="13" customFormat="1" ht="30" customHeight="1" thickBot="1" x14ac:dyDescent="0.25">
      <c r="A5" s="3" t="s">
        <v>49</v>
      </c>
      <c r="B5" s="12"/>
    </row>
    <row r="6" spans="1:6" s="4" customFormat="1" ht="70.5" customHeight="1" thickBot="1" x14ac:dyDescent="0.25">
      <c r="A6" s="101" t="s">
        <v>50</v>
      </c>
      <c r="B6" s="347" t="s">
        <v>4</v>
      </c>
      <c r="C6" s="103" t="s">
        <v>51</v>
      </c>
      <c r="D6" s="58" t="s">
        <v>52</v>
      </c>
    </row>
    <row r="7" spans="1:6" ht="15" customHeight="1" x14ac:dyDescent="0.2">
      <c r="A7" s="379">
        <v>1</v>
      </c>
      <c r="B7" s="951" t="s">
        <v>14</v>
      </c>
      <c r="C7" s="113">
        <v>54</v>
      </c>
      <c r="D7" s="110">
        <v>0</v>
      </c>
      <c r="F7" s="245"/>
    </row>
    <row r="8" spans="1:6" ht="15" customHeight="1" x14ac:dyDescent="0.2">
      <c r="A8" s="366">
        <v>2</v>
      </c>
      <c r="B8" s="479" t="s">
        <v>15</v>
      </c>
      <c r="C8" s="114">
        <v>65</v>
      </c>
      <c r="D8" s="178">
        <v>1</v>
      </c>
      <c r="F8" s="245"/>
    </row>
    <row r="9" spans="1:6" ht="15" customHeight="1" x14ac:dyDescent="0.2">
      <c r="A9" s="366">
        <v>3</v>
      </c>
      <c r="B9" s="479" t="s">
        <v>17</v>
      </c>
      <c r="C9" s="114">
        <v>30</v>
      </c>
      <c r="D9" s="178">
        <v>0</v>
      </c>
    </row>
    <row r="10" spans="1:6" ht="15" customHeight="1" x14ac:dyDescent="0.2">
      <c r="A10" s="366">
        <v>4</v>
      </c>
      <c r="B10" s="479" t="s">
        <v>18</v>
      </c>
      <c r="C10" s="114">
        <v>12</v>
      </c>
      <c r="D10" s="178">
        <v>0</v>
      </c>
    </row>
    <row r="11" spans="1:6" ht="15" customHeight="1" x14ac:dyDescent="0.2">
      <c r="A11" s="366">
        <v>5</v>
      </c>
      <c r="B11" s="479" t="s">
        <v>19</v>
      </c>
      <c r="C11" s="114">
        <v>29</v>
      </c>
      <c r="D11" s="178">
        <v>3</v>
      </c>
    </row>
    <row r="12" spans="1:6" ht="15" customHeight="1" x14ac:dyDescent="0.2">
      <c r="A12" s="366">
        <v>6</v>
      </c>
      <c r="B12" s="479" t="s">
        <v>20</v>
      </c>
      <c r="C12" s="114">
        <v>5</v>
      </c>
      <c r="D12" s="178">
        <v>1</v>
      </c>
    </row>
    <row r="13" spans="1:6" ht="15" customHeight="1" x14ac:dyDescent="0.2">
      <c r="A13" s="366">
        <v>7</v>
      </c>
      <c r="B13" s="479" t="s">
        <v>21</v>
      </c>
      <c r="C13" s="114">
        <v>24</v>
      </c>
      <c r="D13" s="178">
        <v>3</v>
      </c>
      <c r="F13" s="257"/>
    </row>
    <row r="14" spans="1:6" ht="15" customHeight="1" x14ac:dyDescent="0.2">
      <c r="A14" s="366">
        <v>8</v>
      </c>
      <c r="B14" s="479" t="s">
        <v>22</v>
      </c>
      <c r="C14" s="114">
        <v>21</v>
      </c>
      <c r="D14" s="178">
        <v>2</v>
      </c>
      <c r="F14" s="257"/>
    </row>
    <row r="15" spans="1:6" ht="15" customHeight="1" x14ac:dyDescent="0.2">
      <c r="A15" s="366">
        <v>9</v>
      </c>
      <c r="B15" s="479" t="s">
        <v>23</v>
      </c>
      <c r="C15" s="114">
        <v>33</v>
      </c>
      <c r="D15" s="178">
        <v>5</v>
      </c>
    </row>
    <row r="16" spans="1:6" ht="15" customHeight="1" x14ac:dyDescent="0.2">
      <c r="A16" s="366">
        <v>10</v>
      </c>
      <c r="B16" s="479" t="s">
        <v>24</v>
      </c>
      <c r="C16" s="114">
        <v>63</v>
      </c>
      <c r="D16" s="178">
        <v>9</v>
      </c>
    </row>
    <row r="17" spans="1:4" ht="15" customHeight="1" x14ac:dyDescent="0.2">
      <c r="A17" s="366">
        <v>11</v>
      </c>
      <c r="B17" s="479" t="s">
        <v>25</v>
      </c>
      <c r="C17" s="114">
        <v>78</v>
      </c>
      <c r="D17" s="178">
        <v>2</v>
      </c>
    </row>
    <row r="18" spans="1:4" ht="15" customHeight="1" x14ac:dyDescent="0.2">
      <c r="A18" s="366">
        <v>12</v>
      </c>
      <c r="B18" s="479" t="s">
        <v>26</v>
      </c>
      <c r="C18" s="114">
        <v>75</v>
      </c>
      <c r="D18" s="178">
        <v>0</v>
      </c>
    </row>
    <row r="19" spans="1:4" ht="15" customHeight="1" x14ac:dyDescent="0.2">
      <c r="A19" s="366">
        <v>13</v>
      </c>
      <c r="B19" s="479" t="s">
        <v>27</v>
      </c>
      <c r="C19" s="114">
        <v>42</v>
      </c>
      <c r="D19" s="178">
        <v>2</v>
      </c>
    </row>
    <row r="20" spans="1:4" ht="15" customHeight="1" x14ac:dyDescent="0.2">
      <c r="A20" s="366">
        <v>14</v>
      </c>
      <c r="B20" s="479" t="s">
        <v>28</v>
      </c>
      <c r="C20" s="114">
        <v>36</v>
      </c>
      <c r="D20" s="178">
        <v>9</v>
      </c>
    </row>
    <row r="21" spans="1:4" ht="15" customHeight="1" thickBot="1" x14ac:dyDescent="0.25">
      <c r="A21" s="384">
        <v>15</v>
      </c>
      <c r="B21" s="952" t="s">
        <v>29</v>
      </c>
      <c r="C21" s="115">
        <v>52</v>
      </c>
      <c r="D21" s="180">
        <v>3</v>
      </c>
    </row>
    <row r="22" spans="1:4" ht="15" customHeight="1" thickBot="1" x14ac:dyDescent="0.25">
      <c r="A22" s="256"/>
      <c r="B22" s="950" t="s">
        <v>53</v>
      </c>
      <c r="C22" s="800">
        <f>SUM(C7:C21)</f>
        <v>619</v>
      </c>
      <c r="D22" s="799">
        <f>SUM(D7:D21)</f>
        <v>40</v>
      </c>
    </row>
    <row r="23" spans="1:4" ht="15" customHeight="1" x14ac:dyDescent="0.2">
      <c r="A23" s="128"/>
      <c r="B23" s="129" t="s">
        <v>54</v>
      </c>
      <c r="C23" s="1651">
        <v>680</v>
      </c>
      <c r="D23" s="1652">
        <v>47</v>
      </c>
    </row>
    <row r="24" spans="1:4" ht="15" customHeight="1" x14ac:dyDescent="0.2">
      <c r="A24" s="133"/>
      <c r="B24" s="195" t="s">
        <v>55</v>
      </c>
      <c r="C24" s="114">
        <v>532</v>
      </c>
      <c r="D24" s="178">
        <v>62</v>
      </c>
    </row>
    <row r="25" spans="1:4" ht="15" customHeight="1" x14ac:dyDescent="0.2">
      <c r="A25" s="133"/>
      <c r="B25" s="195" t="s">
        <v>56</v>
      </c>
      <c r="C25" s="114">
        <v>655</v>
      </c>
      <c r="D25" s="178">
        <v>65</v>
      </c>
    </row>
    <row r="26" spans="1:4" ht="15" customHeight="1" x14ac:dyDescent="0.2">
      <c r="A26" s="133"/>
      <c r="B26" s="195" t="s">
        <v>57</v>
      </c>
      <c r="C26" s="114">
        <v>574</v>
      </c>
      <c r="D26" s="178">
        <v>35</v>
      </c>
    </row>
    <row r="27" spans="1:4" ht="15" customHeight="1" x14ac:dyDescent="0.2">
      <c r="A27" s="133"/>
      <c r="B27" s="195" t="s">
        <v>58</v>
      </c>
      <c r="C27" s="114">
        <v>534</v>
      </c>
      <c r="D27" s="178">
        <v>32</v>
      </c>
    </row>
    <row r="28" spans="1:4" ht="15" customHeight="1" x14ac:dyDescent="0.2">
      <c r="A28" s="133"/>
      <c r="B28" s="195" t="s">
        <v>59</v>
      </c>
      <c r="C28" s="114">
        <v>449</v>
      </c>
      <c r="D28" s="178">
        <v>45</v>
      </c>
    </row>
    <row r="29" spans="1:4" ht="15" customHeight="1" x14ac:dyDescent="0.2">
      <c r="A29" s="133"/>
      <c r="B29" s="195" t="s">
        <v>60</v>
      </c>
      <c r="C29" s="114">
        <v>517</v>
      </c>
      <c r="D29" s="178">
        <v>60</v>
      </c>
    </row>
    <row r="30" spans="1:4" ht="15" customHeight="1" x14ac:dyDescent="0.2">
      <c r="A30" s="133"/>
      <c r="B30" s="195" t="s">
        <v>61</v>
      </c>
      <c r="C30" s="114">
        <v>500</v>
      </c>
      <c r="D30" s="178">
        <v>65</v>
      </c>
    </row>
    <row r="31" spans="1:4" ht="15" customHeight="1" x14ac:dyDescent="0.2">
      <c r="A31" s="133"/>
      <c r="B31" s="195" t="s">
        <v>62</v>
      </c>
      <c r="C31" s="114">
        <v>511</v>
      </c>
      <c r="D31" s="178">
        <v>59</v>
      </c>
    </row>
    <row r="32" spans="1:4" ht="15" customHeight="1" x14ac:dyDescent="0.2">
      <c r="A32" s="133"/>
      <c r="B32" s="195" t="s">
        <v>63</v>
      </c>
      <c r="C32" s="114">
        <v>577</v>
      </c>
      <c r="D32" s="178">
        <v>77</v>
      </c>
    </row>
    <row r="33" spans="1:4" s="8" customFormat="1" ht="15" customHeight="1" thickBot="1" x14ac:dyDescent="0.25">
      <c r="A33" s="134"/>
      <c r="B33" s="126" t="s">
        <v>64</v>
      </c>
      <c r="C33" s="115">
        <v>629</v>
      </c>
      <c r="D33" s="180">
        <v>56</v>
      </c>
    </row>
    <row r="34" spans="1:4" ht="15" hidden="1" customHeight="1" outlineLevel="1" x14ac:dyDescent="0.2">
      <c r="A34" s="119"/>
      <c r="B34" s="242" t="s">
        <v>65</v>
      </c>
      <c r="C34" s="244">
        <v>870</v>
      </c>
      <c r="D34" s="243">
        <v>36</v>
      </c>
    </row>
    <row r="35" spans="1:4" ht="15" hidden="1" customHeight="1" outlineLevel="1" x14ac:dyDescent="0.2">
      <c r="A35" s="128"/>
      <c r="B35" s="129" t="s">
        <v>66</v>
      </c>
      <c r="C35" s="130">
        <v>579</v>
      </c>
      <c r="D35" s="131">
        <v>18</v>
      </c>
    </row>
    <row r="36" spans="1:4" ht="15" hidden="1" customHeight="1" outlineLevel="1" thickBot="1" x14ac:dyDescent="0.25">
      <c r="A36" s="108"/>
      <c r="B36" s="120" t="s">
        <v>67</v>
      </c>
      <c r="C36" s="124">
        <v>275</v>
      </c>
      <c r="D36" s="109">
        <v>8</v>
      </c>
    </row>
    <row r="37" spans="1:4" ht="15" hidden="1" customHeight="1" outlineLevel="1" x14ac:dyDescent="0.2">
      <c r="A37" s="99"/>
      <c r="B37" s="121" t="s">
        <v>68</v>
      </c>
      <c r="C37" s="113">
        <v>1072</v>
      </c>
      <c r="D37" s="110">
        <v>30</v>
      </c>
    </row>
    <row r="38" spans="1:4" s="8" customFormat="1" ht="15" hidden="1" customHeight="1" outlineLevel="1" x14ac:dyDescent="0.2">
      <c r="A38" s="111"/>
      <c r="B38" s="122" t="s">
        <v>69</v>
      </c>
      <c r="C38" s="114">
        <v>729</v>
      </c>
      <c r="D38" s="178">
        <v>19</v>
      </c>
    </row>
    <row r="39" spans="1:4" s="8" customFormat="1" ht="15" hidden="1" customHeight="1" outlineLevel="1" thickBot="1" x14ac:dyDescent="0.25">
      <c r="A39" s="112"/>
      <c r="B39" s="123" t="s">
        <v>70</v>
      </c>
      <c r="C39" s="115">
        <v>308</v>
      </c>
      <c r="D39" s="180">
        <v>8</v>
      </c>
    </row>
    <row r="40" spans="1:4" s="8" customFormat="1" ht="15" hidden="1" customHeight="1" outlineLevel="1" x14ac:dyDescent="0.2">
      <c r="A40" s="85"/>
      <c r="B40" s="86" t="s">
        <v>71</v>
      </c>
      <c r="C40" s="509">
        <v>1126</v>
      </c>
      <c r="D40" s="527">
        <v>37</v>
      </c>
    </row>
    <row r="41" spans="1:4" s="8" customFormat="1" ht="15" hidden="1" customHeight="1" outlineLevel="1" x14ac:dyDescent="0.2">
      <c r="A41" s="60"/>
      <c r="B41" s="206" t="s">
        <v>72</v>
      </c>
      <c r="C41" s="516">
        <v>674</v>
      </c>
      <c r="D41" s="528">
        <v>21</v>
      </c>
    </row>
    <row r="42" spans="1:4" s="8" customFormat="1" ht="15" hidden="1" customHeight="1" outlineLevel="1" thickBot="1" x14ac:dyDescent="0.25">
      <c r="A42" s="30"/>
      <c r="B42" s="31" t="s">
        <v>73</v>
      </c>
      <c r="C42" s="525">
        <v>318</v>
      </c>
      <c r="D42" s="529">
        <v>9</v>
      </c>
    </row>
    <row r="43" spans="1:4" s="8" customFormat="1" ht="15" hidden="1" customHeight="1" outlineLevel="1" thickBot="1" x14ac:dyDescent="0.25">
      <c r="A43" s="6"/>
      <c r="B43" s="32" t="s">
        <v>74</v>
      </c>
      <c r="C43" s="526">
        <v>895</v>
      </c>
      <c r="D43" s="530">
        <v>173</v>
      </c>
    </row>
    <row r="44" spans="1:4" s="8" customFormat="1" ht="16.5" hidden="1" customHeight="1" collapsed="1" thickBot="1" x14ac:dyDescent="0.25">
      <c r="A44" s="6"/>
      <c r="B44" s="32" t="s">
        <v>75</v>
      </c>
      <c r="C44" s="15">
        <v>1400</v>
      </c>
      <c r="D44" s="15">
        <v>261</v>
      </c>
    </row>
    <row r="45" spans="1:4" s="8" customFormat="1" ht="16.5" hidden="1" customHeight="1" thickBot="1" x14ac:dyDescent="0.25">
      <c r="A45" s="6"/>
      <c r="B45" s="7" t="s">
        <v>76</v>
      </c>
      <c r="C45" s="15">
        <v>882</v>
      </c>
      <c r="D45" s="15">
        <v>306</v>
      </c>
    </row>
    <row r="46" spans="1:4" s="8" customFormat="1" ht="16.5" hidden="1" customHeight="1" thickBot="1" x14ac:dyDescent="0.25">
      <c r="A46" s="6"/>
      <c r="B46" s="7" t="s">
        <v>77</v>
      </c>
      <c r="C46" s="15">
        <v>870</v>
      </c>
      <c r="D46" s="15">
        <v>270</v>
      </c>
    </row>
    <row r="47" spans="1:4" s="8" customFormat="1" ht="16.5" hidden="1" customHeight="1" thickBot="1" x14ac:dyDescent="0.25">
      <c r="A47" s="6"/>
      <c r="B47" s="7" t="s">
        <v>78</v>
      </c>
      <c r="C47" s="15">
        <v>945</v>
      </c>
      <c r="D47" s="15">
        <v>290</v>
      </c>
    </row>
    <row r="48" spans="1:4" s="8" customFormat="1" ht="16.5" hidden="1" customHeight="1" thickBot="1" x14ac:dyDescent="0.25">
      <c r="A48" s="6"/>
      <c r="B48" s="7" t="s">
        <v>79</v>
      </c>
      <c r="C48" s="15">
        <v>914</v>
      </c>
      <c r="D48" s="15">
        <v>370</v>
      </c>
    </row>
    <row r="49" spans="1:4" ht="13.5" hidden="1" customHeight="1" thickBot="1" x14ac:dyDescent="0.25">
      <c r="A49" s="6"/>
      <c r="B49" s="7" t="s">
        <v>80</v>
      </c>
      <c r="C49" s="15">
        <v>995</v>
      </c>
      <c r="D49" s="15">
        <v>444</v>
      </c>
    </row>
  </sheetData>
  <pageMargins left="0.39370078740157483" right="0.39370078740157483" top="0.78740157480314965" bottom="0.79" header="0.51181102362204722" footer="0.51181102362204722"/>
  <pageSetup paperSize="9" orientation="landscape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T66"/>
  <sheetViews>
    <sheetView showGridLines="0" zoomScaleNormal="100" workbookViewId="0">
      <selection activeCell="O30" sqref="O30"/>
    </sheetView>
  </sheetViews>
  <sheetFormatPr baseColWidth="10" defaultColWidth="11.42578125" defaultRowHeight="12.75" x14ac:dyDescent="0.2"/>
  <cols>
    <col min="1" max="1" width="8.140625" style="619" customWidth="1"/>
    <col min="2" max="2" width="22.85546875" style="619" customWidth="1"/>
    <col min="3" max="3" width="13.42578125" style="619" customWidth="1"/>
    <col min="4" max="4" width="13" style="619" customWidth="1"/>
    <col min="5" max="5" width="15.140625" style="619" customWidth="1"/>
    <col min="6" max="6" width="11" style="619" customWidth="1"/>
    <col min="7" max="7" width="13.42578125" style="619" customWidth="1"/>
    <col min="8" max="8" width="11" style="619" customWidth="1"/>
    <col min="9" max="9" width="16.42578125" style="619" customWidth="1"/>
    <col min="10" max="11" width="13.85546875" style="619" customWidth="1"/>
    <col min="12" max="12" width="4" style="619" customWidth="1"/>
    <col min="13" max="13" width="11.42578125" style="619" customWidth="1"/>
    <col min="14" max="14" width="14.5703125" style="619" customWidth="1"/>
    <col min="15" max="15" width="17.140625" style="619" bestFit="1" customWidth="1"/>
    <col min="16" max="16" width="15.42578125" style="619" bestFit="1" customWidth="1"/>
    <col min="17" max="17" width="13.42578125" style="619" bestFit="1" customWidth="1"/>
    <col min="18" max="18" width="14" style="619" bestFit="1" customWidth="1"/>
    <col min="19" max="19" width="13.42578125" style="619" bestFit="1" customWidth="1"/>
    <col min="20" max="20" width="15.42578125" style="619" bestFit="1" customWidth="1"/>
    <col min="21" max="21" width="11.42578125" style="619" customWidth="1"/>
    <col min="22" max="16384" width="11.42578125" style="619"/>
  </cols>
  <sheetData>
    <row r="2" spans="1:18" x14ac:dyDescent="0.2">
      <c r="A2" s="618" t="s">
        <v>0</v>
      </c>
    </row>
    <row r="3" spans="1:18" x14ac:dyDescent="0.2">
      <c r="A3" s="618"/>
    </row>
    <row r="4" spans="1:18" x14ac:dyDescent="0.2">
      <c r="A4" s="618" t="str">
        <f>A8</f>
        <v>Tabell 4-1-B  Økonomisk sosialhjelp - brutto og netto utgift - regnskapsført for perioden 01.01.-31.12.  Bydelene.</v>
      </c>
    </row>
    <row r="5" spans="1:18" x14ac:dyDescent="0.2">
      <c r="A5" s="618"/>
    </row>
    <row r="6" spans="1:18" x14ac:dyDescent="0.2">
      <c r="A6" s="618"/>
    </row>
    <row r="7" spans="1:18" x14ac:dyDescent="0.2">
      <c r="A7" s="618"/>
    </row>
    <row r="8" spans="1:18" ht="13.5" customHeight="1" thickBot="1" x14ac:dyDescent="0.25">
      <c r="A8" s="620" t="s">
        <v>421</v>
      </c>
      <c r="B8" s="621"/>
      <c r="C8" s="621"/>
      <c r="D8" s="621"/>
      <c r="E8" s="621"/>
      <c r="F8" s="621"/>
      <c r="I8" s="622"/>
    </row>
    <row r="9" spans="1:18" s="622" customFormat="1" x14ac:dyDescent="0.2">
      <c r="A9" s="684"/>
      <c r="B9" s="824"/>
      <c r="C9" s="1871" t="s">
        <v>389</v>
      </c>
      <c r="D9" s="1825"/>
      <c r="E9" s="1870"/>
      <c r="F9" s="1872" t="s">
        <v>390</v>
      </c>
      <c r="G9" s="1836"/>
      <c r="H9" s="1836"/>
      <c r="I9" s="1871" t="s">
        <v>391</v>
      </c>
      <c r="J9" s="1825"/>
      <c r="K9" s="1870"/>
      <c r="M9" s="1024" t="s">
        <v>422</v>
      </c>
    </row>
    <row r="10" spans="1:18" s="622" customFormat="1" ht="26.25" customHeight="1" thickBot="1" x14ac:dyDescent="0.25">
      <c r="A10" s="686" t="s">
        <v>3</v>
      </c>
      <c r="B10" s="825" t="s">
        <v>4</v>
      </c>
      <c r="C10" s="826" t="s">
        <v>392</v>
      </c>
      <c r="D10" s="766" t="s">
        <v>393</v>
      </c>
      <c r="E10" s="632" t="s">
        <v>394</v>
      </c>
      <c r="F10" s="827" t="s">
        <v>395</v>
      </c>
      <c r="G10" s="631" t="s">
        <v>396</v>
      </c>
      <c r="H10" s="828" t="s">
        <v>394</v>
      </c>
      <c r="I10" s="829" t="s">
        <v>397</v>
      </c>
      <c r="J10" s="830" t="s">
        <v>398</v>
      </c>
      <c r="K10" s="831" t="s">
        <v>394</v>
      </c>
      <c r="M10" s="679" t="s">
        <v>412</v>
      </c>
    </row>
    <row r="11" spans="1:18" x14ac:dyDescent="0.2">
      <c r="A11" s="687">
        <v>1</v>
      </c>
      <c r="B11" s="688" t="s">
        <v>14</v>
      </c>
      <c r="C11" s="902">
        <v>249881314</v>
      </c>
      <c r="D11" s="903">
        <v>10288580</v>
      </c>
      <c r="E11" s="904">
        <v>1291333</v>
      </c>
      <c r="F11" s="905">
        <v>2172842</v>
      </c>
      <c r="G11" s="903">
        <v>239592734</v>
      </c>
      <c r="H11" s="905">
        <v>-881509</v>
      </c>
      <c r="I11" s="906">
        <v>251172647</v>
      </c>
      <c r="J11" s="907">
        <v>12461422</v>
      </c>
      <c r="K11" s="908">
        <v>238711225</v>
      </c>
      <c r="M11" s="713" t="s">
        <v>413</v>
      </c>
      <c r="N11" s="714"/>
      <c r="O11" s="680"/>
      <c r="P11" s="1027" t="s">
        <v>414</v>
      </c>
      <c r="Q11" s="833"/>
      <c r="R11" s="833"/>
    </row>
    <row r="12" spans="1:18" s="654" customFormat="1" x14ac:dyDescent="0.2">
      <c r="A12" s="689"/>
      <c r="B12" s="690" t="s">
        <v>400</v>
      </c>
      <c r="C12" s="909">
        <v>41117524</v>
      </c>
      <c r="D12" s="910">
        <v>596031</v>
      </c>
      <c r="E12" s="1492">
        <v>0</v>
      </c>
      <c r="F12" s="912">
        <v>84000</v>
      </c>
      <c r="G12" s="910">
        <v>40521493</v>
      </c>
      <c r="H12" s="1493">
        <v>-84000</v>
      </c>
      <c r="I12" s="1494">
        <v>41117524</v>
      </c>
      <c r="J12" s="1495">
        <v>680031</v>
      </c>
      <c r="K12" s="1496">
        <v>40437493</v>
      </c>
      <c r="M12" s="713" t="s">
        <v>415</v>
      </c>
      <c r="N12" s="714"/>
      <c r="O12" s="691"/>
      <c r="P12" s="1027" t="s">
        <v>416</v>
      </c>
      <c r="Q12" s="823"/>
      <c r="R12" s="823"/>
    </row>
    <row r="13" spans="1:18" s="654" customFormat="1" x14ac:dyDescent="0.2">
      <c r="A13" s="687">
        <v>2</v>
      </c>
      <c r="B13" s="692" t="s">
        <v>15</v>
      </c>
      <c r="C13" s="1497">
        <v>305306644</v>
      </c>
      <c r="D13" s="915">
        <v>10988349</v>
      </c>
      <c r="E13" s="916">
        <v>9296707</v>
      </c>
      <c r="F13" s="917">
        <v>3662494</v>
      </c>
      <c r="G13" s="915">
        <v>294318295</v>
      </c>
      <c r="H13" s="917">
        <v>5634213</v>
      </c>
      <c r="I13" s="918">
        <v>314603351</v>
      </c>
      <c r="J13" s="919">
        <v>14650843</v>
      </c>
      <c r="K13" s="1498">
        <v>299952508</v>
      </c>
      <c r="M13" s="683" t="s">
        <v>417</v>
      </c>
      <c r="N13" s="680"/>
      <c r="O13" s="691"/>
      <c r="P13" s="1027" t="s">
        <v>418</v>
      </c>
      <c r="Q13" s="823"/>
      <c r="R13" s="823"/>
    </row>
    <row r="14" spans="1:18" s="654" customFormat="1" x14ac:dyDescent="0.2">
      <c r="A14" s="689"/>
      <c r="B14" s="690" t="s">
        <v>400</v>
      </c>
      <c r="C14" s="1499">
        <v>30593741</v>
      </c>
      <c r="D14" s="920">
        <v>233578</v>
      </c>
      <c r="E14" s="1500">
        <v>570900</v>
      </c>
      <c r="F14" s="921">
        <v>261615</v>
      </c>
      <c r="G14" s="920">
        <v>30360163</v>
      </c>
      <c r="H14" s="1501">
        <v>309285</v>
      </c>
      <c r="I14" s="1502">
        <v>31164641</v>
      </c>
      <c r="J14" s="1503">
        <v>495193</v>
      </c>
      <c r="K14" s="1504">
        <v>30669448</v>
      </c>
      <c r="M14" s="683" t="s">
        <v>419</v>
      </c>
      <c r="N14" s="680"/>
      <c r="O14" s="691"/>
      <c r="P14" s="1027" t="s">
        <v>420</v>
      </c>
      <c r="Q14" s="823"/>
      <c r="R14" s="823"/>
    </row>
    <row r="15" spans="1:18" s="654" customFormat="1" x14ac:dyDescent="0.2">
      <c r="A15" s="687">
        <v>3</v>
      </c>
      <c r="B15" s="692" t="s">
        <v>17</v>
      </c>
      <c r="C15" s="922">
        <v>174017120</v>
      </c>
      <c r="D15" s="923">
        <v>9502568</v>
      </c>
      <c r="E15" s="911">
        <v>2278815</v>
      </c>
      <c r="F15" s="913">
        <v>1261677</v>
      </c>
      <c r="G15" s="923">
        <v>164514552</v>
      </c>
      <c r="H15" s="913">
        <v>1017138</v>
      </c>
      <c r="I15" s="906">
        <v>176295935</v>
      </c>
      <c r="J15" s="907">
        <v>10764245</v>
      </c>
      <c r="K15" s="908">
        <v>165531690</v>
      </c>
      <c r="P15" s="1028"/>
    </row>
    <row r="16" spans="1:18" s="654" customFormat="1" x14ac:dyDescent="0.2">
      <c r="A16" s="689"/>
      <c r="B16" s="690" t="s">
        <v>400</v>
      </c>
      <c r="C16" s="909">
        <v>24419010</v>
      </c>
      <c r="D16" s="910">
        <v>331347</v>
      </c>
      <c r="E16" s="1492">
        <v>60000</v>
      </c>
      <c r="F16" s="912">
        <v>22554</v>
      </c>
      <c r="G16" s="910">
        <v>24087663</v>
      </c>
      <c r="H16" s="1493">
        <v>37446</v>
      </c>
      <c r="I16" s="1494">
        <v>24479010</v>
      </c>
      <c r="J16" s="1495">
        <v>353901</v>
      </c>
      <c r="K16" s="1496">
        <v>24125109</v>
      </c>
      <c r="P16" s="1028"/>
    </row>
    <row r="17" spans="1:20" s="654" customFormat="1" x14ac:dyDescent="0.2">
      <c r="A17" s="687">
        <v>4</v>
      </c>
      <c r="B17" s="692" t="s">
        <v>18</v>
      </c>
      <c r="C17" s="914">
        <v>149375286</v>
      </c>
      <c r="D17" s="915">
        <v>6402289</v>
      </c>
      <c r="E17" s="916">
        <v>4271021</v>
      </c>
      <c r="F17" s="917">
        <v>1404590</v>
      </c>
      <c r="G17" s="915">
        <v>142972997</v>
      </c>
      <c r="H17" s="917">
        <v>2866431</v>
      </c>
      <c r="I17" s="918">
        <v>153646307</v>
      </c>
      <c r="J17" s="919">
        <v>7806879</v>
      </c>
      <c r="K17" s="924">
        <v>145839428</v>
      </c>
      <c r="P17" s="1028"/>
    </row>
    <row r="18" spans="1:20" s="654" customFormat="1" x14ac:dyDescent="0.2">
      <c r="A18" s="687"/>
      <c r="B18" s="695" t="s">
        <v>400</v>
      </c>
      <c r="C18" s="909">
        <v>13064760</v>
      </c>
      <c r="D18" s="910">
        <v>155706</v>
      </c>
      <c r="E18" s="1492">
        <v>389100</v>
      </c>
      <c r="F18" s="912">
        <v>39000</v>
      </c>
      <c r="G18" s="910">
        <v>12909054</v>
      </c>
      <c r="H18" s="1493">
        <v>350100</v>
      </c>
      <c r="I18" s="1494">
        <v>13453860</v>
      </c>
      <c r="J18" s="1495">
        <v>194706</v>
      </c>
      <c r="K18" s="1496">
        <v>13259154</v>
      </c>
      <c r="P18" s="1028"/>
    </row>
    <row r="19" spans="1:20" s="654" customFormat="1" x14ac:dyDescent="0.2">
      <c r="A19" s="834">
        <v>5</v>
      </c>
      <c r="B19" s="835" t="s">
        <v>19</v>
      </c>
      <c r="C19" s="1497">
        <v>122023739</v>
      </c>
      <c r="D19" s="915">
        <v>3997107</v>
      </c>
      <c r="E19" s="916">
        <v>4830303</v>
      </c>
      <c r="F19" s="917">
        <v>2447339</v>
      </c>
      <c r="G19" s="915">
        <v>118026632</v>
      </c>
      <c r="H19" s="917">
        <v>2382964</v>
      </c>
      <c r="I19" s="918">
        <v>126854042</v>
      </c>
      <c r="J19" s="919">
        <v>6444446</v>
      </c>
      <c r="K19" s="1498">
        <v>120409596</v>
      </c>
      <c r="P19" s="1028"/>
    </row>
    <row r="20" spans="1:20" s="654" customFormat="1" x14ac:dyDescent="0.2">
      <c r="A20" s="836"/>
      <c r="B20" s="837" t="s">
        <v>400</v>
      </c>
      <c r="C20" s="1499">
        <v>25070053</v>
      </c>
      <c r="D20" s="920">
        <v>110546</v>
      </c>
      <c r="E20" s="1500">
        <v>516700</v>
      </c>
      <c r="F20" s="921">
        <v>387244</v>
      </c>
      <c r="G20" s="920">
        <v>24959507</v>
      </c>
      <c r="H20" s="1501">
        <v>129456</v>
      </c>
      <c r="I20" s="1502">
        <v>25586753</v>
      </c>
      <c r="J20" s="1503">
        <v>497790</v>
      </c>
      <c r="K20" s="1504">
        <v>25088963</v>
      </c>
      <c r="P20" s="1028"/>
    </row>
    <row r="21" spans="1:20" s="654" customFormat="1" x14ac:dyDescent="0.2">
      <c r="A21" s="687">
        <v>6</v>
      </c>
      <c r="B21" s="688" t="s">
        <v>20</v>
      </c>
      <c r="C21" s="1497">
        <v>80683495</v>
      </c>
      <c r="D21" s="915">
        <v>2512518</v>
      </c>
      <c r="E21" s="916">
        <v>1152134</v>
      </c>
      <c r="F21" s="917">
        <v>373800</v>
      </c>
      <c r="G21" s="915">
        <v>78170977</v>
      </c>
      <c r="H21" s="917">
        <v>778334</v>
      </c>
      <c r="I21" s="918">
        <v>81835629</v>
      </c>
      <c r="J21" s="919">
        <v>2886318</v>
      </c>
      <c r="K21" s="1498">
        <v>78949311</v>
      </c>
      <c r="P21" s="1028"/>
    </row>
    <row r="22" spans="1:20" s="654" customFormat="1" x14ac:dyDescent="0.2">
      <c r="A22" s="689"/>
      <c r="B22" s="690" t="s">
        <v>400</v>
      </c>
      <c r="C22" s="1499">
        <v>16223632</v>
      </c>
      <c r="D22" s="920">
        <v>631540</v>
      </c>
      <c r="E22" s="1500">
        <v>177000</v>
      </c>
      <c r="F22" s="921">
        <v>26000</v>
      </c>
      <c r="G22" s="920">
        <v>15592092</v>
      </c>
      <c r="H22" s="1501">
        <v>151000</v>
      </c>
      <c r="I22" s="1502">
        <v>16400632</v>
      </c>
      <c r="J22" s="1503">
        <v>657540</v>
      </c>
      <c r="K22" s="1504">
        <v>15743092</v>
      </c>
      <c r="P22" s="1028"/>
    </row>
    <row r="23" spans="1:20" s="654" customFormat="1" x14ac:dyDescent="0.2">
      <c r="A23" s="687">
        <v>7</v>
      </c>
      <c r="B23" s="692" t="s">
        <v>21</v>
      </c>
      <c r="C23" s="922">
        <v>77504429</v>
      </c>
      <c r="D23" s="923">
        <v>1601947</v>
      </c>
      <c r="E23" s="911">
        <v>847950</v>
      </c>
      <c r="F23" s="913">
        <v>1137353</v>
      </c>
      <c r="G23" s="923">
        <v>75902482</v>
      </c>
      <c r="H23" s="913">
        <v>-289403</v>
      </c>
      <c r="I23" s="906">
        <v>78352379</v>
      </c>
      <c r="J23" s="907">
        <v>2739300</v>
      </c>
      <c r="K23" s="908">
        <v>75613079</v>
      </c>
      <c r="M23" s="1009"/>
      <c r="N23" s="1029"/>
      <c r="P23" s="1028"/>
      <c r="Q23" s="1009"/>
      <c r="R23" s="1009"/>
      <c r="S23" s="1009"/>
      <c r="T23" s="1009"/>
    </row>
    <row r="24" spans="1:20" s="654" customFormat="1" x14ac:dyDescent="0.2">
      <c r="A24" s="689"/>
      <c r="B24" s="690" t="s">
        <v>400</v>
      </c>
      <c r="C24" s="909">
        <v>24196014</v>
      </c>
      <c r="D24" s="910">
        <v>174569</v>
      </c>
      <c r="E24" s="1492">
        <v>24000</v>
      </c>
      <c r="F24" s="912">
        <v>48000</v>
      </c>
      <c r="G24" s="910">
        <v>24021445</v>
      </c>
      <c r="H24" s="1493">
        <v>-24000</v>
      </c>
      <c r="I24" s="1494">
        <v>24220014</v>
      </c>
      <c r="J24" s="1495">
        <v>222569</v>
      </c>
      <c r="K24" s="1496">
        <v>23997445</v>
      </c>
      <c r="M24" s="679"/>
      <c r="N24" s="679"/>
      <c r="P24" s="764"/>
      <c r="Q24" s="679"/>
      <c r="R24" s="679"/>
      <c r="S24" s="679"/>
      <c r="T24" s="679"/>
    </row>
    <row r="25" spans="1:20" s="654" customFormat="1" x14ac:dyDescent="0.2">
      <c r="A25" s="687">
        <v>8</v>
      </c>
      <c r="B25" s="692" t="s">
        <v>22</v>
      </c>
      <c r="C25" s="1497">
        <v>123599284</v>
      </c>
      <c r="D25" s="915">
        <v>2675410</v>
      </c>
      <c r="E25" s="916">
        <v>3257950</v>
      </c>
      <c r="F25" s="917">
        <v>993314</v>
      </c>
      <c r="G25" s="915">
        <v>120923874</v>
      </c>
      <c r="H25" s="917">
        <v>2264636</v>
      </c>
      <c r="I25" s="918">
        <v>126857234</v>
      </c>
      <c r="J25" s="919">
        <v>3668724</v>
      </c>
      <c r="K25" s="1498">
        <v>123188510</v>
      </c>
      <c r="M25" s="683"/>
      <c r="N25" s="683"/>
      <c r="P25" s="765"/>
      <c r="Q25" s="683"/>
      <c r="R25" s="683"/>
      <c r="S25" s="683"/>
      <c r="T25" s="683"/>
    </row>
    <row r="26" spans="1:20" s="654" customFormat="1" x14ac:dyDescent="0.2">
      <c r="A26" s="689"/>
      <c r="B26" s="690" t="s">
        <v>400</v>
      </c>
      <c r="C26" s="1499">
        <v>27901188</v>
      </c>
      <c r="D26" s="920">
        <v>325290</v>
      </c>
      <c r="E26" s="1500">
        <v>493400</v>
      </c>
      <c r="F26" s="921">
        <v>137150</v>
      </c>
      <c r="G26" s="920">
        <v>27575898</v>
      </c>
      <c r="H26" s="1501">
        <v>356250</v>
      </c>
      <c r="I26" s="1502">
        <v>28394588</v>
      </c>
      <c r="J26" s="1503">
        <v>462440</v>
      </c>
      <c r="K26" s="1504">
        <v>27932148</v>
      </c>
      <c r="M26" s="683"/>
      <c r="N26" s="683"/>
      <c r="P26" s="765"/>
      <c r="Q26" s="683"/>
      <c r="R26" s="683"/>
      <c r="S26" s="683"/>
      <c r="T26" s="683"/>
    </row>
    <row r="27" spans="1:20" s="654" customFormat="1" x14ac:dyDescent="0.2">
      <c r="A27" s="687">
        <v>9</v>
      </c>
      <c r="B27" s="692" t="s">
        <v>23</v>
      </c>
      <c r="C27" s="922">
        <v>170783329</v>
      </c>
      <c r="D27" s="923">
        <v>6488695</v>
      </c>
      <c r="E27" s="911">
        <v>1595264</v>
      </c>
      <c r="F27" s="913">
        <v>1004415</v>
      </c>
      <c r="G27" s="923">
        <v>164294634</v>
      </c>
      <c r="H27" s="913">
        <v>590849</v>
      </c>
      <c r="I27" s="906">
        <v>172378593</v>
      </c>
      <c r="J27" s="907">
        <v>7493110</v>
      </c>
      <c r="K27" s="908">
        <v>164885483</v>
      </c>
      <c r="M27" s="683"/>
      <c r="N27" s="683"/>
      <c r="P27" s="765"/>
      <c r="Q27" s="683"/>
      <c r="R27" s="683"/>
      <c r="S27" s="683"/>
      <c r="T27" s="683"/>
    </row>
    <row r="28" spans="1:20" s="654" customFormat="1" ht="13.5" customHeight="1" x14ac:dyDescent="0.2">
      <c r="A28" s="689"/>
      <c r="B28" s="690" t="s">
        <v>400</v>
      </c>
      <c r="C28" s="909">
        <v>20177278</v>
      </c>
      <c r="D28" s="910">
        <v>280948</v>
      </c>
      <c r="E28" s="1492">
        <v>0</v>
      </c>
      <c r="F28" s="912">
        <v>48000</v>
      </c>
      <c r="G28" s="910">
        <v>19896330</v>
      </c>
      <c r="H28" s="1493">
        <v>-48000</v>
      </c>
      <c r="I28" s="1494">
        <v>20177278</v>
      </c>
      <c r="J28" s="1495">
        <v>328948</v>
      </c>
      <c r="K28" s="1496">
        <v>19848330</v>
      </c>
      <c r="M28" s="683"/>
      <c r="N28" s="683"/>
      <c r="P28" s="765"/>
      <c r="Q28" s="683"/>
      <c r="R28" s="683"/>
      <c r="S28" s="683"/>
      <c r="T28" s="683"/>
    </row>
    <row r="29" spans="1:20" s="654" customFormat="1" ht="13.5" customHeight="1" x14ac:dyDescent="0.2">
      <c r="A29" s="687">
        <v>10</v>
      </c>
      <c r="B29" s="692" t="s">
        <v>24</v>
      </c>
      <c r="C29" s="1497">
        <v>143753372</v>
      </c>
      <c r="D29" s="915">
        <v>6560054</v>
      </c>
      <c r="E29" s="916">
        <v>3861604</v>
      </c>
      <c r="F29" s="917">
        <v>986100</v>
      </c>
      <c r="G29" s="915">
        <v>137193318</v>
      </c>
      <c r="H29" s="917">
        <v>2875504</v>
      </c>
      <c r="I29" s="918">
        <v>147614976</v>
      </c>
      <c r="J29" s="919">
        <v>7546154</v>
      </c>
      <c r="K29" s="1498">
        <v>140068822</v>
      </c>
      <c r="M29" s="1009"/>
      <c r="N29" s="1029"/>
      <c r="P29" s="1028"/>
      <c r="Q29" s="1009"/>
      <c r="R29" s="1009"/>
      <c r="S29" s="1009"/>
      <c r="T29" s="1009"/>
    </row>
    <row r="30" spans="1:20" s="654" customFormat="1" x14ac:dyDescent="0.2">
      <c r="A30" s="689"/>
      <c r="B30" s="690" t="s">
        <v>400</v>
      </c>
      <c r="C30" s="1499">
        <v>17188096</v>
      </c>
      <c r="D30" s="920">
        <v>352076</v>
      </c>
      <c r="E30" s="1500">
        <v>226668</v>
      </c>
      <c r="F30" s="921">
        <v>204500</v>
      </c>
      <c r="G30" s="920">
        <v>16836020</v>
      </c>
      <c r="H30" s="1501">
        <v>22168</v>
      </c>
      <c r="I30" s="1502">
        <v>17414764</v>
      </c>
      <c r="J30" s="1503">
        <v>556576</v>
      </c>
      <c r="K30" s="1504">
        <v>16858188</v>
      </c>
      <c r="M30" s="1009"/>
      <c r="N30" s="1029"/>
      <c r="P30" s="1028"/>
      <c r="Q30" s="1009"/>
      <c r="R30" s="1009"/>
      <c r="S30" s="1009"/>
      <c r="T30" s="1009"/>
    </row>
    <row r="31" spans="1:20" s="654" customFormat="1" x14ac:dyDescent="0.2">
      <c r="A31" s="687">
        <v>11</v>
      </c>
      <c r="B31" s="692" t="s">
        <v>25</v>
      </c>
      <c r="C31" s="922">
        <v>205561937</v>
      </c>
      <c r="D31" s="923">
        <v>6254519</v>
      </c>
      <c r="E31" s="911">
        <v>2585114</v>
      </c>
      <c r="F31" s="913">
        <v>1016941</v>
      </c>
      <c r="G31" s="923">
        <v>199307418</v>
      </c>
      <c r="H31" s="913">
        <v>1568173</v>
      </c>
      <c r="I31" s="906">
        <v>208147051</v>
      </c>
      <c r="J31" s="907">
        <v>7271460</v>
      </c>
      <c r="K31" s="908">
        <v>200875591</v>
      </c>
      <c r="M31" s="1009"/>
      <c r="N31" s="1029"/>
      <c r="P31" s="1028"/>
      <c r="Q31" s="1009"/>
      <c r="R31" s="1009"/>
      <c r="S31" s="1009"/>
      <c r="T31" s="1009"/>
    </row>
    <row r="32" spans="1:20" s="654" customFormat="1" x14ac:dyDescent="0.2">
      <c r="A32" s="689"/>
      <c r="B32" s="690" t="s">
        <v>400</v>
      </c>
      <c r="C32" s="909">
        <v>19409204</v>
      </c>
      <c r="D32" s="910">
        <v>66522</v>
      </c>
      <c r="E32" s="1492">
        <v>488264</v>
      </c>
      <c r="F32" s="912">
        <v>31819</v>
      </c>
      <c r="G32" s="910">
        <v>19342682</v>
      </c>
      <c r="H32" s="1493">
        <v>456445</v>
      </c>
      <c r="I32" s="1494">
        <v>19897468</v>
      </c>
      <c r="J32" s="1495">
        <v>98341</v>
      </c>
      <c r="K32" s="1496">
        <v>19799127</v>
      </c>
      <c r="M32" s="1009"/>
      <c r="N32" s="1029"/>
      <c r="O32" s="1028"/>
      <c r="P32" s="1028"/>
      <c r="Q32" s="1009"/>
      <c r="R32" s="1009"/>
      <c r="S32" s="1009"/>
      <c r="T32" s="1009"/>
    </row>
    <row r="33" spans="1:20" s="654" customFormat="1" x14ac:dyDescent="0.2">
      <c r="A33" s="687">
        <v>12</v>
      </c>
      <c r="B33" s="692" t="s">
        <v>26</v>
      </c>
      <c r="C33" s="914">
        <v>227523422</v>
      </c>
      <c r="D33" s="915">
        <v>7375570</v>
      </c>
      <c r="E33" s="916">
        <v>4578943</v>
      </c>
      <c r="F33" s="917">
        <v>1364755</v>
      </c>
      <c r="G33" s="915">
        <v>220147852</v>
      </c>
      <c r="H33" s="917">
        <v>3214188</v>
      </c>
      <c r="I33" s="918">
        <v>232102365</v>
      </c>
      <c r="J33" s="919">
        <v>8740325</v>
      </c>
      <c r="K33" s="924">
        <v>223362040</v>
      </c>
      <c r="M33" s="1009"/>
      <c r="N33" s="1029"/>
      <c r="O33" s="1009"/>
      <c r="P33" s="1028"/>
      <c r="Q33" s="1009"/>
      <c r="R33" s="1009"/>
      <c r="S33" s="1009"/>
      <c r="T33" s="1009"/>
    </row>
    <row r="34" spans="1:20" s="654" customFormat="1" x14ac:dyDescent="0.2">
      <c r="A34" s="687"/>
      <c r="B34" s="695" t="s">
        <v>400</v>
      </c>
      <c r="C34" s="909">
        <v>24800429</v>
      </c>
      <c r="D34" s="910">
        <v>209791</v>
      </c>
      <c r="E34" s="1492">
        <v>293250</v>
      </c>
      <c r="F34" s="912">
        <v>0</v>
      </c>
      <c r="G34" s="910">
        <v>24590638</v>
      </c>
      <c r="H34" s="1493">
        <v>293250</v>
      </c>
      <c r="I34" s="1494">
        <v>25093679</v>
      </c>
      <c r="J34" s="1495">
        <v>209791</v>
      </c>
      <c r="K34" s="1496">
        <v>24883888</v>
      </c>
      <c r="M34" s="1009"/>
      <c r="N34" s="1029"/>
      <c r="O34" s="1009"/>
      <c r="P34" s="1028"/>
      <c r="Q34" s="1009"/>
      <c r="R34" s="1009"/>
      <c r="S34" s="1009"/>
      <c r="T34" s="1009"/>
    </row>
    <row r="35" spans="1:20" s="654" customFormat="1" x14ac:dyDescent="0.2">
      <c r="A35" s="834">
        <v>13</v>
      </c>
      <c r="B35" s="835" t="s">
        <v>27</v>
      </c>
      <c r="C35" s="1497">
        <v>132205920</v>
      </c>
      <c r="D35" s="915">
        <v>3012210</v>
      </c>
      <c r="E35" s="916">
        <v>3961102</v>
      </c>
      <c r="F35" s="917">
        <v>1669512</v>
      </c>
      <c r="G35" s="915">
        <v>129193710</v>
      </c>
      <c r="H35" s="917">
        <v>2291590</v>
      </c>
      <c r="I35" s="918">
        <v>136167022</v>
      </c>
      <c r="J35" s="919">
        <v>4681722</v>
      </c>
      <c r="K35" s="1498">
        <v>131485300</v>
      </c>
      <c r="M35" s="1009"/>
      <c r="O35" s="654" t="s">
        <v>16</v>
      </c>
      <c r="P35" s="1028"/>
    </row>
    <row r="36" spans="1:20" s="654" customFormat="1" x14ac:dyDescent="0.2">
      <c r="A36" s="836"/>
      <c r="B36" s="837" t="s">
        <v>400</v>
      </c>
      <c r="C36" s="1499">
        <v>32939204</v>
      </c>
      <c r="D36" s="920">
        <v>412277</v>
      </c>
      <c r="E36" s="1500">
        <v>323000</v>
      </c>
      <c r="F36" s="921">
        <v>146119</v>
      </c>
      <c r="G36" s="920">
        <v>32526927</v>
      </c>
      <c r="H36" s="1501">
        <v>176881</v>
      </c>
      <c r="I36" s="1502">
        <v>33262204</v>
      </c>
      <c r="J36" s="1503">
        <v>558396</v>
      </c>
      <c r="K36" s="1504">
        <v>32703808</v>
      </c>
      <c r="M36" s="1009"/>
      <c r="P36" s="1028"/>
    </row>
    <row r="37" spans="1:20" s="654" customFormat="1" x14ac:dyDescent="0.2">
      <c r="A37" s="687">
        <v>14</v>
      </c>
      <c r="B37" s="688" t="s">
        <v>28</v>
      </c>
      <c r="C37" s="922">
        <v>86154194</v>
      </c>
      <c r="D37" s="923">
        <v>5537307</v>
      </c>
      <c r="E37" s="911">
        <v>2112282</v>
      </c>
      <c r="F37" s="913">
        <v>1113649</v>
      </c>
      <c r="G37" s="923">
        <v>80616887</v>
      </c>
      <c r="H37" s="913">
        <v>998633</v>
      </c>
      <c r="I37" s="906">
        <v>88266476</v>
      </c>
      <c r="J37" s="907">
        <v>6650956</v>
      </c>
      <c r="K37" s="908">
        <v>81615520</v>
      </c>
      <c r="M37" s="1009"/>
      <c r="O37" s="693"/>
    </row>
    <row r="38" spans="1:20" s="654" customFormat="1" x14ac:dyDescent="0.2">
      <c r="A38" s="689"/>
      <c r="B38" s="690" t="s">
        <v>400</v>
      </c>
      <c r="C38" s="909">
        <v>24474292</v>
      </c>
      <c r="D38" s="910">
        <v>1029816</v>
      </c>
      <c r="E38" s="1492">
        <v>106000</v>
      </c>
      <c r="F38" s="912">
        <v>42000</v>
      </c>
      <c r="G38" s="910">
        <v>23444476</v>
      </c>
      <c r="H38" s="1493">
        <v>64000</v>
      </c>
      <c r="I38" s="1494">
        <v>24580292</v>
      </c>
      <c r="J38" s="1495">
        <v>1071816</v>
      </c>
      <c r="K38" s="1496">
        <v>23508476</v>
      </c>
      <c r="M38" s="1009"/>
      <c r="O38" s="1030"/>
    </row>
    <row r="39" spans="1:20" s="654" customFormat="1" x14ac:dyDescent="0.2">
      <c r="A39" s="687">
        <v>15</v>
      </c>
      <c r="B39" s="692" t="s">
        <v>29</v>
      </c>
      <c r="C39" s="914">
        <v>239884504</v>
      </c>
      <c r="D39" s="915">
        <v>7426991</v>
      </c>
      <c r="E39" s="916">
        <v>3270373</v>
      </c>
      <c r="F39" s="917">
        <v>1102126</v>
      </c>
      <c r="G39" s="915">
        <v>232457513</v>
      </c>
      <c r="H39" s="917">
        <v>2168247</v>
      </c>
      <c r="I39" s="918">
        <v>243154877</v>
      </c>
      <c r="J39" s="919">
        <v>8529117</v>
      </c>
      <c r="K39" s="924">
        <v>234625760</v>
      </c>
      <c r="M39" s="1009"/>
      <c r="O39" s="694"/>
    </row>
    <row r="40" spans="1:20" s="654" customFormat="1" ht="13.5" customHeight="1" thickBot="1" x14ac:dyDescent="0.25">
      <c r="A40" s="687"/>
      <c r="B40" s="695" t="s">
        <v>400</v>
      </c>
      <c r="C40" s="909">
        <v>19170753</v>
      </c>
      <c r="D40" s="910">
        <v>89265</v>
      </c>
      <c r="E40" s="1492">
        <v>148200</v>
      </c>
      <c r="F40" s="912">
        <v>0</v>
      </c>
      <c r="G40" s="910">
        <v>19081488</v>
      </c>
      <c r="H40" s="1493">
        <v>148200</v>
      </c>
      <c r="I40" s="1494">
        <v>19318953</v>
      </c>
      <c r="J40" s="1495">
        <v>89265</v>
      </c>
      <c r="K40" s="1496">
        <v>19229688</v>
      </c>
      <c r="M40" s="1009"/>
      <c r="O40" s="696"/>
    </row>
    <row r="41" spans="1:20" s="654" customFormat="1" x14ac:dyDescent="0.2">
      <c r="A41" s="1394"/>
      <c r="B41" s="1395" t="s">
        <v>423</v>
      </c>
      <c r="C41" s="902">
        <v>2488257988</v>
      </c>
      <c r="D41" s="903">
        <v>90624115</v>
      </c>
      <c r="E41" s="904">
        <v>49190895</v>
      </c>
      <c r="F41" s="905">
        <v>21710907</v>
      </c>
      <c r="G41" s="903">
        <v>2397633873</v>
      </c>
      <c r="H41" s="905">
        <v>27479988</v>
      </c>
      <c r="I41" s="925">
        <v>2537448883</v>
      </c>
      <c r="J41" s="926">
        <v>112335022</v>
      </c>
      <c r="K41" s="927">
        <v>2425113861</v>
      </c>
      <c r="M41" s="1009"/>
      <c r="O41" s="696"/>
    </row>
    <row r="42" spans="1:20" s="654" customFormat="1" ht="13.5" customHeight="1" thickBot="1" x14ac:dyDescent="0.25">
      <c r="A42" s="1396"/>
      <c r="B42" s="1397" t="s">
        <v>400</v>
      </c>
      <c r="C42" s="909">
        <v>360745178</v>
      </c>
      <c r="D42" s="910">
        <v>4999303</v>
      </c>
      <c r="E42" s="1492">
        <v>3816482</v>
      </c>
      <c r="F42" s="912">
        <v>1478001</v>
      </c>
      <c r="G42" s="910">
        <v>355745875</v>
      </c>
      <c r="H42" s="1493">
        <v>2338481</v>
      </c>
      <c r="I42" s="1494">
        <v>364561660</v>
      </c>
      <c r="J42" s="1495">
        <v>6477304</v>
      </c>
      <c r="K42" s="1496">
        <v>358084356</v>
      </c>
      <c r="M42" s="1009"/>
      <c r="O42" s="696"/>
    </row>
    <row r="43" spans="1:20" s="654" customFormat="1" x14ac:dyDescent="0.2">
      <c r="A43" s="1396"/>
      <c r="B43" s="1398" t="s">
        <v>424</v>
      </c>
      <c r="C43" s="902">
        <v>1627562642</v>
      </c>
      <c r="D43" s="903">
        <v>58763387</v>
      </c>
      <c r="E43" s="904">
        <v>30110850</v>
      </c>
      <c r="F43" s="905">
        <v>14103169</v>
      </c>
      <c r="G43" s="903">
        <v>1568799255</v>
      </c>
      <c r="H43" s="905">
        <v>16007681</v>
      </c>
      <c r="I43" s="925">
        <v>1657673492</v>
      </c>
      <c r="J43" s="926">
        <v>72866556</v>
      </c>
      <c r="K43" s="927">
        <v>1584806936</v>
      </c>
      <c r="M43" s="1009"/>
      <c r="O43" s="696"/>
    </row>
    <row r="44" spans="1:20" s="654" customFormat="1" ht="13.5" customHeight="1" thickBot="1" x14ac:dyDescent="0.25">
      <c r="A44" s="1399"/>
      <c r="B44" s="1400" t="s">
        <v>400</v>
      </c>
      <c r="C44" s="909">
        <v>238360372</v>
      </c>
      <c r="D44" s="910">
        <v>3405116</v>
      </c>
      <c r="E44" s="1492">
        <v>2387298</v>
      </c>
      <c r="F44" s="912">
        <v>927248</v>
      </c>
      <c r="G44" s="910">
        <v>234955256</v>
      </c>
      <c r="H44" s="1493">
        <v>1460050</v>
      </c>
      <c r="I44" s="1494">
        <v>240747670</v>
      </c>
      <c r="J44" s="1495">
        <v>4332364</v>
      </c>
      <c r="K44" s="1496">
        <v>236415306</v>
      </c>
      <c r="M44" s="1009"/>
      <c r="O44" s="696"/>
    </row>
    <row r="45" spans="1:20" s="654" customFormat="1" ht="13.5" customHeight="1" x14ac:dyDescent="0.2">
      <c r="A45" s="1396"/>
      <c r="B45" s="1395" t="s">
        <v>425</v>
      </c>
      <c r="C45" s="902">
        <v>2334303507</v>
      </c>
      <c r="D45" s="903">
        <v>106789731</v>
      </c>
      <c r="E45" s="904">
        <v>44515585</v>
      </c>
      <c r="F45" s="905">
        <v>17267944</v>
      </c>
      <c r="G45" s="903">
        <v>2227513776</v>
      </c>
      <c r="H45" s="905">
        <v>27247641</v>
      </c>
      <c r="I45" s="925">
        <v>2378819092</v>
      </c>
      <c r="J45" s="926">
        <v>124057675</v>
      </c>
      <c r="K45" s="927">
        <v>2254761417</v>
      </c>
      <c r="M45" s="1009"/>
      <c r="O45" s="696"/>
    </row>
    <row r="46" spans="1:20" s="654" customFormat="1" ht="13.5" customHeight="1" thickBot="1" x14ac:dyDescent="0.25">
      <c r="A46" s="1396"/>
      <c r="B46" s="1397" t="s">
        <v>400</v>
      </c>
      <c r="C46" s="909">
        <v>327188088</v>
      </c>
      <c r="D46" s="910">
        <v>7593947</v>
      </c>
      <c r="E46" s="1492">
        <v>3573900</v>
      </c>
      <c r="F46" s="912">
        <v>675822</v>
      </c>
      <c r="G46" s="910">
        <v>319594141</v>
      </c>
      <c r="H46" s="1493">
        <v>2898078</v>
      </c>
      <c r="I46" s="1494">
        <v>330761988</v>
      </c>
      <c r="J46" s="1495">
        <v>8269769</v>
      </c>
      <c r="K46" s="1496">
        <v>322492219</v>
      </c>
      <c r="M46" s="1009"/>
      <c r="O46" s="696"/>
    </row>
    <row r="47" spans="1:20" s="654" customFormat="1" ht="13.5" customHeight="1" x14ac:dyDescent="0.2">
      <c r="A47" s="1396"/>
      <c r="B47" s="1398" t="s">
        <v>426</v>
      </c>
      <c r="C47" s="902">
        <v>1521555834</v>
      </c>
      <c r="D47" s="903">
        <v>65570088</v>
      </c>
      <c r="E47" s="904">
        <v>27511655</v>
      </c>
      <c r="F47" s="905">
        <v>11322693</v>
      </c>
      <c r="G47" s="903">
        <v>1455985746</v>
      </c>
      <c r="H47" s="905">
        <v>16188962</v>
      </c>
      <c r="I47" s="925">
        <v>1549067489</v>
      </c>
      <c r="J47" s="926">
        <v>76892781</v>
      </c>
      <c r="K47" s="927">
        <v>1472174708</v>
      </c>
      <c r="M47" s="1009"/>
      <c r="O47" s="696"/>
    </row>
    <row r="48" spans="1:20" s="654" customFormat="1" ht="13.5" customHeight="1" thickBot="1" x14ac:dyDescent="0.25">
      <c r="A48" s="1396"/>
      <c r="B48" s="1400" t="s">
        <v>400</v>
      </c>
      <c r="C48" s="909">
        <v>211464456</v>
      </c>
      <c r="D48" s="910">
        <v>5934630</v>
      </c>
      <c r="E48" s="1492">
        <v>1979980</v>
      </c>
      <c r="F48" s="912">
        <v>180196</v>
      </c>
      <c r="G48" s="910">
        <v>205529826</v>
      </c>
      <c r="H48" s="1493">
        <v>1799784</v>
      </c>
      <c r="I48" s="1494">
        <v>213444436</v>
      </c>
      <c r="J48" s="1495">
        <v>6114826</v>
      </c>
      <c r="K48" s="1496">
        <v>207329610</v>
      </c>
      <c r="M48" s="1009"/>
      <c r="O48" s="696"/>
    </row>
    <row r="49" spans="1:16" s="654" customFormat="1" ht="13.5" customHeight="1" x14ac:dyDescent="0.2">
      <c r="A49" s="1394"/>
      <c r="B49" s="1398" t="s">
        <v>427</v>
      </c>
      <c r="C49" s="902">
        <v>1911080280</v>
      </c>
      <c r="D49" s="903">
        <v>16258200</v>
      </c>
      <c r="E49" s="904">
        <v>32409428</v>
      </c>
      <c r="F49" s="905">
        <v>15260413</v>
      </c>
      <c r="G49" s="903">
        <v>1894822080</v>
      </c>
      <c r="H49" s="905">
        <v>17149015</v>
      </c>
      <c r="I49" s="925">
        <v>1943489708</v>
      </c>
      <c r="J49" s="926">
        <v>31518613</v>
      </c>
      <c r="K49" s="927">
        <v>1911971095</v>
      </c>
      <c r="M49" s="1009"/>
      <c r="O49" s="696"/>
    </row>
    <row r="50" spans="1:16" s="654" customFormat="1" ht="13.5" customHeight="1" thickBot="1" x14ac:dyDescent="0.25">
      <c r="A50" s="1396"/>
      <c r="B50" s="1400" t="s">
        <v>400</v>
      </c>
      <c r="C50" s="928">
        <v>190272433</v>
      </c>
      <c r="D50" s="929">
        <v>4389034</v>
      </c>
      <c r="E50" s="930">
        <v>1462100</v>
      </c>
      <c r="F50" s="931">
        <v>255356</v>
      </c>
      <c r="G50" s="929">
        <v>185883399</v>
      </c>
      <c r="H50" s="932">
        <v>1206744</v>
      </c>
      <c r="I50" s="933">
        <v>191734533</v>
      </c>
      <c r="J50" s="934">
        <v>4644390</v>
      </c>
      <c r="K50" s="935">
        <v>187090143</v>
      </c>
      <c r="M50" s="1009"/>
      <c r="O50" s="696"/>
    </row>
    <row r="51" spans="1:16" s="654" customFormat="1" x14ac:dyDescent="0.2">
      <c r="A51" s="1396"/>
      <c r="B51" s="1398" t="s">
        <v>428</v>
      </c>
      <c r="C51" s="902">
        <v>1196843259</v>
      </c>
      <c r="D51" s="903">
        <v>9876727</v>
      </c>
      <c r="E51" s="904">
        <v>18938286</v>
      </c>
      <c r="F51" s="905">
        <v>10353983</v>
      </c>
      <c r="G51" s="903">
        <v>1186966532</v>
      </c>
      <c r="H51" s="905">
        <v>8584303</v>
      </c>
      <c r="I51" s="925">
        <v>1215781545</v>
      </c>
      <c r="J51" s="926">
        <v>20230710</v>
      </c>
      <c r="K51" s="927">
        <v>1195550835</v>
      </c>
      <c r="M51" s="1009"/>
      <c r="O51" s="696"/>
    </row>
    <row r="52" spans="1:16" s="654" customFormat="1" ht="13.5" customHeight="1" thickBot="1" x14ac:dyDescent="0.25">
      <c r="A52" s="1399"/>
      <c r="B52" s="1400" t="s">
        <v>400</v>
      </c>
      <c r="C52" s="928">
        <v>106612698</v>
      </c>
      <c r="D52" s="929">
        <v>2496256</v>
      </c>
      <c r="E52" s="930">
        <v>1058100</v>
      </c>
      <c r="F52" s="931">
        <v>204600</v>
      </c>
      <c r="G52" s="929">
        <v>104116442</v>
      </c>
      <c r="H52" s="932">
        <v>853500</v>
      </c>
      <c r="I52" s="933">
        <v>107670798</v>
      </c>
      <c r="J52" s="934">
        <v>2700856</v>
      </c>
      <c r="K52" s="935">
        <v>104969942</v>
      </c>
      <c r="M52" s="1009"/>
      <c r="O52" s="696"/>
    </row>
    <row r="53" spans="1:16" s="654" customFormat="1" x14ac:dyDescent="0.2">
      <c r="A53" s="1394"/>
      <c r="B53" s="1401" t="s">
        <v>429</v>
      </c>
      <c r="C53" s="909">
        <v>1473197203</v>
      </c>
      <c r="D53" s="910">
        <v>15606844</v>
      </c>
      <c r="E53" s="911">
        <v>24536900</v>
      </c>
      <c r="F53" s="912">
        <v>16023749</v>
      </c>
      <c r="G53" s="910">
        <v>1457590359</v>
      </c>
      <c r="H53" s="913">
        <v>8513151</v>
      </c>
      <c r="I53" s="906">
        <v>1497734103</v>
      </c>
      <c r="J53" s="907">
        <v>31630593</v>
      </c>
      <c r="K53" s="908">
        <v>1466103510</v>
      </c>
      <c r="M53" s="1009"/>
      <c r="O53" s="696"/>
    </row>
    <row r="54" spans="1:16" s="654" customFormat="1" ht="13.5" customHeight="1" thickBot="1" x14ac:dyDescent="0.25">
      <c r="A54" s="1396"/>
      <c r="B54" s="1401" t="s">
        <v>400</v>
      </c>
      <c r="C54" s="909">
        <v>85464308</v>
      </c>
      <c r="D54" s="910">
        <v>3680815</v>
      </c>
      <c r="E54" s="911">
        <v>1213368</v>
      </c>
      <c r="F54" s="912">
        <v>155736</v>
      </c>
      <c r="G54" s="910">
        <v>81783493</v>
      </c>
      <c r="H54" s="913">
        <v>1057632</v>
      </c>
      <c r="I54" s="906">
        <v>86677676</v>
      </c>
      <c r="J54" s="907">
        <v>3836551</v>
      </c>
      <c r="K54" s="908">
        <v>82841125</v>
      </c>
      <c r="M54" s="1009"/>
      <c r="O54" s="696"/>
    </row>
    <row r="55" spans="1:16" s="654" customFormat="1" x14ac:dyDescent="0.2">
      <c r="A55" s="1402"/>
      <c r="B55" s="1398" t="s">
        <v>430</v>
      </c>
      <c r="C55" s="902">
        <v>887672759</v>
      </c>
      <c r="D55" s="903">
        <v>8284364</v>
      </c>
      <c r="E55" s="904">
        <v>15513850</v>
      </c>
      <c r="F55" s="905">
        <v>11034016</v>
      </c>
      <c r="G55" s="903">
        <v>879388395</v>
      </c>
      <c r="H55" s="905">
        <v>4479834</v>
      </c>
      <c r="I55" s="925">
        <v>903186609</v>
      </c>
      <c r="J55" s="926">
        <v>19318380</v>
      </c>
      <c r="K55" s="927">
        <v>883868229</v>
      </c>
      <c r="M55" s="1009"/>
      <c r="O55" s="696"/>
    </row>
    <row r="56" spans="1:16" s="654" customFormat="1" ht="13.5" customHeight="1" thickBot="1" x14ac:dyDescent="0.25">
      <c r="A56" s="1403"/>
      <c r="B56" s="1400" t="s">
        <v>400</v>
      </c>
      <c r="C56" s="928">
        <v>38664304</v>
      </c>
      <c r="D56" s="929">
        <v>1612563</v>
      </c>
      <c r="E56" s="930">
        <v>300775</v>
      </c>
      <c r="F56" s="931">
        <v>152536</v>
      </c>
      <c r="G56" s="929">
        <v>37051741</v>
      </c>
      <c r="H56" s="932">
        <v>148239</v>
      </c>
      <c r="I56" s="933">
        <v>38965079</v>
      </c>
      <c r="J56" s="934">
        <v>1765099</v>
      </c>
      <c r="K56" s="935">
        <v>37199980</v>
      </c>
      <c r="M56" s="1009"/>
      <c r="O56" s="696"/>
    </row>
    <row r="57" spans="1:16" x14ac:dyDescent="0.2">
      <c r="A57" s="1394"/>
      <c r="B57" s="1398" t="s">
        <v>431</v>
      </c>
      <c r="C57" s="902">
        <v>1343092742</v>
      </c>
      <c r="D57" s="903">
        <v>13508965</v>
      </c>
      <c r="E57" s="904">
        <v>29536014</v>
      </c>
      <c r="F57" s="905">
        <v>19532763</v>
      </c>
      <c r="G57" s="903">
        <v>1329579378</v>
      </c>
      <c r="H57" s="905">
        <v>10003251</v>
      </c>
      <c r="I57" s="925">
        <v>1372628756</v>
      </c>
      <c r="J57" s="926">
        <v>33046127</v>
      </c>
      <c r="K57" s="927">
        <v>1339582629</v>
      </c>
    </row>
    <row r="58" spans="1:16" ht="13.5" customHeight="1" thickBot="1" x14ac:dyDescent="0.25">
      <c r="A58" s="1396"/>
      <c r="B58" s="1401" t="s">
        <v>400</v>
      </c>
      <c r="C58" s="909">
        <v>40595448</v>
      </c>
      <c r="D58" s="910">
        <v>1619245</v>
      </c>
      <c r="E58" s="911">
        <v>500550</v>
      </c>
      <c r="F58" s="912">
        <v>597501</v>
      </c>
      <c r="G58" s="910">
        <v>38976203</v>
      </c>
      <c r="H58" s="913">
        <v>-96951</v>
      </c>
      <c r="I58" s="906">
        <v>41095998</v>
      </c>
      <c r="J58" s="907">
        <v>2216746</v>
      </c>
      <c r="K58" s="908">
        <v>38879252</v>
      </c>
    </row>
    <row r="59" spans="1:16" x14ac:dyDescent="0.2">
      <c r="A59" s="1402"/>
      <c r="B59" s="1398" t="s">
        <v>432</v>
      </c>
      <c r="C59" s="902">
        <v>891020968</v>
      </c>
      <c r="D59" s="903">
        <v>8868607</v>
      </c>
      <c r="E59" s="904">
        <v>19541520</v>
      </c>
      <c r="F59" s="905">
        <v>12478426</v>
      </c>
      <c r="G59" s="903">
        <v>882152361</v>
      </c>
      <c r="H59" s="905">
        <v>7063094</v>
      </c>
      <c r="I59" s="925">
        <v>910562488</v>
      </c>
      <c r="J59" s="926">
        <v>21347033</v>
      </c>
      <c r="K59" s="927">
        <v>889215455</v>
      </c>
    </row>
    <row r="60" spans="1:16" ht="13.5" customHeight="1" thickBot="1" x14ac:dyDescent="0.25">
      <c r="A60" s="1403"/>
      <c r="B60" s="1400" t="s">
        <v>400</v>
      </c>
      <c r="C60" s="928">
        <v>26739196</v>
      </c>
      <c r="D60" s="929">
        <v>1099388</v>
      </c>
      <c r="E60" s="930">
        <v>394650</v>
      </c>
      <c r="F60" s="931">
        <v>422570</v>
      </c>
      <c r="G60" s="929">
        <v>25639808</v>
      </c>
      <c r="H60" s="932">
        <v>-27920</v>
      </c>
      <c r="I60" s="933">
        <v>27133846</v>
      </c>
      <c r="J60" s="934">
        <v>1521958</v>
      </c>
      <c r="K60" s="935">
        <v>25611888</v>
      </c>
      <c r="P60" s="619" t="s">
        <v>16</v>
      </c>
    </row>
    <row r="61" spans="1:16" x14ac:dyDescent="0.2">
      <c r="A61" s="1394"/>
      <c r="B61" s="1031" t="s">
        <v>433</v>
      </c>
      <c r="C61" s="670">
        <v>1366795034.3099999</v>
      </c>
      <c r="D61" s="813">
        <v>100574011.98999999</v>
      </c>
      <c r="E61" s="672">
        <f>SUM(C61-D61)</f>
        <v>1266221022.3199999</v>
      </c>
      <c r="F61" s="673">
        <v>28782413.68</v>
      </c>
      <c r="G61" s="813">
        <v>17154690.120000001</v>
      </c>
      <c r="H61" s="673">
        <f>SUM(F61-G61)</f>
        <v>11627723.559999999</v>
      </c>
      <c r="I61" s="838">
        <f t="shared" ref="I61:J64" si="0">SUM(C61+F61)</f>
        <v>1395577447.99</v>
      </c>
      <c r="J61" s="839">
        <f t="shared" si="0"/>
        <v>117728702.11</v>
      </c>
      <c r="K61" s="840">
        <f>SUM(I61-J61)</f>
        <v>1277848745.8800001</v>
      </c>
    </row>
    <row r="62" spans="1:16" ht="13.5" customHeight="1" thickBot="1" x14ac:dyDescent="0.25">
      <c r="A62" s="1396"/>
      <c r="B62" s="1033" t="s">
        <v>400</v>
      </c>
      <c r="C62" s="658">
        <v>60694594.18999999</v>
      </c>
      <c r="D62" s="814">
        <v>4293150.8600000003</v>
      </c>
      <c r="E62" s="648">
        <f>SUM(C62-D62)</f>
        <v>56401443.329999991</v>
      </c>
      <c r="F62" s="661">
        <v>1168776</v>
      </c>
      <c r="G62" s="814">
        <v>738752.31</v>
      </c>
      <c r="H62" s="657">
        <f>SUM(F62-G62)</f>
        <v>430023.68999999994</v>
      </c>
      <c r="I62" s="819">
        <f t="shared" si="0"/>
        <v>61863370.18999999</v>
      </c>
      <c r="J62" s="832">
        <f t="shared" si="0"/>
        <v>5031903.17</v>
      </c>
      <c r="K62" s="820">
        <f>SUM(I62-J62)</f>
        <v>56831467.019999988</v>
      </c>
    </row>
    <row r="63" spans="1:16" ht="13.5" customHeight="1" x14ac:dyDescent="0.2">
      <c r="A63" s="1402"/>
      <c r="B63" s="1031" t="s">
        <v>434</v>
      </c>
      <c r="C63" s="670">
        <v>907167252.38999999</v>
      </c>
      <c r="D63" s="813">
        <v>66184695.659999996</v>
      </c>
      <c r="E63" s="672">
        <f>SUM(C63-D63)</f>
        <v>840982556.73000002</v>
      </c>
      <c r="F63" s="673">
        <v>18349534.670000002</v>
      </c>
      <c r="G63" s="813">
        <v>11012887.210000001</v>
      </c>
      <c r="H63" s="673">
        <f>SUM(F63-G63)</f>
        <v>7336647.4600000009</v>
      </c>
      <c r="I63" s="838">
        <f t="shared" si="0"/>
        <v>925516787.05999994</v>
      </c>
      <c r="J63" s="839">
        <f t="shared" si="0"/>
        <v>77197582.870000005</v>
      </c>
      <c r="K63" s="840">
        <f>SUM(I63-J63)</f>
        <v>848319204.18999994</v>
      </c>
    </row>
    <row r="64" spans="1:16" ht="13.5" customHeight="1" thickBot="1" x14ac:dyDescent="0.25">
      <c r="A64" s="1403"/>
      <c r="B64" s="1032" t="s">
        <v>400</v>
      </c>
      <c r="C64" s="675">
        <v>41149773.349999987</v>
      </c>
      <c r="D64" s="815">
        <v>3017186.48</v>
      </c>
      <c r="E64" s="816">
        <f>SUM(C64-D64)</f>
        <v>38132586.86999999</v>
      </c>
      <c r="F64" s="678">
        <v>827376</v>
      </c>
      <c r="G64" s="815">
        <v>500764.52</v>
      </c>
      <c r="H64" s="841">
        <f>SUM(F64-G64)</f>
        <v>326611.48</v>
      </c>
      <c r="I64" s="842">
        <f t="shared" si="0"/>
        <v>41977149.349999987</v>
      </c>
      <c r="J64" s="843">
        <f t="shared" si="0"/>
        <v>3517951</v>
      </c>
      <c r="K64" s="844">
        <f>SUM(I64-J64)</f>
        <v>38459198.349999987</v>
      </c>
    </row>
    <row r="66" spans="1:1" x14ac:dyDescent="0.2">
      <c r="A66" s="752" t="s">
        <v>435</v>
      </c>
    </row>
  </sheetData>
  <mergeCells count="3">
    <mergeCell ref="C9:E9"/>
    <mergeCell ref="I9:K9"/>
    <mergeCell ref="F9:H9"/>
  </mergeCells>
  <pageMargins left="0.39370078740157483" right="0.39370078740157483" top="0.78740157480314965" bottom="0.79" header="0.51181102362204722" footer="0.51181102362204722"/>
  <pageSetup paperSize="9" orientation="portrait"/>
  <headerFooter alignWithMargins="0">
    <oddFooter>&amp;L&amp;F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W51"/>
  <sheetViews>
    <sheetView showGridLines="0" zoomScaleNormal="100" workbookViewId="0">
      <selection activeCell="R20" sqref="R20"/>
    </sheetView>
  </sheetViews>
  <sheetFormatPr baseColWidth="10" defaultColWidth="11.42578125" defaultRowHeight="12.75" outlineLevelRow="1" x14ac:dyDescent="0.2"/>
  <cols>
    <col min="1" max="1" width="4.28515625" style="619" customWidth="1"/>
    <col min="2" max="2" width="21.140625" style="619" customWidth="1"/>
    <col min="3" max="3" width="13.5703125" style="619" customWidth="1"/>
    <col min="4" max="4" width="15.140625" style="619" customWidth="1"/>
    <col min="5" max="10" width="11" style="619" customWidth="1"/>
    <col min="11" max="11" width="15.42578125" style="619" customWidth="1"/>
    <col min="12" max="12" width="11" style="619" customWidth="1"/>
    <col min="13" max="13" width="15" style="619" customWidth="1"/>
    <col min="14" max="14" width="11.42578125" style="619" customWidth="1"/>
    <col min="15" max="15" width="15.28515625" style="619" bestFit="1" customWidth="1"/>
    <col min="16" max="19" width="11.42578125" style="619" customWidth="1"/>
    <col min="20" max="20" width="12.7109375" style="619" bestFit="1" customWidth="1"/>
    <col min="21" max="21" width="11.42578125" style="619" customWidth="1"/>
    <col min="22" max="16384" width="11.42578125" style="619"/>
  </cols>
  <sheetData>
    <row r="2" spans="1:23" x14ac:dyDescent="0.2">
      <c r="A2" s="618" t="s">
        <v>0</v>
      </c>
    </row>
    <row r="3" spans="1:23" x14ac:dyDescent="0.2">
      <c r="A3" s="618"/>
    </row>
    <row r="4" spans="1:23" x14ac:dyDescent="0.2">
      <c r="A4" s="618" t="str">
        <f>A8</f>
        <v>Tabell 4-1-C  Økonomisk sosialhjelp - brutto stønad (bidrag og lån) til klienter - regnskapsført for perioden 01.01.-31.12</v>
      </c>
    </row>
    <row r="5" spans="1:23" x14ac:dyDescent="0.2">
      <c r="A5" s="618"/>
    </row>
    <row r="6" spans="1:23" x14ac:dyDescent="0.2">
      <c r="A6" s="618"/>
      <c r="P6" s="752"/>
    </row>
    <row r="7" spans="1:23" x14ac:dyDescent="0.2">
      <c r="A7" s="618"/>
    </row>
    <row r="8" spans="1:23" ht="34.5" customHeight="1" thickBot="1" x14ac:dyDescent="0.25">
      <c r="A8" s="620" t="s">
        <v>436</v>
      </c>
      <c r="B8" s="621"/>
      <c r="C8" s="621"/>
      <c r="D8" s="621"/>
      <c r="E8" s="621"/>
      <c r="F8" s="621"/>
      <c r="I8" s="622"/>
    </row>
    <row r="9" spans="1:23" s="622" customFormat="1" ht="18" customHeight="1" thickBot="1" x14ac:dyDescent="0.25">
      <c r="A9" s="684"/>
      <c r="B9" s="685"/>
      <c r="C9" s="1877" t="s">
        <v>437</v>
      </c>
      <c r="D9" s="1878"/>
      <c r="E9" s="1878"/>
      <c r="F9" s="1878"/>
      <c r="G9" s="1878"/>
      <c r="H9" s="1878"/>
      <c r="I9" s="1878"/>
      <c r="J9" s="1878"/>
      <c r="K9" s="1873" t="s">
        <v>438</v>
      </c>
      <c r="L9" s="1875" t="s">
        <v>439</v>
      </c>
      <c r="M9" s="1875" t="s">
        <v>440</v>
      </c>
    </row>
    <row r="10" spans="1:23" s="622" customFormat="1" ht="48" customHeight="1" thickBot="1" x14ac:dyDescent="0.25">
      <c r="A10" s="686" t="s">
        <v>3</v>
      </c>
      <c r="B10" s="626" t="s">
        <v>4</v>
      </c>
      <c r="C10" s="755" t="s">
        <v>441</v>
      </c>
      <c r="D10" s="756" t="s">
        <v>442</v>
      </c>
      <c r="E10" s="756" t="s">
        <v>443</v>
      </c>
      <c r="F10" s="756" t="s">
        <v>444</v>
      </c>
      <c r="G10" s="756" t="s">
        <v>445</v>
      </c>
      <c r="H10" s="756" t="s">
        <v>446</v>
      </c>
      <c r="I10" s="756" t="s">
        <v>447</v>
      </c>
      <c r="J10" s="757" t="s">
        <v>448</v>
      </c>
      <c r="K10" s="1874"/>
      <c r="L10" s="1876"/>
      <c r="M10" s="1876"/>
    </row>
    <row r="11" spans="1:23" ht="15.95" customHeight="1" x14ac:dyDescent="0.2">
      <c r="A11" s="689">
        <v>1</v>
      </c>
      <c r="B11" s="698" t="s">
        <v>14</v>
      </c>
      <c r="C11" s="759">
        <v>82304228</v>
      </c>
      <c r="D11" s="760">
        <v>134150690</v>
      </c>
      <c r="E11" s="760">
        <v>7044268</v>
      </c>
      <c r="F11" s="760">
        <v>7099721</v>
      </c>
      <c r="G11" s="760">
        <v>512001</v>
      </c>
      <c r="H11" s="760">
        <v>10803950</v>
      </c>
      <c r="I11" s="760">
        <v>7905706</v>
      </c>
      <c r="J11" s="761">
        <v>60750</v>
      </c>
      <c r="K11" s="753">
        <v>249881314</v>
      </c>
      <c r="L11" s="699">
        <v>1230583</v>
      </c>
      <c r="M11" s="700">
        <v>251111897</v>
      </c>
    </row>
    <row r="12" spans="1:23" ht="15.95" customHeight="1" x14ac:dyDescent="0.2">
      <c r="A12" s="701">
        <v>2</v>
      </c>
      <c r="B12" s="702" t="s">
        <v>15</v>
      </c>
      <c r="C12" s="762">
        <v>100723006</v>
      </c>
      <c r="D12" s="758">
        <v>152977996</v>
      </c>
      <c r="E12" s="758">
        <v>19169471</v>
      </c>
      <c r="F12" s="758">
        <v>8682379</v>
      </c>
      <c r="G12" s="758">
        <v>1556519</v>
      </c>
      <c r="H12" s="758">
        <v>14053976</v>
      </c>
      <c r="I12" s="758">
        <v>8013142</v>
      </c>
      <c r="J12" s="763">
        <v>130154</v>
      </c>
      <c r="K12" s="754">
        <v>305306644</v>
      </c>
      <c r="L12" s="700">
        <v>9166553</v>
      </c>
      <c r="M12" s="700">
        <v>314473197</v>
      </c>
    </row>
    <row r="13" spans="1:23" ht="15.95" customHeight="1" x14ac:dyDescent="0.2">
      <c r="A13" s="701">
        <v>3</v>
      </c>
      <c r="B13" s="702" t="s">
        <v>17</v>
      </c>
      <c r="C13" s="762">
        <v>64441544</v>
      </c>
      <c r="D13" s="758">
        <v>80065889</v>
      </c>
      <c r="E13" s="758">
        <v>10885572</v>
      </c>
      <c r="F13" s="758">
        <v>4661592</v>
      </c>
      <c r="G13" s="758">
        <v>382021</v>
      </c>
      <c r="H13" s="758">
        <v>8493111</v>
      </c>
      <c r="I13" s="758">
        <v>5017250</v>
      </c>
      <c r="J13" s="763">
        <v>67000</v>
      </c>
      <c r="K13" s="754">
        <v>174013979</v>
      </c>
      <c r="L13" s="700">
        <v>2211815</v>
      </c>
      <c r="M13" s="700">
        <v>176225794</v>
      </c>
    </row>
    <row r="14" spans="1:23" ht="15.95" customHeight="1" x14ac:dyDescent="0.2">
      <c r="A14" s="701">
        <v>4</v>
      </c>
      <c r="B14" s="702" t="s">
        <v>18</v>
      </c>
      <c r="C14" s="762">
        <v>44421429</v>
      </c>
      <c r="D14" s="758">
        <v>73682137</v>
      </c>
      <c r="E14" s="758">
        <v>17805616</v>
      </c>
      <c r="F14" s="758">
        <v>2142548</v>
      </c>
      <c r="G14" s="758">
        <v>261951</v>
      </c>
      <c r="H14" s="758">
        <v>7086392</v>
      </c>
      <c r="I14" s="758">
        <v>3935312</v>
      </c>
      <c r="J14" s="763">
        <v>39900</v>
      </c>
      <c r="K14" s="754">
        <v>149375286</v>
      </c>
      <c r="L14" s="700">
        <v>4231121</v>
      </c>
      <c r="M14" s="700">
        <v>153606407</v>
      </c>
    </row>
    <row r="15" spans="1:23" ht="15.95" customHeight="1" x14ac:dyDescent="0.2">
      <c r="A15" s="701">
        <v>5</v>
      </c>
      <c r="B15" s="702" t="s">
        <v>19</v>
      </c>
      <c r="C15" s="762">
        <v>42630389</v>
      </c>
      <c r="D15" s="758">
        <v>64583153</v>
      </c>
      <c r="E15" s="758">
        <v>3958234</v>
      </c>
      <c r="F15" s="758">
        <v>3284567</v>
      </c>
      <c r="G15" s="758">
        <v>93418</v>
      </c>
      <c r="H15" s="758">
        <v>4329890</v>
      </c>
      <c r="I15" s="758">
        <v>2996319</v>
      </c>
      <c r="J15" s="763">
        <v>147770</v>
      </c>
      <c r="K15" s="754">
        <v>122023739</v>
      </c>
      <c r="L15" s="700">
        <v>4682533</v>
      </c>
      <c r="M15" s="700">
        <v>126706272</v>
      </c>
    </row>
    <row r="16" spans="1:23" ht="15.95" customHeight="1" x14ac:dyDescent="0.2">
      <c r="A16" s="701">
        <v>6</v>
      </c>
      <c r="B16" s="702" t="s">
        <v>20</v>
      </c>
      <c r="C16" s="762">
        <v>23515196</v>
      </c>
      <c r="D16" s="758">
        <v>39072619</v>
      </c>
      <c r="E16" s="758">
        <v>9488515</v>
      </c>
      <c r="F16" s="758">
        <v>1427739</v>
      </c>
      <c r="G16" s="758">
        <v>397923</v>
      </c>
      <c r="H16" s="758">
        <v>3743506</v>
      </c>
      <c r="I16" s="758">
        <v>3026635</v>
      </c>
      <c r="J16" s="763">
        <v>0</v>
      </c>
      <c r="K16" s="754">
        <v>80672134</v>
      </c>
      <c r="L16" s="700">
        <v>1152134</v>
      </c>
      <c r="M16" s="700">
        <v>81824268</v>
      </c>
      <c r="W16" s="752" t="s">
        <v>16</v>
      </c>
    </row>
    <row r="17" spans="1:16" ht="15.95" customHeight="1" x14ac:dyDescent="0.2">
      <c r="A17" s="701">
        <v>7</v>
      </c>
      <c r="B17" s="702" t="s">
        <v>21</v>
      </c>
      <c r="C17" s="762">
        <v>23938174</v>
      </c>
      <c r="D17" s="758">
        <v>41654595</v>
      </c>
      <c r="E17" s="758">
        <v>2420750</v>
      </c>
      <c r="F17" s="758">
        <v>2280657</v>
      </c>
      <c r="G17" s="758">
        <v>122342</v>
      </c>
      <c r="H17" s="758">
        <v>3345076</v>
      </c>
      <c r="I17" s="758">
        <v>3707882</v>
      </c>
      <c r="J17" s="763">
        <v>34953</v>
      </c>
      <c r="K17" s="754">
        <v>77504429</v>
      </c>
      <c r="L17" s="700">
        <v>812997</v>
      </c>
      <c r="M17" s="700">
        <v>78317426</v>
      </c>
    </row>
    <row r="18" spans="1:16" ht="15.95" customHeight="1" x14ac:dyDescent="0.2">
      <c r="A18" s="701">
        <v>8</v>
      </c>
      <c r="B18" s="702" t="s">
        <v>22</v>
      </c>
      <c r="C18" s="762">
        <v>43984378</v>
      </c>
      <c r="D18" s="758">
        <v>57463143</v>
      </c>
      <c r="E18" s="758">
        <v>6416451</v>
      </c>
      <c r="F18" s="758">
        <v>3192941</v>
      </c>
      <c r="G18" s="758">
        <v>442135</v>
      </c>
      <c r="H18" s="758">
        <v>6587526</v>
      </c>
      <c r="I18" s="758">
        <v>5428708</v>
      </c>
      <c r="J18" s="763">
        <v>84000</v>
      </c>
      <c r="K18" s="754">
        <v>123599284</v>
      </c>
      <c r="L18" s="700">
        <v>3173950</v>
      </c>
      <c r="M18" s="700">
        <v>126773234</v>
      </c>
    </row>
    <row r="19" spans="1:16" ht="15.95" customHeight="1" x14ac:dyDescent="0.2">
      <c r="A19" s="701">
        <v>9</v>
      </c>
      <c r="B19" s="702" t="s">
        <v>23</v>
      </c>
      <c r="C19" s="762">
        <v>58921273</v>
      </c>
      <c r="D19" s="758">
        <v>94689281</v>
      </c>
      <c r="E19" s="758">
        <v>2729685</v>
      </c>
      <c r="F19" s="758">
        <v>3220991</v>
      </c>
      <c r="G19" s="758">
        <v>631088</v>
      </c>
      <c r="H19" s="758">
        <v>6418179</v>
      </c>
      <c r="I19" s="758">
        <v>4172831</v>
      </c>
      <c r="J19" s="763">
        <v>0</v>
      </c>
      <c r="K19" s="754">
        <v>170783329</v>
      </c>
      <c r="L19" s="700">
        <v>1595264</v>
      </c>
      <c r="M19" s="700">
        <v>172378593</v>
      </c>
    </row>
    <row r="20" spans="1:16" ht="15.95" customHeight="1" x14ac:dyDescent="0.2">
      <c r="A20" s="701">
        <v>10</v>
      </c>
      <c r="B20" s="702" t="s">
        <v>24</v>
      </c>
      <c r="C20" s="762">
        <v>48974704</v>
      </c>
      <c r="D20" s="758">
        <v>69115929</v>
      </c>
      <c r="E20" s="758">
        <v>10621748</v>
      </c>
      <c r="F20" s="758">
        <v>3772045</v>
      </c>
      <c r="G20" s="758">
        <v>1305568</v>
      </c>
      <c r="H20" s="758">
        <v>5257631</v>
      </c>
      <c r="I20" s="758">
        <v>4705748</v>
      </c>
      <c r="J20" s="763">
        <v>0</v>
      </c>
      <c r="K20" s="754">
        <v>143753372</v>
      </c>
      <c r="L20" s="700">
        <v>3842104</v>
      </c>
      <c r="M20" s="700">
        <v>147595476</v>
      </c>
    </row>
    <row r="21" spans="1:16" ht="15.95" customHeight="1" x14ac:dyDescent="0.2">
      <c r="A21" s="701">
        <v>11</v>
      </c>
      <c r="B21" s="702" t="s">
        <v>25</v>
      </c>
      <c r="C21" s="762">
        <v>59711076</v>
      </c>
      <c r="D21" s="758">
        <v>109140211</v>
      </c>
      <c r="E21" s="758">
        <v>16083593</v>
      </c>
      <c r="F21" s="758">
        <v>5252521</v>
      </c>
      <c r="G21" s="758">
        <v>1501841</v>
      </c>
      <c r="H21" s="758">
        <v>7854591</v>
      </c>
      <c r="I21" s="758">
        <v>5932840</v>
      </c>
      <c r="J21" s="763">
        <v>85264</v>
      </c>
      <c r="K21" s="754">
        <v>205561937</v>
      </c>
      <c r="L21" s="700">
        <v>2499850</v>
      </c>
      <c r="M21" s="700">
        <v>208061787</v>
      </c>
    </row>
    <row r="22" spans="1:16" ht="15.95" customHeight="1" x14ac:dyDescent="0.2">
      <c r="A22" s="701">
        <v>12</v>
      </c>
      <c r="B22" s="702" t="s">
        <v>26</v>
      </c>
      <c r="C22" s="762">
        <v>77959453</v>
      </c>
      <c r="D22" s="758">
        <v>116513718</v>
      </c>
      <c r="E22" s="758">
        <v>6983614</v>
      </c>
      <c r="F22" s="936">
        <v>4316947</v>
      </c>
      <c r="G22" s="758">
        <v>3620615</v>
      </c>
      <c r="H22" s="758">
        <v>8403937</v>
      </c>
      <c r="I22" s="758">
        <v>9674056</v>
      </c>
      <c r="J22" s="763">
        <v>51081</v>
      </c>
      <c r="K22" s="754">
        <v>227523422</v>
      </c>
      <c r="L22" s="700">
        <v>4527862</v>
      </c>
      <c r="M22" s="700">
        <v>232051283</v>
      </c>
    </row>
    <row r="23" spans="1:16" ht="15.95" customHeight="1" x14ac:dyDescent="0.2">
      <c r="A23" s="701">
        <v>13</v>
      </c>
      <c r="B23" s="702" t="s">
        <v>27</v>
      </c>
      <c r="C23" s="762">
        <v>45108238</v>
      </c>
      <c r="D23" s="758">
        <v>67985458</v>
      </c>
      <c r="E23" s="758">
        <v>5649486</v>
      </c>
      <c r="F23" s="758">
        <v>2634543</v>
      </c>
      <c r="G23" s="758">
        <v>513578</v>
      </c>
      <c r="H23" s="758">
        <v>6315883</v>
      </c>
      <c r="I23" s="758">
        <v>3932235</v>
      </c>
      <c r="J23" s="763">
        <v>66499</v>
      </c>
      <c r="K23" s="754">
        <v>132205920</v>
      </c>
      <c r="L23" s="700">
        <v>3894603</v>
      </c>
      <c r="M23" s="700">
        <v>136100523</v>
      </c>
    </row>
    <row r="24" spans="1:16" ht="15.95" customHeight="1" x14ac:dyDescent="0.2">
      <c r="A24" s="701">
        <v>14</v>
      </c>
      <c r="B24" s="702" t="s">
        <v>28</v>
      </c>
      <c r="C24" s="762">
        <v>29272417</v>
      </c>
      <c r="D24" s="758">
        <v>45244710</v>
      </c>
      <c r="E24" s="758">
        <v>1610073</v>
      </c>
      <c r="F24" s="758">
        <v>2653573</v>
      </c>
      <c r="G24" s="758">
        <v>376816</v>
      </c>
      <c r="H24" s="758">
        <v>3484064</v>
      </c>
      <c r="I24" s="758">
        <v>3436040</v>
      </c>
      <c r="J24" s="763">
        <v>76500</v>
      </c>
      <c r="K24" s="754">
        <v>86154194</v>
      </c>
      <c r="L24" s="700">
        <v>2035782</v>
      </c>
      <c r="M24" s="700">
        <v>88189976</v>
      </c>
      <c r="O24" t="s">
        <v>16</v>
      </c>
      <c r="P24" t="s">
        <v>16</v>
      </c>
    </row>
    <row r="25" spans="1:16" ht="15.95" customHeight="1" thickBot="1" x14ac:dyDescent="0.25">
      <c r="A25" s="703">
        <v>15</v>
      </c>
      <c r="B25" s="692" t="s">
        <v>29</v>
      </c>
      <c r="C25" s="778">
        <v>76156901</v>
      </c>
      <c r="D25" s="779">
        <v>134307533</v>
      </c>
      <c r="E25" s="779">
        <v>13186400</v>
      </c>
      <c r="F25" s="779">
        <v>4445302</v>
      </c>
      <c r="G25" s="779">
        <v>993857</v>
      </c>
      <c r="H25" s="779">
        <v>7455079</v>
      </c>
      <c r="I25" s="779">
        <v>3339432</v>
      </c>
      <c r="J25" s="780">
        <v>0</v>
      </c>
      <c r="K25" s="781">
        <v>239884504</v>
      </c>
      <c r="L25" s="782">
        <v>3270373</v>
      </c>
      <c r="M25" s="782">
        <v>243154877</v>
      </c>
    </row>
    <row r="26" spans="1:16" ht="15.95" customHeight="1" x14ac:dyDescent="0.2">
      <c r="A26" s="1034"/>
      <c r="B26" s="1529" t="s">
        <v>449</v>
      </c>
      <c r="C26" s="1530">
        <v>822062407</v>
      </c>
      <c r="D26" s="1531">
        <v>1280647063</v>
      </c>
      <c r="E26" s="1531">
        <v>134053477</v>
      </c>
      <c r="F26" s="1531">
        <v>59068066</v>
      </c>
      <c r="G26" s="1531">
        <v>12711674</v>
      </c>
      <c r="H26" s="1531">
        <v>103632790</v>
      </c>
      <c r="I26" s="1531">
        <v>75224138</v>
      </c>
      <c r="J26" s="1532">
        <v>843872</v>
      </c>
      <c r="K26" s="1533">
        <v>2488243486</v>
      </c>
      <c r="L26" s="1534">
        <v>11533186</v>
      </c>
      <c r="M26" s="1535">
        <v>2499776672</v>
      </c>
    </row>
    <row r="27" spans="1:16" ht="15.95" customHeight="1" thickBot="1" x14ac:dyDescent="0.25">
      <c r="A27" s="1437"/>
      <c r="B27" s="1438" t="s">
        <v>450</v>
      </c>
      <c r="C27" s="1439">
        <v>611379890</v>
      </c>
      <c r="D27" s="1440">
        <v>946518007</v>
      </c>
      <c r="E27" s="1440">
        <v>98409054</v>
      </c>
      <c r="F27" s="1440">
        <v>43377643</v>
      </c>
      <c r="G27" s="1440">
        <v>9752194</v>
      </c>
      <c r="H27" s="1440">
        <v>71622158</v>
      </c>
      <c r="I27" s="1440">
        <v>58107639</v>
      </c>
      <c r="J27" s="1441">
        <v>373694</v>
      </c>
      <c r="K27" s="1442">
        <v>1839540279</v>
      </c>
      <c r="L27" s="1443">
        <v>29811656</v>
      </c>
      <c r="M27" s="1444">
        <v>1869351936</v>
      </c>
    </row>
    <row r="28" spans="1:16" ht="15.95" customHeight="1" x14ac:dyDescent="0.2">
      <c r="A28" s="1034"/>
      <c r="B28" s="1529" t="s">
        <v>451</v>
      </c>
      <c r="C28" s="1530">
        <v>748226055</v>
      </c>
      <c r="D28" s="1531">
        <v>1101567355</v>
      </c>
      <c r="E28" s="1531">
        <v>136325075</v>
      </c>
      <c r="F28" s="1531">
        <v>60645295</v>
      </c>
      <c r="G28" s="1531">
        <v>10280087</v>
      </c>
      <c r="H28" s="1531">
        <v>95530501</v>
      </c>
      <c r="I28" s="1531">
        <v>48387819</v>
      </c>
      <c r="J28" s="1532">
        <v>524106</v>
      </c>
      <c r="K28" s="1533">
        <v>2201486294</v>
      </c>
      <c r="L28" s="1534">
        <v>40365129</v>
      </c>
      <c r="M28" s="1535">
        <v>2241851422</v>
      </c>
    </row>
    <row r="29" spans="1:16" ht="15.95" customHeight="1" thickBot="1" x14ac:dyDescent="0.25">
      <c r="A29" s="1445"/>
      <c r="B29" s="1438" t="s">
        <v>452</v>
      </c>
      <c r="C29" s="1439">
        <v>523912203</v>
      </c>
      <c r="D29" s="1440">
        <v>764479208</v>
      </c>
      <c r="E29" s="1440">
        <v>90362240</v>
      </c>
      <c r="F29" s="1440">
        <v>41100858</v>
      </c>
      <c r="G29" s="1440">
        <v>6684371</v>
      </c>
      <c r="H29" s="1440">
        <v>61982468</v>
      </c>
      <c r="I29" s="1440">
        <v>32708428</v>
      </c>
      <c r="J29" s="1441">
        <v>280259</v>
      </c>
      <c r="K29" s="1442">
        <v>1521510034</v>
      </c>
      <c r="L29" s="1443">
        <v>27185596</v>
      </c>
      <c r="M29" s="1444">
        <v>1548695631</v>
      </c>
    </row>
    <row r="30" spans="1:16" ht="15.95" customHeight="1" x14ac:dyDescent="0.2">
      <c r="A30" s="1034"/>
      <c r="B30" s="1035" t="s">
        <v>453</v>
      </c>
      <c r="C30" s="937">
        <v>606532691</v>
      </c>
      <c r="D30" s="938">
        <v>897880604</v>
      </c>
      <c r="E30" s="938">
        <v>108073673</v>
      </c>
      <c r="F30" s="938">
        <v>57936796</v>
      </c>
      <c r="G30" s="938">
        <v>6085496</v>
      </c>
      <c r="H30" s="938">
        <v>80679100</v>
      </c>
      <c r="I30" s="938">
        <v>49932064</v>
      </c>
      <c r="J30" s="939">
        <v>362345</v>
      </c>
      <c r="K30" s="940">
        <v>1807482766</v>
      </c>
      <c r="L30" s="941">
        <v>29641972</v>
      </c>
      <c r="M30" s="942">
        <v>1837124739</v>
      </c>
    </row>
    <row r="31" spans="1:16" ht="15.95" customHeight="1" thickBot="1" x14ac:dyDescent="0.25">
      <c r="A31" s="1445"/>
      <c r="B31" s="1047" t="s">
        <v>454</v>
      </c>
      <c r="C31" s="1446">
        <v>393452969</v>
      </c>
      <c r="D31" s="1447">
        <v>610684533</v>
      </c>
      <c r="E31" s="1447">
        <v>69972247</v>
      </c>
      <c r="F31" s="1447">
        <v>37095443</v>
      </c>
      <c r="G31" s="1447">
        <v>3657989</v>
      </c>
      <c r="H31" s="1447">
        <v>47992533</v>
      </c>
      <c r="I31" s="1447">
        <v>33481820</v>
      </c>
      <c r="J31" s="1448">
        <v>63999</v>
      </c>
      <c r="K31" s="1449">
        <v>1196401532</v>
      </c>
      <c r="L31" s="1450">
        <v>18874287</v>
      </c>
      <c r="M31" s="1451">
        <v>1215275819</v>
      </c>
    </row>
    <row r="32" spans="1:16" ht="15.95" customHeight="1" x14ac:dyDescent="0.2">
      <c r="A32" s="1036"/>
      <c r="B32" s="1035" t="s">
        <v>455</v>
      </c>
      <c r="C32" s="937">
        <v>434399826</v>
      </c>
      <c r="D32" s="938">
        <v>736785170</v>
      </c>
      <c r="E32" s="938">
        <v>67753868</v>
      </c>
      <c r="F32" s="938">
        <v>42353909</v>
      </c>
      <c r="G32" s="938">
        <v>2411401</v>
      </c>
      <c r="H32" s="938">
        <v>57416778</v>
      </c>
      <c r="I32" s="938">
        <v>53795731</v>
      </c>
      <c r="J32" s="939">
        <v>406090</v>
      </c>
      <c r="K32" s="940">
        <v>1395322773</v>
      </c>
      <c r="L32" s="941">
        <v>22440793</v>
      </c>
      <c r="M32" s="942">
        <v>1417763566</v>
      </c>
    </row>
    <row r="33" spans="1:13" ht="15.95" customHeight="1" thickBot="1" x14ac:dyDescent="0.25">
      <c r="A33" s="1045"/>
      <c r="B33" s="1047" t="s">
        <v>456</v>
      </c>
      <c r="C33" s="1446">
        <v>270585885</v>
      </c>
      <c r="D33" s="1447">
        <v>488233188</v>
      </c>
      <c r="E33" s="1447">
        <v>39685539</v>
      </c>
      <c r="F33" s="1447">
        <v>26225146</v>
      </c>
      <c r="G33" s="1447">
        <v>1471618</v>
      </c>
      <c r="H33" s="1447">
        <v>35808778</v>
      </c>
      <c r="I33" s="1447">
        <v>24674013</v>
      </c>
      <c r="J33" s="1448">
        <v>178711</v>
      </c>
      <c r="K33" s="1449">
        <v>886862878</v>
      </c>
      <c r="L33" s="1450">
        <v>15335140</v>
      </c>
      <c r="M33" s="1451">
        <v>902198018</v>
      </c>
    </row>
    <row r="34" spans="1:13" ht="15.95" customHeight="1" x14ac:dyDescent="0.2">
      <c r="A34" s="1034"/>
      <c r="B34" s="1044" t="s">
        <v>457</v>
      </c>
      <c r="C34" s="1038">
        <v>403897865</v>
      </c>
      <c r="D34" s="1039">
        <v>713066336</v>
      </c>
      <c r="E34" s="1039">
        <v>46844739</v>
      </c>
      <c r="F34" s="1039">
        <v>27821598</v>
      </c>
      <c r="G34" s="1039">
        <v>2370104</v>
      </c>
      <c r="H34" s="1039">
        <v>41675461</v>
      </c>
      <c r="I34" s="1039">
        <v>37377095</v>
      </c>
      <c r="J34" s="1040">
        <v>360592</v>
      </c>
      <c r="K34" s="1041">
        <v>1273413788</v>
      </c>
      <c r="L34" s="1042">
        <v>27566571</v>
      </c>
      <c r="M34" s="1043">
        <v>1300980361</v>
      </c>
    </row>
    <row r="35" spans="1:13" ht="15.95" customHeight="1" thickBot="1" x14ac:dyDescent="0.25">
      <c r="A35" s="1045"/>
      <c r="B35" s="1037" t="s">
        <v>458</v>
      </c>
      <c r="C35" s="943">
        <v>287979738</v>
      </c>
      <c r="D35" s="944">
        <v>502178571</v>
      </c>
      <c r="E35" s="944">
        <v>28269816</v>
      </c>
      <c r="F35" s="944">
        <v>17564832</v>
      </c>
      <c r="G35" s="944">
        <v>1758546</v>
      </c>
      <c r="H35" s="944">
        <v>26598891</v>
      </c>
      <c r="I35" s="944">
        <v>25639229</v>
      </c>
      <c r="J35" s="945">
        <v>133150</v>
      </c>
      <c r="K35" s="946">
        <v>890122773</v>
      </c>
      <c r="L35" s="947">
        <v>19408370</v>
      </c>
      <c r="M35" s="948">
        <v>909531143</v>
      </c>
    </row>
    <row r="36" spans="1:13" ht="15.95" customHeight="1" thickBot="1" x14ac:dyDescent="0.25">
      <c r="A36" s="1046"/>
      <c r="B36" s="1035" t="s">
        <v>459</v>
      </c>
      <c r="C36" s="1048">
        <v>453066210.71999991</v>
      </c>
      <c r="D36" s="1049">
        <v>768633449.77999973</v>
      </c>
      <c r="E36" s="1049">
        <v>44449869.559999987</v>
      </c>
      <c r="F36" s="1049">
        <v>26191545.629999999</v>
      </c>
      <c r="G36" s="1049">
        <v>3804993.040000001</v>
      </c>
      <c r="H36" s="1049">
        <v>41307418.219999999</v>
      </c>
      <c r="I36" s="1049">
        <v>28857968.050000001</v>
      </c>
      <c r="J36" s="1050">
        <v>483579.30999999988</v>
      </c>
      <c r="K36" s="1051">
        <v>1366795034.3099999</v>
      </c>
      <c r="L36" s="1052">
        <v>28782413.68</v>
      </c>
      <c r="M36" s="1053">
        <v>1395577447.99</v>
      </c>
    </row>
    <row r="37" spans="1:13" ht="15.95" customHeight="1" x14ac:dyDescent="0.2">
      <c r="A37" s="1034"/>
      <c r="B37" s="1037" t="s">
        <v>460</v>
      </c>
      <c r="C37" s="1054">
        <v>304518338.02999997</v>
      </c>
      <c r="D37" s="1055">
        <v>514019864.26999998</v>
      </c>
      <c r="E37" s="1055">
        <v>27258071.359999999</v>
      </c>
      <c r="F37" s="1055">
        <v>16002550.02</v>
      </c>
      <c r="G37" s="1055">
        <v>2715689.33</v>
      </c>
      <c r="H37" s="1055">
        <v>25021697.609999999</v>
      </c>
      <c r="I37" s="1055">
        <v>17322638.359999999</v>
      </c>
      <c r="J37" s="1056">
        <v>308403.40999999997</v>
      </c>
      <c r="K37" s="1057">
        <f>SUM(C37:J37)</f>
        <v>907167252.38999999</v>
      </c>
      <c r="L37" s="1058">
        <v>18349534.670000002</v>
      </c>
      <c r="M37" s="1059">
        <f>SUM(K37+L37)</f>
        <v>925516787.05999994</v>
      </c>
    </row>
    <row r="38" spans="1:13" ht="15.95" customHeight="1" thickBot="1" x14ac:dyDescent="0.25">
      <c r="A38" s="1046"/>
      <c r="B38" s="1047" t="s">
        <v>461</v>
      </c>
      <c r="C38" s="1060">
        <v>110513784.55</v>
      </c>
      <c r="D38" s="1061">
        <v>193268353.84</v>
      </c>
      <c r="E38" s="1061">
        <v>9314470.1999999993</v>
      </c>
      <c r="F38" s="1061">
        <v>6660045.5500000007</v>
      </c>
      <c r="G38" s="1061">
        <v>992596.63000000012</v>
      </c>
      <c r="H38" s="1061">
        <v>8891626.0399999991</v>
      </c>
      <c r="I38" s="1061">
        <v>7509625.5799999991</v>
      </c>
      <c r="J38" s="1062">
        <v>52576.59</v>
      </c>
      <c r="K38" s="1063">
        <f>SUM(C38:J38)</f>
        <v>337203078.97999996</v>
      </c>
      <c r="L38" s="1064">
        <v>7287380.3600000003</v>
      </c>
      <c r="M38" s="1065">
        <f>SUM(K38+L38)</f>
        <v>344490459.33999997</v>
      </c>
    </row>
    <row r="39" spans="1:13" hidden="1" outlineLevel="1" x14ac:dyDescent="0.2">
      <c r="A39" s="1072"/>
      <c r="B39" s="1452" t="s">
        <v>68</v>
      </c>
      <c r="C39" s="1453">
        <v>270991845.04000002</v>
      </c>
      <c r="D39" s="1454">
        <v>490034009.44000012</v>
      </c>
      <c r="E39" s="1455">
        <v>30260277.260000002</v>
      </c>
      <c r="F39" s="1455">
        <v>18934626.719999999</v>
      </c>
      <c r="G39" s="1455">
        <v>2680584.9</v>
      </c>
      <c r="H39" s="1455">
        <v>29833399.190000001</v>
      </c>
      <c r="I39" s="1455">
        <v>46847040.090000004</v>
      </c>
      <c r="J39" s="1455">
        <v>788270.29</v>
      </c>
      <c r="K39" s="1456">
        <v>890370052.93000019</v>
      </c>
      <c r="L39" s="1457">
        <v>23126626</v>
      </c>
      <c r="M39" s="1457">
        <v>913496678.93000007</v>
      </c>
    </row>
    <row r="40" spans="1:13" hidden="1" outlineLevel="1" x14ac:dyDescent="0.2">
      <c r="A40" s="1073"/>
      <c r="B40" s="1066" t="s">
        <v>69</v>
      </c>
      <c r="C40" s="1067">
        <v>175965135.13999999</v>
      </c>
      <c r="D40" s="1068">
        <v>321684970.95999998</v>
      </c>
      <c r="E40" s="1069">
        <v>19670601.960000001</v>
      </c>
      <c r="F40" s="1069">
        <v>12261628.939999999</v>
      </c>
      <c r="G40" s="1069">
        <v>1799985.24</v>
      </c>
      <c r="H40" s="1069">
        <v>17871938.949999999</v>
      </c>
      <c r="I40" s="1069">
        <v>24102330.559999999</v>
      </c>
      <c r="J40" s="1069">
        <v>336373.15</v>
      </c>
      <c r="K40" s="1070">
        <v>573692964.89999998</v>
      </c>
      <c r="L40" s="1071">
        <v>14198248.6</v>
      </c>
      <c r="M40" s="1071">
        <v>587891213.49999988</v>
      </c>
    </row>
    <row r="41" spans="1:13" ht="13.5" hidden="1" customHeight="1" outlineLevel="1" thickBot="1" x14ac:dyDescent="0.25">
      <c r="A41" s="1074"/>
      <c r="B41" s="1075" t="s">
        <v>70</v>
      </c>
      <c r="C41" s="1076">
        <v>89429106.24000001</v>
      </c>
      <c r="D41" s="1077">
        <v>165286207.59</v>
      </c>
      <c r="E41" s="1078">
        <v>8752703.9600000009</v>
      </c>
      <c r="F41" s="1078">
        <v>5849251.2800000003</v>
      </c>
      <c r="G41" s="1078">
        <v>934451.85000000009</v>
      </c>
      <c r="H41" s="1078">
        <v>9194940.6999999993</v>
      </c>
      <c r="I41" s="1078">
        <v>10388927.99</v>
      </c>
      <c r="J41" s="1078">
        <v>176961.24</v>
      </c>
      <c r="K41" s="1079">
        <v>290012550.85000002</v>
      </c>
      <c r="L41" s="1080">
        <v>6942684.4800000004</v>
      </c>
      <c r="M41" s="1080">
        <v>296955235.32999998</v>
      </c>
    </row>
    <row r="42" spans="1:13" hidden="1" outlineLevel="1" x14ac:dyDescent="0.2">
      <c r="A42" s="1081"/>
      <c r="B42" s="1082" t="s">
        <v>71</v>
      </c>
      <c r="C42" s="1083">
        <v>274941898.50999999</v>
      </c>
      <c r="D42" s="1084">
        <v>524249690.35000008</v>
      </c>
      <c r="E42" s="1085">
        <v>23385576.75</v>
      </c>
      <c r="F42" s="1085">
        <v>17194384.539999999</v>
      </c>
      <c r="G42" s="1085">
        <v>3191004.399999999</v>
      </c>
      <c r="H42" s="1085">
        <v>29227572.59</v>
      </c>
      <c r="I42" s="1085">
        <v>38537578.130000003</v>
      </c>
      <c r="J42" s="1085">
        <v>578725.48</v>
      </c>
      <c r="K42" s="1086">
        <v>911306430.75000012</v>
      </c>
      <c r="L42" s="1087">
        <v>20106746.969999999</v>
      </c>
      <c r="M42" s="1087">
        <v>931413177.71999991</v>
      </c>
    </row>
    <row r="43" spans="1:13" hidden="1" outlineLevel="1" x14ac:dyDescent="0.2">
      <c r="A43" s="1088"/>
      <c r="B43" s="1089" t="s">
        <v>72</v>
      </c>
      <c r="C43" s="1090">
        <v>181308385.22</v>
      </c>
      <c r="D43" s="1091">
        <v>350892629.74000001</v>
      </c>
      <c r="E43" s="1092">
        <v>14956745.99</v>
      </c>
      <c r="F43" s="1092">
        <v>10741549.83</v>
      </c>
      <c r="G43" s="1092">
        <v>2161436.31</v>
      </c>
      <c r="H43" s="1092">
        <v>16169724.390000001</v>
      </c>
      <c r="I43" s="1092">
        <v>25126574.949999999</v>
      </c>
      <c r="J43" s="1092">
        <v>201368</v>
      </c>
      <c r="K43" s="1093">
        <v>601558414.43000007</v>
      </c>
      <c r="L43" s="1094">
        <v>12725836.789999999</v>
      </c>
      <c r="M43" s="1094">
        <v>614284251.22000003</v>
      </c>
    </row>
    <row r="44" spans="1:13" ht="13.5" hidden="1" customHeight="1" outlineLevel="1" thickBot="1" x14ac:dyDescent="0.25">
      <c r="A44" s="1095"/>
      <c r="B44" s="1096" t="s">
        <v>73</v>
      </c>
      <c r="C44" s="1097">
        <v>92528039.49000001</v>
      </c>
      <c r="D44" s="1098">
        <v>181250811.53</v>
      </c>
      <c r="E44" s="1099">
        <v>7306903.25</v>
      </c>
      <c r="F44" s="1099">
        <v>5433983.5699999994</v>
      </c>
      <c r="G44" s="1099">
        <v>1081797.6399999999</v>
      </c>
      <c r="H44" s="1099">
        <v>8099266.7800000012</v>
      </c>
      <c r="I44" s="1099">
        <v>12473754.9</v>
      </c>
      <c r="J44" s="1099">
        <v>123708</v>
      </c>
      <c r="K44" s="1100">
        <v>308298265.16000009</v>
      </c>
      <c r="L44" s="1101">
        <v>6404791.7199999997</v>
      </c>
      <c r="M44" s="1101">
        <v>314703056.88000011</v>
      </c>
    </row>
    <row r="45" spans="1:13" ht="13.5" hidden="1" customHeight="1" outlineLevel="1" x14ac:dyDescent="0.2">
      <c r="A45" s="1102"/>
      <c r="B45" s="1103" t="s">
        <v>74</v>
      </c>
      <c r="C45" s="1104">
        <v>307404535.76999998</v>
      </c>
      <c r="D45" s="1105">
        <v>544832822.11000001</v>
      </c>
      <c r="E45" s="1106">
        <v>19585308.940000001</v>
      </c>
      <c r="F45" s="1106">
        <v>16792457.449999999</v>
      </c>
      <c r="G45" s="1106">
        <v>3406328.1800000011</v>
      </c>
      <c r="H45" s="1106">
        <v>27597340.600000001</v>
      </c>
      <c r="I45" s="1106">
        <v>42057119.849999987</v>
      </c>
      <c r="J45" s="1106">
        <v>755957.46</v>
      </c>
      <c r="K45" s="1107">
        <v>962431870.36000025</v>
      </c>
      <c r="L45" s="1108">
        <v>16612964.789999999</v>
      </c>
      <c r="M45" s="1108">
        <v>979044835.14999986</v>
      </c>
    </row>
    <row r="46" spans="1:13" collapsed="1" x14ac:dyDescent="0.2">
      <c r="A46" s="1109" t="s">
        <v>462</v>
      </c>
    </row>
    <row r="47" spans="1:13" x14ac:dyDescent="0.2">
      <c r="A47" s="679" t="s">
        <v>412</v>
      </c>
      <c r="B47" s="683"/>
      <c r="C47" s="683"/>
    </row>
    <row r="48" spans="1:13" x14ac:dyDescent="0.2">
      <c r="A48" s="683" t="s">
        <v>463</v>
      </c>
      <c r="B48" s="704"/>
      <c r="C48" s="705"/>
      <c r="D48" s="705"/>
    </row>
    <row r="49" spans="1:11" x14ac:dyDescent="0.2">
      <c r="A49" s="683" t="s">
        <v>464</v>
      </c>
      <c r="B49" s="704"/>
      <c r="C49" s="704"/>
      <c r="D49" s="704"/>
    </row>
    <row r="51" spans="1:11" x14ac:dyDescent="0.2">
      <c r="K51" s="697"/>
    </row>
  </sheetData>
  <mergeCells count="4">
    <mergeCell ref="K9:K10"/>
    <mergeCell ref="L9:L10"/>
    <mergeCell ref="M9:M10"/>
    <mergeCell ref="C9:J9"/>
  </mergeCells>
  <pageMargins left="0.39370078740157483" right="0.39370078740157483" top="0.78740157480314965" bottom="0.79" header="0.51181102362204722" footer="0.51181102362204722"/>
  <pageSetup paperSize="9" orientation="portrait" verticalDpi="0"/>
  <headerFooter alignWithMargins="0">
    <oddFooter>&amp;L&amp;F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59"/>
  <sheetViews>
    <sheetView showGridLines="0" zoomScaleNormal="100" workbookViewId="0">
      <selection activeCell="L19" sqref="L19"/>
    </sheetView>
  </sheetViews>
  <sheetFormatPr baseColWidth="10" defaultColWidth="11.42578125" defaultRowHeight="12" outlineLevelRow="1" x14ac:dyDescent="0.2"/>
  <cols>
    <col min="1" max="1" width="4.85546875" style="1645" customWidth="1"/>
    <col min="2" max="2" width="23.85546875" style="1537" customWidth="1"/>
    <col min="3" max="3" width="14.85546875" style="1537" customWidth="1"/>
    <col min="4" max="7" width="10.7109375" style="1537" customWidth="1"/>
    <col min="8" max="8" width="11.7109375" style="1537" customWidth="1"/>
    <col min="9" max="9" width="16.42578125" style="1537" customWidth="1"/>
    <col min="10" max="10" width="18.28515625" style="1538" customWidth="1"/>
    <col min="11" max="11" width="5" style="1537" customWidth="1"/>
    <col min="12" max="12" width="11.42578125" style="1537" customWidth="1"/>
    <col min="13" max="16384" width="11.42578125" style="1537"/>
  </cols>
  <sheetData>
    <row r="1" spans="1:15" x14ac:dyDescent="0.2">
      <c r="A1" s="1536" t="s">
        <v>0</v>
      </c>
    </row>
    <row r="2" spans="1:15" x14ac:dyDescent="0.2">
      <c r="A2" s="1539"/>
    </row>
    <row r="3" spans="1:15" x14ac:dyDescent="0.2">
      <c r="A3" s="1536" t="str">
        <f>A6</f>
        <v>Tabell 4-2 - A - Gjennomsnittlig antall aktive tjenestemottagere og brutto tilkjent stønad pr. mottager pr. mnd. i perioden  31.08.-31.12.</v>
      </c>
    </row>
    <row r="4" spans="1:15" x14ac:dyDescent="0.2">
      <c r="A4" s="1540"/>
    </row>
    <row r="5" spans="1:15" s="1542" customFormat="1" x14ac:dyDescent="0.2">
      <c r="A5" s="1541"/>
      <c r="J5" s="1543"/>
    </row>
    <row r="6" spans="1:15" s="1542" customFormat="1" ht="15.75" customHeight="1" thickBot="1" x14ac:dyDescent="0.25">
      <c r="A6" s="1544" t="s">
        <v>465</v>
      </c>
      <c r="J6" s="1543"/>
    </row>
    <row r="7" spans="1:15" s="1542" customFormat="1" ht="12.75" customHeight="1" x14ac:dyDescent="0.2">
      <c r="A7" s="1545"/>
      <c r="B7" s="1546"/>
      <c r="C7" s="1547"/>
      <c r="D7" s="1879" t="s">
        <v>466</v>
      </c>
      <c r="E7" s="1819"/>
      <c r="F7" s="1819"/>
      <c r="G7" s="1867"/>
      <c r="H7" s="1548"/>
      <c r="I7" s="1549" t="s">
        <v>467</v>
      </c>
      <c r="J7" s="1550"/>
    </row>
    <row r="8" spans="1:15" s="1542" customFormat="1" ht="72" customHeight="1" thickBot="1" x14ac:dyDescent="0.25">
      <c r="A8" s="1551" t="s">
        <v>3</v>
      </c>
      <c r="B8" s="1552" t="s">
        <v>4</v>
      </c>
      <c r="C8" s="1553" t="s">
        <v>468</v>
      </c>
      <c r="D8" s="1554" t="s">
        <v>469</v>
      </c>
      <c r="E8" s="1555" t="s">
        <v>470</v>
      </c>
      <c r="F8" s="1556" t="s">
        <v>471</v>
      </c>
      <c r="G8" s="1556" t="s">
        <v>472</v>
      </c>
      <c r="H8" s="1557" t="s">
        <v>473</v>
      </c>
      <c r="I8" s="1555" t="s">
        <v>474</v>
      </c>
      <c r="J8" s="1558" t="s">
        <v>475</v>
      </c>
    </row>
    <row r="9" spans="1:15" ht="14.25" customHeight="1" x14ac:dyDescent="0.25">
      <c r="A9" s="1559">
        <v>1</v>
      </c>
      <c r="B9" s="1560" t="s">
        <v>14</v>
      </c>
      <c r="C9" s="1561">
        <v>1291</v>
      </c>
      <c r="D9" s="1562">
        <v>41</v>
      </c>
      <c r="E9" s="1562">
        <v>86</v>
      </c>
      <c r="F9" s="1562">
        <v>361</v>
      </c>
      <c r="G9" s="1563">
        <v>803</v>
      </c>
      <c r="H9" s="1564">
        <v>1291</v>
      </c>
      <c r="I9" s="1564">
        <v>16889</v>
      </c>
      <c r="J9" s="1565">
        <v>95</v>
      </c>
    </row>
    <row r="10" spans="1:15" ht="15" customHeight="1" x14ac:dyDescent="0.25">
      <c r="A10" s="1566">
        <v>2</v>
      </c>
      <c r="B10" s="1567" t="s">
        <v>15</v>
      </c>
      <c r="C10" s="1568">
        <v>1496</v>
      </c>
      <c r="D10" s="1569">
        <v>59</v>
      </c>
      <c r="E10" s="1569">
        <v>152</v>
      </c>
      <c r="F10" s="1569">
        <v>313</v>
      </c>
      <c r="G10" s="1570">
        <v>973</v>
      </c>
      <c r="H10" s="1571">
        <v>1496</v>
      </c>
      <c r="I10" s="1571">
        <v>17677</v>
      </c>
      <c r="J10" s="1572">
        <v>99</v>
      </c>
      <c r="L10" s="1573"/>
      <c r="M10" s="1574"/>
      <c r="N10" s="1574"/>
      <c r="O10" s="1574"/>
    </row>
    <row r="11" spans="1:15" ht="14.25" customHeight="1" x14ac:dyDescent="0.25">
      <c r="A11" s="1566">
        <v>3</v>
      </c>
      <c r="B11" s="1567" t="s">
        <v>17</v>
      </c>
      <c r="C11" s="1568">
        <v>977</v>
      </c>
      <c r="D11" s="1569">
        <v>34</v>
      </c>
      <c r="E11" s="1569">
        <v>62</v>
      </c>
      <c r="F11" s="1569">
        <v>279</v>
      </c>
      <c r="G11" s="1570">
        <v>603</v>
      </c>
      <c r="H11" s="1571">
        <v>977</v>
      </c>
      <c r="I11" s="1571">
        <v>15937</v>
      </c>
      <c r="J11" s="1572">
        <v>89</v>
      </c>
      <c r="L11" s="1575"/>
    </row>
    <row r="12" spans="1:15" ht="14.25" customHeight="1" x14ac:dyDescent="0.25">
      <c r="A12" s="1566">
        <v>4</v>
      </c>
      <c r="B12" s="1567" t="s">
        <v>18</v>
      </c>
      <c r="C12" s="1568">
        <v>766</v>
      </c>
      <c r="D12" s="1569">
        <v>20</v>
      </c>
      <c r="E12" s="1569">
        <v>80</v>
      </c>
      <c r="F12" s="1569">
        <v>153</v>
      </c>
      <c r="G12" s="1570">
        <v>513</v>
      </c>
      <c r="H12" s="1571">
        <v>766</v>
      </c>
      <c r="I12" s="1571">
        <v>17927</v>
      </c>
      <c r="J12" s="1572">
        <v>101</v>
      </c>
      <c r="L12" s="270"/>
    </row>
    <row r="13" spans="1:15" ht="15" customHeight="1" x14ac:dyDescent="0.25">
      <c r="A13" s="1566">
        <v>5</v>
      </c>
      <c r="B13" s="1567" t="s">
        <v>19</v>
      </c>
      <c r="C13" s="1568">
        <v>703</v>
      </c>
      <c r="D13" s="1569">
        <v>21</v>
      </c>
      <c r="E13" s="1569">
        <v>62</v>
      </c>
      <c r="F13" s="1569">
        <v>170</v>
      </c>
      <c r="G13" s="1570">
        <v>451</v>
      </c>
      <c r="H13" s="1571">
        <v>703</v>
      </c>
      <c r="I13" s="1571">
        <v>16132</v>
      </c>
      <c r="J13" s="1572">
        <v>91</v>
      </c>
      <c r="L13" s="1573"/>
    </row>
    <row r="14" spans="1:15" ht="14.25" customHeight="1" x14ac:dyDescent="0.25">
      <c r="A14" s="1566">
        <v>6</v>
      </c>
      <c r="B14" s="1567" t="s">
        <v>20</v>
      </c>
      <c r="C14" s="1568">
        <v>370</v>
      </c>
      <c r="D14" s="1569">
        <v>9</v>
      </c>
      <c r="E14" s="1569">
        <v>24</v>
      </c>
      <c r="F14" s="1569">
        <v>105</v>
      </c>
      <c r="G14" s="1570">
        <v>233</v>
      </c>
      <c r="H14" s="1571">
        <v>370</v>
      </c>
      <c r="I14" s="1571">
        <v>19845</v>
      </c>
      <c r="J14" s="1572">
        <v>111</v>
      </c>
      <c r="L14" s="270"/>
    </row>
    <row r="15" spans="1:15" ht="15" customHeight="1" x14ac:dyDescent="0.25">
      <c r="A15" s="1566">
        <v>7</v>
      </c>
      <c r="B15" s="1567" t="s">
        <v>21</v>
      </c>
      <c r="C15" s="1568">
        <v>406</v>
      </c>
      <c r="D15" s="1569">
        <v>13</v>
      </c>
      <c r="E15" s="1569">
        <v>35</v>
      </c>
      <c r="F15" s="1569">
        <v>142</v>
      </c>
      <c r="G15" s="1570">
        <v>216</v>
      </c>
      <c r="H15" s="1571">
        <v>406</v>
      </c>
      <c r="I15" s="1571">
        <v>17162</v>
      </c>
      <c r="J15" s="1572">
        <v>96</v>
      </c>
      <c r="L15" s="1576"/>
      <c r="O15" s="1537" t="s">
        <v>16</v>
      </c>
    </row>
    <row r="16" spans="1:15" ht="14.25" customHeight="1" x14ac:dyDescent="0.25">
      <c r="A16" s="1566">
        <v>8</v>
      </c>
      <c r="B16" s="1567" t="s">
        <v>22</v>
      </c>
      <c r="C16" s="1568">
        <v>621</v>
      </c>
      <c r="D16" s="1569">
        <v>21</v>
      </c>
      <c r="E16" s="1569">
        <v>48</v>
      </c>
      <c r="F16" s="1569">
        <v>193</v>
      </c>
      <c r="G16" s="1570">
        <v>360</v>
      </c>
      <c r="H16" s="1571">
        <v>621</v>
      </c>
      <c r="I16" s="1571">
        <v>16418</v>
      </c>
      <c r="J16" s="1572">
        <v>92</v>
      </c>
    </row>
    <row r="17" spans="1:16" ht="14.25" customHeight="1" x14ac:dyDescent="0.25">
      <c r="A17" s="1566">
        <v>9</v>
      </c>
      <c r="B17" s="1567" t="s">
        <v>23</v>
      </c>
      <c r="C17" s="1568">
        <v>795</v>
      </c>
      <c r="D17" s="1569">
        <v>24</v>
      </c>
      <c r="E17" s="1569">
        <v>85</v>
      </c>
      <c r="F17" s="1569">
        <v>195</v>
      </c>
      <c r="G17" s="1570">
        <v>491</v>
      </c>
      <c r="H17" s="1571">
        <v>795</v>
      </c>
      <c r="I17" s="1571">
        <v>19076</v>
      </c>
      <c r="J17" s="1572">
        <v>107</v>
      </c>
      <c r="L17" s="1577"/>
      <c r="N17" s="1537" t="s">
        <v>16</v>
      </c>
    </row>
    <row r="18" spans="1:16" ht="14.25" customHeight="1" x14ac:dyDescent="0.25">
      <c r="A18" s="1566">
        <v>10</v>
      </c>
      <c r="B18" s="1567" t="s">
        <v>24</v>
      </c>
      <c r="C18" s="1568">
        <v>656</v>
      </c>
      <c r="D18" s="1569">
        <v>21</v>
      </c>
      <c r="E18" s="1569">
        <v>58</v>
      </c>
      <c r="F18" s="1569">
        <v>157</v>
      </c>
      <c r="G18" s="1570">
        <v>421</v>
      </c>
      <c r="H18" s="1571">
        <v>656</v>
      </c>
      <c r="I18" s="1571">
        <v>19010</v>
      </c>
      <c r="J18" s="1572">
        <v>107</v>
      </c>
    </row>
    <row r="19" spans="1:16" ht="14.25" customHeight="1" x14ac:dyDescent="0.25">
      <c r="A19" s="1566">
        <v>11</v>
      </c>
      <c r="B19" s="1567" t="s">
        <v>25</v>
      </c>
      <c r="C19" s="1568">
        <v>982</v>
      </c>
      <c r="D19" s="1569">
        <v>18</v>
      </c>
      <c r="E19" s="1569">
        <v>83</v>
      </c>
      <c r="F19" s="1569">
        <v>213</v>
      </c>
      <c r="G19" s="1570">
        <v>669</v>
      </c>
      <c r="H19" s="1571">
        <v>982</v>
      </c>
      <c r="I19" s="1571">
        <v>20053</v>
      </c>
      <c r="J19" s="1578">
        <v>113</v>
      </c>
    </row>
    <row r="20" spans="1:16" ht="14.25" customHeight="1" x14ac:dyDescent="0.25">
      <c r="A20" s="1566">
        <v>12</v>
      </c>
      <c r="B20" s="1567" t="s">
        <v>26</v>
      </c>
      <c r="C20" s="1568">
        <v>1043</v>
      </c>
      <c r="D20" s="1569">
        <v>25</v>
      </c>
      <c r="E20" s="1569">
        <v>97</v>
      </c>
      <c r="F20" s="1569">
        <v>233</v>
      </c>
      <c r="G20" s="1570">
        <v>689</v>
      </c>
      <c r="H20" s="1571">
        <v>1043</v>
      </c>
      <c r="I20" s="1571">
        <v>19211</v>
      </c>
      <c r="J20" s="1572">
        <v>108</v>
      </c>
      <c r="P20" s="1579"/>
    </row>
    <row r="21" spans="1:16" ht="14.25" customHeight="1" x14ac:dyDescent="0.25">
      <c r="A21" s="1566">
        <v>13</v>
      </c>
      <c r="B21" s="1567" t="s">
        <v>27</v>
      </c>
      <c r="C21" s="1568">
        <v>701</v>
      </c>
      <c r="D21" s="1569">
        <v>21</v>
      </c>
      <c r="E21" s="1569">
        <v>43</v>
      </c>
      <c r="F21" s="1569">
        <v>230</v>
      </c>
      <c r="G21" s="1570">
        <v>407</v>
      </c>
      <c r="H21" s="1571">
        <v>701</v>
      </c>
      <c r="I21" s="1571">
        <v>16267</v>
      </c>
      <c r="J21" s="1572">
        <v>91</v>
      </c>
    </row>
    <row r="22" spans="1:16" ht="14.25" customHeight="1" x14ac:dyDescent="0.25">
      <c r="A22" s="1566">
        <v>14</v>
      </c>
      <c r="B22" s="1567" t="s">
        <v>170</v>
      </c>
      <c r="C22" s="1568">
        <v>505</v>
      </c>
      <c r="D22" s="1569">
        <v>26</v>
      </c>
      <c r="E22" s="1569">
        <v>41</v>
      </c>
      <c r="F22" s="1569">
        <v>161</v>
      </c>
      <c r="G22" s="1570">
        <v>277</v>
      </c>
      <c r="H22" s="1571">
        <v>505</v>
      </c>
      <c r="I22" s="1571">
        <v>15781</v>
      </c>
      <c r="J22" s="1572">
        <v>89</v>
      </c>
      <c r="L22" s="1574"/>
    </row>
    <row r="23" spans="1:16" ht="14.25" customHeight="1" thickBot="1" x14ac:dyDescent="0.3">
      <c r="A23" s="1580">
        <v>15</v>
      </c>
      <c r="B23" s="1581" t="s">
        <v>29</v>
      </c>
      <c r="C23" s="1582">
        <v>1047</v>
      </c>
      <c r="D23" s="1583">
        <v>27</v>
      </c>
      <c r="E23" s="1583">
        <v>107</v>
      </c>
      <c r="F23" s="1583">
        <v>218</v>
      </c>
      <c r="G23" s="1584">
        <v>696</v>
      </c>
      <c r="H23" s="1585">
        <v>1047</v>
      </c>
      <c r="I23" s="1585">
        <v>19769</v>
      </c>
      <c r="J23" s="1586">
        <v>111</v>
      </c>
      <c r="N23" s="1537" t="s">
        <v>16</v>
      </c>
    </row>
    <row r="24" spans="1:16" ht="15" customHeight="1" x14ac:dyDescent="0.2">
      <c r="A24" s="1587"/>
      <c r="B24" s="1588" t="s">
        <v>476</v>
      </c>
      <c r="C24" s="1589">
        <v>12360</v>
      </c>
      <c r="D24" s="1589">
        <v>378</v>
      </c>
      <c r="E24" s="1589">
        <v>1062</v>
      </c>
      <c r="F24" s="1589">
        <v>3121</v>
      </c>
      <c r="G24" s="1589">
        <v>7800</v>
      </c>
      <c r="H24" s="1590">
        <v>12360</v>
      </c>
      <c r="I24" s="1590">
        <v>17810</v>
      </c>
      <c r="J24" s="1591">
        <v>100</v>
      </c>
    </row>
    <row r="25" spans="1:16" ht="15" customHeight="1" x14ac:dyDescent="0.25">
      <c r="A25" s="1592"/>
      <c r="B25" s="1593" t="s">
        <v>477</v>
      </c>
      <c r="C25" s="1594">
        <v>11621</v>
      </c>
      <c r="D25" s="1594">
        <v>379</v>
      </c>
      <c r="E25" s="1594">
        <v>994</v>
      </c>
      <c r="F25" s="1594">
        <v>3018</v>
      </c>
      <c r="G25" s="1594">
        <v>7230</v>
      </c>
      <c r="H25" s="1595">
        <v>11621</v>
      </c>
      <c r="I25" s="1595">
        <v>17256</v>
      </c>
      <c r="J25" s="1596">
        <v>100</v>
      </c>
    </row>
    <row r="26" spans="1:16" ht="15" customHeight="1" x14ac:dyDescent="0.2">
      <c r="A26" s="1587"/>
      <c r="B26" s="1588" t="s">
        <v>478</v>
      </c>
      <c r="C26" s="1589">
        <v>11640</v>
      </c>
      <c r="D26" s="1589">
        <v>306</v>
      </c>
      <c r="E26" s="1589">
        <v>1035</v>
      </c>
      <c r="F26" s="1589">
        <v>1529</v>
      </c>
      <c r="G26" s="1589">
        <v>8771</v>
      </c>
      <c r="H26" s="1590">
        <v>11640</v>
      </c>
      <c r="I26" s="1590">
        <v>17482</v>
      </c>
      <c r="J26" s="1591">
        <v>100</v>
      </c>
    </row>
    <row r="27" spans="1:16" ht="15" customHeight="1" x14ac:dyDescent="0.25">
      <c r="A27" s="1601"/>
      <c r="B27" s="1593" t="s">
        <v>479</v>
      </c>
      <c r="C27" s="1594">
        <v>11262</v>
      </c>
      <c r="D27" s="1594">
        <v>309</v>
      </c>
      <c r="E27" s="1594">
        <v>967</v>
      </c>
      <c r="F27" s="1594">
        <v>1519</v>
      </c>
      <c r="G27" s="1594">
        <v>8468</v>
      </c>
      <c r="H27" s="1595">
        <v>11262</v>
      </c>
      <c r="I27" s="1595">
        <v>17251</v>
      </c>
      <c r="J27" s="1596">
        <v>100</v>
      </c>
    </row>
    <row r="28" spans="1:16" ht="15" customHeight="1" x14ac:dyDescent="0.25">
      <c r="A28" s="1605"/>
      <c r="B28" s="1597" t="s">
        <v>480</v>
      </c>
      <c r="C28" s="1598">
        <v>10578</v>
      </c>
      <c r="D28" s="1598">
        <v>140</v>
      </c>
      <c r="E28" s="1598">
        <v>1054</v>
      </c>
      <c r="F28" s="1598">
        <v>800</v>
      </c>
      <c r="G28" s="1598">
        <v>8584</v>
      </c>
      <c r="H28" s="1599">
        <v>17010</v>
      </c>
      <c r="I28" s="1599">
        <v>10578</v>
      </c>
      <c r="J28" s="1600">
        <v>100</v>
      </c>
    </row>
    <row r="29" spans="1:16" ht="15" customHeight="1" x14ac:dyDescent="0.25">
      <c r="A29" s="1601"/>
      <c r="B29" s="1602" t="s">
        <v>481</v>
      </c>
      <c r="C29" s="1603">
        <v>9434</v>
      </c>
      <c r="D29" s="1603">
        <v>104</v>
      </c>
      <c r="E29" s="1603">
        <v>931</v>
      </c>
      <c r="F29" s="1603">
        <v>651</v>
      </c>
      <c r="G29" s="1603">
        <v>7749</v>
      </c>
      <c r="H29" s="1604">
        <v>16384</v>
      </c>
      <c r="I29" s="1604">
        <v>9434</v>
      </c>
      <c r="J29" s="1596">
        <v>100</v>
      </c>
    </row>
    <row r="30" spans="1:16" ht="14.25" customHeight="1" x14ac:dyDescent="0.25">
      <c r="A30" s="1587"/>
      <c r="B30" s="1606" t="s">
        <v>482</v>
      </c>
      <c r="C30" s="1607">
        <v>9316</v>
      </c>
      <c r="D30" s="1607">
        <v>11</v>
      </c>
      <c r="E30" s="1607">
        <v>835</v>
      </c>
      <c r="F30" s="1607">
        <v>198</v>
      </c>
      <c r="G30" s="1607">
        <v>8272</v>
      </c>
      <c r="H30" s="1608">
        <v>9316</v>
      </c>
      <c r="I30" s="1608">
        <v>15620</v>
      </c>
      <c r="J30" s="1609">
        <v>100</v>
      </c>
      <c r="L30" s="1610"/>
      <c r="M30" s="1610"/>
      <c r="N30" s="1610"/>
    </row>
    <row r="31" spans="1:16" ht="15" customHeight="1" x14ac:dyDescent="0.25">
      <c r="A31" s="1601"/>
      <c r="B31" s="1602" t="s">
        <v>483</v>
      </c>
      <c r="C31" s="1603">
        <v>8186</v>
      </c>
      <c r="D31" s="1603">
        <v>15</v>
      </c>
      <c r="E31" s="1603">
        <v>750</v>
      </c>
      <c r="F31" s="1603">
        <v>188</v>
      </c>
      <c r="G31" s="1603">
        <v>7233</v>
      </c>
      <c r="H31" s="1604">
        <v>8186</v>
      </c>
      <c r="I31" s="1604">
        <v>14546</v>
      </c>
      <c r="J31" s="1596">
        <v>100</v>
      </c>
      <c r="L31" s="1610"/>
      <c r="M31" s="1610"/>
      <c r="N31" s="1610"/>
    </row>
    <row r="32" spans="1:16" ht="14.25" customHeight="1" x14ac:dyDescent="0.25">
      <c r="A32" s="1587"/>
      <c r="B32" s="1597" t="s">
        <v>484</v>
      </c>
      <c r="C32" s="1598">
        <v>8447</v>
      </c>
      <c r="D32" s="1598">
        <v>29</v>
      </c>
      <c r="E32" s="1598">
        <v>725</v>
      </c>
      <c r="F32" s="1598">
        <v>255</v>
      </c>
      <c r="G32" s="1598">
        <v>7444</v>
      </c>
      <c r="H32" s="1599">
        <v>8453</v>
      </c>
      <c r="I32" s="1599">
        <v>13213</v>
      </c>
      <c r="J32" s="1600">
        <v>100</v>
      </c>
    </row>
    <row r="33" spans="1:18" ht="15" customHeight="1" x14ac:dyDescent="0.25">
      <c r="A33" s="1601"/>
      <c r="B33" s="1602" t="s">
        <v>485</v>
      </c>
      <c r="C33" s="1603">
        <v>8385</v>
      </c>
      <c r="D33" s="1603">
        <v>36</v>
      </c>
      <c r="E33" s="1603">
        <v>788</v>
      </c>
      <c r="F33" s="1603">
        <v>250</v>
      </c>
      <c r="G33" s="1603">
        <v>7312</v>
      </c>
      <c r="H33" s="1604">
        <v>8385</v>
      </c>
      <c r="I33" s="1604">
        <v>12883</v>
      </c>
      <c r="J33" s="1596">
        <v>100</v>
      </c>
    </row>
    <row r="34" spans="1:18" ht="14.25" customHeight="1" x14ac:dyDescent="0.25">
      <c r="A34" s="1587"/>
      <c r="B34" s="1597" t="s">
        <v>486</v>
      </c>
      <c r="C34" s="1598">
        <v>8965</v>
      </c>
      <c r="D34" s="1598">
        <v>61</v>
      </c>
      <c r="E34" s="1598">
        <v>802</v>
      </c>
      <c r="F34" s="1598">
        <v>356</v>
      </c>
      <c r="G34" s="1598">
        <v>7746</v>
      </c>
      <c r="H34" s="1599">
        <v>8965</v>
      </c>
      <c r="I34" s="1599">
        <v>12902</v>
      </c>
      <c r="J34" s="1600">
        <v>100</v>
      </c>
      <c r="L34" s="1610"/>
      <c r="M34" s="1610"/>
      <c r="N34" s="1610" t="s">
        <v>16</v>
      </c>
    </row>
    <row r="35" spans="1:18" ht="15" customHeight="1" x14ac:dyDescent="0.25">
      <c r="A35" s="1601"/>
      <c r="B35" s="1602" t="s">
        <v>487</v>
      </c>
      <c r="C35" s="1603">
        <v>8921</v>
      </c>
      <c r="D35" s="1603">
        <v>56</v>
      </c>
      <c r="E35" s="1603">
        <v>808</v>
      </c>
      <c r="F35" s="1603">
        <v>351</v>
      </c>
      <c r="G35" s="1603">
        <v>7706</v>
      </c>
      <c r="H35" s="1604">
        <v>8921</v>
      </c>
      <c r="I35" s="1604">
        <v>12599</v>
      </c>
      <c r="J35" s="1596">
        <v>100</v>
      </c>
    </row>
    <row r="36" spans="1:18" ht="14.25" customHeight="1" x14ac:dyDescent="0.25">
      <c r="A36" s="1587"/>
      <c r="B36" s="1597" t="s">
        <v>488</v>
      </c>
      <c r="C36" s="1598">
        <v>8891.25</v>
      </c>
      <c r="D36" s="1598">
        <v>72.5</v>
      </c>
      <c r="E36" s="1598">
        <v>725.25</v>
      </c>
      <c r="F36" s="1598">
        <v>390</v>
      </c>
      <c r="G36" s="1598">
        <v>7703.5</v>
      </c>
      <c r="H36" s="1599">
        <v>8891.25</v>
      </c>
      <c r="I36" s="1599">
        <v>13304.42017714045</v>
      </c>
      <c r="J36" s="1600">
        <v>100</v>
      </c>
      <c r="L36" s="1610"/>
      <c r="M36" s="1610"/>
      <c r="N36" s="1610"/>
    </row>
    <row r="37" spans="1:18" ht="15" customHeight="1" x14ac:dyDescent="0.25">
      <c r="A37" s="1601"/>
      <c r="B37" s="1602" t="s">
        <v>489</v>
      </c>
      <c r="C37" s="1603">
        <v>8518.7000000000007</v>
      </c>
      <c r="D37" s="1603">
        <v>92.4</v>
      </c>
      <c r="E37" s="1603">
        <v>707.1</v>
      </c>
      <c r="F37" s="1603">
        <v>374.8</v>
      </c>
      <c r="G37" s="1603">
        <v>7344.4</v>
      </c>
      <c r="H37" s="1604">
        <v>8518.7000000000007</v>
      </c>
      <c r="I37" s="1604">
        <v>12812.6778968622</v>
      </c>
      <c r="J37" s="1596">
        <v>100</v>
      </c>
      <c r="L37" s="1610"/>
    </row>
    <row r="38" spans="1:18" ht="14.25" customHeight="1" x14ac:dyDescent="0.25">
      <c r="A38" s="1611"/>
      <c r="B38" s="1597" t="s">
        <v>490</v>
      </c>
      <c r="C38" s="1598">
        <v>9269</v>
      </c>
      <c r="D38" s="1598">
        <v>129.5</v>
      </c>
      <c r="E38" s="1598">
        <v>755.75</v>
      </c>
      <c r="F38" s="1598">
        <v>407.25</v>
      </c>
      <c r="G38" s="1598">
        <v>7976.5</v>
      </c>
      <c r="H38" s="1599">
        <v>9269</v>
      </c>
      <c r="I38" s="1599">
        <v>13046.43661667925</v>
      </c>
      <c r="J38" s="1600">
        <v>100</v>
      </c>
    </row>
    <row r="39" spans="1:18" ht="15" customHeight="1" x14ac:dyDescent="0.25">
      <c r="A39" s="1618"/>
      <c r="B39" s="1602" t="s">
        <v>491</v>
      </c>
      <c r="C39" s="1603">
        <v>9156</v>
      </c>
      <c r="D39" s="1603">
        <v>141.25</v>
      </c>
      <c r="E39" s="1603">
        <v>771.5</v>
      </c>
      <c r="F39" s="1603">
        <v>429</v>
      </c>
      <c r="G39" s="1603">
        <v>7814.25</v>
      </c>
      <c r="H39" s="1604">
        <f>SUM(D39:G39)</f>
        <v>9156</v>
      </c>
      <c r="I39" s="1604">
        <v>12410.1605895025</v>
      </c>
      <c r="J39" s="1596">
        <v>100</v>
      </c>
      <c r="L39" s="1537" t="s">
        <v>16</v>
      </c>
    </row>
    <row r="40" spans="1:18" ht="14.25" customHeight="1" x14ac:dyDescent="0.25">
      <c r="A40" s="1624"/>
      <c r="B40" s="1612" t="s">
        <v>492</v>
      </c>
      <c r="C40" s="1613">
        <v>9296</v>
      </c>
      <c r="D40" s="1614">
        <v>172</v>
      </c>
      <c r="E40" s="1614">
        <v>770</v>
      </c>
      <c r="F40" s="1614">
        <v>490</v>
      </c>
      <c r="G40" s="1615">
        <v>7864</v>
      </c>
      <c r="H40" s="1616">
        <v>9296</v>
      </c>
      <c r="I40" s="1614">
        <v>12953</v>
      </c>
      <c r="J40" s="1617">
        <v>100</v>
      </c>
      <c r="L40" s="1610"/>
    </row>
    <row r="41" spans="1:18" ht="15" customHeight="1" x14ac:dyDescent="0.25">
      <c r="A41" s="1631"/>
      <c r="B41" s="1619" t="s">
        <v>493</v>
      </c>
      <c r="C41" s="1620">
        <v>8972.73</v>
      </c>
      <c r="D41" s="1604">
        <v>133.75</v>
      </c>
      <c r="E41" s="1604">
        <v>761.65000000000009</v>
      </c>
      <c r="F41" s="1604">
        <v>424.25</v>
      </c>
      <c r="G41" s="1621">
        <v>7653.08</v>
      </c>
      <c r="H41" s="1622">
        <v>8972.73</v>
      </c>
      <c r="I41" s="1604">
        <v>12569.534535197199</v>
      </c>
      <c r="J41" s="1623">
        <v>100</v>
      </c>
      <c r="L41" s="1610"/>
    </row>
    <row r="42" spans="1:18" ht="14.25" customHeight="1" x14ac:dyDescent="0.25">
      <c r="A42" s="1624"/>
      <c r="B42" s="1612" t="s">
        <v>494</v>
      </c>
      <c r="C42" s="1625">
        <v>8727.75</v>
      </c>
      <c r="D42" s="1626">
        <v>164.75</v>
      </c>
      <c r="E42" s="1614">
        <v>799.5</v>
      </c>
      <c r="F42" s="1614">
        <v>383.75</v>
      </c>
      <c r="G42" s="1627">
        <v>7537.75</v>
      </c>
      <c r="H42" s="1628">
        <v>8885.75</v>
      </c>
      <c r="I42" s="1629">
        <v>13057</v>
      </c>
      <c r="J42" s="1630">
        <v>100</v>
      </c>
      <c r="L42" s="1638"/>
    </row>
    <row r="43" spans="1:18" ht="15" customHeight="1" x14ac:dyDescent="0.25">
      <c r="A43" s="1631"/>
      <c r="B43" s="1619" t="s">
        <v>495</v>
      </c>
      <c r="C43" s="1632">
        <v>8478</v>
      </c>
      <c r="D43" s="1633">
        <v>100.75</v>
      </c>
      <c r="E43" s="1634">
        <v>767.5</v>
      </c>
      <c r="F43" s="1634">
        <v>302.25</v>
      </c>
      <c r="G43" s="1635">
        <v>7307.5</v>
      </c>
      <c r="H43" s="1636">
        <v>8478</v>
      </c>
      <c r="I43" s="1634">
        <v>12356</v>
      </c>
      <c r="J43" s="1637">
        <v>100</v>
      </c>
      <c r="R43" s="1537" t="s">
        <v>16</v>
      </c>
    </row>
    <row r="44" spans="1:18" ht="14.25" customHeight="1" x14ac:dyDescent="0.25">
      <c r="A44" s="1639"/>
      <c r="B44" s="1612" t="s">
        <v>496</v>
      </c>
      <c r="C44" s="1625">
        <v>8352.25</v>
      </c>
      <c r="D44" s="1626">
        <v>68.5</v>
      </c>
      <c r="E44" s="1614">
        <v>843.5</v>
      </c>
      <c r="F44" s="1614">
        <v>349</v>
      </c>
      <c r="G44" s="1627">
        <v>7091.25</v>
      </c>
      <c r="H44" s="1628">
        <v>8352.25</v>
      </c>
      <c r="I44" s="1629">
        <v>12312</v>
      </c>
      <c r="J44" s="1630">
        <v>100</v>
      </c>
      <c r="L44" s="1574"/>
      <c r="M44" s="1574"/>
      <c r="N44" s="1574"/>
    </row>
    <row r="45" spans="1:18" ht="15" customHeight="1" thickBot="1" x14ac:dyDescent="0.3">
      <c r="A45" s="1640"/>
      <c r="B45" s="1619" t="s">
        <v>497</v>
      </c>
      <c r="C45" s="1632">
        <v>8085.95</v>
      </c>
      <c r="D45" s="1633">
        <v>49</v>
      </c>
      <c r="E45" s="1634">
        <v>786.4</v>
      </c>
      <c r="F45" s="1634">
        <v>278.39999999999998</v>
      </c>
      <c r="G45" s="1635">
        <v>6932.4</v>
      </c>
      <c r="H45" s="1636">
        <v>8046.2</v>
      </c>
      <c r="I45" s="1634">
        <v>11652</v>
      </c>
      <c r="J45" s="1637">
        <v>100</v>
      </c>
    </row>
    <row r="46" spans="1:18" ht="14.25" hidden="1" customHeight="1" outlineLevel="1" x14ac:dyDescent="0.2">
      <c r="A46" s="1880" t="s">
        <v>498</v>
      </c>
      <c r="B46" s="1819"/>
      <c r="C46" s="1819"/>
      <c r="D46" s="1819"/>
      <c r="E46" s="1819"/>
      <c r="F46" s="1819"/>
      <c r="G46" s="1819"/>
      <c r="H46" s="1819"/>
      <c r="I46" s="1819"/>
      <c r="J46" s="1819"/>
    </row>
    <row r="47" spans="1:18" ht="12.75" hidden="1" customHeight="1" outlineLevel="1" x14ac:dyDescent="0.2">
      <c r="A47" s="1881" t="s">
        <v>499</v>
      </c>
      <c r="B47" s="1882"/>
      <c r="C47" s="1882"/>
      <c r="D47" s="1882"/>
      <c r="E47" s="1882"/>
      <c r="F47" s="1882"/>
      <c r="G47" s="1882"/>
      <c r="H47" s="1882"/>
      <c r="I47" s="1882"/>
      <c r="J47" s="1883"/>
    </row>
    <row r="48" spans="1:18" ht="14.25" hidden="1" customHeight="1" outlineLevel="1" x14ac:dyDescent="0.25">
      <c r="A48" s="1537" t="s">
        <v>500</v>
      </c>
      <c r="I48" s="1641"/>
      <c r="J48" s="1642"/>
    </row>
    <row r="49" spans="1:9" ht="12.75" customHeight="1" collapsed="1" x14ac:dyDescent="0.2">
      <c r="A49" s="1643" t="s">
        <v>501</v>
      </c>
      <c r="C49" s="1644"/>
      <c r="D49" s="1644"/>
      <c r="E49" s="1644"/>
      <c r="F49" s="1644"/>
      <c r="G49" s="1644"/>
      <c r="H49" s="1644"/>
    </row>
    <row r="50" spans="1:9" x14ac:dyDescent="0.2">
      <c r="A50" s="1540" t="s">
        <v>435</v>
      </c>
      <c r="I50" s="1610"/>
    </row>
    <row r="59" spans="1:9" x14ac:dyDescent="0.2">
      <c r="I59" s="1537" t="s">
        <v>16</v>
      </c>
    </row>
  </sheetData>
  <mergeCells count="3">
    <mergeCell ref="D7:G7"/>
    <mergeCell ref="A46:J46"/>
    <mergeCell ref="A47:J47"/>
  </mergeCells>
  <pageMargins left="0.39370078740157483" right="0.39370078740157483" top="0.78740157480314965" bottom="0.79" header="0.51181102362204722" footer="0.51181102362204722"/>
  <pageSetup paperSize="9" orientation="portrait"/>
  <headerFooter alignWithMargins="0">
    <oddFooter>&amp;L&amp;F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28"/>
  <sheetViews>
    <sheetView showGridLines="0" tabSelected="1" workbookViewId="0">
      <selection activeCell="K17" sqref="K17"/>
    </sheetView>
  </sheetViews>
  <sheetFormatPr baseColWidth="10" defaultColWidth="11.42578125" defaultRowHeight="12.75" x14ac:dyDescent="0.2"/>
  <cols>
    <col min="2" max="2" width="24.7109375" customWidth="1"/>
    <col min="3" max="3" width="12.140625" bestFit="1" customWidth="1"/>
  </cols>
  <sheetData>
    <row r="1" spans="1:14" x14ac:dyDescent="0.2">
      <c r="A1" s="706" t="s">
        <v>0</v>
      </c>
    </row>
    <row r="2" spans="1:14" x14ac:dyDescent="0.2">
      <c r="A2" s="706" t="str">
        <f>A4</f>
        <v>Tabell 4-3-B -Brutto driftsutgifter 1) til økonomisk sosialhjelp. Gjennomsnittlig stønadslengde for økonomisk sosialhjelp.</v>
      </c>
    </row>
    <row r="3" spans="1:14" x14ac:dyDescent="0.2">
      <c r="A3" s="706"/>
    </row>
    <row r="4" spans="1:14" ht="15.75" customHeight="1" thickBot="1" x14ac:dyDescent="0.25">
      <c r="A4" s="614" t="s">
        <v>502</v>
      </c>
      <c r="B4" s="12"/>
      <c r="C4" s="13"/>
      <c r="D4" s="13"/>
    </row>
    <row r="5" spans="1:14" ht="64.5" customHeight="1" thickBot="1" x14ac:dyDescent="0.25">
      <c r="A5" s="1380" t="s">
        <v>50</v>
      </c>
      <c r="B5" s="1380" t="s">
        <v>4</v>
      </c>
      <c r="C5" s="1462" t="s">
        <v>503</v>
      </c>
      <c r="D5" s="1463" t="s">
        <v>504</v>
      </c>
    </row>
    <row r="6" spans="1:14" ht="15.75" customHeight="1" x14ac:dyDescent="0.25">
      <c r="A6" s="1381">
        <v>1</v>
      </c>
      <c r="B6" s="1382" t="s">
        <v>14</v>
      </c>
      <c r="C6" s="1803">
        <v>87302</v>
      </c>
      <c r="D6" s="1806" t="s">
        <v>505</v>
      </c>
    </row>
    <row r="7" spans="1:14" ht="15.75" customHeight="1" x14ac:dyDescent="0.25">
      <c r="A7" s="1370">
        <v>2</v>
      </c>
      <c r="B7" s="1371" t="s">
        <v>15</v>
      </c>
      <c r="C7" s="1804">
        <v>93394</v>
      </c>
      <c r="D7" s="1807">
        <v>7.94</v>
      </c>
    </row>
    <row r="8" spans="1:14" ht="15.75" customHeight="1" x14ac:dyDescent="0.25">
      <c r="A8" s="1370">
        <v>3</v>
      </c>
      <c r="B8" s="1371" t="s">
        <v>17</v>
      </c>
      <c r="C8" s="1804">
        <v>79552</v>
      </c>
      <c r="D8" s="1807">
        <v>5.0999999999999996</v>
      </c>
    </row>
    <row r="9" spans="1:14" ht="15.75" customHeight="1" x14ac:dyDescent="0.25">
      <c r="A9" s="1370">
        <v>4</v>
      </c>
      <c r="B9" s="1371" t="s">
        <v>18</v>
      </c>
      <c r="C9" s="1804">
        <v>0</v>
      </c>
      <c r="D9" s="1807">
        <v>7.4</v>
      </c>
    </row>
    <row r="10" spans="1:14" ht="15.75" customHeight="1" x14ac:dyDescent="0.25">
      <c r="A10" s="1372">
        <v>5</v>
      </c>
      <c r="B10" s="1373" t="s">
        <v>19</v>
      </c>
      <c r="C10" s="1804">
        <v>72238</v>
      </c>
      <c r="D10" s="1807">
        <v>8.7899999999999991</v>
      </c>
    </row>
    <row r="11" spans="1:14" ht="15.75" customHeight="1" x14ac:dyDescent="0.25">
      <c r="A11" s="1372">
        <v>6</v>
      </c>
      <c r="B11" s="1373" t="s">
        <v>20</v>
      </c>
      <c r="C11" s="1804">
        <v>91276</v>
      </c>
      <c r="D11" s="1807">
        <v>5.22</v>
      </c>
      <c r="N11" t="s">
        <v>16</v>
      </c>
    </row>
    <row r="12" spans="1:14" ht="15.75" customHeight="1" x14ac:dyDescent="0.25">
      <c r="A12" s="1372">
        <v>7</v>
      </c>
      <c r="B12" s="1373" t="s">
        <v>21</v>
      </c>
      <c r="C12" s="1804">
        <v>78609.793522267209</v>
      </c>
      <c r="D12" s="1807">
        <v>7.4749999999999996</v>
      </c>
    </row>
    <row r="13" spans="1:14" ht="15.75" customHeight="1" x14ac:dyDescent="0.25">
      <c r="A13" s="1372">
        <v>8</v>
      </c>
      <c r="B13" s="1373" t="s">
        <v>22</v>
      </c>
      <c r="C13" s="1804">
        <v>8836.1741028342349</v>
      </c>
      <c r="D13" s="1807">
        <v>9.4600000000000009</v>
      </c>
    </row>
    <row r="14" spans="1:14" ht="15.75" customHeight="1" x14ac:dyDescent="0.25">
      <c r="A14" s="1372">
        <v>9</v>
      </c>
      <c r="B14" s="1373" t="s">
        <v>23</v>
      </c>
      <c r="C14" s="1804">
        <v>77937</v>
      </c>
      <c r="D14" s="1807">
        <v>7.56</v>
      </c>
    </row>
    <row r="15" spans="1:14" ht="15.75" customHeight="1" x14ac:dyDescent="0.25">
      <c r="A15" s="1372">
        <v>10</v>
      </c>
      <c r="B15" s="1373" t="s">
        <v>24</v>
      </c>
      <c r="C15" s="1804">
        <v>103918</v>
      </c>
      <c r="D15" s="1807" t="s">
        <v>506</v>
      </c>
    </row>
    <row r="16" spans="1:14" ht="15.75" customHeight="1" x14ac:dyDescent="0.25">
      <c r="A16" s="1372">
        <v>11</v>
      </c>
      <c r="B16" s="1373" t="s">
        <v>25</v>
      </c>
      <c r="C16" s="1804">
        <v>105008.5299635227</v>
      </c>
      <c r="D16" s="1807">
        <v>7.1</v>
      </c>
    </row>
    <row r="17" spans="1:4" ht="15.75" customHeight="1" x14ac:dyDescent="0.25">
      <c r="A17" s="1372">
        <v>12</v>
      </c>
      <c r="B17" s="1373" t="s">
        <v>26</v>
      </c>
      <c r="C17" s="1804">
        <v>97688</v>
      </c>
      <c r="D17" s="1807">
        <v>8.3000000000000007</v>
      </c>
    </row>
    <row r="18" spans="1:4" ht="15.75" customHeight="1" x14ac:dyDescent="0.25">
      <c r="A18" s="1372">
        <v>13</v>
      </c>
      <c r="B18" s="1373" t="s">
        <v>27</v>
      </c>
      <c r="C18" s="1804">
        <v>88831</v>
      </c>
      <c r="D18" s="1807">
        <v>9.4082100000000004</v>
      </c>
    </row>
    <row r="19" spans="1:4" ht="15.75" customHeight="1" x14ac:dyDescent="0.25">
      <c r="A19" s="1372">
        <v>14</v>
      </c>
      <c r="B19" s="1373" t="s">
        <v>28</v>
      </c>
      <c r="C19" s="1804">
        <v>69087</v>
      </c>
      <c r="D19" s="1807">
        <v>8</v>
      </c>
    </row>
    <row r="20" spans="1:4" ht="16.5" customHeight="1" thickBot="1" x14ac:dyDescent="0.3">
      <c r="A20" s="1374">
        <v>15</v>
      </c>
      <c r="B20" s="1375" t="s">
        <v>29</v>
      </c>
      <c r="C20" s="1805">
        <v>112182</v>
      </c>
      <c r="D20" s="1808">
        <v>6.5</v>
      </c>
    </row>
    <row r="21" spans="1:4" ht="15.75" customHeight="1" thickBot="1" x14ac:dyDescent="0.3">
      <c r="A21" s="1376"/>
      <c r="B21" s="1377" t="s">
        <v>115</v>
      </c>
      <c r="C21" s="1378">
        <f>SUM(C6:C20)</f>
        <v>1165859.4975886242</v>
      </c>
      <c r="D21" s="1379">
        <f>AVERAGE(D6:D20)</f>
        <v>7.5579392307692306</v>
      </c>
    </row>
    <row r="22" spans="1:4" ht="15.75" customHeight="1" thickBot="1" x14ac:dyDescent="0.3">
      <c r="A22" s="1376"/>
      <c r="B22" s="1459" t="s">
        <v>117</v>
      </c>
      <c r="C22" s="1460">
        <v>1258303.3932788421</v>
      </c>
      <c r="D22" s="1461">
        <v>7</v>
      </c>
    </row>
    <row r="23" spans="1:4" ht="15" customHeight="1" thickBot="1" x14ac:dyDescent="0.25">
      <c r="A23" s="1458"/>
      <c r="B23" s="1459" t="s">
        <v>119</v>
      </c>
      <c r="C23" s="1460">
        <v>1046811.0921583649</v>
      </c>
      <c r="D23" s="1461">
        <v>6.5</v>
      </c>
    </row>
    <row r="24" spans="1:4" x14ac:dyDescent="0.2">
      <c r="A24" s="1383" t="s">
        <v>507</v>
      </c>
    </row>
    <row r="25" spans="1:4" x14ac:dyDescent="0.2">
      <c r="A25" s="1383" t="s">
        <v>508</v>
      </c>
    </row>
    <row r="26" spans="1:4" x14ac:dyDescent="0.2">
      <c r="A26" s="1383" t="s">
        <v>509</v>
      </c>
    </row>
    <row r="27" spans="1:4" x14ac:dyDescent="0.2">
      <c r="A27" s="1383" t="s">
        <v>510</v>
      </c>
    </row>
    <row r="28" spans="1:4" x14ac:dyDescent="0.2">
      <c r="A28" s="1383" t="s">
        <v>509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27"/>
  <sheetViews>
    <sheetView showGridLines="0" workbookViewId="0">
      <selection activeCell="I17" sqref="I17"/>
    </sheetView>
  </sheetViews>
  <sheetFormatPr baseColWidth="10" defaultColWidth="11.42578125" defaultRowHeight="12.75" x14ac:dyDescent="0.2"/>
  <cols>
    <col min="2" max="2" width="24.7109375" customWidth="1"/>
    <col min="3" max="3" width="23.42578125" customWidth="1"/>
  </cols>
  <sheetData>
    <row r="1" spans="1:13" x14ac:dyDescent="0.2">
      <c r="A1" s="706" t="s">
        <v>0</v>
      </c>
    </row>
    <row r="2" spans="1:13" x14ac:dyDescent="0.2">
      <c r="A2" s="706" t="str">
        <f>A4</f>
        <v>Tabell 4-4 -Tjenestemottagere som ikke har vedtak om økonomisk sosilahjelp</v>
      </c>
    </row>
    <row r="3" spans="1:13" x14ac:dyDescent="0.2">
      <c r="A3" s="706"/>
    </row>
    <row r="4" spans="1:13" ht="15.75" customHeight="1" thickBot="1" x14ac:dyDescent="0.25">
      <c r="A4" s="614" t="s">
        <v>511</v>
      </c>
      <c r="B4" s="12"/>
      <c r="C4" s="13"/>
    </row>
    <row r="5" spans="1:13" ht="72" customHeight="1" thickBot="1" x14ac:dyDescent="0.25">
      <c r="A5" s="1380" t="s">
        <v>50</v>
      </c>
      <c r="B5" s="1380" t="s">
        <v>4</v>
      </c>
      <c r="C5" s="1462" t="s">
        <v>512</v>
      </c>
    </row>
    <row r="6" spans="1:13" ht="14.25" customHeight="1" x14ac:dyDescent="0.2">
      <c r="A6" s="1381">
        <v>1</v>
      </c>
      <c r="B6" s="1382" t="s">
        <v>14</v>
      </c>
      <c r="C6" s="1811">
        <v>1894</v>
      </c>
    </row>
    <row r="7" spans="1:13" ht="14.25" customHeight="1" x14ac:dyDescent="0.2">
      <c r="A7" s="1370">
        <v>2</v>
      </c>
      <c r="B7" s="1371" t="s">
        <v>15</v>
      </c>
      <c r="C7" s="1812">
        <v>821</v>
      </c>
    </row>
    <row r="8" spans="1:13" ht="14.25" customHeight="1" x14ac:dyDescent="0.2">
      <c r="A8" s="1370">
        <v>3</v>
      </c>
      <c r="B8" s="1371" t="s">
        <v>17</v>
      </c>
      <c r="C8" s="1812">
        <v>919</v>
      </c>
    </row>
    <row r="9" spans="1:13" ht="14.25" customHeight="1" x14ac:dyDescent="0.2">
      <c r="A9" s="1370">
        <v>4</v>
      </c>
      <c r="B9" s="1371" t="s">
        <v>18</v>
      </c>
      <c r="C9" s="1812">
        <v>307</v>
      </c>
    </row>
    <row r="10" spans="1:13" ht="14.25" customHeight="1" x14ac:dyDescent="0.2">
      <c r="A10" s="1372">
        <v>5</v>
      </c>
      <c r="B10" s="1373" t="s">
        <v>19</v>
      </c>
      <c r="C10" s="1812">
        <v>765</v>
      </c>
    </row>
    <row r="11" spans="1:13" ht="14.25" customHeight="1" x14ac:dyDescent="0.2">
      <c r="A11" s="1372">
        <v>6</v>
      </c>
      <c r="B11" s="1373" t="s">
        <v>20</v>
      </c>
      <c r="C11" s="1812">
        <v>175</v>
      </c>
      <c r="M11" t="s">
        <v>16</v>
      </c>
    </row>
    <row r="12" spans="1:13" ht="14.25" customHeight="1" x14ac:dyDescent="0.2">
      <c r="A12" s="1372">
        <v>7</v>
      </c>
      <c r="B12" s="1373" t="s">
        <v>21</v>
      </c>
      <c r="C12" s="1812">
        <v>396</v>
      </c>
    </row>
    <row r="13" spans="1:13" ht="14.25" customHeight="1" x14ac:dyDescent="0.2">
      <c r="A13" s="1372">
        <v>8</v>
      </c>
      <c r="B13" s="1373" t="s">
        <v>22</v>
      </c>
      <c r="C13" s="1812">
        <v>75</v>
      </c>
    </row>
    <row r="14" spans="1:13" ht="14.25" customHeight="1" x14ac:dyDescent="0.2">
      <c r="A14" s="1372">
        <v>9</v>
      </c>
      <c r="B14" s="1373" t="s">
        <v>23</v>
      </c>
      <c r="C14" s="1812">
        <v>515</v>
      </c>
    </row>
    <row r="15" spans="1:13" ht="14.25" customHeight="1" x14ac:dyDescent="0.2">
      <c r="A15" s="1372">
        <v>10</v>
      </c>
      <c r="B15" s="1373" t="s">
        <v>24</v>
      </c>
      <c r="C15" s="1812">
        <v>461</v>
      </c>
    </row>
    <row r="16" spans="1:13" ht="14.25" customHeight="1" x14ac:dyDescent="0.2">
      <c r="A16" s="1372">
        <v>11</v>
      </c>
      <c r="B16" s="1373" t="s">
        <v>25</v>
      </c>
      <c r="C16" s="1812">
        <v>425</v>
      </c>
    </row>
    <row r="17" spans="1:3" ht="14.25" customHeight="1" x14ac:dyDescent="0.2">
      <c r="A17" s="1372">
        <v>12</v>
      </c>
      <c r="B17" s="1373" t="s">
        <v>26</v>
      </c>
      <c r="C17" s="1812">
        <v>600</v>
      </c>
    </row>
    <row r="18" spans="1:3" ht="14.25" customHeight="1" x14ac:dyDescent="0.2">
      <c r="A18" s="1372">
        <v>13</v>
      </c>
      <c r="B18" s="1373" t="s">
        <v>27</v>
      </c>
      <c r="C18" s="1812">
        <v>13</v>
      </c>
    </row>
    <row r="19" spans="1:3" ht="14.25" customHeight="1" x14ac:dyDescent="0.2">
      <c r="A19" s="1372">
        <v>14</v>
      </c>
      <c r="B19" s="1373" t="s">
        <v>28</v>
      </c>
      <c r="C19" s="1812">
        <v>322</v>
      </c>
    </row>
    <row r="20" spans="1:3" ht="15" customHeight="1" thickBot="1" x14ac:dyDescent="0.25">
      <c r="A20" s="1374">
        <v>15</v>
      </c>
      <c r="B20" s="1375" t="s">
        <v>29</v>
      </c>
      <c r="C20" s="1813">
        <v>695</v>
      </c>
    </row>
    <row r="21" spans="1:3" ht="15.75" customHeight="1" thickBot="1" x14ac:dyDescent="0.3">
      <c r="A21" s="1810"/>
      <c r="B21" s="1814" t="s">
        <v>115</v>
      </c>
      <c r="C21" s="1815">
        <f>SUM(C6:C20)</f>
        <v>8383</v>
      </c>
    </row>
    <row r="22" spans="1:3" ht="15.75" customHeight="1" thickBot="1" x14ac:dyDescent="0.3">
      <c r="A22" s="1809"/>
      <c r="B22" s="1816" t="s">
        <v>117</v>
      </c>
      <c r="C22" s="1817">
        <v>7853</v>
      </c>
    </row>
    <row r="23" spans="1:3" x14ac:dyDescent="0.2">
      <c r="A23" s="1464" t="s">
        <v>513</v>
      </c>
    </row>
    <row r="24" spans="1:3" x14ac:dyDescent="0.2">
      <c r="A24" s="1383"/>
    </row>
    <row r="25" spans="1:3" x14ac:dyDescent="0.2">
      <c r="A25" s="1383"/>
    </row>
    <row r="26" spans="1:3" x14ac:dyDescent="0.2">
      <c r="A26" s="1383"/>
    </row>
    <row r="27" spans="1:3" x14ac:dyDescent="0.2">
      <c r="A27" s="1383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>
      <selection activeCell="F31" sqref="F31"/>
    </sheetView>
  </sheetViews>
  <sheetFormatPr baseColWidth="10" defaultColWidth="11.42578125" defaultRowHeight="12.75" x14ac:dyDescent="0.2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5"/>
  <dimension ref="A1:Y47"/>
  <sheetViews>
    <sheetView showGridLines="0" zoomScaleNormal="100" workbookViewId="0">
      <selection activeCell="B26" sqref="B26"/>
    </sheetView>
  </sheetViews>
  <sheetFormatPr baseColWidth="10" defaultColWidth="11.42578125" defaultRowHeight="12.75" outlineLevelRow="1" x14ac:dyDescent="0.2"/>
  <cols>
    <col min="1" max="1" width="5" style="2" customWidth="1"/>
    <col min="2" max="2" width="25.28515625" bestFit="1" customWidth="1"/>
    <col min="3" max="3" width="9" customWidth="1"/>
    <col min="4" max="4" width="10.140625" customWidth="1"/>
    <col min="5" max="5" width="8.7109375" customWidth="1"/>
    <col min="6" max="6" width="9.85546875" style="522" customWidth="1"/>
    <col min="7" max="7" width="8.140625" style="523" customWidth="1"/>
    <col min="8" max="8" width="10" style="523" customWidth="1"/>
    <col min="9" max="9" width="10.85546875" customWidth="1"/>
    <col min="10" max="10" width="10.28515625" customWidth="1"/>
    <col min="11" max="11" width="8.7109375" customWidth="1"/>
    <col min="12" max="12" width="9" customWidth="1"/>
    <col min="13" max="13" width="9.7109375" customWidth="1"/>
    <col min="14" max="14" width="10" customWidth="1"/>
    <col min="15" max="15" width="11.42578125" customWidth="1"/>
    <col min="16" max="16" width="9.7109375" customWidth="1"/>
    <col min="17" max="17" width="10.28515625" customWidth="1"/>
    <col min="18" max="18" width="11.42578125" customWidth="1"/>
  </cols>
  <sheetData>
    <row r="1" spans="1:22" x14ac:dyDescent="0.2">
      <c r="A1" s="1" t="s">
        <v>0</v>
      </c>
    </row>
    <row r="2" spans="1:22" x14ac:dyDescent="0.2">
      <c r="A2" s="1"/>
    </row>
    <row r="3" spans="1:22" x14ac:dyDescent="0.2">
      <c r="A3" s="1" t="str">
        <f>A8</f>
        <v>Tabell  1-3 - B1  - Saksbehandlingstid - bistand til bolig - hittil i år</v>
      </c>
    </row>
    <row r="4" spans="1:22" x14ac:dyDescent="0.2">
      <c r="A4" s="1"/>
    </row>
    <row r="5" spans="1:22" x14ac:dyDescent="0.2">
      <c r="A5" s="1"/>
    </row>
    <row r="6" spans="1:22" x14ac:dyDescent="0.2">
      <c r="T6" t="s">
        <v>16</v>
      </c>
    </row>
    <row r="8" spans="1:22" s="13" customFormat="1" ht="30" customHeight="1" thickBot="1" x14ac:dyDescent="0.25">
      <c r="A8" s="1184" t="s">
        <v>81</v>
      </c>
      <c r="B8" s="1185"/>
      <c r="C8" s="1186"/>
      <c r="D8" s="1186"/>
      <c r="E8" s="1186"/>
      <c r="F8" s="1187"/>
      <c r="G8" s="1188"/>
      <c r="H8" s="1188"/>
      <c r="I8" s="1189"/>
      <c r="J8" s="1189" t="s">
        <v>16</v>
      </c>
      <c r="K8" s="1189"/>
      <c r="L8" s="1189"/>
      <c r="M8" s="1189"/>
      <c r="N8" s="1189"/>
      <c r="O8" s="1189"/>
      <c r="P8" s="1189"/>
      <c r="Q8" s="1189"/>
    </row>
    <row r="9" spans="1:22" s="13" customFormat="1" ht="30" customHeight="1" x14ac:dyDescent="0.2">
      <c r="A9" s="1190"/>
      <c r="B9" s="1191"/>
      <c r="C9" s="1821" t="s">
        <v>82</v>
      </c>
      <c r="D9" s="1822"/>
      <c r="E9" s="1822"/>
      <c r="F9" s="1822"/>
      <c r="G9" s="1822"/>
      <c r="H9" s="1823"/>
      <c r="I9" s="1821" t="s">
        <v>83</v>
      </c>
      <c r="J9" s="1822"/>
      <c r="K9" s="1822"/>
      <c r="L9" s="1822"/>
      <c r="M9" s="1822"/>
      <c r="N9" s="1822"/>
      <c r="O9" s="1822"/>
      <c r="P9" s="1822"/>
      <c r="Q9" s="1823"/>
    </row>
    <row r="10" spans="1:22" s="4" customFormat="1" ht="86.25" customHeight="1" thickBot="1" x14ac:dyDescent="0.3">
      <c r="A10" s="1192" t="s">
        <v>3</v>
      </c>
      <c r="B10" s="1193" t="s">
        <v>4</v>
      </c>
      <c r="C10" s="1194" t="s">
        <v>84</v>
      </c>
      <c r="D10" s="1195" t="s">
        <v>85</v>
      </c>
      <c r="E10" s="1196" t="s">
        <v>86</v>
      </c>
      <c r="F10" s="1197" t="s">
        <v>87</v>
      </c>
      <c r="G10" s="1198" t="s">
        <v>88</v>
      </c>
      <c r="H10" s="1199" t="s">
        <v>89</v>
      </c>
      <c r="I10" s="1194" t="s">
        <v>84</v>
      </c>
      <c r="J10" s="1195" t="s">
        <v>85</v>
      </c>
      <c r="K10" s="1196" t="s">
        <v>90</v>
      </c>
      <c r="L10" s="1196" t="s">
        <v>91</v>
      </c>
      <c r="M10" s="1195" t="s">
        <v>92</v>
      </c>
      <c r="N10" s="1195" t="s">
        <v>89</v>
      </c>
      <c r="O10" s="1195" t="s">
        <v>93</v>
      </c>
      <c r="P10" s="1196" t="s">
        <v>94</v>
      </c>
      <c r="Q10" s="1200" t="s">
        <v>95</v>
      </c>
      <c r="S10" s="4" t="s">
        <v>16</v>
      </c>
      <c r="U10" s="343"/>
    </row>
    <row r="11" spans="1:22" ht="15" customHeight="1" x14ac:dyDescent="0.25">
      <c r="A11" s="1201">
        <v>1</v>
      </c>
      <c r="B11" s="1202" t="s">
        <v>14</v>
      </c>
      <c r="C11" s="1203">
        <v>260</v>
      </c>
      <c r="D11" s="1662">
        <v>240</v>
      </c>
      <c r="E11" s="1662">
        <v>107</v>
      </c>
      <c r="F11" s="1668">
        <v>0.44583333333333341</v>
      </c>
      <c r="G11" s="1662">
        <v>82</v>
      </c>
      <c r="H11" s="1204">
        <v>158</v>
      </c>
      <c r="I11" s="1205">
        <v>1200</v>
      </c>
      <c r="J11" s="1662">
        <v>1041</v>
      </c>
      <c r="K11" s="1662">
        <v>945</v>
      </c>
      <c r="L11" s="1668">
        <v>0.90778097982708938</v>
      </c>
      <c r="M11" s="1662">
        <v>559</v>
      </c>
      <c r="N11" s="1662">
        <v>482</v>
      </c>
      <c r="O11" s="1662">
        <v>101</v>
      </c>
      <c r="P11" s="1662">
        <v>87</v>
      </c>
      <c r="Q11" s="1669">
        <v>0.86138613861386137</v>
      </c>
      <c r="T11" s="241"/>
      <c r="U11" s="343"/>
      <c r="V11" s="344"/>
    </row>
    <row r="12" spans="1:22" ht="15" customHeight="1" x14ac:dyDescent="0.25">
      <c r="A12" s="1206">
        <v>2</v>
      </c>
      <c r="B12" s="1207" t="s">
        <v>15</v>
      </c>
      <c r="C12" s="1208">
        <v>225</v>
      </c>
      <c r="D12" s="1660">
        <v>214</v>
      </c>
      <c r="E12" s="1660">
        <v>144</v>
      </c>
      <c r="F12" s="1661">
        <v>0.67289719626168221</v>
      </c>
      <c r="G12" s="1660">
        <v>75</v>
      </c>
      <c r="H12" s="1209">
        <v>139</v>
      </c>
      <c r="I12" s="1210">
        <v>781</v>
      </c>
      <c r="J12" s="1660">
        <v>715</v>
      </c>
      <c r="K12" s="1660">
        <v>715</v>
      </c>
      <c r="L12" s="1661">
        <v>1</v>
      </c>
      <c r="M12" s="1660">
        <v>414</v>
      </c>
      <c r="N12" s="1660">
        <v>301</v>
      </c>
      <c r="O12" s="1660">
        <v>138</v>
      </c>
      <c r="P12" s="1660">
        <v>83</v>
      </c>
      <c r="Q12" s="1663">
        <v>0.60144927536231885</v>
      </c>
      <c r="R12" s="262"/>
      <c r="U12" s="343"/>
      <c r="V12" s="343" t="s">
        <v>16</v>
      </c>
    </row>
    <row r="13" spans="1:22" ht="15" customHeight="1" x14ac:dyDescent="0.25">
      <c r="A13" s="1206">
        <v>3</v>
      </c>
      <c r="B13" s="1207" t="s">
        <v>17</v>
      </c>
      <c r="C13" s="1208">
        <v>135</v>
      </c>
      <c r="D13" s="1660">
        <v>113</v>
      </c>
      <c r="E13" s="1660">
        <v>50</v>
      </c>
      <c r="F13" s="1665">
        <v>0.44247787610619471</v>
      </c>
      <c r="G13" s="1660">
        <v>38</v>
      </c>
      <c r="H13" s="1209">
        <v>75</v>
      </c>
      <c r="I13" s="1210">
        <v>1101</v>
      </c>
      <c r="J13" s="1660">
        <v>1049</v>
      </c>
      <c r="K13" s="1660">
        <v>1049</v>
      </c>
      <c r="L13" s="1665">
        <v>1</v>
      </c>
      <c r="M13" s="1660">
        <v>811</v>
      </c>
      <c r="N13" s="1660">
        <v>238</v>
      </c>
      <c r="O13" s="1660">
        <v>267</v>
      </c>
      <c r="P13" s="1660">
        <v>206</v>
      </c>
      <c r="Q13" s="1670">
        <v>0.77153558052434457</v>
      </c>
      <c r="R13" s="262"/>
      <c r="S13" t="s">
        <v>16</v>
      </c>
      <c r="U13" s="343"/>
      <c r="V13" s="343"/>
    </row>
    <row r="14" spans="1:22" ht="15" customHeight="1" x14ac:dyDescent="0.25">
      <c r="A14" s="1206">
        <v>4</v>
      </c>
      <c r="B14" s="1207" t="s">
        <v>18</v>
      </c>
      <c r="C14" s="1208">
        <v>101</v>
      </c>
      <c r="D14" s="1660">
        <v>92</v>
      </c>
      <c r="E14" s="1660">
        <v>36</v>
      </c>
      <c r="F14" s="1665">
        <v>0.36</v>
      </c>
      <c r="G14" s="1660">
        <v>14</v>
      </c>
      <c r="H14" s="1209">
        <v>74</v>
      </c>
      <c r="I14" s="1210">
        <v>421</v>
      </c>
      <c r="J14" s="1660">
        <v>327</v>
      </c>
      <c r="K14" s="1660">
        <v>276</v>
      </c>
      <c r="L14" s="1665">
        <v>0.84403669724770647</v>
      </c>
      <c r="M14" s="1660">
        <v>169</v>
      </c>
      <c r="N14" s="1660">
        <v>158</v>
      </c>
      <c r="O14" s="1660">
        <v>47</v>
      </c>
      <c r="P14" s="1660">
        <v>32</v>
      </c>
      <c r="Q14" s="1670">
        <v>0.68085106382978722</v>
      </c>
      <c r="R14" s="262"/>
      <c r="S14" t="s">
        <v>16</v>
      </c>
      <c r="U14" s="344"/>
      <c r="V14" s="343"/>
    </row>
    <row r="15" spans="1:22" ht="15" customHeight="1" x14ac:dyDescent="0.25">
      <c r="A15" s="1206">
        <v>5</v>
      </c>
      <c r="B15" s="1207" t="s">
        <v>19</v>
      </c>
      <c r="C15" s="1208">
        <v>133</v>
      </c>
      <c r="D15" s="1660">
        <v>131</v>
      </c>
      <c r="E15" s="1660">
        <v>99</v>
      </c>
      <c r="F15" s="1665">
        <v>0.75572519083969469</v>
      </c>
      <c r="G15" s="1660">
        <v>37</v>
      </c>
      <c r="H15" s="1209">
        <v>94</v>
      </c>
      <c r="I15" s="1210">
        <v>525</v>
      </c>
      <c r="J15" s="1660">
        <v>526</v>
      </c>
      <c r="K15" s="1660">
        <v>526</v>
      </c>
      <c r="L15" s="1665">
        <v>1</v>
      </c>
      <c r="M15" s="1660">
        <v>256</v>
      </c>
      <c r="N15" s="1660">
        <v>270</v>
      </c>
      <c r="O15" s="1660">
        <v>99</v>
      </c>
      <c r="P15" s="1660">
        <v>91</v>
      </c>
      <c r="Q15" s="1670">
        <v>0.91919191919191923</v>
      </c>
      <c r="R15" s="261"/>
      <c r="U15" s="343"/>
      <c r="V15" s="343"/>
    </row>
    <row r="16" spans="1:22" ht="15" customHeight="1" x14ac:dyDescent="0.25">
      <c r="A16" s="1206">
        <v>6</v>
      </c>
      <c r="B16" s="1207" t="s">
        <v>20</v>
      </c>
      <c r="C16" s="1208">
        <v>58</v>
      </c>
      <c r="D16" s="1660">
        <v>20</v>
      </c>
      <c r="E16" s="1660">
        <v>14</v>
      </c>
      <c r="F16" s="1665">
        <v>0.7</v>
      </c>
      <c r="G16" s="1660">
        <v>7</v>
      </c>
      <c r="H16" s="1209">
        <v>13</v>
      </c>
      <c r="I16" s="1210">
        <v>158</v>
      </c>
      <c r="J16" s="1660">
        <v>93</v>
      </c>
      <c r="K16" s="1660">
        <v>89</v>
      </c>
      <c r="L16" s="1665">
        <v>0.956989247311828</v>
      </c>
      <c r="M16" s="1660">
        <v>76</v>
      </c>
      <c r="N16" s="1660">
        <v>17</v>
      </c>
      <c r="O16" s="1660">
        <v>23</v>
      </c>
      <c r="P16" s="1660">
        <v>23</v>
      </c>
      <c r="Q16" s="1670">
        <v>1</v>
      </c>
      <c r="R16" s="262"/>
      <c r="U16" s="343"/>
      <c r="V16" s="343"/>
    </row>
    <row r="17" spans="1:25" ht="15" customHeight="1" x14ac:dyDescent="0.25">
      <c r="A17" s="1206">
        <v>7</v>
      </c>
      <c r="B17" s="1207" t="s">
        <v>21</v>
      </c>
      <c r="C17" s="1208">
        <v>101</v>
      </c>
      <c r="D17" s="1660">
        <v>92</v>
      </c>
      <c r="E17" s="1660">
        <v>92</v>
      </c>
      <c r="F17" s="1661">
        <v>1</v>
      </c>
      <c r="G17" s="1660">
        <v>39</v>
      </c>
      <c r="H17" s="1209">
        <v>53</v>
      </c>
      <c r="I17" s="1210">
        <v>264</v>
      </c>
      <c r="J17" s="1660">
        <v>258</v>
      </c>
      <c r="K17" s="1660">
        <v>258</v>
      </c>
      <c r="L17" s="1661">
        <v>1</v>
      </c>
      <c r="M17" s="1660">
        <v>144</v>
      </c>
      <c r="N17" s="1660">
        <v>114</v>
      </c>
      <c r="O17" s="1660">
        <v>49</v>
      </c>
      <c r="P17" s="1660">
        <v>48</v>
      </c>
      <c r="Q17" s="1663">
        <v>0.97959183673469385</v>
      </c>
      <c r="R17" s="262"/>
      <c r="T17" s="241"/>
      <c r="U17" s="343"/>
      <c r="V17" s="344"/>
    </row>
    <row r="18" spans="1:25" ht="15" customHeight="1" x14ac:dyDescent="0.25">
      <c r="A18" s="1206">
        <v>8</v>
      </c>
      <c r="B18" s="1207" t="s">
        <v>22</v>
      </c>
      <c r="C18" s="1208">
        <v>135</v>
      </c>
      <c r="D18" s="1660">
        <v>123</v>
      </c>
      <c r="E18" s="1660">
        <v>97</v>
      </c>
      <c r="F18" s="1661">
        <v>0.78861788617886175</v>
      </c>
      <c r="G18" s="1660">
        <v>48</v>
      </c>
      <c r="H18" s="1209">
        <v>72</v>
      </c>
      <c r="I18" s="1210">
        <v>313</v>
      </c>
      <c r="J18" s="1660">
        <v>287</v>
      </c>
      <c r="K18" s="1660">
        <v>286</v>
      </c>
      <c r="L18" s="1661">
        <v>0.99651567944250874</v>
      </c>
      <c r="M18" s="1660">
        <v>165</v>
      </c>
      <c r="N18" s="1660">
        <v>121</v>
      </c>
      <c r="O18" s="1660">
        <v>49</v>
      </c>
      <c r="P18" s="1660">
        <v>48</v>
      </c>
      <c r="Q18" s="1663">
        <v>0.97959183673469385</v>
      </c>
      <c r="R18" s="262"/>
      <c r="U18" s="343"/>
    </row>
    <row r="19" spans="1:25" ht="15" customHeight="1" x14ac:dyDescent="0.25">
      <c r="A19" s="1206">
        <v>9</v>
      </c>
      <c r="B19" s="1207" t="s">
        <v>23</v>
      </c>
      <c r="C19" s="1208">
        <v>219</v>
      </c>
      <c r="D19" s="1660">
        <v>203</v>
      </c>
      <c r="E19" s="1660">
        <v>148</v>
      </c>
      <c r="F19" s="1665">
        <v>0.72906403940886699</v>
      </c>
      <c r="G19" s="1660">
        <v>49</v>
      </c>
      <c r="H19" s="1209">
        <v>154</v>
      </c>
      <c r="I19" s="1210">
        <v>436</v>
      </c>
      <c r="J19" s="1660">
        <v>439</v>
      </c>
      <c r="K19" s="1660">
        <v>435</v>
      </c>
      <c r="L19" s="1665">
        <v>0.99088838268792712</v>
      </c>
      <c r="M19" s="1660">
        <v>202</v>
      </c>
      <c r="N19" s="1660">
        <v>237</v>
      </c>
      <c r="O19" s="1660">
        <v>84</v>
      </c>
      <c r="P19" s="1660">
        <v>81</v>
      </c>
      <c r="Q19" s="1670">
        <v>0.9642857142857143</v>
      </c>
      <c r="R19" s="262"/>
      <c r="U19" s="343"/>
    </row>
    <row r="20" spans="1:25" ht="15" customHeight="1" x14ac:dyDescent="0.25">
      <c r="A20" s="1206">
        <v>10</v>
      </c>
      <c r="B20" s="1207" t="s">
        <v>24</v>
      </c>
      <c r="C20" s="1208">
        <v>210</v>
      </c>
      <c r="D20" s="1660">
        <v>178</v>
      </c>
      <c r="E20" s="1660">
        <v>50</v>
      </c>
      <c r="F20" s="1661">
        <v>0.2808988764044944</v>
      </c>
      <c r="G20" s="1660">
        <v>76</v>
      </c>
      <c r="H20" s="1209">
        <v>102</v>
      </c>
      <c r="I20" s="1210">
        <v>406</v>
      </c>
      <c r="J20" s="1660">
        <v>356</v>
      </c>
      <c r="K20" s="1660">
        <v>354</v>
      </c>
      <c r="L20" s="1661">
        <v>0.9943820224719101</v>
      </c>
      <c r="M20" s="1660">
        <v>187</v>
      </c>
      <c r="N20" s="1660">
        <v>169</v>
      </c>
      <c r="O20" s="1660">
        <v>49</v>
      </c>
      <c r="P20" s="1660">
        <v>33</v>
      </c>
      <c r="Q20" s="1663">
        <v>0.67346938775510201</v>
      </c>
      <c r="R20" s="261"/>
      <c r="U20" s="344"/>
    </row>
    <row r="21" spans="1:25" ht="15" customHeight="1" x14ac:dyDescent="0.25">
      <c r="A21" s="1206">
        <v>11</v>
      </c>
      <c r="B21" s="1207" t="s">
        <v>25</v>
      </c>
      <c r="C21" s="1208">
        <v>288</v>
      </c>
      <c r="D21" s="1660">
        <v>284</v>
      </c>
      <c r="E21" s="1660">
        <v>210</v>
      </c>
      <c r="F21" s="1661">
        <v>0.73943661971830987</v>
      </c>
      <c r="G21" s="1660">
        <v>70</v>
      </c>
      <c r="H21" s="1209">
        <v>214</v>
      </c>
      <c r="I21" s="1210">
        <v>490</v>
      </c>
      <c r="J21" s="1660">
        <v>517</v>
      </c>
      <c r="K21" s="1660">
        <v>452</v>
      </c>
      <c r="L21" s="1661">
        <v>0.87427466150870403</v>
      </c>
      <c r="M21" s="1660">
        <v>233</v>
      </c>
      <c r="N21" s="1660">
        <v>283</v>
      </c>
      <c r="O21" s="1660">
        <v>76</v>
      </c>
      <c r="P21" s="1660">
        <v>56</v>
      </c>
      <c r="Q21" s="1663">
        <v>0.73684210526315785</v>
      </c>
    </row>
    <row r="22" spans="1:25" ht="15" customHeight="1" x14ac:dyDescent="0.25">
      <c r="A22" s="1206">
        <v>12</v>
      </c>
      <c r="B22" s="1207" t="s">
        <v>26</v>
      </c>
      <c r="C22" s="1208">
        <v>326</v>
      </c>
      <c r="D22" s="1660">
        <v>386</v>
      </c>
      <c r="E22" s="1660">
        <v>280</v>
      </c>
      <c r="F22" s="1665">
        <v>0.72538860103626945</v>
      </c>
      <c r="G22" s="1660">
        <v>163</v>
      </c>
      <c r="H22" s="1209">
        <v>223</v>
      </c>
      <c r="I22" s="1210">
        <v>619</v>
      </c>
      <c r="J22" s="1660">
        <v>616</v>
      </c>
      <c r="K22" s="1660">
        <v>608</v>
      </c>
      <c r="L22" s="1665">
        <v>0.98701298701298701</v>
      </c>
      <c r="M22" s="1660">
        <v>250</v>
      </c>
      <c r="N22" s="1660">
        <v>366</v>
      </c>
      <c r="O22" s="1660">
        <v>58</v>
      </c>
      <c r="P22" s="1660">
        <v>50</v>
      </c>
      <c r="Q22" s="1670">
        <v>0.86206896551724133</v>
      </c>
    </row>
    <row r="23" spans="1:25" ht="15" customHeight="1" x14ac:dyDescent="0.25">
      <c r="A23" s="1206">
        <v>13</v>
      </c>
      <c r="B23" s="1207" t="s">
        <v>27</v>
      </c>
      <c r="C23" s="1208">
        <v>161</v>
      </c>
      <c r="D23" s="1660">
        <v>179</v>
      </c>
      <c r="E23" s="1660">
        <v>140</v>
      </c>
      <c r="F23" s="1665">
        <v>0.78212290502793291</v>
      </c>
      <c r="G23" s="1660">
        <v>46</v>
      </c>
      <c r="H23" s="1209">
        <v>133</v>
      </c>
      <c r="I23" s="1210">
        <v>538</v>
      </c>
      <c r="J23" s="1660">
        <v>499</v>
      </c>
      <c r="K23" s="1660">
        <v>493</v>
      </c>
      <c r="L23" s="1665">
        <v>0.9879759519038076</v>
      </c>
      <c r="M23" s="1660">
        <v>288</v>
      </c>
      <c r="N23" s="1660">
        <v>211</v>
      </c>
      <c r="O23" s="1660">
        <v>96</v>
      </c>
      <c r="P23" s="1660">
        <v>84</v>
      </c>
      <c r="Q23" s="1670">
        <v>0.875</v>
      </c>
      <c r="W23" t="s">
        <v>16</v>
      </c>
    </row>
    <row r="24" spans="1:25" ht="15" customHeight="1" x14ac:dyDescent="0.25">
      <c r="A24" s="1206">
        <v>14</v>
      </c>
      <c r="B24" s="1207" t="s">
        <v>28</v>
      </c>
      <c r="C24" s="1673">
        <v>158</v>
      </c>
      <c r="D24" s="1666">
        <v>198</v>
      </c>
      <c r="E24" s="1674">
        <v>179</v>
      </c>
      <c r="F24" s="1661">
        <v>0.90404040404040409</v>
      </c>
      <c r="G24" s="1660">
        <v>70</v>
      </c>
      <c r="H24" s="1209">
        <v>115</v>
      </c>
      <c r="I24" s="1210">
        <v>303</v>
      </c>
      <c r="J24" s="1660">
        <v>302</v>
      </c>
      <c r="K24" s="1660">
        <v>302</v>
      </c>
      <c r="L24" s="1661">
        <v>1</v>
      </c>
      <c r="M24" s="1660">
        <v>172</v>
      </c>
      <c r="N24" s="1667">
        <v>130</v>
      </c>
      <c r="O24" s="1660">
        <v>53</v>
      </c>
      <c r="P24" s="1660">
        <v>50</v>
      </c>
      <c r="Q24" s="1663">
        <v>0.94339622641509435</v>
      </c>
    </row>
    <row r="25" spans="1:25" ht="15" customHeight="1" thickBot="1" x14ac:dyDescent="0.3">
      <c r="A25" s="1211">
        <v>15</v>
      </c>
      <c r="B25" s="1212" t="s">
        <v>96</v>
      </c>
      <c r="C25" s="1213">
        <v>233</v>
      </c>
      <c r="D25" s="1664">
        <v>213</v>
      </c>
      <c r="E25" s="1664">
        <v>120</v>
      </c>
      <c r="F25" s="1671">
        <v>0.56338028169014087</v>
      </c>
      <c r="G25" s="1664">
        <v>59</v>
      </c>
      <c r="H25" s="1214">
        <v>154</v>
      </c>
      <c r="I25" s="1215">
        <v>546</v>
      </c>
      <c r="J25" s="1664">
        <v>584</v>
      </c>
      <c r="K25" s="1664">
        <v>530</v>
      </c>
      <c r="L25" s="1671">
        <v>0.90753424657534243</v>
      </c>
      <c r="M25" s="1664">
        <v>238</v>
      </c>
      <c r="N25" s="1664">
        <v>346</v>
      </c>
      <c r="O25" s="1664">
        <v>37</v>
      </c>
      <c r="P25" s="1664">
        <v>25</v>
      </c>
      <c r="Q25" s="1672">
        <v>0.67567567567567566</v>
      </c>
      <c r="S25" t="s">
        <v>16</v>
      </c>
      <c r="Y25" t="s">
        <v>16</v>
      </c>
    </row>
    <row r="26" spans="1:25" ht="15" customHeight="1" thickBot="1" x14ac:dyDescent="0.3">
      <c r="A26" s="1216"/>
      <c r="B26" s="1217" t="s">
        <v>53</v>
      </c>
      <c r="C26" s="1218">
        <f>SUM(C11:C25)</f>
        <v>2743</v>
      </c>
      <c r="D26" s="1219">
        <f>SUM(D11:D25)</f>
        <v>2666</v>
      </c>
      <c r="E26" s="1220">
        <f>SUM(E11:E25)</f>
        <v>1766</v>
      </c>
      <c r="F26" s="1221">
        <f>E26/D26</f>
        <v>0.6624156039009752</v>
      </c>
      <c r="G26" s="1218">
        <f>SUM(G11:G25)</f>
        <v>873</v>
      </c>
      <c r="H26" s="1219">
        <f>SUM(H11:H25)</f>
        <v>1773</v>
      </c>
      <c r="I26" s="1218">
        <f>SUM(I11:I25)</f>
        <v>8101</v>
      </c>
      <c r="J26" s="1219">
        <f>SUM(J11:J25)</f>
        <v>7609</v>
      </c>
      <c r="K26" s="1220">
        <f>SUM(K11:K25)</f>
        <v>7318</v>
      </c>
      <c r="L26" s="1221">
        <f>K26/J26</f>
        <v>0.96175581548166644</v>
      </c>
      <c r="M26" s="1218">
        <f>SUM(M11:M25)</f>
        <v>4164</v>
      </c>
      <c r="N26" s="1222">
        <f>SUM(N11:N25)</f>
        <v>3443</v>
      </c>
      <c r="O26" s="1218">
        <f>SUM(O11:O25)</f>
        <v>1226</v>
      </c>
      <c r="P26" s="1220">
        <f>SUM(P11:P25)</f>
        <v>997</v>
      </c>
      <c r="Q26" s="1221">
        <f>P26/O26</f>
        <v>0.81321370309951058</v>
      </c>
      <c r="S26" t="s">
        <v>16</v>
      </c>
      <c r="T26" t="s">
        <v>16</v>
      </c>
    </row>
    <row r="27" spans="1:25" ht="15" customHeight="1" x14ac:dyDescent="0.25">
      <c r="A27" s="1653"/>
      <c r="B27" s="1654" t="s">
        <v>54</v>
      </c>
      <c r="C27" s="1655">
        <v>3545</v>
      </c>
      <c r="D27" s="1656">
        <v>3377</v>
      </c>
      <c r="E27" s="1657">
        <v>2219</v>
      </c>
      <c r="F27" s="1658">
        <v>0.6570920935741783</v>
      </c>
      <c r="G27" s="1655">
        <v>1010</v>
      </c>
      <c r="H27" s="1656">
        <v>2371</v>
      </c>
      <c r="I27" s="1655">
        <v>8261</v>
      </c>
      <c r="J27" s="1656">
        <v>7917</v>
      </c>
      <c r="K27" s="1657">
        <v>7619</v>
      </c>
      <c r="L27" s="1658">
        <v>0.96235947960085888</v>
      </c>
      <c r="M27" s="1655">
        <v>4073</v>
      </c>
      <c r="N27" s="1659">
        <v>3838</v>
      </c>
      <c r="O27" s="1655">
        <v>1314</v>
      </c>
      <c r="P27" s="1657">
        <v>1082</v>
      </c>
      <c r="Q27" s="1658">
        <v>0.82343987823439879</v>
      </c>
    </row>
    <row r="28" spans="1:25" ht="15" customHeight="1" x14ac:dyDescent="0.25">
      <c r="A28" s="1206"/>
      <c r="B28" s="1207" t="s">
        <v>55</v>
      </c>
      <c r="C28" s="1223">
        <v>3552</v>
      </c>
      <c r="D28" s="1224">
        <v>3516</v>
      </c>
      <c r="E28" s="1225">
        <v>2639</v>
      </c>
      <c r="F28" s="1226">
        <v>0.75056882821387938</v>
      </c>
      <c r="G28" s="1223">
        <v>669</v>
      </c>
      <c r="H28" s="1224">
        <v>2735</v>
      </c>
      <c r="I28" s="1223">
        <v>7468</v>
      </c>
      <c r="J28" s="1224">
        <v>7569</v>
      </c>
      <c r="K28" s="1225">
        <v>7322</v>
      </c>
      <c r="L28" s="1226">
        <v>0.96736689126701014</v>
      </c>
      <c r="M28" s="1223">
        <v>3778</v>
      </c>
      <c r="N28" s="1227">
        <v>3784</v>
      </c>
      <c r="O28" s="1223">
        <v>1587</v>
      </c>
      <c r="P28" s="1225">
        <v>1414</v>
      </c>
      <c r="Q28" s="1226">
        <v>0.89098928796471333</v>
      </c>
      <c r="S28" t="s">
        <v>16</v>
      </c>
      <c r="T28" t="s">
        <v>16</v>
      </c>
    </row>
    <row r="29" spans="1:25" ht="15" customHeight="1" x14ac:dyDescent="0.25">
      <c r="A29" s="1206"/>
      <c r="B29" s="1207" t="s">
        <v>56</v>
      </c>
      <c r="C29" s="1223">
        <v>4286</v>
      </c>
      <c r="D29" s="1224">
        <v>3917</v>
      </c>
      <c r="E29" s="1225">
        <v>2620</v>
      </c>
      <c r="F29" s="1226">
        <v>0.66887924431963242</v>
      </c>
      <c r="G29" s="1223">
        <v>960</v>
      </c>
      <c r="H29" s="1224">
        <v>2957</v>
      </c>
      <c r="I29" s="1223">
        <v>6660</v>
      </c>
      <c r="J29" s="1224">
        <v>6133</v>
      </c>
      <c r="K29" s="1225">
        <v>5882</v>
      </c>
      <c r="L29" s="1226">
        <v>0.95907386270992989</v>
      </c>
      <c r="M29" s="1223">
        <v>3836</v>
      </c>
      <c r="N29" s="1227">
        <v>2296</v>
      </c>
      <c r="O29" s="1223">
        <v>1353</v>
      </c>
      <c r="P29" s="1225">
        <v>1167</v>
      </c>
      <c r="Q29" s="1226">
        <v>0.86252771618625279</v>
      </c>
      <c r="S29" t="s">
        <v>16</v>
      </c>
      <c r="T29" t="s">
        <v>16</v>
      </c>
    </row>
    <row r="30" spans="1:25" ht="15" customHeight="1" x14ac:dyDescent="0.25">
      <c r="A30" s="1206"/>
      <c r="B30" s="1207" t="s">
        <v>57</v>
      </c>
      <c r="C30" s="1223">
        <v>4062</v>
      </c>
      <c r="D30" s="1224">
        <v>3773</v>
      </c>
      <c r="E30" s="1225">
        <v>2659</v>
      </c>
      <c r="F30" s="1226">
        <v>0.70474423535648023</v>
      </c>
      <c r="G30" s="1223">
        <v>779</v>
      </c>
      <c r="H30" s="1224">
        <v>2969</v>
      </c>
      <c r="I30" s="1223">
        <v>5528</v>
      </c>
      <c r="J30" s="1224">
        <v>5475</v>
      </c>
      <c r="K30" s="1225">
        <v>5310</v>
      </c>
      <c r="L30" s="1226">
        <v>0.96986301369863015</v>
      </c>
      <c r="M30" s="1223">
        <v>3657</v>
      </c>
      <c r="N30" s="1227">
        <v>1824</v>
      </c>
      <c r="O30" s="1223">
        <v>1129</v>
      </c>
      <c r="P30" s="1225">
        <v>925</v>
      </c>
      <c r="Q30" s="1226">
        <v>0.81930912311780335</v>
      </c>
    </row>
    <row r="31" spans="1:25" ht="15" customHeight="1" x14ac:dyDescent="0.25">
      <c r="A31" s="1206"/>
      <c r="B31" s="1207" t="s">
        <v>58</v>
      </c>
      <c r="C31" s="1223">
        <v>4781</v>
      </c>
      <c r="D31" s="1224">
        <v>4168</v>
      </c>
      <c r="E31" s="1225">
        <v>3080</v>
      </c>
      <c r="F31" s="1226">
        <v>0.73896353166986561</v>
      </c>
      <c r="G31" s="1223">
        <v>772</v>
      </c>
      <c r="H31" s="1224">
        <v>3286</v>
      </c>
      <c r="I31" s="1223">
        <v>4383.0191733701313</v>
      </c>
      <c r="J31" s="1224">
        <v>3239.6789120351891</v>
      </c>
      <c r="K31" s="1225">
        <v>3783.4356152869668</v>
      </c>
      <c r="L31" s="1226">
        <v>0.96493506493506498</v>
      </c>
      <c r="M31" s="1223">
        <v>3463</v>
      </c>
      <c r="N31" s="1227">
        <v>1962</v>
      </c>
      <c r="O31" s="1223">
        <v>1232</v>
      </c>
      <c r="P31" s="1225">
        <v>1055</v>
      </c>
      <c r="Q31" s="1226">
        <v>0.85633116883116878</v>
      </c>
      <c r="S31" t="s">
        <v>16</v>
      </c>
      <c r="T31" t="s">
        <v>16</v>
      </c>
    </row>
    <row r="32" spans="1:25" ht="15" customHeight="1" x14ac:dyDescent="0.25">
      <c r="A32" s="1206"/>
      <c r="B32" s="1207" t="s">
        <v>59</v>
      </c>
      <c r="C32" s="1223">
        <v>3682</v>
      </c>
      <c r="D32" s="1224">
        <v>3557</v>
      </c>
      <c r="E32" s="1225">
        <v>3119</v>
      </c>
      <c r="F32" s="1226">
        <v>0.87686252459938152</v>
      </c>
      <c r="G32" s="1223">
        <v>542</v>
      </c>
      <c r="H32" s="1224">
        <v>2855</v>
      </c>
      <c r="I32" s="1223">
        <v>5682</v>
      </c>
      <c r="J32" s="1224">
        <v>5534</v>
      </c>
      <c r="K32" s="1225">
        <v>4713</v>
      </c>
      <c r="L32" s="1226">
        <v>0.8516443801951572</v>
      </c>
      <c r="M32" s="1223">
        <v>3423</v>
      </c>
      <c r="N32" s="1227">
        <v>2114</v>
      </c>
      <c r="O32" s="1223">
        <v>1372</v>
      </c>
      <c r="P32" s="1225">
        <v>1216</v>
      </c>
      <c r="Q32" s="1226">
        <v>0.88629737609329451</v>
      </c>
      <c r="S32" t="s">
        <v>16</v>
      </c>
      <c r="T32" t="s">
        <v>16</v>
      </c>
    </row>
    <row r="33" spans="1:20" ht="15" customHeight="1" x14ac:dyDescent="0.25">
      <c r="A33" s="1206"/>
      <c r="B33" s="1207" t="s">
        <v>60</v>
      </c>
      <c r="C33" s="1223">
        <v>3642</v>
      </c>
      <c r="D33" s="1224">
        <v>3201</v>
      </c>
      <c r="E33" s="1225">
        <v>2547</v>
      </c>
      <c r="F33" s="1226">
        <v>0.79568884723523903</v>
      </c>
      <c r="G33" s="1223">
        <v>632</v>
      </c>
      <c r="H33" s="1224">
        <v>2290</v>
      </c>
      <c r="I33" s="1223">
        <v>5738</v>
      </c>
      <c r="J33" s="1224">
        <v>5466</v>
      </c>
      <c r="K33" s="1225">
        <v>5217</v>
      </c>
      <c r="L33" s="1226">
        <v>0.95444566410537868</v>
      </c>
      <c r="M33" s="1223">
        <v>3501</v>
      </c>
      <c r="N33" s="1227">
        <v>1992</v>
      </c>
      <c r="O33" s="1223">
        <v>1408</v>
      </c>
      <c r="P33" s="1225">
        <v>1219</v>
      </c>
      <c r="Q33" s="1226">
        <v>0.86576704545454541</v>
      </c>
      <c r="S33" t="s">
        <v>16</v>
      </c>
      <c r="T33" t="s">
        <v>16</v>
      </c>
    </row>
    <row r="34" spans="1:20" ht="15" customHeight="1" x14ac:dyDescent="0.25">
      <c r="A34" s="1206"/>
      <c r="B34" s="1207" t="s">
        <v>61</v>
      </c>
      <c r="C34" s="1223">
        <v>2828</v>
      </c>
      <c r="D34" s="1224">
        <v>2636</v>
      </c>
      <c r="E34" s="1225">
        <v>2031</v>
      </c>
      <c r="F34" s="1226">
        <v>0.77048558421851288</v>
      </c>
      <c r="G34" s="1223">
        <v>593</v>
      </c>
      <c r="H34" s="1224">
        <v>2031</v>
      </c>
      <c r="I34" s="1223">
        <v>5698</v>
      </c>
      <c r="J34" s="1224">
        <v>5683</v>
      </c>
      <c r="K34" s="1225">
        <v>5385</v>
      </c>
      <c r="L34" s="1226">
        <v>0.9475629069153616</v>
      </c>
      <c r="M34" s="1223">
        <v>3388</v>
      </c>
      <c r="N34" s="1227">
        <v>2297</v>
      </c>
      <c r="O34" s="1223">
        <v>1405</v>
      </c>
      <c r="P34" s="1225">
        <v>1242</v>
      </c>
      <c r="Q34" s="1226">
        <v>0.88398576512455518</v>
      </c>
      <c r="S34" t="s">
        <v>16</v>
      </c>
    </row>
    <row r="35" spans="1:20" ht="15" customHeight="1" x14ac:dyDescent="0.25">
      <c r="A35" s="1206"/>
      <c r="B35" s="1207" t="s">
        <v>62</v>
      </c>
      <c r="C35" s="1223">
        <v>3305</v>
      </c>
      <c r="D35" s="1224">
        <v>2997</v>
      </c>
      <c r="E35" s="1225">
        <v>2266</v>
      </c>
      <c r="F35" s="1226">
        <v>0.75608942275608937</v>
      </c>
      <c r="G35" s="1223">
        <v>735</v>
      </c>
      <c r="H35" s="1224">
        <v>2092</v>
      </c>
      <c r="I35" s="1223">
        <v>5770</v>
      </c>
      <c r="J35" s="1224">
        <v>5523</v>
      </c>
      <c r="K35" s="1225">
        <v>5228</v>
      </c>
      <c r="L35" s="1226">
        <v>0.94658699981893901</v>
      </c>
      <c r="M35" s="1223">
        <v>3300</v>
      </c>
      <c r="N35" s="1227">
        <v>2233</v>
      </c>
      <c r="O35" s="1223">
        <v>1465</v>
      </c>
      <c r="P35" s="1225">
        <v>1270</v>
      </c>
      <c r="Q35" s="1226">
        <v>0.86689419795221845</v>
      </c>
    </row>
    <row r="36" spans="1:20" ht="15" customHeight="1" x14ac:dyDescent="0.25">
      <c r="A36" s="1206"/>
      <c r="B36" s="1207" t="s">
        <v>63</v>
      </c>
      <c r="C36" s="1223">
        <v>3164</v>
      </c>
      <c r="D36" s="1224">
        <v>2914</v>
      </c>
      <c r="E36" s="1225">
        <v>2101</v>
      </c>
      <c r="F36" s="1226">
        <v>0.7210020590253946</v>
      </c>
      <c r="G36" s="1223">
        <v>683</v>
      </c>
      <c r="H36" s="1224">
        <v>1959</v>
      </c>
      <c r="I36" s="1223">
        <v>5343</v>
      </c>
      <c r="J36" s="1224">
        <v>5263</v>
      </c>
      <c r="K36" s="1225">
        <v>4934</v>
      </c>
      <c r="L36" s="1226">
        <v>0.93748812464373932</v>
      </c>
      <c r="M36" s="1223">
        <v>3200</v>
      </c>
      <c r="N36" s="1227">
        <v>2065</v>
      </c>
      <c r="O36" s="1223">
        <v>1420</v>
      </c>
      <c r="P36" s="1225">
        <v>1258</v>
      </c>
      <c r="Q36" s="1226">
        <v>0.88591549295774652</v>
      </c>
    </row>
    <row r="37" spans="1:20" ht="15" customHeight="1" thickBot="1" x14ac:dyDescent="0.3">
      <c r="A37" s="1228"/>
      <c r="B37" s="1229" t="s">
        <v>97</v>
      </c>
      <c r="C37" s="1230">
        <v>3850</v>
      </c>
      <c r="D37" s="1231">
        <v>3353</v>
      </c>
      <c r="E37" s="1232">
        <v>2761</v>
      </c>
      <c r="F37" s="1233">
        <v>0.82344169400536837</v>
      </c>
      <c r="G37" s="1230">
        <v>894</v>
      </c>
      <c r="H37" s="1231">
        <v>2267</v>
      </c>
      <c r="I37" s="1230">
        <v>4912</v>
      </c>
      <c r="J37" s="1231">
        <v>4437</v>
      </c>
      <c r="K37" s="1232">
        <v>4134</v>
      </c>
      <c r="L37" s="1233">
        <v>0.93171061528059496</v>
      </c>
      <c r="M37" s="1230">
        <v>2462</v>
      </c>
      <c r="N37" s="1234">
        <v>1976</v>
      </c>
      <c r="O37" s="1230">
        <v>1045</v>
      </c>
      <c r="P37" s="1232">
        <v>886</v>
      </c>
      <c r="Q37" s="1233">
        <v>0.84784688995215307</v>
      </c>
    </row>
    <row r="38" spans="1:20" ht="15" hidden="1" customHeight="1" outlineLevel="1" x14ac:dyDescent="0.2">
      <c r="A38" s="1235"/>
      <c r="B38" s="1236" t="s">
        <v>98</v>
      </c>
      <c r="C38" s="1237">
        <v>3169</v>
      </c>
      <c r="D38" s="1238">
        <v>2512</v>
      </c>
      <c r="E38" s="1239">
        <v>2071</v>
      </c>
      <c r="F38" s="1240">
        <v>0.82444267515923564</v>
      </c>
      <c r="G38" s="1241">
        <v>707</v>
      </c>
      <c r="H38" s="1242">
        <v>1509</v>
      </c>
      <c r="I38" s="1237">
        <v>3180</v>
      </c>
      <c r="J38" s="1243">
        <v>2800</v>
      </c>
      <c r="K38" s="1239">
        <v>2668</v>
      </c>
      <c r="L38" s="1240">
        <v>0.95285714285714285</v>
      </c>
      <c r="M38" s="1244">
        <v>1354</v>
      </c>
      <c r="N38" s="1245">
        <v>1304</v>
      </c>
      <c r="O38" s="1244">
        <v>811</v>
      </c>
      <c r="P38" s="1246">
        <v>651</v>
      </c>
      <c r="Q38" s="1247">
        <v>0.80271270036991371</v>
      </c>
    </row>
    <row r="39" spans="1:20" ht="15" hidden="1" customHeight="1" outlineLevel="1" thickBot="1" x14ac:dyDescent="0.25">
      <c r="A39" s="1248"/>
      <c r="B39" s="1249" t="s">
        <v>67</v>
      </c>
      <c r="C39" s="1250">
        <v>1741</v>
      </c>
      <c r="D39" s="1251">
        <v>1322</v>
      </c>
      <c r="E39" s="1252">
        <v>1132</v>
      </c>
      <c r="F39" s="1253">
        <v>0.85627836611195163</v>
      </c>
      <c r="G39" s="1254">
        <v>454.16</v>
      </c>
      <c r="H39" s="1255">
        <v>737</v>
      </c>
      <c r="I39" s="1250">
        <v>1587</v>
      </c>
      <c r="J39" s="1256">
        <v>1436</v>
      </c>
      <c r="K39" s="1252">
        <v>1357</v>
      </c>
      <c r="L39" s="1253">
        <v>0.94498607242339838</v>
      </c>
      <c r="M39" s="1257">
        <v>678</v>
      </c>
      <c r="N39" s="1110">
        <v>674</v>
      </c>
      <c r="O39" s="1257">
        <v>409</v>
      </c>
      <c r="P39" s="1258">
        <v>334</v>
      </c>
      <c r="Q39" s="1259">
        <v>0.81662591687041564</v>
      </c>
    </row>
    <row r="40" spans="1:20" ht="15" hidden="1" customHeight="1" outlineLevel="1" x14ac:dyDescent="0.2">
      <c r="A40" s="1235"/>
      <c r="B40" s="1236" t="s">
        <v>68</v>
      </c>
      <c r="C40" s="1260">
        <v>3650</v>
      </c>
      <c r="D40" s="1261">
        <v>3314</v>
      </c>
      <c r="E40" s="1262">
        <v>2839</v>
      </c>
      <c r="F40" s="1263">
        <v>0.85666867833433913</v>
      </c>
      <c r="G40" s="1241">
        <v>1205</v>
      </c>
      <c r="H40" s="1264">
        <v>1928</v>
      </c>
      <c r="I40" s="1265">
        <v>4612</v>
      </c>
      <c r="J40" s="1261">
        <v>4507</v>
      </c>
      <c r="K40" s="1262">
        <v>4228</v>
      </c>
      <c r="L40" s="1266">
        <v>0.93809629465276234</v>
      </c>
      <c r="M40" s="1267">
        <v>2019</v>
      </c>
      <c r="N40" s="1268">
        <v>2287</v>
      </c>
      <c r="O40" s="1269">
        <v>1227</v>
      </c>
      <c r="P40" s="1246">
        <v>1075</v>
      </c>
      <c r="Q40" s="1247">
        <v>0.876120619396903</v>
      </c>
    </row>
    <row r="41" spans="1:20" ht="15" hidden="1" customHeight="1" outlineLevel="1" x14ac:dyDescent="0.2">
      <c r="A41" s="1270"/>
      <c r="B41" s="1271" t="s">
        <v>69</v>
      </c>
      <c r="C41" s="1272">
        <v>2996</v>
      </c>
      <c r="D41" s="1273">
        <v>2604</v>
      </c>
      <c r="E41" s="1274">
        <v>2125</v>
      </c>
      <c r="F41" s="1275">
        <v>0.8160522273425499</v>
      </c>
      <c r="G41" s="1276">
        <v>960</v>
      </c>
      <c r="H41" s="1277">
        <v>1294</v>
      </c>
      <c r="I41" s="1272">
        <v>3258</v>
      </c>
      <c r="J41" s="1273">
        <v>3012</v>
      </c>
      <c r="K41" s="1274">
        <v>2836</v>
      </c>
      <c r="L41" s="1275">
        <v>0.94156706507304122</v>
      </c>
      <c r="M41" s="1276">
        <v>1384</v>
      </c>
      <c r="N41" s="1278">
        <v>1518</v>
      </c>
      <c r="O41" s="1273">
        <v>901</v>
      </c>
      <c r="P41" s="1279">
        <v>789</v>
      </c>
      <c r="Q41" s="1280">
        <v>0.87569367369589346</v>
      </c>
    </row>
    <row r="42" spans="1:20" s="8" customFormat="1" ht="15" hidden="1" customHeight="1" outlineLevel="1" thickBot="1" x14ac:dyDescent="0.25">
      <c r="A42" s="1281"/>
      <c r="B42" s="1282" t="s">
        <v>70</v>
      </c>
      <c r="C42" s="1283">
        <v>1457</v>
      </c>
      <c r="D42" s="1284">
        <v>1231</v>
      </c>
      <c r="E42" s="1285">
        <v>991</v>
      </c>
      <c r="F42" s="1286">
        <v>0.80503655564581644</v>
      </c>
      <c r="G42" s="1287">
        <v>494</v>
      </c>
      <c r="H42" s="1288">
        <v>416</v>
      </c>
      <c r="I42" s="1283">
        <v>1730</v>
      </c>
      <c r="J42" s="1284">
        <v>1596</v>
      </c>
      <c r="K42" s="1285">
        <v>1499</v>
      </c>
      <c r="L42" s="1286">
        <v>0.93922305764411029</v>
      </c>
      <c r="M42" s="1289">
        <v>777</v>
      </c>
      <c r="N42" s="1290">
        <v>730</v>
      </c>
      <c r="O42" s="1284">
        <v>503</v>
      </c>
      <c r="P42" s="1291">
        <v>437</v>
      </c>
      <c r="Q42" s="1292">
        <v>0.8687872763419483</v>
      </c>
    </row>
    <row r="43" spans="1:20" s="8" customFormat="1" ht="15" hidden="1" customHeight="1" outlineLevel="1" x14ac:dyDescent="0.2">
      <c r="A43" s="1293"/>
      <c r="B43" s="1294" t="s">
        <v>71</v>
      </c>
      <c r="C43" s="1295">
        <v>3464</v>
      </c>
      <c r="D43" s="1296">
        <v>3221</v>
      </c>
      <c r="E43" s="1297">
        <v>2665</v>
      </c>
      <c r="F43" s="1298">
        <v>0.82738280037255507</v>
      </c>
      <c r="G43" s="1299">
        <v>1444</v>
      </c>
      <c r="H43" s="1300">
        <v>1492</v>
      </c>
      <c r="I43" s="1295">
        <v>4968</v>
      </c>
      <c r="J43" s="1296">
        <v>4531</v>
      </c>
      <c r="K43" s="1297">
        <v>4140</v>
      </c>
      <c r="L43" s="1298">
        <v>0.91370558375634514</v>
      </c>
      <c r="M43" s="1150">
        <v>2227</v>
      </c>
      <c r="N43" s="1301">
        <v>2186</v>
      </c>
      <c r="O43" s="1302">
        <v>1738</v>
      </c>
      <c r="P43" s="1303">
        <v>1513</v>
      </c>
      <c r="Q43" s="1304">
        <v>0.8705408515535098</v>
      </c>
    </row>
    <row r="44" spans="1:20" s="8" customFormat="1" ht="15" hidden="1" customHeight="1" outlineLevel="1" x14ac:dyDescent="0.2">
      <c r="A44" s="1305"/>
      <c r="B44" s="1306" t="s">
        <v>72</v>
      </c>
      <c r="C44" s="1307">
        <v>2408</v>
      </c>
      <c r="D44" s="1308">
        <v>2250</v>
      </c>
      <c r="E44" s="1309">
        <v>1812</v>
      </c>
      <c r="F44" s="1310">
        <v>0.80533333333333335</v>
      </c>
      <c r="G44" s="1311">
        <v>1061</v>
      </c>
      <c r="H44" s="1312">
        <v>982</v>
      </c>
      <c r="I44" s="1307">
        <v>3280</v>
      </c>
      <c r="J44" s="1308">
        <v>3015</v>
      </c>
      <c r="K44" s="1309">
        <v>2749</v>
      </c>
      <c r="L44" s="1310">
        <v>0.91177446102819237</v>
      </c>
      <c r="M44" s="1313">
        <v>1461</v>
      </c>
      <c r="N44" s="1314">
        <v>1502</v>
      </c>
      <c r="O44" s="1315">
        <v>1097</v>
      </c>
      <c r="P44" s="1316">
        <v>964</v>
      </c>
      <c r="Q44" s="1317">
        <v>0.87876025524156787</v>
      </c>
    </row>
    <row r="45" spans="1:20" s="8" customFormat="1" ht="15" hidden="1" customHeight="1" outlineLevel="1" thickBot="1" x14ac:dyDescent="0.25">
      <c r="A45" s="1318"/>
      <c r="B45" s="1319" t="s">
        <v>73</v>
      </c>
      <c r="C45" s="1320">
        <v>1325</v>
      </c>
      <c r="D45" s="1321">
        <v>1169</v>
      </c>
      <c r="E45" s="1322">
        <v>893</v>
      </c>
      <c r="F45" s="1323">
        <v>0.76390076988879385</v>
      </c>
      <c r="G45" s="1324">
        <v>629</v>
      </c>
      <c r="H45" s="1325">
        <v>499</v>
      </c>
      <c r="I45" s="1320">
        <v>1741</v>
      </c>
      <c r="J45" s="1321">
        <v>1552</v>
      </c>
      <c r="K45" s="1322">
        <v>1400</v>
      </c>
      <c r="L45" s="1323">
        <v>0.90206185567010311</v>
      </c>
      <c r="M45" s="1326">
        <v>690</v>
      </c>
      <c r="N45" s="1327">
        <v>753</v>
      </c>
      <c r="O45" s="1328">
        <v>517</v>
      </c>
      <c r="P45" s="1329">
        <v>440</v>
      </c>
      <c r="Q45" s="1330">
        <v>0.85106382978723405</v>
      </c>
    </row>
    <row r="46" spans="1:20" s="8" customFormat="1" ht="15" hidden="1" customHeight="1" outlineLevel="1" thickBot="1" x14ac:dyDescent="0.25">
      <c r="A46" s="1331"/>
      <c r="B46" s="1332" t="s">
        <v>74</v>
      </c>
      <c r="C46" s="1333">
        <v>3705</v>
      </c>
      <c r="D46" s="1334">
        <v>3214</v>
      </c>
      <c r="E46" s="1335">
        <v>2752</v>
      </c>
      <c r="F46" s="1336">
        <v>0.85625388923459866</v>
      </c>
      <c r="G46" s="1337">
        <v>1432</v>
      </c>
      <c r="H46" s="1338">
        <v>1296</v>
      </c>
      <c r="I46" s="1333">
        <v>4858</v>
      </c>
      <c r="J46" s="1334">
        <v>4230</v>
      </c>
      <c r="K46" s="1339">
        <v>3913</v>
      </c>
      <c r="L46" s="1340">
        <v>0.92505910165484628</v>
      </c>
      <c r="M46" s="1341">
        <v>1968</v>
      </c>
      <c r="N46" s="1342">
        <v>2134</v>
      </c>
      <c r="O46" s="1343">
        <v>1642</v>
      </c>
      <c r="P46" s="1344">
        <v>1457</v>
      </c>
      <c r="Q46" s="1345">
        <v>0.88733252131546891</v>
      </c>
    </row>
    <row r="47" spans="1:20" collapsed="1" x14ac:dyDescent="0.2">
      <c r="A47" s="1"/>
    </row>
  </sheetData>
  <mergeCells count="2">
    <mergeCell ref="C9:H9"/>
    <mergeCell ref="I9:Q9"/>
  </mergeCells>
  <pageMargins left="0.39370078740157483" right="0.39370078740157483" top="0.78740157480314965" bottom="0.79" header="0.51181102362204722" footer="0.51181102362204722"/>
  <pageSetup paperSize="9" orientation="landscape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P65"/>
  <sheetViews>
    <sheetView showGridLines="0" zoomScaleNormal="100" workbookViewId="0">
      <selection activeCell="J13" sqref="J13:O27"/>
    </sheetView>
  </sheetViews>
  <sheetFormatPr baseColWidth="10" defaultColWidth="11.42578125" defaultRowHeight="12.75" outlineLevelRow="1" x14ac:dyDescent="0.2"/>
  <cols>
    <col min="1" max="1" width="6.140625" style="2" bestFit="1" customWidth="1"/>
    <col min="2" max="2" width="22" bestFit="1" customWidth="1"/>
    <col min="3" max="3" width="12.85546875" customWidth="1"/>
    <col min="4" max="4" width="12.5703125" customWidth="1"/>
    <col min="5" max="6" width="10.42578125" customWidth="1"/>
    <col min="7" max="8" width="11.42578125" customWidth="1"/>
    <col min="9" max="9" width="21.7109375" customWidth="1"/>
    <col min="10" max="12" width="8.7109375" bestFit="1" customWidth="1"/>
    <col min="13" max="13" width="9.7109375" bestFit="1" customWidth="1"/>
    <col min="14" max="14" width="8.7109375" bestFit="1" customWidth="1"/>
    <col min="15" max="15" width="11.42578125" customWidth="1"/>
  </cols>
  <sheetData>
    <row r="1" spans="1:16" x14ac:dyDescent="0.2">
      <c r="A1" s="140" t="s">
        <v>99</v>
      </c>
      <c r="B1" s="141"/>
    </row>
    <row r="2" spans="1:16" x14ac:dyDescent="0.2">
      <c r="A2" s="1" t="s">
        <v>0</v>
      </c>
    </row>
    <row r="3" spans="1:16" x14ac:dyDescent="0.2">
      <c r="A3" s="1"/>
    </row>
    <row r="4" spans="1:16" x14ac:dyDescent="0.2">
      <c r="A4" s="1" t="str">
        <f>A10</f>
        <v>Tabell  1-3 - B2 - Antall personer som har bostøtte pr. 31.12</v>
      </c>
    </row>
    <row r="5" spans="1:16" x14ac:dyDescent="0.2">
      <c r="A5" s="1" t="str">
        <f>H10</f>
        <v>Tabell  1-3 - B3 - Ventetid på effektuering av tildelt kommunal bolig i perioden 1.1 - 31.12</v>
      </c>
    </row>
    <row r="6" spans="1:16" x14ac:dyDescent="0.2">
      <c r="A6" s="1"/>
    </row>
    <row r="10" spans="1:16" s="13" customFormat="1" ht="30" customHeight="1" thickBot="1" x14ac:dyDescent="0.25">
      <c r="A10" s="3" t="s">
        <v>100</v>
      </c>
      <c r="B10" s="12"/>
      <c r="H10" s="3" t="s">
        <v>101</v>
      </c>
      <c r="I10" s="12"/>
    </row>
    <row r="11" spans="1:16" s="13" customFormat="1" ht="25.5" customHeight="1" x14ac:dyDescent="0.2">
      <c r="A11" s="264"/>
      <c r="B11" s="336"/>
      <c r="C11" s="1826" t="s">
        <v>102</v>
      </c>
      <c r="D11" s="1825"/>
      <c r="E11" s="1827"/>
      <c r="F11" s="12"/>
      <c r="H11" s="264"/>
      <c r="I11" s="336"/>
      <c r="J11" s="1824" t="s">
        <v>103</v>
      </c>
      <c r="K11" s="1825"/>
      <c r="L11" s="1825"/>
      <c r="M11" s="1825"/>
      <c r="N11" s="1825"/>
      <c r="O11" s="340"/>
      <c r="P11" s="341"/>
    </row>
    <row r="12" spans="1:16" s="4" customFormat="1" ht="79.5" customHeight="1" thickBot="1" x14ac:dyDescent="0.25">
      <c r="A12" s="265" t="s">
        <v>50</v>
      </c>
      <c r="B12" s="59" t="s">
        <v>4</v>
      </c>
      <c r="C12" s="125" t="s">
        <v>104</v>
      </c>
      <c r="D12" s="179" t="s">
        <v>105</v>
      </c>
      <c r="E12" s="337" t="s">
        <v>106</v>
      </c>
      <c r="G12" s="4" t="s">
        <v>16</v>
      </c>
      <c r="H12" s="342" t="s">
        <v>50</v>
      </c>
      <c r="I12" s="9" t="s">
        <v>4</v>
      </c>
      <c r="J12" s="5" t="s">
        <v>107</v>
      </c>
      <c r="K12" s="50" t="s">
        <v>108</v>
      </c>
      <c r="L12" s="50" t="s">
        <v>109</v>
      </c>
      <c r="M12" s="50" t="s">
        <v>110</v>
      </c>
      <c r="N12" s="27" t="s">
        <v>111</v>
      </c>
      <c r="O12" s="61" t="s">
        <v>112</v>
      </c>
      <c r="P12" s="722" t="s">
        <v>113</v>
      </c>
    </row>
    <row r="13" spans="1:16" ht="15" customHeight="1" x14ac:dyDescent="0.25">
      <c r="A13" s="376">
        <v>1</v>
      </c>
      <c r="B13" s="377" t="s">
        <v>14</v>
      </c>
      <c r="C13" s="1203">
        <v>282</v>
      </c>
      <c r="D13" s="1662">
        <v>1396</v>
      </c>
      <c r="E13" s="1204">
        <v>1678</v>
      </c>
      <c r="H13" s="376">
        <v>1</v>
      </c>
      <c r="I13" s="377" t="s">
        <v>14</v>
      </c>
      <c r="J13" s="1203">
        <v>85</v>
      </c>
      <c r="K13" s="1662">
        <v>31</v>
      </c>
      <c r="L13" s="1662">
        <v>23</v>
      </c>
      <c r="M13" s="1662">
        <v>35</v>
      </c>
      <c r="N13" s="1662">
        <v>3</v>
      </c>
      <c r="O13" s="1204">
        <v>177</v>
      </c>
      <c r="P13" s="1677">
        <f t="shared" ref="P13:P28" si="0">(J13*1.5+K13*3+L13*5+M13*9+N13*12)/O13</f>
        <v>3.8785310734463279</v>
      </c>
    </row>
    <row r="14" spans="1:16" ht="15" customHeight="1" x14ac:dyDescent="0.25">
      <c r="A14" s="366">
        <v>2</v>
      </c>
      <c r="B14" s="54" t="s">
        <v>15</v>
      </c>
      <c r="C14" s="1208">
        <v>2314</v>
      </c>
      <c r="D14" s="1660">
        <v>1376</v>
      </c>
      <c r="E14" s="1209">
        <v>3690</v>
      </c>
      <c r="H14" s="366">
        <v>2</v>
      </c>
      <c r="I14" s="54" t="s">
        <v>15</v>
      </c>
      <c r="J14" s="1208">
        <v>63</v>
      </c>
      <c r="K14" s="1660">
        <v>23</v>
      </c>
      <c r="L14" s="1660">
        <v>9</v>
      </c>
      <c r="M14" s="1660">
        <v>36</v>
      </c>
      <c r="N14" s="1660">
        <v>19</v>
      </c>
      <c r="O14" s="1209">
        <v>150</v>
      </c>
      <c r="P14" s="1678">
        <f t="shared" si="0"/>
        <v>5.07</v>
      </c>
    </row>
    <row r="15" spans="1:16" ht="15" customHeight="1" x14ac:dyDescent="0.25">
      <c r="A15" s="366">
        <v>3</v>
      </c>
      <c r="B15" s="54" t="s">
        <v>17</v>
      </c>
      <c r="C15" s="1208">
        <v>1796</v>
      </c>
      <c r="D15" s="1660">
        <v>2183</v>
      </c>
      <c r="E15" s="1209">
        <v>3979</v>
      </c>
      <c r="H15" s="366">
        <v>3</v>
      </c>
      <c r="I15" s="54" t="s">
        <v>17</v>
      </c>
      <c r="J15" s="1208">
        <v>150</v>
      </c>
      <c r="K15" s="1660">
        <v>38</v>
      </c>
      <c r="L15" s="1660">
        <v>18</v>
      </c>
      <c r="M15" s="1660">
        <v>41</v>
      </c>
      <c r="N15" s="1660">
        <v>20</v>
      </c>
      <c r="O15" s="1209">
        <v>267</v>
      </c>
      <c r="P15" s="1678">
        <f t="shared" si="0"/>
        <v>3.8876404494382024</v>
      </c>
    </row>
    <row r="16" spans="1:16" ht="15" customHeight="1" x14ac:dyDescent="0.25">
      <c r="A16" s="366">
        <v>4</v>
      </c>
      <c r="B16" s="54" t="s">
        <v>18</v>
      </c>
      <c r="C16" s="1208">
        <v>1410</v>
      </c>
      <c r="D16" s="1660">
        <v>432</v>
      </c>
      <c r="E16" s="1209">
        <v>1842</v>
      </c>
      <c r="H16" s="366">
        <v>4</v>
      </c>
      <c r="I16" s="54" t="s">
        <v>18</v>
      </c>
      <c r="J16" s="1208">
        <v>25</v>
      </c>
      <c r="K16" s="1660">
        <v>6</v>
      </c>
      <c r="L16" s="1660">
        <v>1</v>
      </c>
      <c r="M16" s="1660">
        <v>4</v>
      </c>
      <c r="N16" s="1660">
        <v>11</v>
      </c>
      <c r="O16" s="1209">
        <v>47</v>
      </c>
      <c r="P16" s="1678">
        <f t="shared" si="0"/>
        <v>4.8617021276595747</v>
      </c>
    </row>
    <row r="17" spans="1:16" s="55" customFormat="1" ht="15" customHeight="1" x14ac:dyDescent="0.25">
      <c r="A17" s="338">
        <v>5</v>
      </c>
      <c r="B17" s="276" t="s">
        <v>19</v>
      </c>
      <c r="C17" s="1208">
        <v>1342</v>
      </c>
      <c r="D17" s="1660">
        <v>648</v>
      </c>
      <c r="E17" s="1209">
        <v>1990</v>
      </c>
      <c r="H17" s="338">
        <v>5</v>
      </c>
      <c r="I17" s="276" t="s">
        <v>19</v>
      </c>
      <c r="J17" s="1208">
        <v>60</v>
      </c>
      <c r="K17" s="1660">
        <v>24</v>
      </c>
      <c r="L17" s="1660">
        <v>9</v>
      </c>
      <c r="M17" s="1660">
        <v>8</v>
      </c>
      <c r="N17" s="1660">
        <v>1</v>
      </c>
      <c r="O17" s="1209">
        <v>102</v>
      </c>
      <c r="P17" s="1679">
        <f t="shared" si="0"/>
        <v>2.8529411764705883</v>
      </c>
    </row>
    <row r="18" spans="1:16" s="55" customFormat="1" ht="15" customHeight="1" x14ac:dyDescent="0.25">
      <c r="A18" s="338">
        <v>6</v>
      </c>
      <c r="B18" s="276" t="s">
        <v>20</v>
      </c>
      <c r="C18" s="1208">
        <v>402</v>
      </c>
      <c r="D18" s="1660">
        <v>164</v>
      </c>
      <c r="E18" s="1209">
        <v>566</v>
      </c>
      <c r="H18" s="338">
        <v>6</v>
      </c>
      <c r="I18" s="276" t="s">
        <v>20</v>
      </c>
      <c r="J18" s="1208">
        <v>21</v>
      </c>
      <c r="K18" s="1660">
        <v>1</v>
      </c>
      <c r="L18" s="1660">
        <v>1</v>
      </c>
      <c r="M18" s="1660">
        <v>0</v>
      </c>
      <c r="N18" s="1660">
        <v>0</v>
      </c>
      <c r="O18" s="1209">
        <v>23</v>
      </c>
      <c r="P18" s="1679">
        <f t="shared" si="0"/>
        <v>1.7173913043478262</v>
      </c>
    </row>
    <row r="19" spans="1:16" s="55" customFormat="1" ht="15" customHeight="1" x14ac:dyDescent="0.25">
      <c r="A19" s="338">
        <v>7</v>
      </c>
      <c r="B19" s="276" t="s">
        <v>21</v>
      </c>
      <c r="C19" s="1208">
        <v>902</v>
      </c>
      <c r="D19" s="1660">
        <v>382</v>
      </c>
      <c r="E19" s="1209">
        <v>1284</v>
      </c>
      <c r="H19" s="338">
        <v>7</v>
      </c>
      <c r="I19" s="276" t="s">
        <v>21</v>
      </c>
      <c r="J19" s="1208">
        <v>0</v>
      </c>
      <c r="K19" s="1660">
        <v>0</v>
      </c>
      <c r="L19" s="1660">
        <v>0</v>
      </c>
      <c r="M19" s="1660">
        <v>0</v>
      </c>
      <c r="N19" s="1660">
        <v>49</v>
      </c>
      <c r="O19" s="1209">
        <v>49</v>
      </c>
      <c r="P19" s="1679">
        <f t="shared" si="0"/>
        <v>12</v>
      </c>
    </row>
    <row r="20" spans="1:16" s="55" customFormat="1" ht="15" customHeight="1" x14ac:dyDescent="0.25">
      <c r="A20" s="338">
        <v>8</v>
      </c>
      <c r="B20" s="276" t="s">
        <v>22</v>
      </c>
      <c r="C20" s="1208">
        <v>712</v>
      </c>
      <c r="D20" s="1660">
        <v>325</v>
      </c>
      <c r="E20" s="1209">
        <v>1037</v>
      </c>
      <c r="H20" s="338">
        <v>8</v>
      </c>
      <c r="I20" s="276" t="s">
        <v>22</v>
      </c>
      <c r="J20" s="1208">
        <v>13</v>
      </c>
      <c r="K20" s="1660">
        <v>0</v>
      </c>
      <c r="L20" s="1660">
        <v>0</v>
      </c>
      <c r="M20" s="1660">
        <v>0</v>
      </c>
      <c r="N20" s="1660">
        <v>0</v>
      </c>
      <c r="O20" s="1209">
        <v>13</v>
      </c>
      <c r="P20" s="1679">
        <f t="shared" si="0"/>
        <v>1.5</v>
      </c>
    </row>
    <row r="21" spans="1:16" s="55" customFormat="1" ht="15" customHeight="1" x14ac:dyDescent="0.25">
      <c r="A21" s="338">
        <v>9</v>
      </c>
      <c r="B21" s="276" t="s">
        <v>23</v>
      </c>
      <c r="C21" s="1208">
        <v>1409</v>
      </c>
      <c r="D21" s="1660">
        <v>446</v>
      </c>
      <c r="E21" s="1209">
        <v>1855</v>
      </c>
      <c r="H21" s="338">
        <v>9</v>
      </c>
      <c r="I21" s="276" t="s">
        <v>23</v>
      </c>
      <c r="J21" s="1208">
        <v>65</v>
      </c>
      <c r="K21" s="1660">
        <v>14</v>
      </c>
      <c r="L21" s="1660">
        <v>2</v>
      </c>
      <c r="M21" s="1660">
        <v>2</v>
      </c>
      <c r="N21" s="1660">
        <v>1</v>
      </c>
      <c r="O21" s="1209">
        <v>84</v>
      </c>
      <c r="P21" s="1679">
        <f t="shared" si="0"/>
        <v>2.1369047619047619</v>
      </c>
    </row>
    <row r="22" spans="1:16" s="55" customFormat="1" ht="15" customHeight="1" x14ac:dyDescent="0.25">
      <c r="A22" s="338">
        <v>10</v>
      </c>
      <c r="B22" s="276" t="s">
        <v>24</v>
      </c>
      <c r="C22" s="1208">
        <v>1190</v>
      </c>
      <c r="D22" s="1660">
        <v>303</v>
      </c>
      <c r="E22" s="1209">
        <v>1493</v>
      </c>
      <c r="H22" s="338">
        <v>10</v>
      </c>
      <c r="I22" s="276" t="s">
        <v>24</v>
      </c>
      <c r="J22" s="1208">
        <v>26</v>
      </c>
      <c r="K22" s="1660">
        <v>4</v>
      </c>
      <c r="L22" s="1660">
        <v>3</v>
      </c>
      <c r="M22" s="1660">
        <v>5</v>
      </c>
      <c r="N22" s="1660">
        <v>11</v>
      </c>
      <c r="O22" s="1209">
        <v>49</v>
      </c>
      <c r="P22" s="1679">
        <f t="shared" si="0"/>
        <v>4.9591836734693882</v>
      </c>
    </row>
    <row r="23" spans="1:16" s="55" customFormat="1" ht="15" customHeight="1" x14ac:dyDescent="0.25">
      <c r="A23" s="338">
        <v>11</v>
      </c>
      <c r="B23" s="276" t="s">
        <v>25</v>
      </c>
      <c r="C23" s="1208">
        <v>1627</v>
      </c>
      <c r="D23" s="1660">
        <v>331</v>
      </c>
      <c r="E23" s="1209">
        <v>1958</v>
      </c>
      <c r="H23" s="338">
        <v>11</v>
      </c>
      <c r="I23" s="276" t="s">
        <v>25</v>
      </c>
      <c r="J23" s="1208">
        <v>39</v>
      </c>
      <c r="K23" s="1660">
        <v>11</v>
      </c>
      <c r="L23" s="1660">
        <v>6</v>
      </c>
      <c r="M23" s="1660">
        <v>17</v>
      </c>
      <c r="N23" s="1660">
        <v>3</v>
      </c>
      <c r="O23" s="1209">
        <v>76</v>
      </c>
      <c r="P23" s="1679">
        <f t="shared" si="0"/>
        <v>4.0855263157894735</v>
      </c>
    </row>
    <row r="24" spans="1:16" s="55" customFormat="1" ht="15" customHeight="1" x14ac:dyDescent="0.25">
      <c r="A24" s="338">
        <v>12</v>
      </c>
      <c r="B24" s="276" t="s">
        <v>26</v>
      </c>
      <c r="C24" s="1208">
        <v>1579</v>
      </c>
      <c r="D24" s="1660">
        <v>695</v>
      </c>
      <c r="E24" s="1209">
        <v>2274</v>
      </c>
      <c r="H24" s="338">
        <v>12</v>
      </c>
      <c r="I24" s="276" t="s">
        <v>26</v>
      </c>
      <c r="J24" s="1208">
        <v>22</v>
      </c>
      <c r="K24" s="1660">
        <v>16</v>
      </c>
      <c r="L24" s="1660">
        <v>12</v>
      </c>
      <c r="M24" s="1660">
        <v>8</v>
      </c>
      <c r="N24" s="1660">
        <v>0</v>
      </c>
      <c r="O24" s="1209">
        <v>58</v>
      </c>
      <c r="P24" s="1679">
        <f t="shared" si="0"/>
        <v>3.6724137931034484</v>
      </c>
    </row>
    <row r="25" spans="1:16" s="55" customFormat="1" ht="15" customHeight="1" x14ac:dyDescent="0.25">
      <c r="A25" s="338">
        <v>13</v>
      </c>
      <c r="B25" s="276" t="s">
        <v>27</v>
      </c>
      <c r="C25" s="1208">
        <v>951</v>
      </c>
      <c r="D25" s="1660">
        <v>782</v>
      </c>
      <c r="E25" s="1209">
        <v>1733</v>
      </c>
      <c r="H25" s="338">
        <v>13</v>
      </c>
      <c r="I25" s="276" t="s">
        <v>27</v>
      </c>
      <c r="J25" s="1208">
        <v>60</v>
      </c>
      <c r="K25" s="1660">
        <v>17</v>
      </c>
      <c r="L25" s="1660">
        <v>7</v>
      </c>
      <c r="M25" s="1660">
        <v>3</v>
      </c>
      <c r="N25" s="1660">
        <v>9</v>
      </c>
      <c r="O25" s="1209">
        <v>96</v>
      </c>
      <c r="P25" s="1679">
        <f t="shared" si="0"/>
        <v>3.2395833333333335</v>
      </c>
    </row>
    <row r="26" spans="1:16" s="55" customFormat="1" ht="15" customHeight="1" x14ac:dyDescent="0.25">
      <c r="A26" s="338">
        <v>14</v>
      </c>
      <c r="B26" s="276" t="s">
        <v>28</v>
      </c>
      <c r="C26" s="1676">
        <v>707</v>
      </c>
      <c r="D26" s="1660">
        <v>379</v>
      </c>
      <c r="E26" s="1209">
        <v>1086</v>
      </c>
      <c r="H26" s="338">
        <v>14</v>
      </c>
      <c r="I26" s="276" t="s">
        <v>28</v>
      </c>
      <c r="J26" s="1208">
        <v>39</v>
      </c>
      <c r="K26" s="1660">
        <v>7</v>
      </c>
      <c r="L26" s="1660">
        <v>4</v>
      </c>
      <c r="M26" s="1660">
        <v>1</v>
      </c>
      <c r="N26" s="1660">
        <v>2</v>
      </c>
      <c r="O26" s="1209">
        <v>53</v>
      </c>
      <c r="P26" s="1679">
        <f t="shared" si="0"/>
        <v>2.5</v>
      </c>
    </row>
    <row r="27" spans="1:16" s="55" customFormat="1" ht="15" customHeight="1" thickBot="1" x14ac:dyDescent="0.3">
      <c r="A27" s="339">
        <v>15</v>
      </c>
      <c r="B27" s="280" t="s">
        <v>29</v>
      </c>
      <c r="C27" s="1213">
        <v>1254</v>
      </c>
      <c r="D27" s="1664">
        <v>485</v>
      </c>
      <c r="E27" s="1214">
        <v>1739</v>
      </c>
      <c r="H27" s="339">
        <v>15</v>
      </c>
      <c r="I27" s="280" t="s">
        <v>29</v>
      </c>
      <c r="J27" s="1213">
        <v>17</v>
      </c>
      <c r="K27" s="1664">
        <v>5</v>
      </c>
      <c r="L27" s="1664">
        <v>5</v>
      </c>
      <c r="M27" s="1664">
        <v>5</v>
      </c>
      <c r="N27" s="1664">
        <v>0</v>
      </c>
      <c r="O27" s="1214">
        <v>32</v>
      </c>
      <c r="P27" s="1680">
        <f t="shared" si="0"/>
        <v>3.453125</v>
      </c>
    </row>
    <row r="28" spans="1:16" s="8" customFormat="1" ht="15" customHeight="1" x14ac:dyDescent="0.2">
      <c r="A28" s="238"/>
      <c r="B28" s="308" t="s">
        <v>114</v>
      </c>
      <c r="C28" s="736">
        <f>SUM(C13:C27)</f>
        <v>17877</v>
      </c>
      <c r="D28" s="737">
        <f>SUM(D13:D27)</f>
        <v>10327</v>
      </c>
      <c r="E28" s="1675">
        <f>SUM(E13:E27)</f>
        <v>28204</v>
      </c>
      <c r="H28" s="238"/>
      <c r="I28" s="716" t="s">
        <v>115</v>
      </c>
      <c r="J28" s="717">
        <f t="shared" ref="J28:O28" si="1">SUM(J13:J27)</f>
        <v>685</v>
      </c>
      <c r="K28" s="718">
        <f t="shared" si="1"/>
        <v>197</v>
      </c>
      <c r="L28" s="718">
        <f t="shared" si="1"/>
        <v>100</v>
      </c>
      <c r="M28" s="718">
        <f t="shared" si="1"/>
        <v>165</v>
      </c>
      <c r="N28" s="719">
        <f t="shared" si="1"/>
        <v>129</v>
      </c>
      <c r="O28" s="720">
        <f t="shared" si="1"/>
        <v>1276</v>
      </c>
      <c r="P28" s="721">
        <f t="shared" si="0"/>
        <v>4.0372257053291536</v>
      </c>
    </row>
    <row r="29" spans="1:16" s="8" customFormat="1" ht="15" customHeight="1" x14ac:dyDescent="0.2">
      <c r="A29" s="599"/>
      <c r="B29" s="242" t="s">
        <v>116</v>
      </c>
      <c r="C29" s="738">
        <v>19055</v>
      </c>
      <c r="D29" s="739">
        <v>10811</v>
      </c>
      <c r="E29" s="740">
        <v>29866</v>
      </c>
      <c r="H29" s="599"/>
      <c r="I29" s="531" t="s">
        <v>117</v>
      </c>
      <c r="J29" s="350">
        <v>722</v>
      </c>
      <c r="K29" s="278">
        <v>245</v>
      </c>
      <c r="L29" s="278">
        <v>115</v>
      </c>
      <c r="M29" s="278">
        <v>185</v>
      </c>
      <c r="N29" s="353">
        <v>58</v>
      </c>
      <c r="O29" s="359">
        <v>1325</v>
      </c>
      <c r="P29" s="355">
        <v>3.5879245283018868</v>
      </c>
    </row>
    <row r="30" spans="1:16" ht="15" customHeight="1" x14ac:dyDescent="0.2">
      <c r="A30" s="119"/>
      <c r="B30" s="242" t="s">
        <v>118</v>
      </c>
      <c r="C30" s="738">
        <v>21649</v>
      </c>
      <c r="D30" s="739">
        <v>9761</v>
      </c>
      <c r="E30" s="740">
        <v>31410</v>
      </c>
      <c r="H30" s="119"/>
      <c r="I30" s="531" t="s">
        <v>119</v>
      </c>
      <c r="J30" s="350">
        <v>1048</v>
      </c>
      <c r="K30" s="278">
        <v>243</v>
      </c>
      <c r="L30" s="278">
        <v>133</v>
      </c>
      <c r="M30" s="278">
        <v>138</v>
      </c>
      <c r="N30" s="353">
        <v>39</v>
      </c>
      <c r="O30" s="359">
        <v>1601</v>
      </c>
      <c r="P30" s="355">
        <v>2.9206745783885069</v>
      </c>
    </row>
    <row r="31" spans="1:16" ht="15" customHeight="1" x14ac:dyDescent="0.2">
      <c r="A31" s="119"/>
      <c r="B31" s="242" t="s">
        <v>120</v>
      </c>
      <c r="C31" s="738">
        <v>20307</v>
      </c>
      <c r="D31" s="739">
        <v>9039</v>
      </c>
      <c r="E31" s="740">
        <v>29346</v>
      </c>
      <c r="H31" s="119"/>
      <c r="I31" s="531" t="s">
        <v>121</v>
      </c>
      <c r="J31" s="350">
        <v>812</v>
      </c>
      <c r="K31" s="278">
        <v>230</v>
      </c>
      <c r="L31" s="278">
        <v>91</v>
      </c>
      <c r="M31" s="278">
        <v>125</v>
      </c>
      <c r="N31" s="353">
        <v>59</v>
      </c>
      <c r="O31" s="359">
        <v>1317</v>
      </c>
      <c r="P31" s="355">
        <v>3.1860288534548218</v>
      </c>
    </row>
    <row r="32" spans="1:16" ht="15" customHeight="1" x14ac:dyDescent="0.2">
      <c r="A32" s="119"/>
      <c r="B32" s="242" t="s">
        <v>122</v>
      </c>
      <c r="C32" s="738">
        <v>15685</v>
      </c>
      <c r="D32" s="739">
        <v>7350</v>
      </c>
      <c r="E32" s="740">
        <v>23035</v>
      </c>
      <c r="H32" s="119"/>
      <c r="I32" s="531" t="s">
        <v>123</v>
      </c>
      <c r="J32" s="350">
        <v>548</v>
      </c>
      <c r="K32" s="278">
        <v>251</v>
      </c>
      <c r="L32" s="278">
        <v>130</v>
      </c>
      <c r="M32" s="278">
        <v>154</v>
      </c>
      <c r="N32" s="353">
        <v>46</v>
      </c>
      <c r="O32" s="359">
        <v>1129</v>
      </c>
      <c r="P32" s="355">
        <v>3.6873339238263951</v>
      </c>
    </row>
    <row r="33" spans="1:16" ht="15" customHeight="1" x14ac:dyDescent="0.2">
      <c r="A33" s="119"/>
      <c r="B33" s="242" t="s">
        <v>124</v>
      </c>
      <c r="C33" s="738">
        <v>18214</v>
      </c>
      <c r="D33" s="739">
        <v>7466</v>
      </c>
      <c r="E33" s="740">
        <v>25680</v>
      </c>
      <c r="H33" s="119"/>
      <c r="I33" s="531" t="s">
        <v>125</v>
      </c>
      <c r="J33" s="350">
        <v>657</v>
      </c>
      <c r="K33" s="278">
        <v>298</v>
      </c>
      <c r="L33" s="278">
        <v>111</v>
      </c>
      <c r="M33" s="278">
        <v>127</v>
      </c>
      <c r="N33" s="353">
        <v>52</v>
      </c>
      <c r="O33" s="359">
        <v>1245</v>
      </c>
      <c r="P33" s="355">
        <v>3.374698795180723</v>
      </c>
    </row>
    <row r="34" spans="1:16" ht="15" customHeight="1" x14ac:dyDescent="0.2">
      <c r="A34" s="119"/>
      <c r="B34" s="242" t="s">
        <v>36</v>
      </c>
      <c r="C34" s="738">
        <v>16000</v>
      </c>
      <c r="D34" s="739">
        <v>8030</v>
      </c>
      <c r="E34" s="740">
        <v>24030</v>
      </c>
      <c r="H34" s="119"/>
      <c r="I34" s="531" t="s">
        <v>126</v>
      </c>
      <c r="J34" s="350">
        <v>846</v>
      </c>
      <c r="K34" s="278">
        <v>214</v>
      </c>
      <c r="L34" s="278">
        <v>89</v>
      </c>
      <c r="M34" s="278">
        <v>81</v>
      </c>
      <c r="N34" s="353">
        <v>49</v>
      </c>
      <c r="O34" s="359">
        <v>1279</v>
      </c>
      <c r="P34" s="355">
        <v>2.8717748240813141</v>
      </c>
    </row>
    <row r="35" spans="1:16" ht="15" customHeight="1" x14ac:dyDescent="0.2">
      <c r="A35" s="119"/>
      <c r="B35" s="242" t="s">
        <v>37</v>
      </c>
      <c r="C35" s="738">
        <v>16314</v>
      </c>
      <c r="D35" s="739">
        <v>7245</v>
      </c>
      <c r="E35" s="740">
        <v>23559</v>
      </c>
      <c r="H35" s="119"/>
      <c r="I35" s="531" t="s">
        <v>127</v>
      </c>
      <c r="J35" s="350">
        <v>890</v>
      </c>
      <c r="K35" s="278">
        <v>210</v>
      </c>
      <c r="L35" s="278">
        <v>125</v>
      </c>
      <c r="M35" s="278">
        <v>122</v>
      </c>
      <c r="N35" s="353">
        <v>51</v>
      </c>
      <c r="O35" s="359">
        <v>1398</v>
      </c>
      <c r="P35" s="355">
        <v>3.0758226037195988</v>
      </c>
    </row>
    <row r="36" spans="1:16" ht="15" customHeight="1" x14ac:dyDescent="0.2">
      <c r="A36" s="119"/>
      <c r="B36" s="242" t="s">
        <v>38</v>
      </c>
      <c r="C36" s="738">
        <v>17304</v>
      </c>
      <c r="D36" s="739">
        <v>7960</v>
      </c>
      <c r="E36" s="740">
        <v>25264</v>
      </c>
      <c r="H36" s="119"/>
      <c r="I36" s="531" t="s">
        <v>128</v>
      </c>
      <c r="J36" s="350">
        <v>845</v>
      </c>
      <c r="K36" s="278">
        <v>256</v>
      </c>
      <c r="L36" s="278">
        <v>149</v>
      </c>
      <c r="M36" s="278">
        <v>106</v>
      </c>
      <c r="N36" s="353">
        <v>56</v>
      </c>
      <c r="O36" s="359">
        <v>1412</v>
      </c>
      <c r="P36" s="355">
        <v>3.1207507082152981</v>
      </c>
    </row>
    <row r="37" spans="1:16" ht="15" customHeight="1" x14ac:dyDescent="0.2">
      <c r="A37" s="119"/>
      <c r="B37" s="242" t="s">
        <v>39</v>
      </c>
      <c r="C37" s="593">
        <v>18038</v>
      </c>
      <c r="D37" s="594">
        <v>7586</v>
      </c>
      <c r="E37" s="595">
        <v>25624</v>
      </c>
      <c r="H37" s="119"/>
      <c r="I37" s="531" t="s">
        <v>129</v>
      </c>
      <c r="J37" s="350">
        <v>832</v>
      </c>
      <c r="K37" s="278">
        <v>282</v>
      </c>
      <c r="L37" s="278">
        <v>112</v>
      </c>
      <c r="M37" s="278">
        <v>126</v>
      </c>
      <c r="N37" s="353">
        <v>60</v>
      </c>
      <c r="O37" s="359">
        <v>1412</v>
      </c>
      <c r="P37" s="355">
        <v>3.192634560906515</v>
      </c>
    </row>
    <row r="38" spans="1:16" ht="15" customHeight="1" x14ac:dyDescent="0.2">
      <c r="A38" s="119"/>
      <c r="B38" s="242" t="s">
        <v>40</v>
      </c>
      <c r="C38" s="593">
        <v>18180</v>
      </c>
      <c r="D38" s="594">
        <v>7228</v>
      </c>
      <c r="E38" s="595">
        <v>25408</v>
      </c>
      <c r="H38" s="119"/>
      <c r="I38" s="531" t="s">
        <v>130</v>
      </c>
      <c r="J38" s="350">
        <v>861</v>
      </c>
      <c r="K38" s="278">
        <v>290</v>
      </c>
      <c r="L38" s="278">
        <v>119</v>
      </c>
      <c r="M38" s="278">
        <v>113</v>
      </c>
      <c r="N38" s="353">
        <v>46</v>
      </c>
      <c r="O38" s="359">
        <v>1429</v>
      </c>
      <c r="P38" s="355">
        <v>3.026941917424772</v>
      </c>
    </row>
    <row r="39" spans="1:16" ht="15" customHeight="1" x14ac:dyDescent="0.2">
      <c r="A39" s="119"/>
      <c r="B39" s="242" t="s">
        <v>41</v>
      </c>
      <c r="C39" s="593">
        <v>18463</v>
      </c>
      <c r="D39" s="594">
        <v>7293</v>
      </c>
      <c r="E39" s="595">
        <v>25756</v>
      </c>
      <c r="H39" s="119"/>
      <c r="I39" s="531" t="s">
        <v>131</v>
      </c>
      <c r="J39" s="350">
        <v>624</v>
      </c>
      <c r="K39" s="278">
        <v>192</v>
      </c>
      <c r="L39" s="278">
        <v>68</v>
      </c>
      <c r="M39" s="278">
        <v>131</v>
      </c>
      <c r="N39" s="353">
        <v>70</v>
      </c>
      <c r="O39" s="359">
        <v>1085</v>
      </c>
      <c r="P39" s="355">
        <v>3.5677419354838711</v>
      </c>
    </row>
    <row r="40" spans="1:16" ht="15" customHeight="1" thickBot="1" x14ac:dyDescent="0.25">
      <c r="A40" s="256"/>
      <c r="B40" s="255" t="s">
        <v>42</v>
      </c>
      <c r="C40" s="596">
        <v>18105</v>
      </c>
      <c r="D40" s="597">
        <v>7696</v>
      </c>
      <c r="E40" s="598">
        <v>25801</v>
      </c>
      <c r="H40" s="256"/>
      <c r="I40" s="532" t="s">
        <v>132</v>
      </c>
      <c r="J40" s="350">
        <v>576</v>
      </c>
      <c r="K40" s="278">
        <v>279</v>
      </c>
      <c r="L40" s="278">
        <v>134</v>
      </c>
      <c r="M40" s="278">
        <v>126</v>
      </c>
      <c r="N40" s="353">
        <v>140</v>
      </c>
      <c r="O40" s="359">
        <v>1255</v>
      </c>
      <c r="P40" s="356">
        <v>4.1314741035856573</v>
      </c>
    </row>
    <row r="41" spans="1:16" ht="15" hidden="1" customHeight="1" outlineLevel="1" x14ac:dyDescent="0.2">
      <c r="A41" s="119"/>
      <c r="B41" s="242" t="s">
        <v>45</v>
      </c>
      <c r="C41" s="244">
        <v>18498</v>
      </c>
      <c r="D41" s="243">
        <v>7888</v>
      </c>
      <c r="E41" s="335">
        <v>26386</v>
      </c>
      <c r="H41" s="119"/>
      <c r="I41" s="531" t="s">
        <v>133</v>
      </c>
      <c r="J41" s="351">
        <v>695</v>
      </c>
      <c r="K41" s="106">
        <v>231</v>
      </c>
      <c r="L41" s="106">
        <v>142</v>
      </c>
      <c r="M41" s="106">
        <v>124</v>
      </c>
      <c r="N41" s="260">
        <v>58</v>
      </c>
      <c r="O41" s="254">
        <v>1250</v>
      </c>
      <c r="P41" s="357">
        <v>3.4060000000000001</v>
      </c>
    </row>
    <row r="42" spans="1:16" s="8" customFormat="1" ht="15" hidden="1" customHeight="1" outlineLevel="1" thickBot="1" x14ac:dyDescent="0.25">
      <c r="A42" s="134"/>
      <c r="B42" s="126" t="s">
        <v>48</v>
      </c>
      <c r="C42" s="115">
        <v>18550</v>
      </c>
      <c r="D42" s="180">
        <v>7822</v>
      </c>
      <c r="E42" s="310">
        <v>26372</v>
      </c>
      <c r="H42" s="256"/>
      <c r="I42" s="532" t="s">
        <v>134</v>
      </c>
      <c r="J42" s="352">
        <v>988</v>
      </c>
      <c r="K42" s="311">
        <v>310</v>
      </c>
      <c r="L42" s="311">
        <v>178</v>
      </c>
      <c r="M42" s="311">
        <v>146</v>
      </c>
      <c r="N42" s="354">
        <v>120</v>
      </c>
      <c r="O42" s="360">
        <v>1742</v>
      </c>
      <c r="P42" s="358">
        <v>3.4764638346727899</v>
      </c>
    </row>
    <row r="43" spans="1:16" s="8" customFormat="1" ht="15" hidden="1" customHeight="1" outlineLevel="1" x14ac:dyDescent="0.2">
      <c r="A43" s="119"/>
      <c r="B43" s="242" t="s">
        <v>135</v>
      </c>
      <c r="C43" s="244">
        <v>18063</v>
      </c>
      <c r="D43" s="243">
        <v>8201</v>
      </c>
      <c r="E43" s="335">
        <v>26264</v>
      </c>
      <c r="H43" s="277"/>
      <c r="I43" s="248" t="s">
        <v>136</v>
      </c>
      <c r="J43" s="278">
        <v>942</v>
      </c>
      <c r="K43" s="278">
        <v>284</v>
      </c>
      <c r="L43" s="278">
        <v>193</v>
      </c>
      <c r="M43" s="278">
        <v>136</v>
      </c>
      <c r="N43" s="278">
        <v>66</v>
      </c>
      <c r="O43" s="278">
        <v>1621</v>
      </c>
      <c r="P43" s="279">
        <v>3.2362739049969149</v>
      </c>
    </row>
    <row r="44" spans="1:16" s="8" customFormat="1" ht="15" hidden="1" customHeight="1" outlineLevel="1" thickBot="1" x14ac:dyDescent="0.25">
      <c r="A44" s="134"/>
      <c r="B44" s="126" t="s">
        <v>137</v>
      </c>
      <c r="C44" s="115">
        <v>16540</v>
      </c>
      <c r="D44" s="180">
        <v>8108</v>
      </c>
      <c r="E44" s="310">
        <v>24648</v>
      </c>
      <c r="H44" s="274"/>
      <c r="I44" s="132" t="s">
        <v>138</v>
      </c>
      <c r="J44" s="106">
        <v>813</v>
      </c>
      <c r="K44" s="106">
        <v>301</v>
      </c>
      <c r="L44" s="106">
        <v>228</v>
      </c>
      <c r="M44" s="106">
        <v>175</v>
      </c>
      <c r="N44" s="106">
        <v>124</v>
      </c>
      <c r="O44" s="106">
        <v>1641</v>
      </c>
      <c r="P44" s="275">
        <v>3.8546617915904942</v>
      </c>
    </row>
    <row r="45" spans="1:16" s="8" customFormat="1" ht="15" hidden="1" customHeight="1" outlineLevel="1" collapsed="1" x14ac:dyDescent="0.2"/>
    <row r="46" spans="1:16" s="8" customFormat="1" ht="15" customHeight="1" collapsed="1" x14ac:dyDescent="0.2">
      <c r="H46" s="1" t="s">
        <v>139</v>
      </c>
    </row>
    <row r="47" spans="1:16" s="8" customFormat="1" ht="15" customHeight="1" x14ac:dyDescent="0.2"/>
    <row r="48" spans="1:16" s="13" customFormat="1" ht="30" customHeight="1" x14ac:dyDescent="0.2"/>
    <row r="49" s="4" customFormat="1" ht="86.25" customHeight="1" x14ac:dyDescent="0.2"/>
    <row r="50" ht="17.25" customHeight="1" x14ac:dyDescent="0.2"/>
    <row r="55" ht="19.7" customHeight="1" x14ac:dyDescent="0.2"/>
    <row r="65" s="8" customFormat="1" x14ac:dyDescent="0.2"/>
  </sheetData>
  <mergeCells count="2">
    <mergeCell ref="J11:N11"/>
    <mergeCell ref="C11:E11"/>
  </mergeCells>
  <pageMargins left="0.39370078740157483" right="0.39370078740157483" top="0.78740157480314965" bottom="0.79" header="0.51181102362204722" footer="0.51181102362204722"/>
  <pageSetup paperSize="9" orientation="landscape"/>
  <headerFooter alignWithMargins="0">
    <oddFooter>&amp;L&amp;F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5"/>
  <sheetViews>
    <sheetView showGridLines="0" topLeftCell="A4" workbookViewId="0">
      <selection activeCell="G25" sqref="G25"/>
    </sheetView>
  </sheetViews>
  <sheetFormatPr baseColWidth="10" defaultColWidth="11.42578125" defaultRowHeight="15.75" x14ac:dyDescent="0.25"/>
  <cols>
    <col min="1" max="1" width="11.42578125" style="1506" customWidth="1"/>
    <col min="2" max="2" width="30.28515625" style="1506" customWidth="1"/>
    <col min="3" max="3" width="17.7109375" style="1506" customWidth="1"/>
    <col min="4" max="4" width="18.85546875" style="1506" customWidth="1"/>
    <col min="5" max="5" width="11.42578125" style="1506" customWidth="1"/>
    <col min="6" max="16384" width="11.42578125" style="1506"/>
  </cols>
  <sheetData>
    <row r="1" spans="1:4" x14ac:dyDescent="0.25">
      <c r="A1" s="1505" t="s">
        <v>0</v>
      </c>
    </row>
    <row r="2" spans="1:4" x14ac:dyDescent="0.25">
      <c r="A2" s="1505" t="str">
        <f>A4</f>
        <v>Tabell 1-3 - B4 - Antall personer som har Boplan</v>
      </c>
    </row>
    <row r="3" spans="1:4" x14ac:dyDescent="0.25">
      <c r="A3" s="1505"/>
    </row>
    <row r="4" spans="1:4" ht="16.5" customHeight="1" thickBot="1" x14ac:dyDescent="0.3">
      <c r="A4" s="1507" t="s">
        <v>140</v>
      </c>
      <c r="B4" s="1185"/>
      <c r="C4" s="1186"/>
      <c r="D4" s="1186"/>
    </row>
    <row r="5" spans="1:4" ht="16.5" customHeight="1" thickBot="1" x14ac:dyDescent="0.3">
      <c r="A5" s="1508"/>
      <c r="B5" s="1509"/>
      <c r="C5" s="1828" t="s">
        <v>102</v>
      </c>
      <c r="D5" s="1829"/>
    </row>
    <row r="6" spans="1:4" ht="16.5" customHeight="1" thickBot="1" x14ac:dyDescent="0.3">
      <c r="A6" s="1510" t="s">
        <v>50</v>
      </c>
      <c r="B6" s="1511" t="s">
        <v>4</v>
      </c>
      <c r="C6" s="1512" t="s">
        <v>141</v>
      </c>
      <c r="D6" s="1513" t="s">
        <v>142</v>
      </c>
    </row>
    <row r="7" spans="1:4" x14ac:dyDescent="0.25">
      <c r="A7" s="1514">
        <v>1</v>
      </c>
      <c r="B7" s="1515" t="s">
        <v>14</v>
      </c>
      <c r="C7" s="1681">
        <v>0</v>
      </c>
      <c r="D7" s="1687">
        <v>0</v>
      </c>
    </row>
    <row r="8" spans="1:4" x14ac:dyDescent="0.25">
      <c r="A8" s="1206">
        <v>2</v>
      </c>
      <c r="B8" s="1516" t="s">
        <v>15</v>
      </c>
      <c r="C8" s="1683">
        <v>414</v>
      </c>
      <c r="D8" s="1688">
        <v>0</v>
      </c>
    </row>
    <row r="9" spans="1:4" x14ac:dyDescent="0.25">
      <c r="A9" s="1206">
        <v>3</v>
      </c>
      <c r="B9" s="1516" t="s">
        <v>17</v>
      </c>
      <c r="C9" s="1683">
        <v>811</v>
      </c>
      <c r="D9" s="1688">
        <v>0</v>
      </c>
    </row>
    <row r="10" spans="1:4" x14ac:dyDescent="0.25">
      <c r="A10" s="1206">
        <v>4</v>
      </c>
      <c r="B10" s="1516" t="s">
        <v>18</v>
      </c>
      <c r="C10" s="1683">
        <v>0</v>
      </c>
      <c r="D10" s="1688">
        <v>0</v>
      </c>
    </row>
    <row r="11" spans="1:4" x14ac:dyDescent="0.25">
      <c r="A11" s="1517">
        <v>5</v>
      </c>
      <c r="B11" s="1518" t="s">
        <v>19</v>
      </c>
      <c r="C11" s="1683">
        <v>0</v>
      </c>
      <c r="D11" s="1688">
        <v>0</v>
      </c>
    </row>
    <row r="12" spans="1:4" x14ac:dyDescent="0.25">
      <c r="A12" s="1517">
        <v>6</v>
      </c>
      <c r="B12" s="1518" t="s">
        <v>20</v>
      </c>
      <c r="C12" s="1683">
        <v>0</v>
      </c>
      <c r="D12" s="1688">
        <v>0</v>
      </c>
    </row>
    <row r="13" spans="1:4" x14ac:dyDescent="0.25">
      <c r="A13" s="1517">
        <v>7</v>
      </c>
      <c r="B13" s="1518" t="s">
        <v>21</v>
      </c>
      <c r="C13" s="1683">
        <v>0</v>
      </c>
      <c r="D13" s="1688">
        <v>0</v>
      </c>
    </row>
    <row r="14" spans="1:4" x14ac:dyDescent="0.25">
      <c r="A14" s="1517">
        <v>8</v>
      </c>
      <c r="B14" s="1518" t="s">
        <v>22</v>
      </c>
      <c r="C14" s="1683">
        <v>1</v>
      </c>
      <c r="D14" s="1688">
        <v>1</v>
      </c>
    </row>
    <row r="15" spans="1:4" x14ac:dyDescent="0.25">
      <c r="A15" s="1517">
        <v>9</v>
      </c>
      <c r="B15" s="1518" t="s">
        <v>23</v>
      </c>
      <c r="C15" s="1683">
        <v>9</v>
      </c>
      <c r="D15" s="1688">
        <v>17</v>
      </c>
    </row>
    <row r="16" spans="1:4" x14ac:dyDescent="0.25">
      <c r="A16" s="1517">
        <v>10</v>
      </c>
      <c r="B16" s="1518" t="s">
        <v>24</v>
      </c>
      <c r="C16" s="1683">
        <v>0</v>
      </c>
      <c r="D16" s="1688">
        <v>0</v>
      </c>
    </row>
    <row r="17" spans="1:4" x14ac:dyDescent="0.25">
      <c r="A17" s="1517">
        <v>11</v>
      </c>
      <c r="B17" s="1518" t="s">
        <v>25</v>
      </c>
      <c r="C17" s="1683">
        <v>0</v>
      </c>
      <c r="D17" s="1688">
        <v>0</v>
      </c>
    </row>
    <row r="18" spans="1:4" x14ac:dyDescent="0.25">
      <c r="A18" s="1517">
        <v>12</v>
      </c>
      <c r="B18" s="1518" t="s">
        <v>26</v>
      </c>
      <c r="C18" s="1683">
        <v>4</v>
      </c>
      <c r="D18" s="1688">
        <v>0</v>
      </c>
    </row>
    <row r="19" spans="1:4" x14ac:dyDescent="0.25">
      <c r="A19" s="1517">
        <v>13</v>
      </c>
      <c r="B19" s="1518" t="s">
        <v>27</v>
      </c>
      <c r="C19" s="1683">
        <v>0</v>
      </c>
      <c r="D19" s="1688">
        <v>0</v>
      </c>
    </row>
    <row r="20" spans="1:4" x14ac:dyDescent="0.25">
      <c r="A20" s="1517">
        <v>14</v>
      </c>
      <c r="B20" s="1518" t="s">
        <v>28</v>
      </c>
      <c r="C20" s="1689">
        <v>1</v>
      </c>
      <c r="D20" s="1690">
        <v>0</v>
      </c>
    </row>
    <row r="21" spans="1:4" ht="16.5" customHeight="1" thickBot="1" x14ac:dyDescent="0.3">
      <c r="A21" s="1519">
        <v>15</v>
      </c>
      <c r="B21" s="1520" t="s">
        <v>29</v>
      </c>
      <c r="C21" s="1685">
        <v>0</v>
      </c>
      <c r="D21" s="1691">
        <v>0</v>
      </c>
    </row>
    <row r="22" spans="1:4" ht="16.5" customHeight="1" thickBot="1" x14ac:dyDescent="0.3">
      <c r="A22" s="1521"/>
      <c r="B22" s="1522" t="s">
        <v>115</v>
      </c>
      <c r="C22" s="1523">
        <f>SUM(C7:C21)</f>
        <v>1240</v>
      </c>
      <c r="D22" s="1523">
        <f>SUM(D7:D21)</f>
        <v>18</v>
      </c>
    </row>
    <row r="23" spans="1:4" ht="16.5" customHeight="1" thickBot="1" x14ac:dyDescent="0.3">
      <c r="A23" s="1521"/>
      <c r="B23" s="1525" t="s">
        <v>117</v>
      </c>
      <c r="C23" s="1526">
        <v>497</v>
      </c>
      <c r="D23" s="1526">
        <v>13</v>
      </c>
    </row>
    <row r="24" spans="1:4" ht="16.5" customHeight="1" thickBot="1" x14ac:dyDescent="0.3">
      <c r="A24" s="1524"/>
      <c r="B24" s="1525" t="s">
        <v>119</v>
      </c>
      <c r="C24" s="1526">
        <v>104</v>
      </c>
      <c r="D24" s="1526">
        <v>13</v>
      </c>
    </row>
    <row r="25" spans="1:4" ht="16.5" customHeight="1" thickBot="1" x14ac:dyDescent="0.3">
      <c r="A25" s="1521"/>
      <c r="B25" s="1525" t="s">
        <v>121</v>
      </c>
      <c r="C25" s="1527">
        <v>33</v>
      </c>
      <c r="D25" s="1528">
        <v>28</v>
      </c>
    </row>
  </sheetData>
  <mergeCells count="1">
    <mergeCell ref="C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7"/>
  <dimension ref="A1:AF51"/>
  <sheetViews>
    <sheetView showGridLines="0" topLeftCell="A5" zoomScale="110" zoomScaleNormal="110" workbookViewId="0">
      <selection activeCell="S18" sqref="S18"/>
    </sheetView>
  </sheetViews>
  <sheetFormatPr baseColWidth="10" defaultColWidth="11.42578125" defaultRowHeight="12.75" outlineLevelRow="1" x14ac:dyDescent="0.2"/>
  <cols>
    <col min="1" max="1" width="4.85546875" style="2" customWidth="1"/>
    <col min="2" max="2" width="22" bestFit="1" customWidth="1"/>
    <col min="3" max="7" width="8.28515625" customWidth="1"/>
    <col min="8" max="8" width="9.7109375" customWidth="1"/>
    <col min="9" max="13" width="8.28515625" customWidth="1"/>
    <col min="14" max="14" width="9.7109375" customWidth="1"/>
    <col min="15" max="15" width="8.5703125" hidden="1" customWidth="1"/>
    <col min="16" max="16" width="13.28515625" hidden="1" customWidth="1"/>
    <col min="17" max="18" width="11.42578125" customWidth="1"/>
  </cols>
  <sheetData>
    <row r="1" spans="1:32" x14ac:dyDescent="0.2">
      <c r="A1" s="1" t="s">
        <v>0</v>
      </c>
    </row>
    <row r="2" spans="1:32" x14ac:dyDescent="0.2">
      <c r="A2" s="1"/>
    </row>
    <row r="3" spans="1:32" x14ac:dyDescent="0.2">
      <c r="A3" s="1" t="str">
        <f>A5</f>
        <v>Tabell 1 - 4 - A-1  - Bruk av private døgnovernattingstilbud  - hittil i år.  Antall personer etter oppholdslengde og kvalitetsavtale.</v>
      </c>
    </row>
    <row r="5" spans="1:32" s="4" customFormat="1" ht="26.25" customHeight="1" thickBot="1" x14ac:dyDescent="0.25">
      <c r="A5" s="614" t="s">
        <v>143</v>
      </c>
    </row>
    <row r="6" spans="1:32" s="4" customFormat="1" ht="26.25" customHeight="1" thickBot="1" x14ac:dyDescent="0.25">
      <c r="A6" s="29"/>
      <c r="B6" s="378"/>
      <c r="C6" s="1830" t="s">
        <v>144</v>
      </c>
      <c r="D6" s="1831"/>
      <c r="E6" s="1831"/>
      <c r="F6" s="1831"/>
      <c r="G6" s="1831"/>
      <c r="H6" s="1829"/>
      <c r="I6" s="1832" t="s">
        <v>145</v>
      </c>
      <c r="J6" s="1831"/>
      <c r="K6" s="1831"/>
      <c r="L6" s="1831"/>
      <c r="M6" s="1831"/>
      <c r="N6" s="1833"/>
      <c r="O6" s="485"/>
      <c r="P6" s="486"/>
    </row>
    <row r="7" spans="1:32" s="4" customFormat="1" ht="76.5" customHeight="1" thickBot="1" x14ac:dyDescent="0.25">
      <c r="A7" s="5" t="s">
        <v>3</v>
      </c>
      <c r="B7" s="27" t="s">
        <v>4</v>
      </c>
      <c r="C7" s="1697" t="s">
        <v>146</v>
      </c>
      <c r="D7" s="1698" t="s">
        <v>147</v>
      </c>
      <c r="E7" s="1698" t="s">
        <v>148</v>
      </c>
      <c r="F7" s="1698" t="s">
        <v>149</v>
      </c>
      <c r="G7" s="1698" t="s">
        <v>150</v>
      </c>
      <c r="H7" s="1698" t="s">
        <v>151</v>
      </c>
      <c r="I7" s="1718" t="s">
        <v>146</v>
      </c>
      <c r="J7" s="1698" t="s">
        <v>147</v>
      </c>
      <c r="K7" s="1698" t="s">
        <v>148</v>
      </c>
      <c r="L7" s="1698" t="s">
        <v>149</v>
      </c>
      <c r="M7" s="1698" t="s">
        <v>152</v>
      </c>
      <c r="N7" s="616" t="s">
        <v>151</v>
      </c>
      <c r="O7" s="19" t="s">
        <v>153</v>
      </c>
      <c r="P7" s="19" t="s">
        <v>154</v>
      </c>
      <c r="S7" s="4" t="s">
        <v>16</v>
      </c>
    </row>
    <row r="8" spans="1:32" ht="15" customHeight="1" x14ac:dyDescent="0.25">
      <c r="A8" s="379">
        <v>1</v>
      </c>
      <c r="B8" s="380" t="s">
        <v>14</v>
      </c>
      <c r="C8" s="1702">
        <v>64</v>
      </c>
      <c r="D8" s="1703">
        <v>25</v>
      </c>
      <c r="E8" s="1703">
        <v>3</v>
      </c>
      <c r="F8" s="1707">
        <v>0</v>
      </c>
      <c r="G8" s="1714">
        <v>92</v>
      </c>
      <c r="H8" s="1714">
        <v>68</v>
      </c>
      <c r="I8" s="1702">
        <v>109</v>
      </c>
      <c r="J8" s="1703">
        <v>57</v>
      </c>
      <c r="K8" s="1703">
        <v>15</v>
      </c>
      <c r="L8" s="1707">
        <v>3</v>
      </c>
      <c r="M8" s="1711">
        <v>184</v>
      </c>
      <c r="N8" s="1711">
        <v>131</v>
      </c>
      <c r="O8" s="487">
        <v>0</v>
      </c>
      <c r="P8" s="487">
        <v>1</v>
      </c>
      <c r="R8" s="273"/>
      <c r="S8" s="273"/>
      <c r="T8" s="273"/>
      <c r="U8" s="273"/>
      <c r="V8" s="273"/>
      <c r="W8" s="270"/>
      <c r="X8" s="273"/>
      <c r="Y8" s="270"/>
      <c r="Z8" s="270"/>
      <c r="AA8" s="273"/>
      <c r="AB8" s="273"/>
      <c r="AC8" s="273"/>
      <c r="AD8" s="273"/>
      <c r="AE8" s="270"/>
      <c r="AF8" s="273"/>
    </row>
    <row r="9" spans="1:32" ht="15" customHeight="1" x14ac:dyDescent="0.25">
      <c r="A9" s="366">
        <v>2</v>
      </c>
      <c r="B9" s="54" t="s">
        <v>15</v>
      </c>
      <c r="C9" s="1704">
        <v>31</v>
      </c>
      <c r="D9" s="1666">
        <v>29</v>
      </c>
      <c r="E9" s="1666">
        <v>5</v>
      </c>
      <c r="F9" s="1708">
        <v>5</v>
      </c>
      <c r="G9" s="1715">
        <v>70</v>
      </c>
      <c r="H9" s="1715">
        <v>37</v>
      </c>
      <c r="I9" s="1704">
        <v>167</v>
      </c>
      <c r="J9" s="1666">
        <v>99</v>
      </c>
      <c r="K9" s="1666">
        <v>27</v>
      </c>
      <c r="L9" s="1708">
        <v>14</v>
      </c>
      <c r="M9" s="1712">
        <v>307</v>
      </c>
      <c r="N9" s="1712">
        <v>183</v>
      </c>
      <c r="O9" s="488">
        <v>0</v>
      </c>
      <c r="P9" s="488">
        <v>0</v>
      </c>
      <c r="R9" s="273"/>
      <c r="S9" s="273"/>
      <c r="T9" s="273"/>
      <c r="U9" s="273"/>
      <c r="V9" s="273"/>
      <c r="W9" s="270" t="s">
        <v>16</v>
      </c>
      <c r="X9" s="273"/>
      <c r="Y9" s="270"/>
      <c r="Z9" s="270"/>
      <c r="AA9" s="273"/>
      <c r="AB9" s="273"/>
      <c r="AC9" s="273"/>
      <c r="AD9" s="273"/>
      <c r="AE9" s="270"/>
      <c r="AF9" s="273"/>
    </row>
    <row r="10" spans="1:32" ht="15" customHeight="1" x14ac:dyDescent="0.25">
      <c r="A10" s="366">
        <v>3</v>
      </c>
      <c r="B10" s="54" t="s">
        <v>17</v>
      </c>
      <c r="C10" s="1704">
        <v>15</v>
      </c>
      <c r="D10" s="1666">
        <v>11</v>
      </c>
      <c r="E10" s="1666">
        <v>11</v>
      </c>
      <c r="F10" s="1708">
        <v>4</v>
      </c>
      <c r="G10" s="1715">
        <v>41</v>
      </c>
      <c r="H10" s="1715">
        <v>31</v>
      </c>
      <c r="I10" s="1704">
        <v>75</v>
      </c>
      <c r="J10" s="1666">
        <v>65</v>
      </c>
      <c r="K10" s="1666">
        <v>35</v>
      </c>
      <c r="L10" s="1708">
        <v>15</v>
      </c>
      <c r="M10" s="1712">
        <v>190</v>
      </c>
      <c r="N10" s="1712">
        <v>173</v>
      </c>
      <c r="O10" s="488">
        <v>0</v>
      </c>
      <c r="P10" s="488">
        <v>0</v>
      </c>
      <c r="R10" s="273"/>
      <c r="S10" s="273"/>
      <c r="T10" s="273"/>
      <c r="U10" s="273"/>
      <c r="V10" s="273"/>
      <c r="W10" s="270"/>
      <c r="X10" s="273"/>
      <c r="Y10" s="270"/>
      <c r="Z10" s="270"/>
      <c r="AA10" s="273"/>
      <c r="AB10" s="273"/>
      <c r="AC10" s="273"/>
      <c r="AD10" s="273"/>
      <c r="AE10" s="270"/>
      <c r="AF10" s="273"/>
    </row>
    <row r="11" spans="1:32" ht="15" customHeight="1" x14ac:dyDescent="0.25">
      <c r="A11" s="366">
        <v>4</v>
      </c>
      <c r="B11" s="54" t="s">
        <v>18</v>
      </c>
      <c r="C11" s="1704">
        <v>4</v>
      </c>
      <c r="D11" s="1666">
        <v>6</v>
      </c>
      <c r="E11" s="1666">
        <v>0</v>
      </c>
      <c r="F11" s="1708">
        <v>0</v>
      </c>
      <c r="G11" s="1715">
        <v>10</v>
      </c>
      <c r="H11" s="1715">
        <v>5</v>
      </c>
      <c r="I11" s="1704">
        <v>79</v>
      </c>
      <c r="J11" s="1666">
        <v>43</v>
      </c>
      <c r="K11" s="1666">
        <v>29</v>
      </c>
      <c r="L11" s="1708">
        <v>6</v>
      </c>
      <c r="M11" s="1712">
        <v>157</v>
      </c>
      <c r="N11" s="1712">
        <v>139</v>
      </c>
      <c r="O11" s="488">
        <v>0</v>
      </c>
      <c r="P11" s="488">
        <v>0</v>
      </c>
      <c r="R11" s="273"/>
      <c r="S11" s="273"/>
      <c r="T11" s="273"/>
      <c r="U11" s="273"/>
      <c r="V11" s="273"/>
      <c r="W11" s="270"/>
      <c r="X11" s="273"/>
      <c r="Y11" s="270"/>
      <c r="Z11" s="270"/>
      <c r="AA11" s="273"/>
      <c r="AB11" s="273"/>
      <c r="AC11" s="273"/>
      <c r="AD11" s="273"/>
      <c r="AE11" s="270"/>
      <c r="AF11" s="273"/>
    </row>
    <row r="12" spans="1:32" ht="15" customHeight="1" x14ac:dyDescent="0.25">
      <c r="A12" s="366">
        <v>5</v>
      </c>
      <c r="B12" s="54" t="s">
        <v>19</v>
      </c>
      <c r="C12" s="1704">
        <v>10</v>
      </c>
      <c r="D12" s="1666">
        <v>3</v>
      </c>
      <c r="E12" s="1666">
        <v>1</v>
      </c>
      <c r="F12" s="1708">
        <v>0</v>
      </c>
      <c r="G12" s="1715">
        <v>14</v>
      </c>
      <c r="H12" s="1715">
        <v>11</v>
      </c>
      <c r="I12" s="1704">
        <v>81</v>
      </c>
      <c r="J12" s="1666">
        <v>34</v>
      </c>
      <c r="K12" s="1666">
        <v>13</v>
      </c>
      <c r="L12" s="1708">
        <v>2</v>
      </c>
      <c r="M12" s="1712">
        <v>130</v>
      </c>
      <c r="N12" s="1712">
        <v>113</v>
      </c>
      <c r="O12" s="488">
        <v>0</v>
      </c>
      <c r="P12" s="488">
        <v>0</v>
      </c>
      <c r="R12" s="273"/>
      <c r="S12" s="273" t="s">
        <v>16</v>
      </c>
      <c r="T12" s="273"/>
      <c r="U12" s="273"/>
      <c r="V12" s="273"/>
      <c r="W12" s="270"/>
      <c r="X12" s="273"/>
      <c r="Y12" s="270"/>
      <c r="Z12" s="270"/>
      <c r="AA12" s="273"/>
      <c r="AB12" s="273"/>
      <c r="AC12" s="273"/>
      <c r="AD12" s="273"/>
      <c r="AE12" s="270"/>
      <c r="AF12" s="273"/>
    </row>
    <row r="13" spans="1:32" ht="15" customHeight="1" x14ac:dyDescent="0.25">
      <c r="A13" s="366">
        <v>6</v>
      </c>
      <c r="B13" s="54" t="s">
        <v>20</v>
      </c>
      <c r="C13" s="1704">
        <v>9</v>
      </c>
      <c r="D13" s="1666">
        <v>3</v>
      </c>
      <c r="E13" s="1666">
        <v>1</v>
      </c>
      <c r="F13" s="1708">
        <v>0</v>
      </c>
      <c r="G13" s="1715">
        <v>13</v>
      </c>
      <c r="H13" s="1715">
        <v>10</v>
      </c>
      <c r="I13" s="1704">
        <v>37</v>
      </c>
      <c r="J13" s="1666">
        <v>37</v>
      </c>
      <c r="K13" s="1666">
        <v>20</v>
      </c>
      <c r="L13" s="1708">
        <v>7</v>
      </c>
      <c r="M13" s="1712">
        <v>101</v>
      </c>
      <c r="N13" s="1712">
        <v>88</v>
      </c>
      <c r="O13" s="488">
        <v>0</v>
      </c>
      <c r="P13" s="488">
        <v>0</v>
      </c>
      <c r="R13" s="273"/>
      <c r="S13" s="273"/>
      <c r="T13" s="273"/>
      <c r="U13" s="273"/>
      <c r="V13" s="273"/>
      <c r="W13" s="270"/>
      <c r="X13" s="273"/>
      <c r="Y13" s="270"/>
      <c r="Z13" s="270"/>
      <c r="AA13" s="273"/>
      <c r="AB13" s="273"/>
      <c r="AC13" s="273"/>
      <c r="AD13" s="273"/>
      <c r="AE13" s="270"/>
      <c r="AF13" s="273"/>
    </row>
    <row r="14" spans="1:32" ht="15" customHeight="1" x14ac:dyDescent="0.25">
      <c r="A14" s="366">
        <v>7</v>
      </c>
      <c r="B14" s="54" t="s">
        <v>21</v>
      </c>
      <c r="C14" s="1704">
        <v>9</v>
      </c>
      <c r="D14" s="1666">
        <v>0</v>
      </c>
      <c r="E14" s="1666">
        <v>0</v>
      </c>
      <c r="F14" s="1708">
        <v>0</v>
      </c>
      <c r="G14" s="1715">
        <v>9</v>
      </c>
      <c r="H14" s="1715">
        <v>9</v>
      </c>
      <c r="I14" s="1704">
        <v>31</v>
      </c>
      <c r="J14" s="1666">
        <v>19</v>
      </c>
      <c r="K14" s="1666">
        <v>4</v>
      </c>
      <c r="L14" s="1708">
        <v>2</v>
      </c>
      <c r="M14" s="1712">
        <v>56</v>
      </c>
      <c r="N14" s="1712">
        <v>50</v>
      </c>
      <c r="O14" s="488">
        <v>0</v>
      </c>
      <c r="P14" s="488">
        <v>0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ht="15" customHeight="1" x14ac:dyDescent="0.25">
      <c r="A15" s="366">
        <v>8</v>
      </c>
      <c r="B15" s="54" t="s">
        <v>22</v>
      </c>
      <c r="C15" s="1704">
        <v>5</v>
      </c>
      <c r="D15" s="1666">
        <v>5</v>
      </c>
      <c r="E15" s="1666">
        <v>0</v>
      </c>
      <c r="F15" s="1708">
        <v>0</v>
      </c>
      <c r="G15" s="1715">
        <v>10</v>
      </c>
      <c r="H15" s="1715">
        <v>9</v>
      </c>
      <c r="I15" s="1704">
        <v>61</v>
      </c>
      <c r="J15" s="1666">
        <v>45</v>
      </c>
      <c r="K15" s="1666">
        <v>6</v>
      </c>
      <c r="L15" s="1708">
        <v>1</v>
      </c>
      <c r="M15" s="1712">
        <v>113</v>
      </c>
      <c r="N15" s="1712">
        <v>111</v>
      </c>
      <c r="O15" s="488">
        <v>0</v>
      </c>
      <c r="P15" s="488">
        <v>0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ht="15" customHeight="1" x14ac:dyDescent="0.25">
      <c r="A16" s="366">
        <v>9</v>
      </c>
      <c r="B16" s="54" t="s">
        <v>23</v>
      </c>
      <c r="C16" s="1704">
        <v>9</v>
      </c>
      <c r="D16" s="1666">
        <v>14</v>
      </c>
      <c r="E16" s="1666">
        <v>0</v>
      </c>
      <c r="F16" s="1708">
        <v>0</v>
      </c>
      <c r="G16" s="1715">
        <v>23</v>
      </c>
      <c r="H16" s="1715">
        <v>12</v>
      </c>
      <c r="I16" s="1704">
        <v>51</v>
      </c>
      <c r="J16" s="1666">
        <v>28</v>
      </c>
      <c r="K16" s="1666">
        <v>1</v>
      </c>
      <c r="L16" s="1708">
        <v>1</v>
      </c>
      <c r="M16" s="1712">
        <v>81</v>
      </c>
      <c r="N16" s="1712">
        <v>54</v>
      </c>
      <c r="O16" s="488">
        <v>0</v>
      </c>
      <c r="P16" s="488">
        <v>0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ht="15" customHeight="1" x14ac:dyDescent="0.25">
      <c r="A17" s="366">
        <v>10</v>
      </c>
      <c r="B17" s="54" t="s">
        <v>24</v>
      </c>
      <c r="C17" s="1704">
        <v>12</v>
      </c>
      <c r="D17" s="1666">
        <v>16</v>
      </c>
      <c r="E17" s="1666">
        <v>5</v>
      </c>
      <c r="F17" s="1708">
        <v>1</v>
      </c>
      <c r="G17" s="1715">
        <v>34</v>
      </c>
      <c r="H17" s="1715">
        <v>29</v>
      </c>
      <c r="I17" s="1704">
        <v>84</v>
      </c>
      <c r="J17" s="1666">
        <v>50</v>
      </c>
      <c r="K17" s="1666">
        <v>24</v>
      </c>
      <c r="L17" s="1708">
        <v>19</v>
      </c>
      <c r="M17" s="1712">
        <v>177</v>
      </c>
      <c r="N17" s="1712">
        <v>159</v>
      </c>
      <c r="O17" s="488">
        <v>0</v>
      </c>
      <c r="P17" s="488">
        <v>0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ht="15" customHeight="1" x14ac:dyDescent="0.25">
      <c r="A18" s="366">
        <v>11</v>
      </c>
      <c r="B18" s="54" t="s">
        <v>25</v>
      </c>
      <c r="C18" s="1704">
        <v>6</v>
      </c>
      <c r="D18" s="1666">
        <v>8</v>
      </c>
      <c r="E18" s="1666">
        <v>12</v>
      </c>
      <c r="F18" s="1708">
        <v>2</v>
      </c>
      <c r="G18" s="1715">
        <v>28</v>
      </c>
      <c r="H18" s="1715">
        <v>16</v>
      </c>
      <c r="I18" s="1704">
        <v>65</v>
      </c>
      <c r="J18" s="1666">
        <v>48</v>
      </c>
      <c r="K18" s="1666">
        <v>39</v>
      </c>
      <c r="L18" s="1708">
        <v>23</v>
      </c>
      <c r="M18" s="1712">
        <v>175</v>
      </c>
      <c r="N18" s="1712">
        <v>168</v>
      </c>
      <c r="O18" s="488">
        <v>0</v>
      </c>
      <c r="P18" s="488">
        <v>0</v>
      </c>
      <c r="Q18" t="s">
        <v>16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ht="15" customHeight="1" x14ac:dyDescent="0.25">
      <c r="A19" s="366">
        <v>12</v>
      </c>
      <c r="B19" s="54" t="s">
        <v>26</v>
      </c>
      <c r="C19" s="1704">
        <v>46</v>
      </c>
      <c r="D19" s="1666">
        <v>29</v>
      </c>
      <c r="E19" s="1666">
        <v>3</v>
      </c>
      <c r="F19" s="1708">
        <v>0</v>
      </c>
      <c r="G19" s="1715">
        <v>78</v>
      </c>
      <c r="H19" s="1715">
        <v>53</v>
      </c>
      <c r="I19" s="1704">
        <v>86</v>
      </c>
      <c r="J19" s="1666">
        <v>35</v>
      </c>
      <c r="K19" s="1666">
        <v>11</v>
      </c>
      <c r="L19" s="1708">
        <v>1</v>
      </c>
      <c r="M19" s="1712">
        <v>133</v>
      </c>
      <c r="N19" s="1712">
        <v>84</v>
      </c>
      <c r="O19" s="488">
        <v>0</v>
      </c>
      <c r="P19" s="488">
        <v>0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ht="15" customHeight="1" x14ac:dyDescent="0.25">
      <c r="A20" s="366">
        <v>13</v>
      </c>
      <c r="B20" s="54" t="s">
        <v>27</v>
      </c>
      <c r="C20" s="1704">
        <v>6</v>
      </c>
      <c r="D20" s="1666">
        <v>10</v>
      </c>
      <c r="E20" s="1666">
        <v>7</v>
      </c>
      <c r="F20" s="1708">
        <v>0</v>
      </c>
      <c r="G20" s="1715">
        <v>23</v>
      </c>
      <c r="H20" s="1715">
        <v>16</v>
      </c>
      <c r="I20" s="1704">
        <v>53</v>
      </c>
      <c r="J20" s="1666">
        <v>40</v>
      </c>
      <c r="K20" s="1666">
        <v>13</v>
      </c>
      <c r="L20" s="1708">
        <v>2</v>
      </c>
      <c r="M20" s="1712">
        <v>108</v>
      </c>
      <c r="N20" s="1712">
        <v>82</v>
      </c>
      <c r="O20" s="488">
        <v>0</v>
      </c>
      <c r="P20" s="488">
        <v>0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ht="15" customHeight="1" x14ac:dyDescent="0.25">
      <c r="A21" s="366">
        <v>14</v>
      </c>
      <c r="B21" s="54" t="s">
        <v>28</v>
      </c>
      <c r="C21" s="1208">
        <v>3</v>
      </c>
      <c r="D21" s="1660">
        <v>5</v>
      </c>
      <c r="E21" s="1660">
        <v>3</v>
      </c>
      <c r="F21" s="1709">
        <v>0</v>
      </c>
      <c r="G21" s="1715">
        <v>11</v>
      </c>
      <c r="H21" s="1717">
        <v>7</v>
      </c>
      <c r="I21" s="1720">
        <v>33</v>
      </c>
      <c r="J21" s="1719">
        <v>11</v>
      </c>
      <c r="K21" s="1666">
        <v>4</v>
      </c>
      <c r="L21" s="1708">
        <v>1</v>
      </c>
      <c r="M21" s="1712">
        <v>49</v>
      </c>
      <c r="N21" s="1712">
        <v>34</v>
      </c>
      <c r="O21" s="488">
        <v>0</v>
      </c>
      <c r="P21" s="488">
        <v>0</v>
      </c>
      <c r="R21" s="4"/>
      <c r="S21" s="4"/>
      <c r="T21" s="4" t="s">
        <v>16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ht="15" customHeight="1" thickBot="1" x14ac:dyDescent="0.3">
      <c r="A22" s="384">
        <v>15</v>
      </c>
      <c r="B22" s="94" t="s">
        <v>29</v>
      </c>
      <c r="C22" s="1705">
        <v>10</v>
      </c>
      <c r="D22" s="1706">
        <v>22</v>
      </c>
      <c r="E22" s="1706">
        <v>8</v>
      </c>
      <c r="F22" s="1710">
        <v>0</v>
      </c>
      <c r="G22" s="1716">
        <v>40</v>
      </c>
      <c r="H22" s="1716">
        <v>32</v>
      </c>
      <c r="I22" s="1705">
        <v>80</v>
      </c>
      <c r="J22" s="1706">
        <v>75</v>
      </c>
      <c r="K22" s="1706">
        <v>28</v>
      </c>
      <c r="L22" s="1710">
        <v>7</v>
      </c>
      <c r="M22" s="1713">
        <v>190</v>
      </c>
      <c r="N22" s="1713">
        <v>164</v>
      </c>
      <c r="O22" s="489">
        <v>0</v>
      </c>
      <c r="P22" s="489">
        <v>0</v>
      </c>
      <c r="R22" s="4"/>
      <c r="S22" s="4"/>
      <c r="T22" s="4"/>
      <c r="U22" s="4"/>
      <c r="V22" s="4" t="s">
        <v>16</v>
      </c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ht="15" customHeight="1" thickBot="1" x14ac:dyDescent="0.25">
      <c r="A23" s="741"/>
      <c r="B23" s="787" t="s">
        <v>54</v>
      </c>
      <c r="C23" s="800">
        <f t="shared" ref="C23:N23" si="0">SUM(C8:C22)</f>
        <v>239</v>
      </c>
      <c r="D23" s="1699">
        <f t="shared" si="0"/>
        <v>186</v>
      </c>
      <c r="E23" s="1699">
        <f t="shared" si="0"/>
        <v>59</v>
      </c>
      <c r="F23" s="1700">
        <f t="shared" si="0"/>
        <v>12</v>
      </c>
      <c r="G23" s="1701">
        <f t="shared" si="0"/>
        <v>496</v>
      </c>
      <c r="H23" s="1701">
        <f t="shared" si="0"/>
        <v>345</v>
      </c>
      <c r="I23" s="1699">
        <f t="shared" si="0"/>
        <v>1092</v>
      </c>
      <c r="J23" s="1699">
        <f t="shared" si="0"/>
        <v>686</v>
      </c>
      <c r="K23" s="1699">
        <f t="shared" si="0"/>
        <v>269</v>
      </c>
      <c r="L23" s="1700">
        <f t="shared" si="0"/>
        <v>104</v>
      </c>
      <c r="M23" s="1701">
        <f t="shared" si="0"/>
        <v>2151</v>
      </c>
      <c r="N23" s="788">
        <f t="shared" si="0"/>
        <v>1733</v>
      </c>
      <c r="O23" s="490">
        <v>0</v>
      </c>
      <c r="P23" s="490">
        <v>1</v>
      </c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</row>
    <row r="24" spans="1:32" ht="15" customHeight="1" thickBot="1" x14ac:dyDescent="0.25">
      <c r="A24" s="1692"/>
      <c r="B24" s="282" t="s">
        <v>54</v>
      </c>
      <c r="C24" s="130">
        <v>336</v>
      </c>
      <c r="D24" s="1695">
        <v>178</v>
      </c>
      <c r="E24" s="1695">
        <v>60</v>
      </c>
      <c r="F24" s="1696">
        <v>28</v>
      </c>
      <c r="G24" s="1693">
        <v>602</v>
      </c>
      <c r="H24" s="1693">
        <v>415</v>
      </c>
      <c r="I24" s="1650">
        <v>1110</v>
      </c>
      <c r="J24" s="1695">
        <v>617</v>
      </c>
      <c r="K24" s="1695">
        <v>280</v>
      </c>
      <c r="L24" s="1696">
        <v>130</v>
      </c>
      <c r="M24" s="1693">
        <v>2137</v>
      </c>
      <c r="N24" s="1694">
        <v>1832</v>
      </c>
      <c r="O24" s="490"/>
      <c r="P24" s="490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</row>
    <row r="25" spans="1:32" ht="15" customHeight="1" thickBot="1" x14ac:dyDescent="0.25">
      <c r="A25" s="366"/>
      <c r="B25" s="54" t="s">
        <v>55</v>
      </c>
      <c r="C25" s="381">
        <v>228</v>
      </c>
      <c r="D25" s="382">
        <v>135</v>
      </c>
      <c r="E25" s="382">
        <v>41</v>
      </c>
      <c r="F25" s="533">
        <v>6</v>
      </c>
      <c r="G25" s="383">
        <v>410</v>
      </c>
      <c r="H25" s="383">
        <v>320</v>
      </c>
      <c r="I25" s="381">
        <v>932</v>
      </c>
      <c r="J25" s="382">
        <v>610</v>
      </c>
      <c r="K25" s="382">
        <v>229</v>
      </c>
      <c r="L25" s="533">
        <v>109</v>
      </c>
      <c r="M25" s="383">
        <v>1880</v>
      </c>
      <c r="N25" s="383">
        <v>1512</v>
      </c>
      <c r="O25" s="490">
        <v>0</v>
      </c>
      <c r="P25" s="490">
        <v>1</v>
      </c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</row>
    <row r="26" spans="1:32" ht="15" customHeight="1" thickBot="1" x14ac:dyDescent="0.25">
      <c r="A26" s="366"/>
      <c r="B26" s="54" t="s">
        <v>56</v>
      </c>
      <c r="C26" s="381">
        <v>126</v>
      </c>
      <c r="D26" s="382">
        <v>97</v>
      </c>
      <c r="E26" s="382">
        <v>37</v>
      </c>
      <c r="F26" s="533">
        <v>1</v>
      </c>
      <c r="G26" s="383">
        <v>261</v>
      </c>
      <c r="H26" s="383">
        <v>160</v>
      </c>
      <c r="I26" s="381">
        <v>825</v>
      </c>
      <c r="J26" s="382">
        <v>477</v>
      </c>
      <c r="K26" s="382">
        <v>151</v>
      </c>
      <c r="L26" s="533">
        <v>60</v>
      </c>
      <c r="M26" s="383">
        <f>SUM(I26:L26)</f>
        <v>1513</v>
      </c>
      <c r="N26" s="383">
        <v>603</v>
      </c>
      <c r="O26" s="490">
        <v>0</v>
      </c>
      <c r="P26" s="490">
        <v>1</v>
      </c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</row>
    <row r="27" spans="1:32" ht="15" customHeight="1" thickBot="1" x14ac:dyDescent="0.25">
      <c r="A27" s="366"/>
      <c r="B27" s="54" t="s">
        <v>57</v>
      </c>
      <c r="C27" s="381">
        <v>156</v>
      </c>
      <c r="D27" s="382">
        <v>93</v>
      </c>
      <c r="E27" s="382">
        <v>16</v>
      </c>
      <c r="F27" s="533">
        <v>1</v>
      </c>
      <c r="G27" s="383">
        <v>266</v>
      </c>
      <c r="H27" s="383">
        <v>131</v>
      </c>
      <c r="I27" s="381">
        <v>714</v>
      </c>
      <c r="J27" s="382">
        <v>325</v>
      </c>
      <c r="K27" s="382">
        <v>96</v>
      </c>
      <c r="L27" s="533">
        <v>34</v>
      </c>
      <c r="M27" s="383">
        <v>1169</v>
      </c>
      <c r="N27" s="383">
        <v>633</v>
      </c>
      <c r="O27" s="490">
        <v>0</v>
      </c>
      <c r="P27" s="490">
        <v>1</v>
      </c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</row>
    <row r="28" spans="1:32" ht="15" customHeight="1" thickBot="1" x14ac:dyDescent="0.25">
      <c r="A28" s="366"/>
      <c r="B28" s="54" t="s">
        <v>58</v>
      </c>
      <c r="C28" s="381">
        <v>173</v>
      </c>
      <c r="D28" s="382">
        <v>75</v>
      </c>
      <c r="E28" s="382">
        <v>9</v>
      </c>
      <c r="F28" s="533">
        <v>10</v>
      </c>
      <c r="G28" s="383">
        <v>267</v>
      </c>
      <c r="H28" s="383">
        <v>120</v>
      </c>
      <c r="I28" s="381">
        <v>798</v>
      </c>
      <c r="J28" s="382">
        <v>348</v>
      </c>
      <c r="K28" s="382">
        <v>82</v>
      </c>
      <c r="L28" s="533">
        <v>34</v>
      </c>
      <c r="M28" s="383">
        <v>1262</v>
      </c>
      <c r="N28" s="383">
        <v>603</v>
      </c>
      <c r="O28" s="490">
        <v>0</v>
      </c>
      <c r="P28" s="490">
        <v>1</v>
      </c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</row>
    <row r="29" spans="1:32" ht="15" customHeight="1" thickBot="1" x14ac:dyDescent="0.25">
      <c r="A29" s="366"/>
      <c r="B29" s="54" t="s">
        <v>59</v>
      </c>
      <c r="C29" s="381">
        <v>97</v>
      </c>
      <c r="D29" s="382">
        <v>79</v>
      </c>
      <c r="E29" s="382">
        <v>11</v>
      </c>
      <c r="F29" s="533">
        <v>7</v>
      </c>
      <c r="G29" s="383">
        <v>194</v>
      </c>
      <c r="H29" s="383">
        <v>77</v>
      </c>
      <c r="I29" s="381">
        <v>674</v>
      </c>
      <c r="J29" s="382">
        <v>299</v>
      </c>
      <c r="K29" s="382">
        <v>92</v>
      </c>
      <c r="L29" s="533">
        <v>24</v>
      </c>
      <c r="M29" s="383">
        <v>1089</v>
      </c>
      <c r="N29" s="383">
        <v>412</v>
      </c>
      <c r="O29" s="490">
        <v>0</v>
      </c>
      <c r="P29" s="490">
        <v>1</v>
      </c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</row>
    <row r="30" spans="1:32" ht="15" customHeight="1" thickBot="1" x14ac:dyDescent="0.25">
      <c r="A30" s="366"/>
      <c r="B30" s="54" t="s">
        <v>60</v>
      </c>
      <c r="C30" s="381">
        <v>82</v>
      </c>
      <c r="D30" s="382">
        <v>41</v>
      </c>
      <c r="E30" s="382">
        <v>8</v>
      </c>
      <c r="F30" s="533">
        <v>0</v>
      </c>
      <c r="G30" s="383">
        <v>131</v>
      </c>
      <c r="H30" s="383">
        <v>21</v>
      </c>
      <c r="I30" s="381">
        <v>505</v>
      </c>
      <c r="J30" s="382">
        <v>283</v>
      </c>
      <c r="K30" s="382">
        <v>72</v>
      </c>
      <c r="L30" s="533">
        <v>26</v>
      </c>
      <c r="M30" s="383">
        <v>886</v>
      </c>
      <c r="N30" s="383">
        <v>388</v>
      </c>
      <c r="O30" s="490">
        <v>0</v>
      </c>
      <c r="P30" s="490">
        <v>1</v>
      </c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</row>
    <row r="31" spans="1:32" ht="15" customHeight="1" thickBot="1" x14ac:dyDescent="0.25">
      <c r="A31" s="366"/>
      <c r="B31" s="54" t="s">
        <v>61</v>
      </c>
      <c r="C31" s="381">
        <v>93</v>
      </c>
      <c r="D31" s="382">
        <v>46</v>
      </c>
      <c r="E31" s="382">
        <v>13</v>
      </c>
      <c r="F31" s="533">
        <v>1</v>
      </c>
      <c r="G31" s="383">
        <f>SUM(C31:F31)</f>
        <v>153</v>
      </c>
      <c r="H31" s="383">
        <v>37</v>
      </c>
      <c r="I31" s="381">
        <v>634</v>
      </c>
      <c r="J31" s="382">
        <v>198</v>
      </c>
      <c r="K31" s="382">
        <v>56</v>
      </c>
      <c r="L31" s="533">
        <v>23</v>
      </c>
      <c r="M31" s="383">
        <f>SUM(I31:L31)</f>
        <v>911</v>
      </c>
      <c r="N31" s="383">
        <v>351</v>
      </c>
      <c r="O31" s="490"/>
      <c r="P31" s="490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</row>
    <row r="32" spans="1:32" ht="15" customHeight="1" thickBot="1" x14ac:dyDescent="0.25">
      <c r="A32" s="366"/>
      <c r="B32" s="54" t="s">
        <v>62</v>
      </c>
      <c r="C32" s="381">
        <v>123</v>
      </c>
      <c r="D32" s="382">
        <v>69</v>
      </c>
      <c r="E32" s="382">
        <v>13</v>
      </c>
      <c r="F32" s="533">
        <v>0</v>
      </c>
      <c r="G32" s="383">
        <v>205</v>
      </c>
      <c r="H32" s="383">
        <v>66</v>
      </c>
      <c r="I32" s="381">
        <v>657</v>
      </c>
      <c r="J32" s="382">
        <v>232</v>
      </c>
      <c r="K32" s="382">
        <v>69</v>
      </c>
      <c r="L32" s="533">
        <v>26</v>
      </c>
      <c r="M32" s="383">
        <v>984</v>
      </c>
      <c r="N32" s="383">
        <v>391</v>
      </c>
      <c r="O32" s="490">
        <v>0</v>
      </c>
      <c r="P32" s="490">
        <v>1</v>
      </c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</row>
    <row r="33" spans="1:32" ht="15" customHeight="1" thickBot="1" x14ac:dyDescent="0.25">
      <c r="A33" s="366"/>
      <c r="B33" s="54" t="s">
        <v>63</v>
      </c>
      <c r="C33" s="381">
        <v>70</v>
      </c>
      <c r="D33" s="382">
        <v>33</v>
      </c>
      <c r="E33" s="382">
        <v>3</v>
      </c>
      <c r="F33" s="533">
        <v>0</v>
      </c>
      <c r="G33" s="383">
        <v>106</v>
      </c>
      <c r="H33" s="383">
        <v>45</v>
      </c>
      <c r="I33" s="381">
        <v>538</v>
      </c>
      <c r="J33" s="382">
        <v>274</v>
      </c>
      <c r="K33" s="382">
        <v>76</v>
      </c>
      <c r="L33" s="533">
        <v>30</v>
      </c>
      <c r="M33" s="383">
        <v>918</v>
      </c>
      <c r="N33" s="383">
        <v>254</v>
      </c>
      <c r="O33" s="490">
        <v>0</v>
      </c>
      <c r="P33" s="490">
        <v>1</v>
      </c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</row>
    <row r="34" spans="1:32" ht="15" customHeight="1" thickBot="1" x14ac:dyDescent="0.25">
      <c r="A34" s="366"/>
      <c r="B34" s="54" t="s">
        <v>64</v>
      </c>
      <c r="C34" s="381">
        <v>118</v>
      </c>
      <c r="D34" s="382">
        <v>45</v>
      </c>
      <c r="E34" s="382">
        <v>2</v>
      </c>
      <c r="F34" s="533">
        <v>0</v>
      </c>
      <c r="G34" s="383">
        <v>165</v>
      </c>
      <c r="H34" s="383">
        <v>90</v>
      </c>
      <c r="I34" s="381">
        <v>575</v>
      </c>
      <c r="J34" s="382">
        <v>280</v>
      </c>
      <c r="K34" s="382">
        <v>88</v>
      </c>
      <c r="L34" s="533">
        <v>55</v>
      </c>
      <c r="M34" s="383">
        <v>998</v>
      </c>
      <c r="N34" s="383">
        <v>326</v>
      </c>
      <c r="O34" s="490">
        <v>0</v>
      </c>
      <c r="P34" s="490">
        <v>1</v>
      </c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</row>
    <row r="35" spans="1:32" s="8" customFormat="1" ht="15" hidden="1" customHeight="1" outlineLevel="1" thickBot="1" x14ac:dyDescent="0.25">
      <c r="A35" s="366"/>
      <c r="B35" s="54" t="s">
        <v>155</v>
      </c>
      <c r="C35" s="381">
        <v>23</v>
      </c>
      <c r="D35" s="382">
        <v>9</v>
      </c>
      <c r="E35" s="382">
        <v>2</v>
      </c>
      <c r="F35" s="533">
        <v>0</v>
      </c>
      <c r="G35" s="383">
        <v>34</v>
      </c>
      <c r="H35" s="383">
        <v>23</v>
      </c>
      <c r="I35" s="381">
        <v>174</v>
      </c>
      <c r="J35" s="382">
        <v>84</v>
      </c>
      <c r="K35" s="382">
        <v>46</v>
      </c>
      <c r="L35" s="533">
        <v>21</v>
      </c>
      <c r="M35" s="383">
        <v>325</v>
      </c>
      <c r="N35" s="383">
        <v>110</v>
      </c>
      <c r="O35" s="491"/>
      <c r="P35" s="491"/>
      <c r="R35" s="4"/>
      <c r="S35" s="4"/>
      <c r="T35" s="4" t="s">
        <v>16</v>
      </c>
      <c r="U35" s="4"/>
      <c r="V35" s="4" t="s">
        <v>16</v>
      </c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ht="15" customHeight="1" collapsed="1" thickBot="1" x14ac:dyDescent="0.25">
      <c r="A36" s="366"/>
      <c r="B36" s="54" t="s">
        <v>156</v>
      </c>
      <c r="C36" s="381">
        <v>103</v>
      </c>
      <c r="D36" s="382">
        <v>58</v>
      </c>
      <c r="E36" s="382">
        <v>9</v>
      </c>
      <c r="F36" s="533">
        <v>1</v>
      </c>
      <c r="G36" s="383">
        <v>171</v>
      </c>
      <c r="H36" s="383">
        <v>168</v>
      </c>
      <c r="I36" s="381">
        <v>511</v>
      </c>
      <c r="J36" s="382">
        <v>256</v>
      </c>
      <c r="K36" s="382">
        <v>98</v>
      </c>
      <c r="L36" s="533">
        <v>64</v>
      </c>
      <c r="M36" s="383">
        <v>929</v>
      </c>
      <c r="N36" s="383">
        <v>412</v>
      </c>
      <c r="O36" s="490">
        <v>0</v>
      </c>
      <c r="P36" s="490">
        <v>1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s="8" customFormat="1" ht="15" hidden="1" customHeight="1" outlineLevel="1" thickBot="1" x14ac:dyDescent="0.25">
      <c r="A37" s="599"/>
      <c r="B37" s="334" t="s">
        <v>157</v>
      </c>
      <c r="C37" s="244">
        <v>95</v>
      </c>
      <c r="D37" s="278">
        <v>31</v>
      </c>
      <c r="E37" s="278">
        <v>6</v>
      </c>
      <c r="F37" s="278">
        <v>1</v>
      </c>
      <c r="G37" s="353">
        <v>133</v>
      </c>
      <c r="H37" s="359">
        <v>126</v>
      </c>
      <c r="I37" s="244">
        <v>349</v>
      </c>
      <c r="J37" s="278">
        <v>172</v>
      </c>
      <c r="K37" s="278">
        <v>67</v>
      </c>
      <c r="L37" s="353">
        <v>53</v>
      </c>
      <c r="M37" s="359">
        <v>641</v>
      </c>
      <c r="N37" s="385">
        <v>266</v>
      </c>
      <c r="O37" s="491">
        <v>0</v>
      </c>
      <c r="P37" s="491">
        <v>1</v>
      </c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ht="15" hidden="1" customHeight="1" outlineLevel="1" thickBot="1" x14ac:dyDescent="0.25">
      <c r="A38" s="134"/>
      <c r="B38" s="237" t="s">
        <v>67</v>
      </c>
      <c r="C38" s="115">
        <v>57</v>
      </c>
      <c r="D38" s="107">
        <v>15</v>
      </c>
      <c r="E38" s="107">
        <v>3</v>
      </c>
      <c r="F38" s="107">
        <v>1</v>
      </c>
      <c r="G38" s="259">
        <v>76</v>
      </c>
      <c r="H38" s="258">
        <v>74</v>
      </c>
      <c r="I38" s="115">
        <v>194</v>
      </c>
      <c r="J38" s="107">
        <v>100</v>
      </c>
      <c r="K38" s="107">
        <v>52</v>
      </c>
      <c r="L38" s="259">
        <v>42</v>
      </c>
      <c r="M38" s="258">
        <v>388</v>
      </c>
      <c r="N38" s="386">
        <v>199</v>
      </c>
      <c r="O38" s="490">
        <v>0</v>
      </c>
      <c r="P38" s="490">
        <v>1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ht="15" hidden="1" customHeight="1" outlineLevel="1" thickBot="1" x14ac:dyDescent="0.25">
      <c r="A39" s="346"/>
      <c r="B39" s="492" t="s">
        <v>68</v>
      </c>
      <c r="C39" s="244">
        <v>101</v>
      </c>
      <c r="D39" s="278">
        <v>59</v>
      </c>
      <c r="E39" s="278">
        <v>19</v>
      </c>
      <c r="F39" s="353">
        <v>5</v>
      </c>
      <c r="G39" s="359">
        <v>184</v>
      </c>
      <c r="H39" s="359">
        <v>186</v>
      </c>
      <c r="I39" s="493">
        <v>465</v>
      </c>
      <c r="J39" s="494">
        <v>248</v>
      </c>
      <c r="K39" s="494">
        <v>111</v>
      </c>
      <c r="L39" s="84">
        <v>71</v>
      </c>
      <c r="M39" s="495">
        <v>895</v>
      </c>
      <c r="N39" s="496">
        <v>447</v>
      </c>
      <c r="O39" s="490">
        <v>0</v>
      </c>
      <c r="P39" s="490">
        <v>1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s="8" customFormat="1" ht="15" hidden="1" customHeight="1" outlineLevel="1" thickBot="1" x14ac:dyDescent="0.25">
      <c r="A40" s="60"/>
      <c r="B40" s="54" t="s">
        <v>69</v>
      </c>
      <c r="C40" s="114">
        <v>79</v>
      </c>
      <c r="D40" s="106">
        <v>21</v>
      </c>
      <c r="E40" s="106">
        <v>23</v>
      </c>
      <c r="F40" s="260">
        <v>5</v>
      </c>
      <c r="G40" s="254">
        <v>128</v>
      </c>
      <c r="H40" s="254">
        <v>117</v>
      </c>
      <c r="I40" s="498">
        <v>323</v>
      </c>
      <c r="J40" s="499">
        <v>166</v>
      </c>
      <c r="K40" s="499">
        <v>84</v>
      </c>
      <c r="L40" s="497">
        <v>47</v>
      </c>
      <c r="M40" s="500">
        <v>620</v>
      </c>
      <c r="N40" s="501">
        <v>308</v>
      </c>
      <c r="O40" s="491">
        <v>90</v>
      </c>
      <c r="P40" s="491">
        <v>30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s="8" customFormat="1" ht="15" hidden="1" customHeight="1" outlineLevel="1" thickBot="1" x14ac:dyDescent="0.25">
      <c r="A41" s="47"/>
      <c r="B41" s="31" t="s">
        <v>70</v>
      </c>
      <c r="C41" s="115">
        <v>17</v>
      </c>
      <c r="D41" s="107">
        <v>26</v>
      </c>
      <c r="E41" s="107">
        <v>36</v>
      </c>
      <c r="F41" s="259">
        <v>4</v>
      </c>
      <c r="G41" s="258">
        <v>83</v>
      </c>
      <c r="H41" s="258">
        <v>78</v>
      </c>
      <c r="I41" s="503">
        <v>183</v>
      </c>
      <c r="J41" s="504">
        <v>130</v>
      </c>
      <c r="K41" s="504">
        <v>58</v>
      </c>
      <c r="L41" s="502">
        <v>30</v>
      </c>
      <c r="M41" s="505">
        <v>401</v>
      </c>
      <c r="N41" s="506">
        <v>194</v>
      </c>
      <c r="O41" s="491">
        <v>72</v>
      </c>
      <c r="P41" s="491">
        <v>36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s="8" customFormat="1" ht="15" hidden="1" customHeight="1" outlineLevel="1" thickBot="1" x14ac:dyDescent="0.25">
      <c r="A42" s="507"/>
      <c r="B42" s="508" t="s">
        <v>71</v>
      </c>
      <c r="C42" s="509">
        <v>77</v>
      </c>
      <c r="D42" s="494">
        <v>42</v>
      </c>
      <c r="E42" s="494">
        <v>23</v>
      </c>
      <c r="F42" s="84">
        <v>1</v>
      </c>
      <c r="G42" s="495">
        <v>143</v>
      </c>
      <c r="H42" s="510">
        <v>108</v>
      </c>
      <c r="I42" s="512">
        <v>436</v>
      </c>
      <c r="J42" s="513">
        <v>207</v>
      </c>
      <c r="K42" s="513">
        <v>73</v>
      </c>
      <c r="L42" s="511">
        <v>65</v>
      </c>
      <c r="M42" s="514">
        <v>781</v>
      </c>
      <c r="N42" s="515">
        <v>347</v>
      </c>
      <c r="O42" s="491">
        <v>0</v>
      </c>
      <c r="P42" s="491">
        <v>1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s="8" customFormat="1" ht="15" hidden="1" customHeight="1" outlineLevel="1" thickBot="1" x14ac:dyDescent="0.25">
      <c r="A43" s="48"/>
      <c r="B43" s="206" t="s">
        <v>72</v>
      </c>
      <c r="C43" s="516">
        <v>39</v>
      </c>
      <c r="D43" s="499">
        <v>28</v>
      </c>
      <c r="E43" s="499">
        <v>26</v>
      </c>
      <c r="F43" s="497">
        <v>0</v>
      </c>
      <c r="G43" s="500">
        <v>93</v>
      </c>
      <c r="H43" s="517">
        <v>48</v>
      </c>
      <c r="I43" s="498">
        <v>213</v>
      </c>
      <c r="J43" s="499">
        <v>136</v>
      </c>
      <c r="K43" s="499">
        <v>62</v>
      </c>
      <c r="L43" s="497">
        <v>41</v>
      </c>
      <c r="M43" s="500">
        <v>452</v>
      </c>
      <c r="N43" s="518">
        <v>160</v>
      </c>
      <c r="O43" s="491">
        <v>101</v>
      </c>
      <c r="P43" s="491">
        <v>36</v>
      </c>
    </row>
    <row r="44" spans="1:32" s="8" customFormat="1" ht="15" hidden="1" customHeight="1" outlineLevel="1" thickBot="1" x14ac:dyDescent="0.25">
      <c r="A44" s="47"/>
      <c r="B44" s="31" t="s">
        <v>73</v>
      </c>
      <c r="C44" s="519">
        <v>21</v>
      </c>
      <c r="D44" s="504">
        <v>19</v>
      </c>
      <c r="E44" s="504">
        <v>18</v>
      </c>
      <c r="F44" s="502">
        <v>2</v>
      </c>
      <c r="G44" s="505">
        <v>60</v>
      </c>
      <c r="H44" s="520">
        <v>28</v>
      </c>
      <c r="I44" s="503">
        <v>266</v>
      </c>
      <c r="J44" s="504">
        <v>191</v>
      </c>
      <c r="K44" s="504">
        <v>77</v>
      </c>
      <c r="L44" s="502">
        <v>37</v>
      </c>
      <c r="M44" s="505">
        <v>571</v>
      </c>
      <c r="N44" s="521">
        <v>89</v>
      </c>
      <c r="O44" s="491"/>
      <c r="P44" s="491"/>
    </row>
    <row r="45" spans="1:32" hidden="1" outlineLevel="1" x14ac:dyDescent="0.2"/>
    <row r="46" spans="1:32" hidden="1" outlineLevel="1" x14ac:dyDescent="0.2">
      <c r="B46" t="s">
        <v>75</v>
      </c>
      <c r="C46">
        <v>42</v>
      </c>
      <c r="D46">
        <v>10</v>
      </c>
      <c r="E46">
        <v>7</v>
      </c>
      <c r="F46">
        <v>0</v>
      </c>
      <c r="G46">
        <v>59</v>
      </c>
      <c r="I46">
        <v>283</v>
      </c>
      <c r="J46">
        <v>149</v>
      </c>
      <c r="K46">
        <v>60</v>
      </c>
      <c r="L46">
        <v>44</v>
      </c>
      <c r="M46">
        <v>536</v>
      </c>
      <c r="O46">
        <v>62</v>
      </c>
      <c r="P46">
        <v>24</v>
      </c>
    </row>
    <row r="47" spans="1:32" hidden="1" outlineLevel="1" x14ac:dyDescent="0.2">
      <c r="B47" t="s">
        <v>78</v>
      </c>
      <c r="C47">
        <v>25</v>
      </c>
      <c r="D47">
        <v>28</v>
      </c>
      <c r="E47">
        <v>4</v>
      </c>
      <c r="F47">
        <v>2</v>
      </c>
      <c r="G47">
        <v>59</v>
      </c>
      <c r="I47">
        <v>221</v>
      </c>
      <c r="J47">
        <v>142</v>
      </c>
      <c r="K47">
        <v>43</v>
      </c>
      <c r="L47">
        <v>34</v>
      </c>
      <c r="M47">
        <v>440</v>
      </c>
      <c r="O47">
        <v>40</v>
      </c>
      <c r="P47">
        <v>20</v>
      </c>
    </row>
    <row r="48" spans="1:32" hidden="1" outlineLevel="1" x14ac:dyDescent="0.2">
      <c r="B48" t="s">
        <v>79</v>
      </c>
      <c r="C48">
        <v>23</v>
      </c>
      <c r="D48">
        <v>22</v>
      </c>
      <c r="E48">
        <v>2</v>
      </c>
      <c r="F48">
        <v>1</v>
      </c>
      <c r="G48">
        <v>48</v>
      </c>
      <c r="I48">
        <v>253</v>
      </c>
      <c r="J48">
        <v>166</v>
      </c>
      <c r="K48">
        <v>89</v>
      </c>
      <c r="L48">
        <v>61</v>
      </c>
      <c r="M48">
        <v>569</v>
      </c>
      <c r="O48">
        <v>74</v>
      </c>
      <c r="P48" t="s">
        <v>158</v>
      </c>
    </row>
    <row r="49" spans="2:21" hidden="1" outlineLevel="1" x14ac:dyDescent="0.2">
      <c r="B49" t="s">
        <v>80</v>
      </c>
      <c r="C49">
        <v>10</v>
      </c>
      <c r="D49">
        <v>1</v>
      </c>
      <c r="E49">
        <v>0</v>
      </c>
      <c r="F49">
        <v>0</v>
      </c>
      <c r="G49">
        <v>11</v>
      </c>
      <c r="I49">
        <v>320</v>
      </c>
      <c r="J49">
        <v>147</v>
      </c>
      <c r="K49">
        <v>85</v>
      </c>
      <c r="L49">
        <v>61</v>
      </c>
      <c r="M49">
        <v>613</v>
      </c>
      <c r="O49">
        <v>137</v>
      </c>
      <c r="P49" t="s">
        <v>158</v>
      </c>
    </row>
    <row r="50" spans="2:21" collapsed="1" x14ac:dyDescent="0.2"/>
    <row r="51" spans="2:21" x14ac:dyDescent="0.2">
      <c r="U51" t="s">
        <v>16</v>
      </c>
    </row>
  </sheetData>
  <mergeCells count="2">
    <mergeCell ref="C6:H6"/>
    <mergeCell ref="I6:N6"/>
  </mergeCells>
  <pageMargins left="0.39370078740157483" right="0.39370078740157483" top="0.78740157480314965" bottom="0.79" header="0.51181102362204722" footer="0.51181102362204722"/>
  <pageSetup paperSize="9" orientation="landscape"/>
  <headerFooter alignWithMargins="0">
    <oddFooter>&amp;L&amp;F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0"/>
  <dimension ref="A1:AA84"/>
  <sheetViews>
    <sheetView showGridLines="0" zoomScaleNormal="100" workbookViewId="0">
      <selection activeCell="K26" sqref="K26"/>
    </sheetView>
  </sheetViews>
  <sheetFormatPr baseColWidth="10" defaultColWidth="11.42578125" defaultRowHeight="12.75" outlineLevelRow="1" x14ac:dyDescent="0.2"/>
  <cols>
    <col min="1" max="1" width="4.85546875" style="2" customWidth="1"/>
    <col min="2" max="2" width="22" customWidth="1"/>
    <col min="3" max="3" width="8.7109375" customWidth="1"/>
    <col min="4" max="8" width="7.7109375" customWidth="1"/>
    <col min="9" max="9" width="9.7109375" customWidth="1"/>
    <col min="10" max="10" width="13.140625" style="480" customWidth="1"/>
    <col min="11" max="12" width="11.42578125" customWidth="1"/>
    <col min="13" max="13" width="17.42578125" customWidth="1"/>
    <col min="14" max="14" width="15.7109375" customWidth="1"/>
  </cols>
  <sheetData>
    <row r="1" spans="1:11" x14ac:dyDescent="0.2">
      <c r="A1" t="s">
        <v>0</v>
      </c>
    </row>
    <row r="3" spans="1:11" x14ac:dyDescent="0.2">
      <c r="A3" t="str">
        <f>A6</f>
        <v>Tabell 1 - 7 - Saksbehandlingstid for økonomisk sosialhjelp 01.01. - 31.12.</v>
      </c>
      <c r="H3" s="963" t="s">
        <v>159</v>
      </c>
    </row>
    <row r="4" spans="1:11" x14ac:dyDescent="0.2">
      <c r="A4" t="str">
        <f>A45</f>
        <v>Tabell 1 - 8 - Behandlingstid for klagesaker til Fylkesmannen 01.01. - 31.12.</v>
      </c>
      <c r="H4" t="s">
        <v>160</v>
      </c>
    </row>
    <row r="5" spans="1:11" s="4" customFormat="1" ht="26.25" customHeight="1" x14ac:dyDescent="0.2">
      <c r="A5" s="13"/>
      <c r="J5" s="20"/>
    </row>
    <row r="6" spans="1:11" s="4" customFormat="1" ht="26.25" customHeight="1" thickBot="1" x14ac:dyDescent="0.25">
      <c r="A6" s="615" t="s">
        <v>161</v>
      </c>
      <c r="J6" s="20"/>
    </row>
    <row r="7" spans="1:11" s="4" customFormat="1" ht="26.25" customHeight="1" x14ac:dyDescent="0.2">
      <c r="A7" s="29"/>
      <c r="B7" s="26"/>
      <c r="C7" s="1835" t="s">
        <v>162</v>
      </c>
      <c r="D7" s="1836"/>
      <c r="E7" s="1836"/>
      <c r="F7" s="1836"/>
      <c r="G7" s="1836"/>
      <c r="H7" s="1836"/>
      <c r="I7" s="345"/>
      <c r="J7" s="64"/>
    </row>
    <row r="8" spans="1:11" s="4" customFormat="1" ht="48" customHeight="1" thickBot="1" x14ac:dyDescent="0.25">
      <c r="A8" s="5" t="s">
        <v>3</v>
      </c>
      <c r="B8" s="1471" t="s">
        <v>4</v>
      </c>
      <c r="C8" s="5" t="s">
        <v>163</v>
      </c>
      <c r="D8" s="50" t="s">
        <v>164</v>
      </c>
      <c r="E8" s="50" t="s">
        <v>165</v>
      </c>
      <c r="F8" s="50" t="s">
        <v>166</v>
      </c>
      <c r="G8" s="50" t="s">
        <v>167</v>
      </c>
      <c r="H8" s="27" t="s">
        <v>168</v>
      </c>
      <c r="I8" s="61" t="s">
        <v>112</v>
      </c>
      <c r="J8" s="73" t="s">
        <v>169</v>
      </c>
    </row>
    <row r="9" spans="1:11" ht="15" customHeight="1" x14ac:dyDescent="0.2">
      <c r="A9" s="379">
        <v>1</v>
      </c>
      <c r="B9" s="380" t="s">
        <v>14</v>
      </c>
      <c r="C9" s="875">
        <v>22160</v>
      </c>
      <c r="D9" s="876">
        <v>4329</v>
      </c>
      <c r="E9" s="876">
        <v>590</v>
      </c>
      <c r="F9" s="876">
        <v>9</v>
      </c>
      <c r="G9" s="876">
        <v>13</v>
      </c>
      <c r="H9" s="1465">
        <v>0</v>
      </c>
      <c r="I9" s="1468">
        <v>27101</v>
      </c>
      <c r="J9" s="481">
        <v>0.81768200435408289</v>
      </c>
    </row>
    <row r="10" spans="1:11" ht="15" customHeight="1" x14ac:dyDescent="0.2">
      <c r="A10" s="366">
        <v>2</v>
      </c>
      <c r="B10" s="54" t="s">
        <v>15</v>
      </c>
      <c r="C10" s="877">
        <v>22830</v>
      </c>
      <c r="D10" s="878">
        <v>3372</v>
      </c>
      <c r="E10" s="878">
        <v>820</v>
      </c>
      <c r="F10" s="878">
        <v>49</v>
      </c>
      <c r="G10" s="878">
        <v>31</v>
      </c>
      <c r="H10" s="1466">
        <v>3</v>
      </c>
      <c r="I10" s="1469">
        <v>27105</v>
      </c>
      <c r="J10" s="790">
        <v>0.84228002213613729</v>
      </c>
    </row>
    <row r="11" spans="1:11" ht="15" customHeight="1" x14ac:dyDescent="0.2">
      <c r="A11" s="366">
        <v>3</v>
      </c>
      <c r="B11" s="54" t="s">
        <v>17</v>
      </c>
      <c r="C11" s="877">
        <v>14492</v>
      </c>
      <c r="D11" s="878">
        <v>2677</v>
      </c>
      <c r="E11" s="878">
        <v>803</v>
      </c>
      <c r="F11" s="878">
        <v>37</v>
      </c>
      <c r="G11" s="878">
        <v>48</v>
      </c>
      <c r="H11" s="1466">
        <v>10</v>
      </c>
      <c r="I11" s="1469">
        <v>18067</v>
      </c>
      <c r="J11" s="790">
        <v>0.80212542204018378</v>
      </c>
    </row>
    <row r="12" spans="1:11" ht="15" customHeight="1" x14ac:dyDescent="0.2">
      <c r="A12" s="366">
        <v>4</v>
      </c>
      <c r="B12" s="54" t="s">
        <v>18</v>
      </c>
      <c r="C12" s="877">
        <v>13568</v>
      </c>
      <c r="D12" s="878">
        <v>1893</v>
      </c>
      <c r="E12" s="878">
        <v>464</v>
      </c>
      <c r="F12" s="878">
        <v>16</v>
      </c>
      <c r="G12" s="878">
        <v>22</v>
      </c>
      <c r="H12" s="1466">
        <v>15</v>
      </c>
      <c r="I12" s="1469">
        <v>15978</v>
      </c>
      <c r="J12" s="790">
        <v>0.84916760545750403</v>
      </c>
    </row>
    <row r="13" spans="1:11" ht="15" customHeight="1" x14ac:dyDescent="0.2">
      <c r="A13" s="366">
        <v>5</v>
      </c>
      <c r="B13" s="54" t="s">
        <v>19</v>
      </c>
      <c r="C13" s="877">
        <v>13471</v>
      </c>
      <c r="D13" s="878">
        <v>1458</v>
      </c>
      <c r="E13" s="878">
        <v>204</v>
      </c>
      <c r="F13" s="878">
        <v>0</v>
      </c>
      <c r="G13" s="878">
        <v>1</v>
      </c>
      <c r="H13" s="1466">
        <v>0</v>
      </c>
      <c r="I13" s="1469">
        <v>15134</v>
      </c>
      <c r="J13" s="790">
        <v>0.89011497290868247</v>
      </c>
    </row>
    <row r="14" spans="1:11" ht="15" customHeight="1" x14ac:dyDescent="0.2">
      <c r="A14" s="366">
        <v>6</v>
      </c>
      <c r="B14" s="54" t="s">
        <v>20</v>
      </c>
      <c r="C14" s="877">
        <v>6186</v>
      </c>
      <c r="D14" s="878">
        <v>578</v>
      </c>
      <c r="E14" s="878">
        <v>150</v>
      </c>
      <c r="F14" s="878">
        <v>3</v>
      </c>
      <c r="G14" s="878">
        <v>4</v>
      </c>
      <c r="H14" s="1466">
        <v>1</v>
      </c>
      <c r="I14" s="1469">
        <v>6922</v>
      </c>
      <c r="J14" s="790">
        <v>0.8936723490320716</v>
      </c>
      <c r="K14" s="793"/>
    </row>
    <row r="15" spans="1:11" ht="15" customHeight="1" x14ac:dyDescent="0.2">
      <c r="A15" s="366">
        <v>7</v>
      </c>
      <c r="B15" s="54" t="s">
        <v>21</v>
      </c>
      <c r="C15" s="877">
        <v>5243</v>
      </c>
      <c r="D15" s="878">
        <v>1019</v>
      </c>
      <c r="E15" s="878">
        <v>354</v>
      </c>
      <c r="F15" s="878">
        <v>16</v>
      </c>
      <c r="G15" s="878">
        <v>36</v>
      </c>
      <c r="H15" s="1466">
        <v>16</v>
      </c>
      <c r="I15" s="1469">
        <v>6684</v>
      </c>
      <c r="J15" s="790">
        <v>0.78441053261520044</v>
      </c>
    </row>
    <row r="16" spans="1:11" ht="15" customHeight="1" x14ac:dyDescent="0.2">
      <c r="A16" s="366">
        <v>8</v>
      </c>
      <c r="B16" s="54" t="s">
        <v>22</v>
      </c>
      <c r="C16" s="877">
        <v>9488</v>
      </c>
      <c r="D16" s="878">
        <v>810</v>
      </c>
      <c r="E16" s="878">
        <v>181</v>
      </c>
      <c r="F16" s="878">
        <v>4</v>
      </c>
      <c r="G16" s="878">
        <v>5</v>
      </c>
      <c r="H16" s="1466">
        <v>0</v>
      </c>
      <c r="I16" s="1469">
        <v>10488</v>
      </c>
      <c r="J16" s="790">
        <v>0.90465293668954994</v>
      </c>
    </row>
    <row r="17" spans="1:13" ht="15" customHeight="1" x14ac:dyDescent="0.2">
      <c r="A17" s="366">
        <v>9</v>
      </c>
      <c r="B17" s="54" t="s">
        <v>23</v>
      </c>
      <c r="C17" s="877">
        <v>10113</v>
      </c>
      <c r="D17" s="878">
        <v>2464</v>
      </c>
      <c r="E17" s="878">
        <v>263</v>
      </c>
      <c r="F17" s="878">
        <v>1</v>
      </c>
      <c r="G17" s="878">
        <v>0</v>
      </c>
      <c r="H17" s="1466">
        <v>0</v>
      </c>
      <c r="I17" s="1469">
        <v>12841</v>
      </c>
      <c r="J17" s="790">
        <v>0.78755548633284012</v>
      </c>
      <c r="K17" t="s">
        <v>16</v>
      </c>
    </row>
    <row r="18" spans="1:13" ht="15" customHeight="1" x14ac:dyDescent="0.2">
      <c r="A18" s="366">
        <v>10</v>
      </c>
      <c r="B18" s="54" t="s">
        <v>24</v>
      </c>
      <c r="C18" s="877">
        <v>8291</v>
      </c>
      <c r="D18" s="878">
        <v>2261</v>
      </c>
      <c r="E18" s="878">
        <v>833</v>
      </c>
      <c r="F18" s="878">
        <v>31</v>
      </c>
      <c r="G18" s="878">
        <v>23</v>
      </c>
      <c r="H18" s="1466">
        <v>11</v>
      </c>
      <c r="I18" s="1469">
        <v>11450</v>
      </c>
      <c r="J18" s="790">
        <v>0.72410480349344974</v>
      </c>
    </row>
    <row r="19" spans="1:13" ht="15" customHeight="1" x14ac:dyDescent="0.2">
      <c r="A19" s="366">
        <v>11</v>
      </c>
      <c r="B19" s="54" t="s">
        <v>25</v>
      </c>
      <c r="C19" s="877">
        <v>12270</v>
      </c>
      <c r="D19" s="878">
        <v>2957</v>
      </c>
      <c r="E19" s="878">
        <v>1233</v>
      </c>
      <c r="F19" s="878">
        <v>28</v>
      </c>
      <c r="G19" s="878">
        <v>39</v>
      </c>
      <c r="H19" s="1466">
        <v>16</v>
      </c>
      <c r="I19" s="1469">
        <v>16543</v>
      </c>
      <c r="J19" s="790">
        <v>0.74170343952124762</v>
      </c>
      <c r="K19" s="8"/>
      <c r="L19" s="8"/>
      <c r="M19" s="8"/>
    </row>
    <row r="20" spans="1:13" ht="15" customHeight="1" x14ac:dyDescent="0.2">
      <c r="A20" s="366">
        <v>12</v>
      </c>
      <c r="B20" s="54" t="s">
        <v>26</v>
      </c>
      <c r="C20" s="877">
        <v>16508</v>
      </c>
      <c r="D20" s="878">
        <v>3774</v>
      </c>
      <c r="E20" s="878">
        <v>985</v>
      </c>
      <c r="F20" s="878">
        <v>18</v>
      </c>
      <c r="G20" s="878">
        <v>47</v>
      </c>
      <c r="H20" s="1466">
        <v>11</v>
      </c>
      <c r="I20" s="1469">
        <v>21343</v>
      </c>
      <c r="J20" s="790">
        <v>0.7734620250199129</v>
      </c>
      <c r="L20" t="s">
        <v>16</v>
      </c>
    </row>
    <row r="21" spans="1:13" ht="15" customHeight="1" x14ac:dyDescent="0.2">
      <c r="A21" s="366">
        <v>13</v>
      </c>
      <c r="B21" s="54" t="s">
        <v>27</v>
      </c>
      <c r="C21" s="877">
        <v>10860</v>
      </c>
      <c r="D21" s="878">
        <v>1580</v>
      </c>
      <c r="E21" s="878">
        <v>497</v>
      </c>
      <c r="F21" s="878">
        <v>28</v>
      </c>
      <c r="G21" s="878">
        <v>10</v>
      </c>
      <c r="H21" s="1466">
        <v>0</v>
      </c>
      <c r="I21" s="1469">
        <v>12975</v>
      </c>
      <c r="J21" s="790">
        <v>0.83699421965317922</v>
      </c>
    </row>
    <row r="22" spans="1:13" ht="15" customHeight="1" x14ac:dyDescent="0.2">
      <c r="A22" s="366">
        <v>14</v>
      </c>
      <c r="B22" s="54" t="s">
        <v>170</v>
      </c>
      <c r="C22" s="877">
        <v>7615</v>
      </c>
      <c r="D22" s="878">
        <v>1116</v>
      </c>
      <c r="E22" s="878">
        <v>102</v>
      </c>
      <c r="F22" s="878">
        <v>2</v>
      </c>
      <c r="G22" s="878">
        <v>0</v>
      </c>
      <c r="H22" s="1466">
        <v>0</v>
      </c>
      <c r="I22" s="1469">
        <v>8835</v>
      </c>
      <c r="J22" s="790">
        <v>0.86191284663271084</v>
      </c>
      <c r="K22" s="8"/>
      <c r="L22" s="313"/>
    </row>
    <row r="23" spans="1:13" ht="15" customHeight="1" thickBot="1" x14ac:dyDescent="0.25">
      <c r="A23" s="384">
        <v>15</v>
      </c>
      <c r="B23" s="94" t="s">
        <v>29</v>
      </c>
      <c r="C23" s="879">
        <v>14184</v>
      </c>
      <c r="D23" s="880">
        <v>4530</v>
      </c>
      <c r="E23" s="880">
        <v>1759</v>
      </c>
      <c r="F23" s="880">
        <v>48</v>
      </c>
      <c r="G23" s="880">
        <v>77</v>
      </c>
      <c r="H23" s="1467">
        <v>13</v>
      </c>
      <c r="I23" s="1470">
        <v>20611</v>
      </c>
      <c r="J23" s="1472">
        <v>0.6881762165833778</v>
      </c>
    </row>
    <row r="24" spans="1:13" ht="15" customHeight="1" x14ac:dyDescent="0.2">
      <c r="A24" s="116"/>
      <c r="B24" s="63" t="s">
        <v>171</v>
      </c>
      <c r="C24" s="738">
        <f t="shared" ref="C24:I24" si="0">SUM(C9:C23)</f>
        <v>187279</v>
      </c>
      <c r="D24" s="954">
        <f t="shared" si="0"/>
        <v>34818</v>
      </c>
      <c r="E24" s="954">
        <f t="shared" si="0"/>
        <v>9238</v>
      </c>
      <c r="F24" s="954">
        <f t="shared" si="0"/>
        <v>290</v>
      </c>
      <c r="G24" s="954">
        <f t="shared" si="0"/>
        <v>356</v>
      </c>
      <c r="H24" s="739">
        <f t="shared" si="0"/>
        <v>96</v>
      </c>
      <c r="I24" s="789">
        <f t="shared" si="0"/>
        <v>232077</v>
      </c>
      <c r="J24" s="790">
        <f>C24/I24</f>
        <v>0.8069692386578593</v>
      </c>
      <c r="L24" s="313"/>
    </row>
    <row r="25" spans="1:13" ht="15" customHeight="1" x14ac:dyDescent="0.2">
      <c r="A25" s="116"/>
      <c r="B25" s="63" t="s">
        <v>172</v>
      </c>
      <c r="C25" s="738">
        <v>172701</v>
      </c>
      <c r="D25" s="954">
        <v>33798</v>
      </c>
      <c r="E25" s="954">
        <v>8934</v>
      </c>
      <c r="F25" s="954">
        <v>533</v>
      </c>
      <c r="G25" s="954">
        <v>543</v>
      </c>
      <c r="H25" s="739">
        <v>32</v>
      </c>
      <c r="I25" s="789">
        <v>216541</v>
      </c>
      <c r="J25" s="790">
        <v>0.7975441140476861</v>
      </c>
      <c r="L25" s="313"/>
    </row>
    <row r="26" spans="1:13" ht="15" customHeight="1" x14ac:dyDescent="0.2">
      <c r="A26" s="116"/>
      <c r="B26" s="63" t="s">
        <v>173</v>
      </c>
      <c r="C26" s="738">
        <v>153789</v>
      </c>
      <c r="D26" s="954">
        <v>27085</v>
      </c>
      <c r="E26" s="954">
        <v>7331</v>
      </c>
      <c r="F26" s="954">
        <v>638</v>
      </c>
      <c r="G26" s="954">
        <v>180</v>
      </c>
      <c r="H26" s="739">
        <v>5</v>
      </c>
      <c r="I26" s="789">
        <v>189028</v>
      </c>
      <c r="J26" s="790">
        <v>0.81357788264172504</v>
      </c>
      <c r="L26" s="313"/>
    </row>
    <row r="27" spans="1:13" ht="15" customHeight="1" x14ac:dyDescent="0.2">
      <c r="A27" s="116"/>
      <c r="B27" s="63" t="s">
        <v>174</v>
      </c>
      <c r="C27" s="738">
        <v>145573</v>
      </c>
      <c r="D27" s="954">
        <v>26567</v>
      </c>
      <c r="E27" s="954">
        <v>6319</v>
      </c>
      <c r="F27" s="954">
        <v>275</v>
      </c>
      <c r="G27" s="954">
        <v>62</v>
      </c>
      <c r="H27" s="739">
        <v>1</v>
      </c>
      <c r="I27" s="789">
        <v>178797</v>
      </c>
      <c r="J27" s="790">
        <v>0.81418032741041513</v>
      </c>
      <c r="L27" s="313"/>
    </row>
    <row r="28" spans="1:13" ht="15" customHeight="1" x14ac:dyDescent="0.2">
      <c r="A28" s="116"/>
      <c r="B28" s="63" t="s">
        <v>175</v>
      </c>
      <c r="C28" s="738">
        <v>136655</v>
      </c>
      <c r="D28" s="954">
        <v>24267</v>
      </c>
      <c r="E28" s="954">
        <v>5407</v>
      </c>
      <c r="F28" s="954">
        <v>206</v>
      </c>
      <c r="G28" s="954">
        <v>94</v>
      </c>
      <c r="H28" s="739">
        <v>7</v>
      </c>
      <c r="I28" s="789">
        <v>166636</v>
      </c>
      <c r="J28" s="790">
        <v>0.82008089488465874</v>
      </c>
      <c r="L28" s="313"/>
    </row>
    <row r="29" spans="1:13" ht="15" customHeight="1" x14ac:dyDescent="0.2">
      <c r="A29" s="116"/>
      <c r="B29" s="63" t="s">
        <v>176</v>
      </c>
      <c r="C29" s="738">
        <v>153736</v>
      </c>
      <c r="D29" s="954">
        <v>20782</v>
      </c>
      <c r="E29" s="954">
        <v>285</v>
      </c>
      <c r="F29" s="954">
        <v>44</v>
      </c>
      <c r="G29" s="954">
        <v>12</v>
      </c>
      <c r="H29" s="739">
        <v>9</v>
      </c>
      <c r="I29" s="789">
        <v>174868</v>
      </c>
      <c r="J29" s="790">
        <v>0.87915456229841937</v>
      </c>
      <c r="L29" s="313"/>
    </row>
    <row r="30" spans="1:13" ht="15" customHeight="1" x14ac:dyDescent="0.2">
      <c r="A30" s="116"/>
      <c r="B30" s="63" t="s">
        <v>177</v>
      </c>
      <c r="C30" s="738">
        <v>144169</v>
      </c>
      <c r="D30" s="954">
        <v>32240</v>
      </c>
      <c r="E30" s="954">
        <v>421</v>
      </c>
      <c r="F30" s="954">
        <v>45</v>
      </c>
      <c r="G30" s="954">
        <v>18</v>
      </c>
      <c r="H30" s="739">
        <v>9</v>
      </c>
      <c r="I30" s="789">
        <v>176902</v>
      </c>
      <c r="J30" s="790">
        <v>0.81496534804581067</v>
      </c>
      <c r="L30" s="313"/>
    </row>
    <row r="31" spans="1:13" ht="15" customHeight="1" x14ac:dyDescent="0.2">
      <c r="A31" s="116"/>
      <c r="B31" s="63" t="s">
        <v>178</v>
      </c>
      <c r="C31" s="738">
        <v>151100</v>
      </c>
      <c r="D31" s="954">
        <v>32038</v>
      </c>
      <c r="E31" s="954">
        <v>488</v>
      </c>
      <c r="F31" s="954">
        <v>54</v>
      </c>
      <c r="G31" s="954">
        <v>20</v>
      </c>
      <c r="H31" s="739">
        <v>13</v>
      </c>
      <c r="I31" s="789">
        <v>183713</v>
      </c>
      <c r="J31" s="790">
        <v>0.82247853989646891</v>
      </c>
      <c r="L31" s="313" t="s">
        <v>16</v>
      </c>
    </row>
    <row r="32" spans="1:13" ht="15" customHeight="1" thickBot="1" x14ac:dyDescent="0.25">
      <c r="A32" s="384"/>
      <c r="B32" s="94" t="s">
        <v>179</v>
      </c>
      <c r="C32" s="955">
        <v>143500</v>
      </c>
      <c r="D32" s="956">
        <v>33907</v>
      </c>
      <c r="E32" s="956">
        <v>595</v>
      </c>
      <c r="F32" s="956">
        <v>64</v>
      </c>
      <c r="G32" s="956">
        <v>44</v>
      </c>
      <c r="H32" s="957">
        <v>20</v>
      </c>
      <c r="I32" s="770">
        <v>178130</v>
      </c>
      <c r="J32" s="483">
        <v>0.80559142199517209</v>
      </c>
      <c r="L32" s="313"/>
    </row>
    <row r="33" spans="1:27" ht="15" customHeight="1" x14ac:dyDescent="0.2">
      <c r="A33" s="963" t="s">
        <v>159</v>
      </c>
      <c r="B33" s="49"/>
      <c r="C33" s="962"/>
      <c r="D33" s="962"/>
      <c r="E33" s="962"/>
      <c r="F33" s="962"/>
      <c r="G33" s="962"/>
      <c r="H33" s="962"/>
      <c r="I33" s="953"/>
      <c r="J33" s="961"/>
      <c r="L33" s="313"/>
    </row>
    <row r="34" spans="1:27" ht="15" customHeight="1" x14ac:dyDescent="0.2">
      <c r="B34" s="49"/>
      <c r="C34" s="962"/>
      <c r="D34" s="962"/>
      <c r="E34" s="962"/>
      <c r="F34" s="962"/>
      <c r="G34" s="962"/>
      <c r="H34" s="962"/>
      <c r="I34" s="953"/>
      <c r="J34" s="961"/>
      <c r="L34" s="313"/>
    </row>
    <row r="35" spans="1:27" ht="15" customHeight="1" x14ac:dyDescent="0.2">
      <c r="B35" s="49"/>
      <c r="C35" s="962"/>
      <c r="D35" s="962"/>
      <c r="E35" s="962"/>
      <c r="F35" s="962"/>
      <c r="G35" s="962"/>
      <c r="H35" s="962"/>
      <c r="I35" s="953"/>
      <c r="J35" s="961"/>
    </row>
    <row r="36" spans="1:27" ht="13.15" customHeight="1" x14ac:dyDescent="0.2">
      <c r="A36" s="958"/>
      <c r="K36" t="s">
        <v>16</v>
      </c>
      <c r="L36" s="4"/>
      <c r="M36" s="4" t="s">
        <v>180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4.45" customHeight="1" x14ac:dyDescent="0.2">
      <c r="A37" s="958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3.5" hidden="1" customHeight="1" thickBot="1" x14ac:dyDescent="0.25">
      <c r="A38" s="6"/>
      <c r="B38" s="11" t="s">
        <v>138</v>
      </c>
      <c r="C38" s="300">
        <v>119259</v>
      </c>
      <c r="D38" s="301">
        <v>23717</v>
      </c>
      <c r="E38" s="301">
        <v>2178</v>
      </c>
      <c r="F38" s="301">
        <v>241</v>
      </c>
      <c r="G38" s="301">
        <v>77</v>
      </c>
      <c r="H38" s="301">
        <v>24</v>
      </c>
      <c r="I38" s="302">
        <v>145496</v>
      </c>
      <c r="J38" s="21">
        <v>0.8196720184747347</v>
      </c>
      <c r="M38" s="246">
        <v>5405</v>
      </c>
      <c r="N38" s="246">
        <v>3949</v>
      </c>
      <c r="O38" s="247">
        <v>3644</v>
      </c>
      <c r="P38" s="247">
        <v>2331</v>
      </c>
      <c r="Q38" s="247">
        <v>2703</v>
      </c>
      <c r="R38" s="247">
        <v>613</v>
      </c>
      <c r="S38" s="247">
        <v>907</v>
      </c>
      <c r="T38" s="247">
        <v>1188</v>
      </c>
      <c r="U38" s="247">
        <v>2029</v>
      </c>
      <c r="V38" s="247">
        <v>2530</v>
      </c>
      <c r="W38" s="247">
        <v>2283</v>
      </c>
      <c r="X38" s="247">
        <v>2460</v>
      </c>
      <c r="Y38" s="246">
        <v>1998</v>
      </c>
      <c r="Z38" s="246">
        <v>1698</v>
      </c>
      <c r="AA38" s="246">
        <v>3110</v>
      </c>
    </row>
    <row r="39" spans="1:27" ht="13.5" hidden="1" customHeight="1" thickBot="1" x14ac:dyDescent="0.25">
      <c r="A39" s="6"/>
      <c r="B39" s="11" t="s">
        <v>76</v>
      </c>
      <c r="C39" s="300">
        <v>111453</v>
      </c>
      <c r="D39" s="301">
        <v>16882</v>
      </c>
      <c r="E39" s="301">
        <v>1681</v>
      </c>
      <c r="F39" s="301">
        <v>309</v>
      </c>
      <c r="G39" s="301">
        <v>51</v>
      </c>
      <c r="H39" s="301">
        <v>10</v>
      </c>
      <c r="I39" s="302">
        <v>130386</v>
      </c>
      <c r="J39" s="21">
        <v>0.85479269246698264</v>
      </c>
      <c r="M39" s="959">
        <v>0.85901942645698426</v>
      </c>
      <c r="N39" s="959">
        <v>0.79792352494302354</v>
      </c>
      <c r="O39" s="959">
        <v>0.80982436882546649</v>
      </c>
      <c r="P39" s="959">
        <v>0.89017589017589016</v>
      </c>
      <c r="Q39" s="959">
        <v>0.8361080281169071</v>
      </c>
      <c r="R39" s="959">
        <v>0.84828711256117451</v>
      </c>
      <c r="S39" s="959">
        <v>0.9228224917309813</v>
      </c>
      <c r="T39" s="959">
        <v>0.93181818181818177</v>
      </c>
      <c r="U39" s="959">
        <v>0.83686545096106457</v>
      </c>
      <c r="V39" s="959">
        <v>0.83675889328063247</v>
      </c>
      <c r="W39" s="959">
        <v>0.76828734121769604</v>
      </c>
      <c r="X39" s="959">
        <v>0.88983739837398379</v>
      </c>
      <c r="Y39" s="959">
        <v>0.75075075075075071</v>
      </c>
      <c r="Z39" s="959">
        <v>0.90989399293286222</v>
      </c>
      <c r="AA39" s="959">
        <v>0.82926045016077166</v>
      </c>
    </row>
    <row r="40" spans="1:27" ht="13.5" hidden="1" customHeight="1" thickBot="1" x14ac:dyDescent="0.25">
      <c r="A40" s="6"/>
      <c r="B40" s="11" t="s">
        <v>77</v>
      </c>
      <c r="C40" s="300">
        <v>112244</v>
      </c>
      <c r="D40" s="301">
        <v>16451</v>
      </c>
      <c r="E40" s="301">
        <v>1208</v>
      </c>
      <c r="F40" s="301">
        <v>315</v>
      </c>
      <c r="G40" s="301">
        <v>98</v>
      </c>
      <c r="H40" s="301">
        <v>25</v>
      </c>
      <c r="I40" s="302">
        <v>130341</v>
      </c>
      <c r="J40" s="21">
        <v>0.86115650486032791</v>
      </c>
    </row>
    <row r="41" spans="1:27" ht="13.5" hidden="1" customHeight="1" thickBot="1" x14ac:dyDescent="0.25">
      <c r="A41" s="6"/>
      <c r="B41" s="7" t="s">
        <v>78</v>
      </c>
      <c r="C41" s="303">
        <v>120436</v>
      </c>
      <c r="D41" s="303">
        <v>18627</v>
      </c>
      <c r="E41" s="303">
        <v>471</v>
      </c>
      <c r="F41" s="303">
        <v>114</v>
      </c>
      <c r="G41" s="303">
        <v>29</v>
      </c>
      <c r="H41" s="303">
        <v>10</v>
      </c>
      <c r="I41" s="304">
        <v>139687</v>
      </c>
      <c r="J41" s="21">
        <v>0.86218474160086478</v>
      </c>
    </row>
    <row r="42" spans="1:27" ht="13.5" hidden="1" customHeight="1" thickBot="1" x14ac:dyDescent="0.25">
      <c r="A42" s="6"/>
      <c r="B42" s="7" t="s">
        <v>79</v>
      </c>
      <c r="C42" s="303">
        <v>123361</v>
      </c>
      <c r="D42" s="303">
        <v>20875</v>
      </c>
      <c r="E42" s="303">
        <v>602</v>
      </c>
      <c r="F42" s="303">
        <v>119</v>
      </c>
      <c r="G42" s="303">
        <v>41</v>
      </c>
      <c r="H42" s="303">
        <v>14</v>
      </c>
      <c r="I42" s="304">
        <v>145012</v>
      </c>
      <c r="J42" s="21">
        <v>0.85069511488704386</v>
      </c>
    </row>
    <row r="43" spans="1:27" ht="13.5" hidden="1" customHeight="1" thickBot="1" x14ac:dyDescent="0.25">
      <c r="A43" s="6"/>
      <c r="B43" s="7" t="s">
        <v>80</v>
      </c>
      <c r="C43" s="303">
        <v>121432</v>
      </c>
      <c r="D43" s="303">
        <v>24228</v>
      </c>
      <c r="E43" s="303">
        <v>687</v>
      </c>
      <c r="F43" s="303">
        <v>113</v>
      </c>
      <c r="G43" s="303">
        <v>37</v>
      </c>
      <c r="H43" s="303">
        <v>17</v>
      </c>
      <c r="I43" s="304">
        <v>146514</v>
      </c>
      <c r="J43" s="21">
        <v>0.8288081685026687</v>
      </c>
    </row>
    <row r="44" spans="1:27" s="4" customFormat="1" ht="26.25" customHeight="1" x14ac:dyDescent="0.2">
      <c r="A44" s="617"/>
      <c r="B44" s="309" t="s">
        <v>181</v>
      </c>
      <c r="J44" s="480"/>
    </row>
    <row r="45" spans="1:27" s="4" customFormat="1" ht="26.25" customHeight="1" thickBot="1" x14ac:dyDescent="0.25">
      <c r="A45" s="3" t="s">
        <v>182</v>
      </c>
      <c r="J45" s="20"/>
    </row>
    <row r="46" spans="1:27" s="4" customFormat="1" ht="29.25" customHeight="1" x14ac:dyDescent="0.2">
      <c r="A46" s="264"/>
      <c r="B46" s="253"/>
      <c r="C46" s="1834" t="s">
        <v>183</v>
      </c>
      <c r="D46" s="1825"/>
      <c r="E46" s="1825"/>
      <c r="F46" s="1825"/>
      <c r="G46" s="1825"/>
      <c r="H46" s="1827"/>
      <c r="I46" s="949"/>
      <c r="J46" s="266"/>
    </row>
    <row r="47" spans="1:27" ht="47.25" customHeight="1" thickBot="1" x14ac:dyDescent="0.25">
      <c r="A47" s="265" t="s">
        <v>3</v>
      </c>
      <c r="B47" s="9"/>
      <c r="C47" s="5" t="s">
        <v>163</v>
      </c>
      <c r="D47" s="50" t="s">
        <v>164</v>
      </c>
      <c r="E47" s="50" t="s">
        <v>184</v>
      </c>
      <c r="F47" s="50" t="s">
        <v>185</v>
      </c>
      <c r="G47" s="50" t="s">
        <v>186</v>
      </c>
      <c r="H47" s="27" t="s">
        <v>168</v>
      </c>
      <c r="I47" s="61" t="s">
        <v>112</v>
      </c>
      <c r="J47" s="263" t="s">
        <v>169</v>
      </c>
      <c r="M47" s="260" t="s">
        <v>50</v>
      </c>
      <c r="N47" s="1368" t="s">
        <v>169</v>
      </c>
    </row>
    <row r="48" spans="1:27" ht="15" customHeight="1" x14ac:dyDescent="0.2">
      <c r="A48" s="116">
        <v>1</v>
      </c>
      <c r="B48" s="63" t="s">
        <v>14</v>
      </c>
      <c r="C48" s="1731">
        <v>0</v>
      </c>
      <c r="D48" s="1732">
        <v>13</v>
      </c>
      <c r="E48" s="1732">
        <v>20</v>
      </c>
      <c r="F48" s="1732">
        <v>7</v>
      </c>
      <c r="G48" s="1732">
        <v>5</v>
      </c>
      <c r="H48" s="1734">
        <v>0</v>
      </c>
      <c r="I48" s="1741">
        <v>45</v>
      </c>
      <c r="J48" s="1737">
        <v>0</v>
      </c>
      <c r="M48" s="132" t="s">
        <v>14</v>
      </c>
      <c r="N48" s="1369">
        <f t="shared" ref="N48:N63" si="1">J48</f>
        <v>0</v>
      </c>
    </row>
    <row r="49" spans="1:14" ht="15" customHeight="1" x14ac:dyDescent="0.2">
      <c r="A49" s="366">
        <v>2</v>
      </c>
      <c r="B49" s="54" t="s">
        <v>15</v>
      </c>
      <c r="C49" s="1733">
        <v>4</v>
      </c>
      <c r="D49" s="1730">
        <v>7</v>
      </c>
      <c r="E49" s="1730">
        <v>20</v>
      </c>
      <c r="F49" s="1730">
        <v>4</v>
      </c>
      <c r="G49" s="1730">
        <v>0</v>
      </c>
      <c r="H49" s="1735">
        <v>0</v>
      </c>
      <c r="I49" s="1742">
        <v>35</v>
      </c>
      <c r="J49" s="1738">
        <v>0.1142857142857143</v>
      </c>
      <c r="M49" s="132" t="s">
        <v>15</v>
      </c>
      <c r="N49" s="1369">
        <f t="shared" si="1"/>
        <v>0.1142857142857143</v>
      </c>
    </row>
    <row r="50" spans="1:14" ht="15" customHeight="1" x14ac:dyDescent="0.2">
      <c r="A50" s="366">
        <v>3</v>
      </c>
      <c r="B50" s="54" t="s">
        <v>17</v>
      </c>
      <c r="C50" s="1733">
        <v>2</v>
      </c>
      <c r="D50" s="1730">
        <v>16</v>
      </c>
      <c r="E50" s="1730">
        <v>37</v>
      </c>
      <c r="F50" s="1730">
        <v>7</v>
      </c>
      <c r="G50" s="1730">
        <v>10</v>
      </c>
      <c r="H50" s="1735">
        <v>0</v>
      </c>
      <c r="I50" s="1742">
        <v>72</v>
      </c>
      <c r="J50" s="1738">
        <v>2.777777777777778E-2</v>
      </c>
      <c r="M50" s="132" t="s">
        <v>17</v>
      </c>
      <c r="N50" s="1369">
        <f t="shared" si="1"/>
        <v>2.777777777777778E-2</v>
      </c>
    </row>
    <row r="51" spans="1:14" ht="15" customHeight="1" x14ac:dyDescent="0.2">
      <c r="A51" s="366">
        <v>4</v>
      </c>
      <c r="B51" s="54" t="s">
        <v>18</v>
      </c>
      <c r="C51" s="1733">
        <v>9</v>
      </c>
      <c r="D51" s="1730">
        <v>57</v>
      </c>
      <c r="E51" s="1730">
        <v>24</v>
      </c>
      <c r="F51" s="1730">
        <v>7</v>
      </c>
      <c r="G51" s="1730">
        <v>3</v>
      </c>
      <c r="H51" s="1735">
        <v>0</v>
      </c>
      <c r="I51" s="1742">
        <v>100</v>
      </c>
      <c r="J51" s="1738">
        <v>0.09</v>
      </c>
      <c r="M51" s="132" t="s">
        <v>18</v>
      </c>
      <c r="N51" s="1369">
        <f t="shared" si="1"/>
        <v>0.09</v>
      </c>
    </row>
    <row r="52" spans="1:14" ht="15" customHeight="1" x14ac:dyDescent="0.2">
      <c r="A52" s="366">
        <v>5</v>
      </c>
      <c r="B52" s="54" t="s">
        <v>19</v>
      </c>
      <c r="C52" s="1733">
        <v>0</v>
      </c>
      <c r="D52" s="1730">
        <v>1</v>
      </c>
      <c r="E52" s="1730">
        <v>2</v>
      </c>
      <c r="F52" s="1730">
        <v>0</v>
      </c>
      <c r="G52" s="1730">
        <v>0</v>
      </c>
      <c r="H52" s="1735">
        <v>0</v>
      </c>
      <c r="I52" s="1742">
        <v>3</v>
      </c>
      <c r="J52" s="1738">
        <v>0</v>
      </c>
      <c r="M52" s="132" t="s">
        <v>19</v>
      </c>
      <c r="N52" s="1369">
        <f t="shared" si="1"/>
        <v>0</v>
      </c>
    </row>
    <row r="53" spans="1:14" ht="15" customHeight="1" x14ac:dyDescent="0.2">
      <c r="A53" s="366">
        <v>6</v>
      </c>
      <c r="B53" s="54" t="s">
        <v>20</v>
      </c>
      <c r="C53" s="1733">
        <v>16</v>
      </c>
      <c r="D53" s="1730">
        <v>21</v>
      </c>
      <c r="E53" s="1730">
        <v>16</v>
      </c>
      <c r="F53" s="1730">
        <v>3</v>
      </c>
      <c r="G53" s="1730">
        <v>1</v>
      </c>
      <c r="H53" s="1735">
        <v>0</v>
      </c>
      <c r="I53" s="1742">
        <v>57</v>
      </c>
      <c r="J53" s="1739">
        <v>0.2807017543859649</v>
      </c>
      <c r="M53" s="132" t="s">
        <v>20</v>
      </c>
      <c r="N53" s="1369">
        <f t="shared" si="1"/>
        <v>0.2807017543859649</v>
      </c>
    </row>
    <row r="54" spans="1:14" ht="15" customHeight="1" x14ac:dyDescent="0.2">
      <c r="A54" s="366">
        <v>7</v>
      </c>
      <c r="B54" s="54" t="s">
        <v>21</v>
      </c>
      <c r="C54" s="1733">
        <v>35</v>
      </c>
      <c r="D54" s="1730">
        <v>33</v>
      </c>
      <c r="E54" s="1730">
        <v>10</v>
      </c>
      <c r="F54" s="1730">
        <v>2</v>
      </c>
      <c r="G54" s="1730">
        <v>0</v>
      </c>
      <c r="H54" s="1735">
        <v>0</v>
      </c>
      <c r="I54" s="1742">
        <v>80</v>
      </c>
      <c r="J54" s="1739">
        <v>0.4375</v>
      </c>
      <c r="M54" s="132" t="s">
        <v>21</v>
      </c>
      <c r="N54" s="1369">
        <f t="shared" si="1"/>
        <v>0.4375</v>
      </c>
    </row>
    <row r="55" spans="1:14" ht="15" customHeight="1" x14ac:dyDescent="0.2">
      <c r="A55" s="366">
        <v>8</v>
      </c>
      <c r="B55" s="54" t="s">
        <v>22</v>
      </c>
      <c r="C55" s="1733">
        <v>11</v>
      </c>
      <c r="D55" s="1730">
        <v>9</v>
      </c>
      <c r="E55" s="1730">
        <v>8</v>
      </c>
      <c r="F55" s="1730">
        <v>3</v>
      </c>
      <c r="G55" s="1730">
        <v>0</v>
      </c>
      <c r="H55" s="1735">
        <v>2</v>
      </c>
      <c r="I55" s="1742">
        <v>33</v>
      </c>
      <c r="J55" s="1738">
        <v>0.33333333333333331</v>
      </c>
      <c r="M55" s="132" t="s">
        <v>22</v>
      </c>
      <c r="N55" s="1369">
        <f t="shared" si="1"/>
        <v>0.33333333333333331</v>
      </c>
    </row>
    <row r="56" spans="1:14" ht="15" customHeight="1" x14ac:dyDescent="0.2">
      <c r="A56" s="366">
        <v>9</v>
      </c>
      <c r="B56" s="54" t="s">
        <v>23</v>
      </c>
      <c r="C56" s="1733">
        <v>2</v>
      </c>
      <c r="D56" s="1730">
        <v>5</v>
      </c>
      <c r="E56" s="1730">
        <v>2</v>
      </c>
      <c r="F56" s="1730">
        <v>1</v>
      </c>
      <c r="G56" s="1730">
        <v>4</v>
      </c>
      <c r="H56" s="1735">
        <v>0</v>
      </c>
      <c r="I56" s="1742">
        <v>14</v>
      </c>
      <c r="J56" s="1739">
        <v>0.14285714285714279</v>
      </c>
      <c r="M56" s="132" t="s">
        <v>23</v>
      </c>
      <c r="N56" s="1369">
        <f t="shared" si="1"/>
        <v>0.14285714285714279</v>
      </c>
    </row>
    <row r="57" spans="1:14" ht="15" customHeight="1" x14ac:dyDescent="0.2">
      <c r="A57" s="366">
        <v>10</v>
      </c>
      <c r="B57" s="54" t="s">
        <v>24</v>
      </c>
      <c r="C57" s="1733">
        <v>0</v>
      </c>
      <c r="D57" s="1730">
        <v>14</v>
      </c>
      <c r="E57" s="1730">
        <v>16</v>
      </c>
      <c r="F57" s="1730">
        <v>6</v>
      </c>
      <c r="G57" s="1730">
        <v>1</v>
      </c>
      <c r="H57" s="1735">
        <v>0</v>
      </c>
      <c r="I57" s="1742">
        <v>37</v>
      </c>
      <c r="J57" s="1739">
        <v>0</v>
      </c>
      <c r="M57" s="132" t="s">
        <v>24</v>
      </c>
      <c r="N57" s="1369">
        <f t="shared" si="1"/>
        <v>0</v>
      </c>
    </row>
    <row r="58" spans="1:14" ht="15" customHeight="1" x14ac:dyDescent="0.2">
      <c r="A58" s="366">
        <v>11</v>
      </c>
      <c r="B58" s="54" t="s">
        <v>25</v>
      </c>
      <c r="C58" s="1733">
        <v>0</v>
      </c>
      <c r="D58" s="1730">
        <v>7</v>
      </c>
      <c r="E58" s="1730">
        <v>10</v>
      </c>
      <c r="F58" s="1730">
        <v>4</v>
      </c>
      <c r="G58" s="1730">
        <v>1</v>
      </c>
      <c r="H58" s="1735">
        <v>0</v>
      </c>
      <c r="I58" s="1742">
        <v>22</v>
      </c>
      <c r="J58" s="1738">
        <v>0</v>
      </c>
      <c r="M58" s="132" t="s">
        <v>25</v>
      </c>
      <c r="N58" s="1369">
        <f t="shared" si="1"/>
        <v>0</v>
      </c>
    </row>
    <row r="59" spans="1:14" ht="15" customHeight="1" x14ac:dyDescent="0.2">
      <c r="A59" s="366">
        <v>12</v>
      </c>
      <c r="B59" s="54" t="s">
        <v>26</v>
      </c>
      <c r="C59" s="1733">
        <v>28</v>
      </c>
      <c r="D59" s="1730">
        <v>56</v>
      </c>
      <c r="E59" s="1730">
        <v>29</v>
      </c>
      <c r="F59" s="1730">
        <v>12</v>
      </c>
      <c r="G59" s="1730">
        <v>7</v>
      </c>
      <c r="H59" s="1735">
        <v>0</v>
      </c>
      <c r="I59" s="1742">
        <v>132</v>
      </c>
      <c r="J59" s="1738">
        <v>0.2121212121212121</v>
      </c>
      <c r="M59" s="132" t="s">
        <v>26</v>
      </c>
      <c r="N59" s="1369">
        <f t="shared" si="1"/>
        <v>0.2121212121212121</v>
      </c>
    </row>
    <row r="60" spans="1:14" ht="15" customHeight="1" x14ac:dyDescent="0.2">
      <c r="A60" s="366">
        <v>13</v>
      </c>
      <c r="B60" s="54" t="s">
        <v>27</v>
      </c>
      <c r="C60" s="1733">
        <v>5</v>
      </c>
      <c r="D60" s="1730">
        <v>10</v>
      </c>
      <c r="E60" s="1730">
        <v>11</v>
      </c>
      <c r="F60" s="1730">
        <v>5</v>
      </c>
      <c r="G60" s="1730">
        <v>5</v>
      </c>
      <c r="H60" s="1735">
        <v>0</v>
      </c>
      <c r="I60" s="1742">
        <v>36</v>
      </c>
      <c r="J60" s="1738">
        <v>0.1388888888888889</v>
      </c>
      <c r="L60" t="s">
        <v>16</v>
      </c>
      <c r="M60" s="132" t="s">
        <v>27</v>
      </c>
      <c r="N60" s="1369">
        <f t="shared" si="1"/>
        <v>0.1388888888888889</v>
      </c>
    </row>
    <row r="61" spans="1:14" ht="15" customHeight="1" x14ac:dyDescent="0.2">
      <c r="A61" s="366">
        <v>14</v>
      </c>
      <c r="B61" s="54" t="s">
        <v>170</v>
      </c>
      <c r="C61" s="1733">
        <v>2</v>
      </c>
      <c r="D61" s="1730">
        <v>24</v>
      </c>
      <c r="E61" s="1730">
        <v>25</v>
      </c>
      <c r="F61" s="1730">
        <v>12</v>
      </c>
      <c r="G61" s="1730">
        <v>18</v>
      </c>
      <c r="H61" s="1735">
        <v>0</v>
      </c>
      <c r="I61" s="1742">
        <v>81</v>
      </c>
      <c r="J61" s="1738">
        <v>2.469135802469136E-2</v>
      </c>
      <c r="M61" s="132" t="s">
        <v>170</v>
      </c>
      <c r="N61" s="1369">
        <f t="shared" si="1"/>
        <v>2.469135802469136E-2</v>
      </c>
    </row>
    <row r="62" spans="1:14" s="8" customFormat="1" ht="15" customHeight="1" thickBot="1" x14ac:dyDescent="0.25">
      <c r="A62" s="368">
        <v>15</v>
      </c>
      <c r="B62" s="362" t="s">
        <v>29</v>
      </c>
      <c r="C62" s="1726">
        <v>6</v>
      </c>
      <c r="D62" s="1727">
        <v>31</v>
      </c>
      <c r="E62" s="1727">
        <v>21</v>
      </c>
      <c r="F62" s="1727">
        <v>6</v>
      </c>
      <c r="G62" s="1727">
        <v>5</v>
      </c>
      <c r="H62" s="1736">
        <v>0</v>
      </c>
      <c r="I62" s="1743">
        <f>SUM(C62:H62)</f>
        <v>69</v>
      </c>
      <c r="J62" s="1740">
        <f>C62/I62</f>
        <v>8.6956521739130432E-2</v>
      </c>
      <c r="M62" s="132" t="s">
        <v>29</v>
      </c>
      <c r="N62" s="1369">
        <f t="shared" si="1"/>
        <v>8.6956521739130432E-2</v>
      </c>
    </row>
    <row r="63" spans="1:14" s="306" customFormat="1" ht="15" customHeight="1" thickBot="1" x14ac:dyDescent="0.25">
      <c r="A63" s="791"/>
      <c r="B63" s="792" t="s">
        <v>171</v>
      </c>
      <c r="C63" s="800">
        <f t="shared" ref="C63:I63" si="2">SUM(C48:C62)</f>
        <v>120</v>
      </c>
      <c r="D63" s="1699">
        <f t="shared" si="2"/>
        <v>304</v>
      </c>
      <c r="E63" s="1699">
        <f t="shared" si="2"/>
        <v>251</v>
      </c>
      <c r="F63" s="1699">
        <f t="shared" si="2"/>
        <v>79</v>
      </c>
      <c r="G63" s="1699">
        <f t="shared" si="2"/>
        <v>60</v>
      </c>
      <c r="H63" s="799">
        <f t="shared" si="2"/>
        <v>2</v>
      </c>
      <c r="I63" s="1728">
        <f t="shared" si="2"/>
        <v>816</v>
      </c>
      <c r="J63" s="1729">
        <f>C63/I63</f>
        <v>0.14705882352941177</v>
      </c>
      <c r="K63" s="305"/>
      <c r="L63" s="306" t="s">
        <v>16</v>
      </c>
      <c r="M63" s="1367" t="s">
        <v>173</v>
      </c>
      <c r="N63" s="1369">
        <f t="shared" si="1"/>
        <v>0.14705882352941177</v>
      </c>
    </row>
    <row r="64" spans="1:14" s="306" customFormat="1" ht="15" customHeight="1" x14ac:dyDescent="0.2">
      <c r="A64" s="1721"/>
      <c r="B64" s="1724" t="s">
        <v>172</v>
      </c>
      <c r="C64" s="130">
        <v>60.64</v>
      </c>
      <c r="D64" s="1695">
        <v>227.07</v>
      </c>
      <c r="E64" s="1695">
        <v>209.79</v>
      </c>
      <c r="F64" s="1695">
        <v>40.299999999999997</v>
      </c>
      <c r="G64" s="1695">
        <v>28.2</v>
      </c>
      <c r="H64" s="131">
        <v>3</v>
      </c>
      <c r="I64" s="286">
        <v>569</v>
      </c>
      <c r="J64" s="1725">
        <v>0.106572934973638</v>
      </c>
      <c r="K64" s="305"/>
      <c r="M64" s="1722"/>
      <c r="N64" s="1723"/>
    </row>
    <row r="65" spans="1:14" s="55" customFormat="1" ht="15" customHeight="1" x14ac:dyDescent="0.2">
      <c r="A65" s="366"/>
      <c r="B65" s="54" t="s">
        <v>173</v>
      </c>
      <c r="C65" s="194">
        <v>170</v>
      </c>
      <c r="D65" s="136">
        <v>271</v>
      </c>
      <c r="E65" s="136">
        <v>127</v>
      </c>
      <c r="F65" s="136">
        <v>49</v>
      </c>
      <c r="G65" s="106">
        <v>16</v>
      </c>
      <c r="H65" s="178">
        <v>3</v>
      </c>
      <c r="I65" s="288">
        <v>636</v>
      </c>
      <c r="J65" s="482">
        <v>0.26729559748427673</v>
      </c>
      <c r="K65" s="312"/>
      <c r="L65" s="55" t="s">
        <v>16</v>
      </c>
      <c r="M65" s="55" t="s">
        <v>173</v>
      </c>
      <c r="N65" s="55">
        <v>0.26729559748427673</v>
      </c>
    </row>
    <row r="66" spans="1:14" s="55" customFormat="1" ht="15" customHeight="1" x14ac:dyDescent="0.2">
      <c r="A66" s="366"/>
      <c r="B66" s="54" t="s">
        <v>174</v>
      </c>
      <c r="C66" s="194">
        <v>165</v>
      </c>
      <c r="D66" s="136">
        <v>195</v>
      </c>
      <c r="E66" s="136">
        <v>136</v>
      </c>
      <c r="F66" s="136">
        <v>26</v>
      </c>
      <c r="G66" s="106">
        <v>7</v>
      </c>
      <c r="H66" s="178">
        <v>0</v>
      </c>
      <c r="I66" s="288">
        <v>529</v>
      </c>
      <c r="J66" s="482">
        <v>0.31190926275992442</v>
      </c>
      <c r="K66" s="312"/>
      <c r="L66" s="55" t="s">
        <v>16</v>
      </c>
    </row>
    <row r="67" spans="1:14" s="55" customFormat="1" ht="15" customHeight="1" x14ac:dyDescent="0.2">
      <c r="A67" s="366"/>
      <c r="B67" s="54" t="s">
        <v>175</v>
      </c>
      <c r="C67" s="194">
        <v>83</v>
      </c>
      <c r="D67" s="136">
        <v>216</v>
      </c>
      <c r="E67" s="136">
        <v>106</v>
      </c>
      <c r="F67" s="136">
        <v>26</v>
      </c>
      <c r="G67" s="106">
        <v>14</v>
      </c>
      <c r="H67" s="178">
        <v>0</v>
      </c>
      <c r="I67" s="288">
        <v>445</v>
      </c>
      <c r="J67" s="482">
        <v>0.1865168539325843</v>
      </c>
      <c r="K67" s="312"/>
      <c r="L67" s="55" t="s">
        <v>16</v>
      </c>
    </row>
    <row r="68" spans="1:14" s="55" customFormat="1" ht="15" customHeight="1" x14ac:dyDescent="0.2">
      <c r="A68" s="366"/>
      <c r="B68" s="54" t="s">
        <v>176</v>
      </c>
      <c r="C68" s="194">
        <v>124</v>
      </c>
      <c r="D68" s="136">
        <v>284</v>
      </c>
      <c r="E68" s="136">
        <v>121</v>
      </c>
      <c r="F68" s="136">
        <v>42</v>
      </c>
      <c r="G68" s="106">
        <v>25</v>
      </c>
      <c r="H68" s="178">
        <v>3</v>
      </c>
      <c r="I68" s="288">
        <v>599</v>
      </c>
      <c r="J68" s="482">
        <v>0.2070116861435726</v>
      </c>
      <c r="K68" s="312"/>
      <c r="L68" s="55" t="s">
        <v>16</v>
      </c>
    </row>
    <row r="69" spans="1:14" s="55" customFormat="1" ht="15" customHeight="1" x14ac:dyDescent="0.2">
      <c r="A69" s="366"/>
      <c r="B69" s="54" t="s">
        <v>177</v>
      </c>
      <c r="C69" s="194">
        <v>120</v>
      </c>
      <c r="D69" s="136">
        <v>347</v>
      </c>
      <c r="E69" s="136">
        <v>158</v>
      </c>
      <c r="F69" s="136">
        <v>73</v>
      </c>
      <c r="G69" s="106">
        <v>42</v>
      </c>
      <c r="H69" s="178">
        <v>9</v>
      </c>
      <c r="I69" s="288">
        <v>749</v>
      </c>
      <c r="J69" s="482">
        <v>0.1602136181575434</v>
      </c>
      <c r="K69" s="312"/>
      <c r="L69" s="55" t="s">
        <v>16</v>
      </c>
    </row>
    <row r="70" spans="1:14" s="55" customFormat="1" ht="15" customHeight="1" x14ac:dyDescent="0.2">
      <c r="A70" s="366"/>
      <c r="B70" s="54" t="s">
        <v>178</v>
      </c>
      <c r="C70" s="194">
        <v>106</v>
      </c>
      <c r="D70" s="136">
        <v>208</v>
      </c>
      <c r="E70" s="136">
        <v>152</v>
      </c>
      <c r="F70" s="136">
        <v>53</v>
      </c>
      <c r="G70" s="106">
        <v>46</v>
      </c>
      <c r="H70" s="178">
        <v>2</v>
      </c>
      <c r="I70" s="288">
        <v>567</v>
      </c>
      <c r="J70" s="482">
        <v>0.1869488536155203</v>
      </c>
      <c r="K70" s="312"/>
      <c r="L70" s="55" t="s">
        <v>16</v>
      </c>
    </row>
    <row r="71" spans="1:14" s="55" customFormat="1" ht="15" customHeight="1" thickBot="1" x14ac:dyDescent="0.25">
      <c r="A71" s="384"/>
      <c r="B71" s="94" t="s">
        <v>179</v>
      </c>
      <c r="C71" s="127">
        <v>64</v>
      </c>
      <c r="D71" s="138">
        <v>207</v>
      </c>
      <c r="E71" s="138">
        <v>141</v>
      </c>
      <c r="F71" s="138">
        <v>66</v>
      </c>
      <c r="G71" s="107">
        <v>27</v>
      </c>
      <c r="H71" s="180">
        <v>8</v>
      </c>
      <c r="I71" s="771">
        <v>513</v>
      </c>
      <c r="J71" s="483">
        <v>0.12475633528265111</v>
      </c>
      <c r="K71" s="312"/>
      <c r="L71" s="55" t="s">
        <v>16</v>
      </c>
    </row>
    <row r="72" spans="1:14" s="55" customFormat="1" ht="15" customHeight="1" x14ac:dyDescent="0.2">
      <c r="A72" s="963" t="s">
        <v>159</v>
      </c>
      <c r="B72" s="49"/>
      <c r="C72" s="283"/>
      <c r="D72" s="283"/>
      <c r="E72" s="283"/>
      <c r="F72" s="283"/>
      <c r="I72" s="960"/>
      <c r="J72" s="961"/>
      <c r="K72" s="312"/>
      <c r="L72" s="55" t="s">
        <v>16</v>
      </c>
    </row>
    <row r="73" spans="1:14" s="55" customFormat="1" ht="15" customHeight="1" x14ac:dyDescent="0.2">
      <c r="A73" s="2"/>
      <c r="B73" s="49"/>
      <c r="I73" s="960"/>
      <c r="J73" s="961"/>
      <c r="K73" s="312"/>
    </row>
    <row r="74" spans="1:14" s="55" customFormat="1" ht="15" customHeight="1" x14ac:dyDescent="0.2">
      <c r="A74" s="2"/>
      <c r="B74" s="49"/>
      <c r="I74" s="960"/>
      <c r="J74" s="961"/>
      <c r="K74" s="286"/>
    </row>
    <row r="75" spans="1:14" s="8" customFormat="1" ht="15" hidden="1" customHeight="1" outlineLevel="1" x14ac:dyDescent="0.2">
      <c r="A75" s="2"/>
      <c r="B75" s="49"/>
      <c r="J75" s="961"/>
    </row>
    <row r="76" spans="1:14" ht="26.25" customHeight="1" collapsed="1" x14ac:dyDescent="0.2">
      <c r="A76" s="1837"/>
      <c r="B76" s="1838"/>
      <c r="C76" s="1838"/>
      <c r="D76" s="1838"/>
      <c r="E76" s="1838"/>
      <c r="F76" s="1838"/>
      <c r="G76" s="1838"/>
      <c r="H76" s="1838"/>
      <c r="I76" s="1838"/>
      <c r="J76" s="1839"/>
    </row>
    <row r="77" spans="1:14" x14ac:dyDescent="0.2">
      <c r="A77" s="958"/>
    </row>
    <row r="78" spans="1:14" x14ac:dyDescent="0.2">
      <c r="B78" s="958"/>
    </row>
    <row r="79" spans="1:14" s="8" customFormat="1" ht="19.7" hidden="1" customHeight="1" thickBot="1" x14ac:dyDescent="0.25">
      <c r="A79" s="6"/>
      <c r="B79" s="7" t="s">
        <v>138</v>
      </c>
      <c r="C79" s="15">
        <v>78</v>
      </c>
      <c r="D79" s="15">
        <v>196</v>
      </c>
      <c r="E79" s="15">
        <v>116</v>
      </c>
      <c r="F79" s="15">
        <v>64</v>
      </c>
      <c r="G79" s="15">
        <v>23</v>
      </c>
      <c r="H79" s="15">
        <v>2</v>
      </c>
      <c r="I79" s="15">
        <v>479</v>
      </c>
      <c r="J79" s="21">
        <v>0.162839248434238</v>
      </c>
    </row>
    <row r="80" spans="1:14" s="8" customFormat="1" ht="19.7" hidden="1" customHeight="1" thickBot="1" x14ac:dyDescent="0.25">
      <c r="A80" s="6"/>
      <c r="B80" s="7" t="s">
        <v>76</v>
      </c>
      <c r="C80" s="15">
        <v>93</v>
      </c>
      <c r="D80" s="15">
        <v>182</v>
      </c>
      <c r="E80" s="15">
        <v>126</v>
      </c>
      <c r="F80" s="15">
        <v>44</v>
      </c>
      <c r="G80" s="15">
        <v>23</v>
      </c>
      <c r="H80" s="15">
        <v>5</v>
      </c>
      <c r="I80" s="15">
        <v>473</v>
      </c>
      <c r="J80" s="21">
        <v>0.19661733615221991</v>
      </c>
    </row>
    <row r="81" spans="1:10" s="8" customFormat="1" ht="19.7" hidden="1" customHeight="1" thickBot="1" x14ac:dyDescent="0.25">
      <c r="A81" s="6"/>
      <c r="B81" s="7" t="s">
        <v>77</v>
      </c>
      <c r="C81" s="15">
        <v>134</v>
      </c>
      <c r="D81" s="15">
        <v>267</v>
      </c>
      <c r="E81" s="15">
        <v>188</v>
      </c>
      <c r="F81" s="15">
        <v>65</v>
      </c>
      <c r="G81" s="15">
        <v>14</v>
      </c>
      <c r="H81" s="15">
        <v>2</v>
      </c>
      <c r="I81" s="15">
        <v>670</v>
      </c>
      <c r="J81" s="21">
        <v>0.2</v>
      </c>
    </row>
    <row r="82" spans="1:10" s="8" customFormat="1" ht="19.7" hidden="1" customHeight="1" thickBot="1" x14ac:dyDescent="0.25">
      <c r="A82" s="6"/>
      <c r="B82" s="7" t="s">
        <v>78</v>
      </c>
      <c r="C82" s="15">
        <v>169</v>
      </c>
      <c r="D82" s="15">
        <v>420</v>
      </c>
      <c r="E82" s="15">
        <v>112</v>
      </c>
      <c r="F82" s="15">
        <v>42</v>
      </c>
      <c r="G82" s="15">
        <v>15</v>
      </c>
      <c r="H82" s="15">
        <v>1</v>
      </c>
      <c r="I82" s="15">
        <v>759</v>
      </c>
      <c r="J82" s="21">
        <v>0.22266139657444009</v>
      </c>
    </row>
    <row r="83" spans="1:10" ht="13.5" hidden="1" customHeight="1" thickBot="1" x14ac:dyDescent="0.25">
      <c r="A83" s="6"/>
      <c r="B83" s="7" t="s">
        <v>79</v>
      </c>
      <c r="C83" s="15">
        <v>160</v>
      </c>
      <c r="D83" s="15">
        <v>517</v>
      </c>
      <c r="E83" s="15">
        <v>140</v>
      </c>
      <c r="F83" s="15">
        <v>39</v>
      </c>
      <c r="G83" s="15">
        <v>10</v>
      </c>
      <c r="H83" s="15">
        <v>1</v>
      </c>
      <c r="I83" s="15">
        <v>867</v>
      </c>
      <c r="J83" s="21">
        <v>0.1845444059976932</v>
      </c>
    </row>
    <row r="84" spans="1:10" ht="13.5" hidden="1" customHeight="1" x14ac:dyDescent="0.2">
      <c r="A84" s="6"/>
      <c r="B84" s="7" t="s">
        <v>80</v>
      </c>
      <c r="C84" s="15">
        <v>193</v>
      </c>
      <c r="D84" s="15">
        <v>599</v>
      </c>
      <c r="E84" s="15">
        <v>179</v>
      </c>
      <c r="F84" s="15">
        <v>51</v>
      </c>
      <c r="G84" s="15">
        <v>20</v>
      </c>
      <c r="H84" s="15">
        <v>1</v>
      </c>
      <c r="I84" s="15">
        <v>1043</v>
      </c>
      <c r="J84" s="21">
        <v>0.18504314477468839</v>
      </c>
    </row>
  </sheetData>
  <mergeCells count="3">
    <mergeCell ref="C46:H46"/>
    <mergeCell ref="C7:H7"/>
    <mergeCell ref="A76:J76"/>
  </mergeCells>
  <pageMargins left="0.39370078740157483" right="0.39370078740157483" top="0.78740157480314965" bottom="0.79" header="0.51181102362204722" footer="0.51181102362204722"/>
  <pageSetup paperSize="9" orientation="landscape"/>
  <headerFooter alignWithMargins="0">
    <oddFooter>&amp;L&amp;F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111">
    <tabColor rgb="FFFF0000"/>
  </sheetPr>
  <dimension ref="A1:AD47"/>
  <sheetViews>
    <sheetView showGridLines="0" zoomScaleNormal="100" workbookViewId="0">
      <selection activeCell="K21" sqref="K21"/>
    </sheetView>
  </sheetViews>
  <sheetFormatPr baseColWidth="10" defaultColWidth="11.42578125" defaultRowHeight="12.75" outlineLevelRow="1" x14ac:dyDescent="0.2"/>
  <cols>
    <col min="1" max="1" width="4.85546875" style="2" customWidth="1"/>
    <col min="2" max="2" width="30.140625" customWidth="1"/>
    <col min="3" max="5" width="14.7109375" customWidth="1"/>
    <col min="6" max="6" width="8.85546875" customWidth="1"/>
    <col min="7" max="7" width="6.42578125" customWidth="1"/>
    <col min="8" max="8" width="7.28515625" customWidth="1"/>
    <col min="9" max="9" width="9.140625" customWidth="1"/>
    <col min="10" max="10" width="18.28515625" customWidth="1"/>
    <col min="11" max="11" width="11.7109375" customWidth="1"/>
    <col min="12" max="12" width="12.85546875" customWidth="1"/>
    <col min="13" max="13" width="7.28515625" customWidth="1"/>
    <col min="14" max="14" width="4.85546875" style="2" customWidth="1"/>
    <col min="15" max="15" width="22" bestFit="1" customWidth="1"/>
    <col min="16" max="16" width="11" customWidth="1"/>
    <col min="17" max="18" width="10.7109375" customWidth="1"/>
    <col min="19" max="19" width="8.5703125" customWidth="1"/>
    <col min="20" max="20" width="11.7109375" customWidth="1"/>
    <col min="21" max="21" width="9.42578125" customWidth="1"/>
    <col min="22" max="22" width="8.5703125" customWidth="1"/>
    <col min="23" max="23" width="7.28515625" bestFit="1" customWidth="1"/>
    <col min="24" max="24" width="6.42578125" customWidth="1"/>
    <col min="25" max="25" width="7.28515625" bestFit="1" customWidth="1"/>
    <col min="26" max="26" width="10" customWidth="1"/>
    <col min="27" max="27" width="11.42578125" customWidth="1"/>
  </cols>
  <sheetData>
    <row r="1" spans="1:30" x14ac:dyDescent="0.2">
      <c r="A1" s="1" t="s">
        <v>0</v>
      </c>
      <c r="N1" s="1"/>
    </row>
    <row r="2" spans="1:30" x14ac:dyDescent="0.2">
      <c r="A2" s="1"/>
      <c r="N2" s="1"/>
    </row>
    <row r="3" spans="1:30" x14ac:dyDescent="0.2">
      <c r="A3" s="1" t="str">
        <f>A7</f>
        <v>Tabell 1 - 9 - A - Tilgjengelighet ved sosialtjenesten pr. 31.12. - antall dager ventetid</v>
      </c>
      <c r="N3" s="1"/>
    </row>
    <row r="4" spans="1:30" x14ac:dyDescent="0.2">
      <c r="A4" s="1" t="s">
        <v>187</v>
      </c>
    </row>
    <row r="5" spans="1:30" x14ac:dyDescent="0.2">
      <c r="A5" s="1"/>
    </row>
    <row r="6" spans="1:30" x14ac:dyDescent="0.2">
      <c r="A6" s="1"/>
    </row>
    <row r="7" spans="1:30" s="4" customFormat="1" ht="26.25" customHeight="1" thickBot="1" x14ac:dyDescent="0.25">
      <c r="A7" s="3" t="s">
        <v>188</v>
      </c>
    </row>
    <row r="8" spans="1:30" s="4" customFormat="1" ht="54" customHeight="1" thickBot="1" x14ac:dyDescent="0.25">
      <c r="A8" s="10" t="s">
        <v>3</v>
      </c>
      <c r="B8" s="17" t="s">
        <v>4</v>
      </c>
      <c r="C8" s="14" t="s">
        <v>189</v>
      </c>
      <c r="D8" s="18" t="s">
        <v>190</v>
      </c>
      <c r="E8" s="19" t="s">
        <v>191</v>
      </c>
    </row>
    <row r="9" spans="1:30" ht="15" customHeight="1" x14ac:dyDescent="0.25">
      <c r="A9" s="346">
        <v>1</v>
      </c>
      <c r="B9" s="63" t="s">
        <v>14</v>
      </c>
      <c r="C9" s="1745">
        <v>5</v>
      </c>
      <c r="D9" s="1746">
        <v>1</v>
      </c>
      <c r="E9" s="1747">
        <v>3</v>
      </c>
      <c r="G9" s="257"/>
      <c r="H9" s="257"/>
      <c r="I9" s="257"/>
      <c r="J9" s="257"/>
      <c r="K9" s="257"/>
      <c r="L9" s="269"/>
      <c r="M9" s="257"/>
      <c r="N9" s="269"/>
      <c r="O9" s="269"/>
      <c r="P9" s="257"/>
      <c r="Q9" s="257"/>
      <c r="R9" s="257"/>
      <c r="S9" s="257"/>
      <c r="T9" s="269"/>
      <c r="U9" s="257"/>
      <c r="V9" s="477"/>
      <c r="W9" s="477"/>
    </row>
    <row r="10" spans="1:30" ht="15" customHeight="1" x14ac:dyDescent="0.25">
      <c r="A10" s="48">
        <v>2</v>
      </c>
      <c r="B10" s="54" t="s">
        <v>15</v>
      </c>
      <c r="C10" s="1748">
        <v>4</v>
      </c>
      <c r="D10" s="1744">
        <v>1</v>
      </c>
      <c r="E10" s="1749">
        <v>0</v>
      </c>
      <c r="G10" s="257"/>
      <c r="H10" s="257"/>
      <c r="I10" s="257"/>
      <c r="J10" s="257"/>
      <c r="K10" s="257"/>
      <c r="L10" s="269"/>
      <c r="M10" s="257"/>
      <c r="N10" s="269"/>
      <c r="O10" s="269"/>
      <c r="P10" s="257"/>
      <c r="Q10" s="257"/>
      <c r="R10" s="257"/>
      <c r="S10" s="257"/>
      <c r="T10" s="269"/>
      <c r="U10" s="257"/>
      <c r="V10" s="4"/>
      <c r="W10" s="4"/>
      <c r="X10" s="4"/>
      <c r="Y10" s="4"/>
      <c r="Z10" s="4"/>
      <c r="AA10" s="4"/>
      <c r="AB10" s="4"/>
      <c r="AC10" s="4"/>
      <c r="AD10" s="4"/>
    </row>
    <row r="11" spans="1:30" ht="15" customHeight="1" x14ac:dyDescent="0.25">
      <c r="A11" s="48">
        <v>3</v>
      </c>
      <c r="B11" s="54" t="s">
        <v>17</v>
      </c>
      <c r="C11" s="1748">
        <v>5</v>
      </c>
      <c r="D11" s="1744">
        <v>1</v>
      </c>
      <c r="E11" s="1749">
        <v>5</v>
      </c>
      <c r="G11" s="257"/>
      <c r="H11" s="257"/>
      <c r="I11" s="257"/>
      <c r="J11" s="257"/>
      <c r="K11" s="257"/>
      <c r="L11" s="269"/>
      <c r="M11" s="257"/>
      <c r="N11" s="269"/>
      <c r="O11" s="269"/>
      <c r="P11" s="257"/>
      <c r="Q11" s="257"/>
      <c r="R11" s="257"/>
      <c r="S11" s="257"/>
      <c r="T11" s="269"/>
      <c r="U11" s="257"/>
      <c r="V11" s="477"/>
      <c r="W11" s="477"/>
    </row>
    <row r="12" spans="1:30" ht="15" customHeight="1" x14ac:dyDescent="0.25">
      <c r="A12" s="48">
        <v>4</v>
      </c>
      <c r="B12" s="54" t="s">
        <v>18</v>
      </c>
      <c r="C12" s="1748">
        <v>2</v>
      </c>
      <c r="D12" s="1744">
        <v>1</v>
      </c>
      <c r="E12" s="1749">
        <v>1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" customHeight="1" x14ac:dyDescent="0.25">
      <c r="A13" s="48">
        <v>5</v>
      </c>
      <c r="B13" s="54" t="s">
        <v>19</v>
      </c>
      <c r="C13" s="1748">
        <v>5</v>
      </c>
      <c r="D13" s="1744">
        <v>2</v>
      </c>
      <c r="E13" s="1749">
        <v>3</v>
      </c>
      <c r="J13" s="477"/>
      <c r="K13" s="478"/>
      <c r="L13" s="478"/>
      <c r="M13" s="478"/>
      <c r="N13" s="478"/>
      <c r="O13" s="478"/>
      <c r="P13" s="478"/>
      <c r="Q13" s="478"/>
      <c r="R13" s="478"/>
      <c r="S13" s="478"/>
      <c r="T13" s="478"/>
      <c r="U13" s="477"/>
      <c r="V13" s="477"/>
      <c r="W13" s="477"/>
    </row>
    <row r="14" spans="1:30" ht="15" customHeight="1" x14ac:dyDescent="0.25">
      <c r="A14" s="48">
        <v>6</v>
      </c>
      <c r="B14" s="54" t="s">
        <v>20</v>
      </c>
      <c r="C14" s="1748">
        <v>4</v>
      </c>
      <c r="D14" s="1744">
        <v>0</v>
      </c>
      <c r="E14" s="1749">
        <v>1</v>
      </c>
      <c r="H14" t="s">
        <v>16</v>
      </c>
    </row>
    <row r="15" spans="1:30" ht="15" customHeight="1" x14ac:dyDescent="0.25">
      <c r="A15" s="48">
        <v>7</v>
      </c>
      <c r="B15" s="54" t="s">
        <v>21</v>
      </c>
      <c r="C15" s="1748">
        <v>10</v>
      </c>
      <c r="D15" s="1744">
        <v>2</v>
      </c>
      <c r="E15" s="1749">
        <v>5</v>
      </c>
    </row>
    <row r="16" spans="1:30" ht="15" customHeight="1" x14ac:dyDescent="0.25">
      <c r="A16" s="48">
        <v>8</v>
      </c>
      <c r="B16" s="54" t="s">
        <v>22</v>
      </c>
      <c r="C16" s="1748">
        <v>2</v>
      </c>
      <c r="D16" s="1744">
        <v>1</v>
      </c>
      <c r="E16" s="1749">
        <v>3</v>
      </c>
    </row>
    <row r="17" spans="1:5" ht="15" customHeight="1" x14ac:dyDescent="0.25">
      <c r="A17" s="48">
        <v>9</v>
      </c>
      <c r="B17" s="54" t="s">
        <v>23</v>
      </c>
      <c r="C17" s="1748">
        <v>10</v>
      </c>
      <c r="D17" s="1744">
        <v>1</v>
      </c>
      <c r="E17" s="1749">
        <v>7</v>
      </c>
    </row>
    <row r="18" spans="1:5" ht="15" customHeight="1" x14ac:dyDescent="0.25">
      <c r="A18" s="48">
        <v>10</v>
      </c>
      <c r="B18" s="54" t="s">
        <v>24</v>
      </c>
      <c r="C18" s="1748">
        <v>5</v>
      </c>
      <c r="D18" s="1744">
        <v>1</v>
      </c>
      <c r="E18" s="1749">
        <v>4</v>
      </c>
    </row>
    <row r="19" spans="1:5" ht="15" customHeight="1" x14ac:dyDescent="0.25">
      <c r="A19" s="48">
        <v>11</v>
      </c>
      <c r="B19" s="54" t="s">
        <v>25</v>
      </c>
      <c r="C19" s="1748">
        <v>9</v>
      </c>
      <c r="D19" s="1744">
        <v>0</v>
      </c>
      <c r="E19" s="1749">
        <v>4</v>
      </c>
    </row>
    <row r="20" spans="1:5" ht="15" customHeight="1" x14ac:dyDescent="0.25">
      <c r="A20" s="48">
        <v>12</v>
      </c>
      <c r="B20" s="54" t="s">
        <v>26</v>
      </c>
      <c r="C20" s="1748">
        <v>7</v>
      </c>
      <c r="D20" s="1744">
        <v>1</v>
      </c>
      <c r="E20" s="1749">
        <v>8</v>
      </c>
    </row>
    <row r="21" spans="1:5" ht="15" customHeight="1" x14ac:dyDescent="0.25">
      <c r="A21" s="48">
        <v>13</v>
      </c>
      <c r="B21" s="54" t="s">
        <v>27</v>
      </c>
      <c r="C21" s="1748">
        <v>9</v>
      </c>
      <c r="D21" s="1744">
        <v>1</v>
      </c>
      <c r="E21" s="1749">
        <v>3</v>
      </c>
    </row>
    <row r="22" spans="1:5" ht="15" customHeight="1" x14ac:dyDescent="0.25">
      <c r="A22" s="48">
        <v>14</v>
      </c>
      <c r="B22" s="54" t="s">
        <v>28</v>
      </c>
      <c r="C22" s="1704">
        <v>10</v>
      </c>
      <c r="D22" s="1666">
        <v>0</v>
      </c>
      <c r="E22" s="1684">
        <v>5</v>
      </c>
    </row>
    <row r="23" spans="1:5" ht="15" customHeight="1" thickBot="1" x14ac:dyDescent="0.3">
      <c r="A23" s="361">
        <v>15</v>
      </c>
      <c r="B23" s="362" t="s">
        <v>29</v>
      </c>
      <c r="C23" s="1750">
        <v>14</v>
      </c>
      <c r="D23" s="1751">
        <v>0</v>
      </c>
      <c r="E23" s="1752">
        <v>10</v>
      </c>
    </row>
    <row r="24" spans="1:5" ht="15" customHeight="1" x14ac:dyDescent="0.2">
      <c r="A24" s="379"/>
      <c r="B24" s="723" t="s">
        <v>192</v>
      </c>
      <c r="C24" s="801">
        <f>SUM(C9:C23)/15</f>
        <v>6.7333333333333334</v>
      </c>
      <c r="D24" s="802">
        <f>SUM(D9:D23)/15</f>
        <v>0.8666666666666667</v>
      </c>
      <c r="E24" s="803">
        <f>SUM(E9:E23)/15</f>
        <v>4.1333333333333337</v>
      </c>
    </row>
    <row r="25" spans="1:5" ht="15" customHeight="1" x14ac:dyDescent="0.2">
      <c r="A25" s="116"/>
      <c r="B25" s="63" t="s">
        <v>193</v>
      </c>
      <c r="C25" s="742">
        <v>5.7333333333333334</v>
      </c>
      <c r="D25" s="279">
        <v>0.73333333333333328</v>
      </c>
      <c r="E25" s="743">
        <v>3.4666666666666668</v>
      </c>
    </row>
    <row r="26" spans="1:5" ht="15" customHeight="1" x14ac:dyDescent="0.2">
      <c r="A26" s="116"/>
      <c r="B26" s="63" t="s">
        <v>194</v>
      </c>
      <c r="C26" s="742">
        <v>4.8</v>
      </c>
      <c r="D26" s="279">
        <v>0.8666666666666667</v>
      </c>
      <c r="E26" s="743">
        <v>2.2000000000000002</v>
      </c>
    </row>
    <row r="27" spans="1:5" ht="15" customHeight="1" x14ac:dyDescent="0.2">
      <c r="A27" s="116"/>
      <c r="B27" s="63" t="s">
        <v>195</v>
      </c>
      <c r="C27" s="742">
        <v>4.4000000000000004</v>
      </c>
      <c r="D27" s="279">
        <v>0.46666666666666667</v>
      </c>
      <c r="E27" s="743">
        <v>1.7333333333333329</v>
      </c>
    </row>
    <row r="28" spans="1:5" ht="15" customHeight="1" x14ac:dyDescent="0.2">
      <c r="A28" s="116"/>
      <c r="B28" s="63" t="s">
        <v>196</v>
      </c>
      <c r="C28" s="742">
        <v>3.333333333333333</v>
      </c>
      <c r="D28" s="279">
        <v>0.33333333333333331</v>
      </c>
      <c r="E28" s="743">
        <v>1.666666666666667</v>
      </c>
    </row>
    <row r="29" spans="1:5" ht="15" customHeight="1" x14ac:dyDescent="0.2">
      <c r="A29" s="116"/>
      <c r="B29" s="63" t="s">
        <v>197</v>
      </c>
      <c r="C29" s="742">
        <v>3.2666666666666671</v>
      </c>
      <c r="D29" s="279">
        <v>0.4</v>
      </c>
      <c r="E29" s="743">
        <v>2.4333333333333331</v>
      </c>
    </row>
    <row r="30" spans="1:5" ht="15" customHeight="1" x14ac:dyDescent="0.2">
      <c r="A30" s="116"/>
      <c r="B30" s="63" t="s">
        <v>198</v>
      </c>
      <c r="C30" s="742">
        <v>4.4666666666666668</v>
      </c>
      <c r="D30" s="279">
        <v>0.33333333333333331</v>
      </c>
      <c r="E30" s="743">
        <v>3.8</v>
      </c>
    </row>
    <row r="31" spans="1:5" ht="15" customHeight="1" x14ac:dyDescent="0.2">
      <c r="A31" s="116"/>
      <c r="B31" s="63" t="s">
        <v>199</v>
      </c>
      <c r="C31" s="742">
        <v>4.333333333333333</v>
      </c>
      <c r="D31" s="279">
        <v>0.26666666666666672</v>
      </c>
      <c r="E31" s="743">
        <v>2.2666666666666671</v>
      </c>
    </row>
    <row r="32" spans="1:5" ht="15" customHeight="1" x14ac:dyDescent="0.2">
      <c r="A32" s="116"/>
      <c r="B32" s="63" t="s">
        <v>200</v>
      </c>
      <c r="C32" s="742">
        <v>4.2</v>
      </c>
      <c r="D32" s="279">
        <v>0.33333333333333331</v>
      </c>
      <c r="E32" s="743">
        <v>2</v>
      </c>
    </row>
    <row r="33" spans="1:5" ht="15" customHeight="1" x14ac:dyDescent="0.2">
      <c r="A33" s="366"/>
      <c r="B33" s="54" t="s">
        <v>201</v>
      </c>
      <c r="C33" s="609">
        <v>3.666666666666667</v>
      </c>
      <c r="D33" s="275">
        <v>6.6666666666666666E-2</v>
      </c>
      <c r="E33" s="610">
        <v>2.333333333333333</v>
      </c>
    </row>
    <row r="34" spans="1:5" ht="15" customHeight="1" x14ac:dyDescent="0.2">
      <c r="A34" s="366"/>
      <c r="B34" s="54" t="s">
        <v>202</v>
      </c>
      <c r="C34" s="609">
        <v>4.8</v>
      </c>
      <c r="D34" s="275">
        <v>0.1333333333333333</v>
      </c>
      <c r="E34" s="610">
        <v>2.333333333333333</v>
      </c>
    </row>
    <row r="35" spans="1:5" ht="15" customHeight="1" thickBot="1" x14ac:dyDescent="0.25">
      <c r="A35" s="384"/>
      <c r="B35" s="94" t="s">
        <v>203</v>
      </c>
      <c r="C35" s="289">
        <v>4.2666666666666666</v>
      </c>
      <c r="D35" s="290">
        <v>0.1333333333333333</v>
      </c>
      <c r="E35" s="98">
        <v>2.333333333333333</v>
      </c>
    </row>
    <row r="36" spans="1:5" ht="15" customHeight="1" thickBot="1" x14ac:dyDescent="0.25">
      <c r="A36" s="732"/>
      <c r="B36" s="484" t="s">
        <v>204</v>
      </c>
      <c r="C36" s="733">
        <v>4</v>
      </c>
      <c r="D36" s="734">
        <v>6.6666666666666666E-2</v>
      </c>
      <c r="E36" s="735">
        <v>2</v>
      </c>
    </row>
    <row r="37" spans="1:5" ht="15" hidden="1" customHeight="1" outlineLevel="1" thickBot="1" x14ac:dyDescent="0.25">
      <c r="A37" s="557"/>
      <c r="B37" s="600" t="s">
        <v>205</v>
      </c>
      <c r="C37" s="558">
        <v>4.5333333333333332</v>
      </c>
      <c r="D37" s="559">
        <v>0.1333333333333333</v>
      </c>
      <c r="E37" s="560">
        <v>2.666666666666667</v>
      </c>
    </row>
    <row r="38" spans="1:5" ht="15" hidden="1" customHeight="1" outlineLevel="1" thickBot="1" x14ac:dyDescent="0.25">
      <c r="A38" s="557"/>
      <c r="B38" s="484" t="s">
        <v>206</v>
      </c>
      <c r="C38" s="558">
        <v>4.4666666666666668</v>
      </c>
      <c r="D38" s="559">
        <v>0.1333333333333333</v>
      </c>
      <c r="E38" s="560">
        <v>2.666666666666667</v>
      </c>
    </row>
    <row r="39" spans="1:5" ht="15" hidden="1" customHeight="1" outlineLevel="1" x14ac:dyDescent="0.2">
      <c r="A39" s="116"/>
      <c r="B39" s="117" t="s">
        <v>207</v>
      </c>
      <c r="C39" s="89">
        <v>4.333333333333333</v>
      </c>
      <c r="D39" s="90">
        <v>0.1333333333333333</v>
      </c>
      <c r="E39" s="118">
        <v>2.0666666666666669</v>
      </c>
    </row>
    <row r="40" spans="1:5" ht="15" hidden="1" customHeight="1" outlineLevel="1" x14ac:dyDescent="0.2">
      <c r="A40" s="87"/>
      <c r="B40" s="479" t="s">
        <v>208</v>
      </c>
      <c r="C40" s="74">
        <v>4.0999999999999996</v>
      </c>
      <c r="D40" s="75">
        <v>0.2</v>
      </c>
      <c r="E40" s="93">
        <v>2.0333333333333332</v>
      </c>
    </row>
    <row r="41" spans="1:5" ht="15" hidden="1" customHeight="1" outlineLevel="1" thickBot="1" x14ac:dyDescent="0.25">
      <c r="A41" s="88"/>
      <c r="B41" s="94" t="s">
        <v>209</v>
      </c>
      <c r="C41" s="95">
        <v>4.7333333333333334</v>
      </c>
      <c r="D41" s="96">
        <v>0.2</v>
      </c>
      <c r="E41" s="97">
        <v>2.2000000000000002</v>
      </c>
    </row>
    <row r="42" spans="1:5" ht="15" hidden="1" customHeight="1" outlineLevel="1" x14ac:dyDescent="0.2">
      <c r="A42" s="85"/>
      <c r="B42" s="92" t="s">
        <v>210</v>
      </c>
      <c r="C42" s="89">
        <v>4.666666666666667</v>
      </c>
      <c r="D42" s="90">
        <v>0.2</v>
      </c>
      <c r="E42" s="91">
        <v>1.533333333333333</v>
      </c>
    </row>
    <row r="43" spans="1:5" ht="15" hidden="1" customHeight="1" outlineLevel="1" x14ac:dyDescent="0.2">
      <c r="A43" s="60"/>
      <c r="B43" s="62" t="s">
        <v>211</v>
      </c>
      <c r="C43" s="74">
        <v>4.2666666666666666</v>
      </c>
      <c r="D43" s="75">
        <v>6.6666666666666666E-2</v>
      </c>
      <c r="E43" s="76">
        <v>1.533333333333333</v>
      </c>
    </row>
    <row r="44" spans="1:5" ht="15" hidden="1" customHeight="1" outlineLevel="1" thickBot="1" x14ac:dyDescent="0.25">
      <c r="A44" s="30"/>
      <c r="B44" s="44" t="s">
        <v>212</v>
      </c>
      <c r="C44" s="77">
        <v>5.1333333333333337</v>
      </c>
      <c r="D44" s="78">
        <v>0.1333333333333333</v>
      </c>
      <c r="E44" s="79">
        <v>2.4666666666666668</v>
      </c>
    </row>
    <row r="45" spans="1:5" ht="15" hidden="1" customHeight="1" outlineLevel="1" thickBot="1" x14ac:dyDescent="0.25">
      <c r="A45" s="6"/>
      <c r="B45" s="72" t="s">
        <v>213</v>
      </c>
      <c r="C45" s="80">
        <v>4.4333333333333336</v>
      </c>
      <c r="D45" s="81">
        <v>0.1333333333333333</v>
      </c>
      <c r="E45" s="82">
        <v>2</v>
      </c>
    </row>
    <row r="46" spans="1:5" s="8" customFormat="1" collapsed="1" x14ac:dyDescent="0.2"/>
    <row r="47" spans="1:5" s="8" customFormat="1" x14ac:dyDescent="0.2"/>
  </sheetData>
  <pageMargins left="0.39370078740157483" right="0.39370078740157483" top="0.78740157480314965" bottom="0.79" header="0.51181102362204722" footer="0.51181102362204722"/>
  <pageSetup paperSize="9" orientation="landscape"/>
  <headerFooter alignWithMargins="0">
    <oddFooter>&amp;L&amp;F</oddFooter>
  </headerFooter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N49"/>
  <sheetViews>
    <sheetView showGridLines="0" topLeftCell="A3" zoomScaleNormal="100" workbookViewId="0">
      <selection activeCell="M24" sqref="M24"/>
    </sheetView>
  </sheetViews>
  <sheetFormatPr baseColWidth="10" defaultColWidth="11.42578125" defaultRowHeight="12.75" outlineLevelRow="1" x14ac:dyDescent="0.2"/>
  <cols>
    <col min="1" max="1" width="8.140625" style="218" customWidth="1"/>
    <col min="2" max="2" width="22" style="218" customWidth="1"/>
    <col min="3" max="3" width="17.28515625" style="218" customWidth="1"/>
    <col min="4" max="4" width="7.7109375" style="218" customWidth="1"/>
    <col min="5" max="5" width="8.7109375" style="218" customWidth="1"/>
    <col min="6" max="6" width="7.7109375" style="218" customWidth="1"/>
    <col min="7" max="7" width="8.7109375" style="218" customWidth="1"/>
    <col min="8" max="8" width="11.42578125" style="219" customWidth="1"/>
    <col min="9" max="10" width="11.42578125" style="218" customWidth="1"/>
    <col min="11" max="16384" width="11.42578125" style="218"/>
  </cols>
  <sheetData>
    <row r="2" spans="1:12" x14ac:dyDescent="0.2">
      <c r="A2" s="33" t="s">
        <v>0</v>
      </c>
    </row>
    <row r="3" spans="1:12" x14ac:dyDescent="0.2">
      <c r="A3" s="33"/>
    </row>
    <row r="4" spans="1:12" x14ac:dyDescent="0.2">
      <c r="A4" s="33" t="str">
        <f>A9</f>
        <v>Tabell 1-10-A  Kvalifiseringsprogrammet - antall deltakere i program pr 31.12.  -  aldersfordelt</v>
      </c>
    </row>
    <row r="6" spans="1:12" x14ac:dyDescent="0.2">
      <c r="A6" s="462" t="s">
        <v>214</v>
      </c>
      <c r="J6" s="767"/>
    </row>
    <row r="7" spans="1:12" x14ac:dyDescent="0.2">
      <c r="A7" s="462"/>
      <c r="J7" s="767"/>
      <c r="L7" s="395"/>
    </row>
    <row r="8" spans="1:12" x14ac:dyDescent="0.2">
      <c r="A8" s="462"/>
      <c r="J8" s="767"/>
      <c r="L8" s="395"/>
    </row>
    <row r="9" spans="1:12" ht="23.45" customHeight="1" thickBot="1" x14ac:dyDescent="0.25">
      <c r="A9" s="207" t="s">
        <v>215</v>
      </c>
      <c r="B9" s="208"/>
      <c r="C9" s="208"/>
      <c r="D9" s="209"/>
      <c r="E9" s="210"/>
      <c r="F9" s="210"/>
      <c r="G9" s="210"/>
      <c r="J9" s="767"/>
      <c r="L9" s="395"/>
    </row>
    <row r="10" spans="1:12" ht="42.75" customHeight="1" x14ac:dyDescent="0.2">
      <c r="A10" s="1842" t="s">
        <v>3</v>
      </c>
      <c r="B10" s="1846" t="s">
        <v>4</v>
      </c>
      <c r="C10" s="1844" t="s">
        <v>216</v>
      </c>
      <c r="D10" s="1840" t="s">
        <v>217</v>
      </c>
      <c r="E10" s="1841"/>
      <c r="F10" s="1840" t="s">
        <v>218</v>
      </c>
      <c r="G10" s="1841"/>
      <c r="J10" s="767"/>
      <c r="L10" s="395"/>
    </row>
    <row r="11" spans="1:12" ht="17.25" customHeight="1" thickBot="1" x14ac:dyDescent="0.25">
      <c r="A11" s="1843"/>
      <c r="B11" s="1847"/>
      <c r="C11" s="1845"/>
      <c r="D11" s="249" t="s">
        <v>219</v>
      </c>
      <c r="E11" s="299" t="s">
        <v>220</v>
      </c>
      <c r="F11" s="249" t="s">
        <v>219</v>
      </c>
      <c r="G11" s="316" t="s">
        <v>220</v>
      </c>
      <c r="J11" s="767"/>
      <c r="L11" s="395"/>
    </row>
    <row r="12" spans="1:12" ht="15" customHeight="1" x14ac:dyDescent="0.25">
      <c r="A12" s="1404">
        <v>1</v>
      </c>
      <c r="B12" s="1405" t="s">
        <v>14</v>
      </c>
      <c r="C12" s="1760">
        <v>220</v>
      </c>
      <c r="D12" s="1757">
        <v>8</v>
      </c>
      <c r="E12" s="1407">
        <f t="shared" ref="E12:E27" si="0">D12/C12</f>
        <v>3.6363636363636362E-2</v>
      </c>
      <c r="F12" s="1406">
        <v>212</v>
      </c>
      <c r="G12" s="1408">
        <f t="shared" ref="G12:G26" si="1">F12/$C12</f>
        <v>0.96363636363636362</v>
      </c>
      <c r="J12" s="767"/>
      <c r="L12" s="395"/>
    </row>
    <row r="13" spans="1:12" ht="15" customHeight="1" x14ac:dyDescent="0.25">
      <c r="A13" s="969">
        <v>2</v>
      </c>
      <c r="B13" s="211" t="s">
        <v>15</v>
      </c>
      <c r="C13" s="1761">
        <v>184</v>
      </c>
      <c r="D13" s="1758">
        <v>12</v>
      </c>
      <c r="E13" s="317">
        <f t="shared" si="0"/>
        <v>6.5217391304347824E-2</v>
      </c>
      <c r="F13" s="885">
        <v>172</v>
      </c>
      <c r="G13" s="970">
        <f t="shared" si="1"/>
        <v>0.93478260869565222</v>
      </c>
      <c r="J13" s="767"/>
      <c r="L13" s="395"/>
    </row>
    <row r="14" spans="1:12" ht="15" customHeight="1" x14ac:dyDescent="0.25">
      <c r="A14" s="969">
        <v>3</v>
      </c>
      <c r="B14" s="211" t="s">
        <v>17</v>
      </c>
      <c r="C14" s="1761">
        <v>78</v>
      </c>
      <c r="D14" s="1758">
        <v>16</v>
      </c>
      <c r="E14" s="317">
        <f t="shared" si="0"/>
        <v>0.20512820512820512</v>
      </c>
      <c r="F14" s="885">
        <v>62</v>
      </c>
      <c r="G14" s="970">
        <f t="shared" si="1"/>
        <v>0.79487179487179482</v>
      </c>
      <c r="J14" s="767" t="s">
        <v>16</v>
      </c>
      <c r="L14" s="395"/>
    </row>
    <row r="15" spans="1:12" ht="15" customHeight="1" x14ac:dyDescent="0.25">
      <c r="A15" s="969">
        <v>4</v>
      </c>
      <c r="B15" s="211" t="s">
        <v>18</v>
      </c>
      <c r="C15" s="1761">
        <v>65</v>
      </c>
      <c r="D15" s="1758">
        <v>2</v>
      </c>
      <c r="E15" s="317">
        <f t="shared" si="0"/>
        <v>3.0769230769230771E-2</v>
      </c>
      <c r="F15" s="885">
        <v>63</v>
      </c>
      <c r="G15" s="970">
        <f t="shared" si="1"/>
        <v>0.96923076923076923</v>
      </c>
      <c r="I15" s="724"/>
      <c r="J15" s="767"/>
      <c r="K15" s="724"/>
      <c r="L15" s="724"/>
    </row>
    <row r="16" spans="1:12" ht="15" customHeight="1" x14ac:dyDescent="0.25">
      <c r="A16" s="969">
        <v>5</v>
      </c>
      <c r="B16" s="211" t="s">
        <v>19</v>
      </c>
      <c r="C16" s="1761">
        <v>96</v>
      </c>
      <c r="D16" s="1758">
        <v>8</v>
      </c>
      <c r="E16" s="317">
        <f t="shared" si="0"/>
        <v>8.3333333333333329E-2</v>
      </c>
      <c r="F16" s="885">
        <v>88</v>
      </c>
      <c r="G16" s="970">
        <f t="shared" si="1"/>
        <v>0.91666666666666663</v>
      </c>
      <c r="J16" s="767"/>
    </row>
    <row r="17" spans="1:14" ht="15" customHeight="1" x14ac:dyDescent="0.25">
      <c r="A17" s="969">
        <v>6</v>
      </c>
      <c r="B17" s="211" t="s">
        <v>20</v>
      </c>
      <c r="C17" s="1761">
        <v>28</v>
      </c>
      <c r="D17" s="1758">
        <v>3</v>
      </c>
      <c r="E17" s="317">
        <f t="shared" si="0"/>
        <v>0.10714285714285714</v>
      </c>
      <c r="F17" s="885">
        <v>25</v>
      </c>
      <c r="G17" s="970">
        <f t="shared" si="1"/>
        <v>0.8928571428571429</v>
      </c>
      <c r="J17" s="768"/>
      <c r="L17" s="395"/>
    </row>
    <row r="18" spans="1:14" ht="15" customHeight="1" x14ac:dyDescent="0.25">
      <c r="A18" s="969">
        <v>7</v>
      </c>
      <c r="B18" s="211" t="s">
        <v>21</v>
      </c>
      <c r="C18" s="1761">
        <v>39</v>
      </c>
      <c r="D18" s="1758">
        <v>5</v>
      </c>
      <c r="E18" s="317">
        <f t="shared" si="0"/>
        <v>0.12820512820512819</v>
      </c>
      <c r="F18" s="885">
        <v>29</v>
      </c>
      <c r="G18" s="970">
        <f t="shared" si="1"/>
        <v>0.74358974358974361</v>
      </c>
    </row>
    <row r="19" spans="1:14" ht="15" customHeight="1" x14ac:dyDescent="0.25">
      <c r="A19" s="969">
        <v>8</v>
      </c>
      <c r="B19" s="211" t="s">
        <v>22</v>
      </c>
      <c r="C19" s="1761">
        <v>49</v>
      </c>
      <c r="D19" s="1758">
        <v>0</v>
      </c>
      <c r="E19" s="317">
        <f t="shared" si="0"/>
        <v>0</v>
      </c>
      <c r="F19" s="885">
        <v>0</v>
      </c>
      <c r="G19" s="970">
        <f t="shared" si="1"/>
        <v>0</v>
      </c>
      <c r="J19" s="769"/>
      <c r="L19" s="395"/>
    </row>
    <row r="20" spans="1:14" ht="15" customHeight="1" x14ac:dyDescent="0.25">
      <c r="A20" s="969">
        <v>9</v>
      </c>
      <c r="B20" s="211" t="s">
        <v>23</v>
      </c>
      <c r="C20" s="1761">
        <v>109</v>
      </c>
      <c r="D20" s="1758">
        <v>10</v>
      </c>
      <c r="E20" s="317">
        <f t="shared" si="0"/>
        <v>9.1743119266055051E-2</v>
      </c>
      <c r="F20" s="885">
        <v>99</v>
      </c>
      <c r="G20" s="970">
        <f t="shared" si="1"/>
        <v>0.90825688073394495</v>
      </c>
    </row>
    <row r="21" spans="1:14" ht="15" customHeight="1" x14ac:dyDescent="0.25">
      <c r="A21" s="969">
        <v>10</v>
      </c>
      <c r="B21" s="211" t="s">
        <v>24</v>
      </c>
      <c r="C21" s="1761">
        <v>81</v>
      </c>
      <c r="D21" s="1758">
        <v>9</v>
      </c>
      <c r="E21" s="317">
        <f t="shared" si="0"/>
        <v>0.1111111111111111</v>
      </c>
      <c r="F21" s="885">
        <v>71</v>
      </c>
      <c r="G21" s="970">
        <f t="shared" si="1"/>
        <v>0.87654320987654322</v>
      </c>
      <c r="J21" s="768"/>
      <c r="L21" s="395"/>
    </row>
    <row r="22" spans="1:14" ht="15" customHeight="1" x14ac:dyDescent="0.25">
      <c r="A22" s="969">
        <v>11</v>
      </c>
      <c r="B22" s="211" t="s">
        <v>25</v>
      </c>
      <c r="C22" s="1761">
        <v>114</v>
      </c>
      <c r="D22" s="1758">
        <v>6</v>
      </c>
      <c r="E22" s="317">
        <f t="shared" si="0"/>
        <v>5.2631578947368418E-2</v>
      </c>
      <c r="F22" s="885">
        <v>108</v>
      </c>
      <c r="G22" s="970">
        <f t="shared" si="1"/>
        <v>0.94736842105263153</v>
      </c>
    </row>
    <row r="23" spans="1:14" ht="15" customHeight="1" x14ac:dyDescent="0.25">
      <c r="A23" s="969">
        <v>12</v>
      </c>
      <c r="B23" s="211" t="s">
        <v>26</v>
      </c>
      <c r="C23" s="1761">
        <v>124</v>
      </c>
      <c r="D23" s="1758">
        <v>11</v>
      </c>
      <c r="E23" s="317">
        <f t="shared" si="0"/>
        <v>8.8709677419354843E-2</v>
      </c>
      <c r="F23" s="885">
        <v>113</v>
      </c>
      <c r="G23" s="970">
        <f t="shared" si="1"/>
        <v>0.91129032258064513</v>
      </c>
      <c r="J23" s="768" t="s">
        <v>16</v>
      </c>
      <c r="L23" s="395"/>
    </row>
    <row r="24" spans="1:14" ht="15" customHeight="1" x14ac:dyDescent="0.25">
      <c r="A24" s="969">
        <v>13</v>
      </c>
      <c r="B24" s="211" t="s">
        <v>27</v>
      </c>
      <c r="C24" s="1761">
        <v>84</v>
      </c>
      <c r="D24" s="1758">
        <v>6</v>
      </c>
      <c r="E24" s="317">
        <f t="shared" si="0"/>
        <v>7.1428571428571425E-2</v>
      </c>
      <c r="F24" s="885">
        <v>78</v>
      </c>
      <c r="G24" s="970">
        <f t="shared" si="1"/>
        <v>0.9285714285714286</v>
      </c>
    </row>
    <row r="25" spans="1:14" ht="15" customHeight="1" x14ac:dyDescent="0.25">
      <c r="A25" s="969">
        <v>14</v>
      </c>
      <c r="B25" s="211" t="s">
        <v>28</v>
      </c>
      <c r="C25" s="1346">
        <v>43</v>
      </c>
      <c r="D25" s="1758">
        <v>2</v>
      </c>
      <c r="E25" s="317">
        <f t="shared" si="0"/>
        <v>4.6511627906976744E-2</v>
      </c>
      <c r="F25" s="885">
        <v>41</v>
      </c>
      <c r="G25" s="970">
        <f t="shared" si="1"/>
        <v>0.95348837209302328</v>
      </c>
      <c r="I25" s="218" t="s">
        <v>16</v>
      </c>
      <c r="J25" s="768"/>
      <c r="L25" s="395"/>
      <c r="N25" s="218" t="s">
        <v>16</v>
      </c>
    </row>
    <row r="26" spans="1:14" ht="15" customHeight="1" thickBot="1" x14ac:dyDescent="0.3">
      <c r="A26" s="291">
        <v>15</v>
      </c>
      <c r="B26" s="292" t="s">
        <v>29</v>
      </c>
      <c r="C26" s="1762">
        <v>159</v>
      </c>
      <c r="D26" s="1759">
        <v>17</v>
      </c>
      <c r="E26" s="973">
        <f t="shared" si="0"/>
        <v>0.1069182389937107</v>
      </c>
      <c r="F26" s="972">
        <v>142</v>
      </c>
      <c r="G26" s="974">
        <f t="shared" si="1"/>
        <v>0.89308176100628933</v>
      </c>
    </row>
    <row r="27" spans="1:14" ht="21.75" customHeight="1" x14ac:dyDescent="0.2">
      <c r="A27" s="964"/>
      <c r="B27" s="965" t="s">
        <v>30</v>
      </c>
      <c r="C27" s="1754">
        <f>SUM(C12:C26)</f>
        <v>1473</v>
      </c>
      <c r="D27" s="966">
        <f>SUM(D12:D26)</f>
        <v>115</v>
      </c>
      <c r="E27" s="967">
        <f t="shared" si="0"/>
        <v>7.8071961982348947E-2</v>
      </c>
      <c r="F27" s="966">
        <f>SUM(F12:F26)</f>
        <v>1303</v>
      </c>
      <c r="G27" s="968">
        <f>F27/C27</f>
        <v>0.88458927359131023</v>
      </c>
      <c r="I27" s="603"/>
      <c r="J27" s="744"/>
    </row>
    <row r="28" spans="1:14" ht="21.75" customHeight="1" x14ac:dyDescent="0.2">
      <c r="A28" s="1753"/>
      <c r="B28" s="492" t="s">
        <v>31</v>
      </c>
      <c r="C28" s="1348">
        <v>1460</v>
      </c>
      <c r="D28" s="1349">
        <v>94</v>
      </c>
      <c r="E28" s="1755">
        <v>6.4383561643835616E-2</v>
      </c>
      <c r="F28" s="1349">
        <v>1366</v>
      </c>
      <c r="G28" s="1756">
        <v>0.93561643835616437</v>
      </c>
      <c r="I28" s="603"/>
      <c r="J28" s="744"/>
    </row>
    <row r="29" spans="1:14" ht="15" customHeight="1" x14ac:dyDescent="0.2">
      <c r="A29" s="1347"/>
      <c r="B29" s="492" t="s">
        <v>32</v>
      </c>
      <c r="C29" s="1348">
        <v>1588</v>
      </c>
      <c r="D29" s="1349">
        <v>142</v>
      </c>
      <c r="E29" s="1350">
        <v>8.9420654911838787E-2</v>
      </c>
      <c r="F29" s="1349">
        <v>1400</v>
      </c>
      <c r="G29" s="1351">
        <v>0.88161209068010071</v>
      </c>
      <c r="I29" s="603"/>
      <c r="J29" s="744"/>
    </row>
    <row r="30" spans="1:14" ht="15" customHeight="1" x14ac:dyDescent="0.2">
      <c r="A30" s="1347"/>
      <c r="B30" s="492" t="s">
        <v>33</v>
      </c>
      <c r="C30" s="1348">
        <v>1462</v>
      </c>
      <c r="D30" s="1349">
        <v>67</v>
      </c>
      <c r="E30" s="1350">
        <v>4.5827633378932968E-2</v>
      </c>
      <c r="F30" s="1349">
        <v>1395</v>
      </c>
      <c r="G30" s="1351">
        <v>0.95417236662106708</v>
      </c>
      <c r="I30" s="603"/>
      <c r="J30" s="744"/>
    </row>
    <row r="31" spans="1:14" ht="15" customHeight="1" x14ac:dyDescent="0.2">
      <c r="A31" s="969"/>
      <c r="B31" s="211" t="s">
        <v>34</v>
      </c>
      <c r="C31" s="882">
        <v>1351</v>
      </c>
      <c r="D31" s="885">
        <v>47</v>
      </c>
      <c r="E31" s="317">
        <v>3.4789045151739452E-2</v>
      </c>
      <c r="F31" s="885">
        <v>1217</v>
      </c>
      <c r="G31" s="970">
        <v>0.90081421169504072</v>
      </c>
      <c r="I31" s="603"/>
      <c r="J31" s="744"/>
    </row>
    <row r="32" spans="1:14" ht="15" customHeight="1" x14ac:dyDescent="0.2">
      <c r="A32" s="969"/>
      <c r="B32" s="211" t="s">
        <v>35</v>
      </c>
      <c r="C32" s="882">
        <v>1629</v>
      </c>
      <c r="D32" s="885">
        <v>69</v>
      </c>
      <c r="E32" s="317">
        <v>4.2357274401473299E-2</v>
      </c>
      <c r="F32" s="885">
        <v>1560</v>
      </c>
      <c r="G32" s="970">
        <v>0.9576427255985267</v>
      </c>
      <c r="I32" s="603"/>
      <c r="J32" s="744"/>
    </row>
    <row r="33" spans="1:10" ht="15" customHeight="1" x14ac:dyDescent="0.2">
      <c r="A33" s="969"/>
      <c r="B33" s="211" t="s">
        <v>221</v>
      </c>
      <c r="C33" s="882">
        <v>1640</v>
      </c>
      <c r="D33" s="885">
        <v>74</v>
      </c>
      <c r="E33" s="317">
        <v>4.5121951219512187E-2</v>
      </c>
      <c r="F33" s="885">
        <v>1570</v>
      </c>
      <c r="G33" s="970">
        <v>0.95731707317073167</v>
      </c>
      <c r="I33" s="603"/>
      <c r="J33" s="768"/>
    </row>
    <row r="34" spans="1:10" ht="15" customHeight="1" x14ac:dyDescent="0.2">
      <c r="A34" s="969"/>
      <c r="B34" s="211" t="s">
        <v>222</v>
      </c>
      <c r="C34" s="882">
        <v>1656</v>
      </c>
      <c r="D34" s="885">
        <v>63</v>
      </c>
      <c r="E34" s="317">
        <v>3.8043478260869568E-2</v>
      </c>
      <c r="F34" s="885">
        <v>1593</v>
      </c>
      <c r="G34" s="970">
        <v>0.96195652173913049</v>
      </c>
      <c r="I34" s="603"/>
      <c r="J34" s="744"/>
    </row>
    <row r="35" spans="1:10" ht="15" customHeight="1" x14ac:dyDescent="0.2">
      <c r="A35" s="969"/>
      <c r="B35" s="211" t="s">
        <v>223</v>
      </c>
      <c r="C35" s="882">
        <v>1533</v>
      </c>
      <c r="D35" s="885">
        <v>63</v>
      </c>
      <c r="E35" s="317">
        <v>4.1095890410958902E-2</v>
      </c>
      <c r="F35" s="885">
        <v>1470</v>
      </c>
      <c r="G35" s="970">
        <v>0.95890410958904104</v>
      </c>
      <c r="I35" s="603"/>
      <c r="J35" s="768"/>
    </row>
    <row r="36" spans="1:10" ht="15" customHeight="1" x14ac:dyDescent="0.2">
      <c r="A36" s="969"/>
      <c r="B36" s="211" t="s">
        <v>224</v>
      </c>
      <c r="C36" s="882">
        <v>1483</v>
      </c>
      <c r="D36" s="885">
        <v>52</v>
      </c>
      <c r="E36" s="317">
        <v>3.5064059339177341E-2</v>
      </c>
      <c r="F36" s="885">
        <v>1431</v>
      </c>
      <c r="G36" s="970">
        <v>0.96493594066082267</v>
      </c>
      <c r="I36" s="603"/>
      <c r="J36" s="768"/>
    </row>
    <row r="37" spans="1:10" s="724" customFormat="1" ht="15" customHeight="1" x14ac:dyDescent="0.2">
      <c r="A37" s="969"/>
      <c r="B37" s="211" t="s">
        <v>225</v>
      </c>
      <c r="C37" s="882">
        <v>1509</v>
      </c>
      <c r="D37" s="885">
        <v>57</v>
      </c>
      <c r="E37" s="317">
        <v>3.7773359840954271E-2</v>
      </c>
      <c r="F37" s="885">
        <v>1452</v>
      </c>
      <c r="G37" s="970">
        <v>0.96222664015904569</v>
      </c>
      <c r="H37" s="811"/>
      <c r="I37" s="812"/>
    </row>
    <row r="38" spans="1:10" ht="15" customHeight="1" x14ac:dyDescent="0.2">
      <c r="A38" s="969"/>
      <c r="B38" s="211" t="s">
        <v>226</v>
      </c>
      <c r="C38" s="882">
        <v>1565</v>
      </c>
      <c r="D38" s="885">
        <v>40</v>
      </c>
      <c r="E38" s="317">
        <v>2.55591054313099E-2</v>
      </c>
      <c r="F38" s="885">
        <v>1525</v>
      </c>
      <c r="G38" s="970">
        <v>0.9744408945686901</v>
      </c>
      <c r="I38" s="603"/>
      <c r="J38" s="768"/>
    </row>
    <row r="39" spans="1:10" ht="15" customHeight="1" x14ac:dyDescent="0.2">
      <c r="A39" s="969"/>
      <c r="B39" s="211" t="s">
        <v>227</v>
      </c>
      <c r="C39" s="882">
        <v>1493</v>
      </c>
      <c r="D39" s="885">
        <v>43</v>
      </c>
      <c r="E39" s="317">
        <v>2.880107166778299E-2</v>
      </c>
      <c r="F39" s="885">
        <v>1450</v>
      </c>
      <c r="G39" s="970">
        <v>0.97119892833221699</v>
      </c>
      <c r="I39" s="603"/>
    </row>
    <row r="40" spans="1:10" ht="15" customHeight="1" x14ac:dyDescent="0.2">
      <c r="A40" s="969"/>
      <c r="B40" s="211" t="s">
        <v>228</v>
      </c>
      <c r="C40" s="882">
        <v>1599</v>
      </c>
      <c r="D40" s="885">
        <v>57</v>
      </c>
      <c r="E40" s="317">
        <v>3.5647279549718573E-2</v>
      </c>
      <c r="F40" s="885">
        <v>1541</v>
      </c>
      <c r="G40" s="970">
        <v>0.96372732958098817</v>
      </c>
      <c r="I40" s="34"/>
      <c r="J40" s="768"/>
    </row>
    <row r="41" spans="1:10" ht="15" customHeight="1" x14ac:dyDescent="0.2">
      <c r="A41" s="969"/>
      <c r="B41" s="211" t="s">
        <v>229</v>
      </c>
      <c r="C41" s="882">
        <v>1601</v>
      </c>
      <c r="D41" s="885">
        <v>62</v>
      </c>
      <c r="E41" s="317">
        <v>3.8725796377264213E-2</v>
      </c>
      <c r="F41" s="885">
        <v>1539</v>
      </c>
      <c r="G41" s="970">
        <v>0.96127420362273575</v>
      </c>
      <c r="I41" s="34"/>
      <c r="J41" s="767"/>
    </row>
    <row r="42" spans="1:10" ht="15" customHeight="1" x14ac:dyDescent="0.2">
      <c r="A42" s="969"/>
      <c r="B42" s="211" t="s">
        <v>230</v>
      </c>
      <c r="C42" s="882">
        <v>1666</v>
      </c>
      <c r="D42" s="885">
        <v>71</v>
      </c>
      <c r="E42" s="317">
        <v>4.2617046818727487E-2</v>
      </c>
      <c r="F42" s="885">
        <v>1595</v>
      </c>
      <c r="G42" s="970">
        <v>0.95738295318127253</v>
      </c>
      <c r="I42" s="34"/>
      <c r="J42" s="768"/>
    </row>
    <row r="43" spans="1:10" ht="15" hidden="1" customHeight="1" thickBot="1" x14ac:dyDescent="0.25">
      <c r="A43" s="291"/>
      <c r="B43" s="292" t="s">
        <v>231</v>
      </c>
      <c r="C43" s="971">
        <v>1535</v>
      </c>
      <c r="D43" s="972">
        <v>65</v>
      </c>
      <c r="E43" s="973">
        <v>4.2345276872964167E-2</v>
      </c>
      <c r="F43" s="972">
        <v>1470</v>
      </c>
      <c r="G43" s="974">
        <v>0.95765472312703581</v>
      </c>
      <c r="I43" s="34"/>
      <c r="J43" s="767"/>
    </row>
    <row r="44" spans="1:10" ht="15" hidden="1" customHeight="1" outlineLevel="1" x14ac:dyDescent="0.2">
      <c r="A44" s="561"/>
      <c r="B44" s="562" t="s">
        <v>232</v>
      </c>
      <c r="C44" s="563">
        <v>1582</v>
      </c>
      <c r="D44" s="564">
        <v>81</v>
      </c>
      <c r="E44" s="565">
        <v>5.120101137800253E-2</v>
      </c>
      <c r="F44" s="566">
        <v>1501</v>
      </c>
      <c r="G44" s="567">
        <v>0.94879898862199752</v>
      </c>
      <c r="I44" s="34"/>
      <c r="J44" s="768">
        <v>39</v>
      </c>
    </row>
    <row r="45" spans="1:10" hidden="1" outlineLevel="1" collapsed="1" x14ac:dyDescent="0.2">
      <c r="A45" s="222" t="s">
        <v>233</v>
      </c>
      <c r="B45" s="210"/>
      <c r="C45" s="476"/>
      <c r="D45" s="476"/>
      <c r="E45" s="476"/>
      <c r="F45" s="476"/>
      <c r="G45" s="476"/>
      <c r="J45" s="767"/>
    </row>
    <row r="46" spans="1:10" ht="15" hidden="1" customHeight="1" outlineLevel="1" x14ac:dyDescent="0.2">
      <c r="A46" s="210" t="s">
        <v>234</v>
      </c>
      <c r="B46" s="476"/>
      <c r="C46" s="476"/>
      <c r="D46" s="476"/>
      <c r="E46" s="476"/>
      <c r="F46" s="476"/>
      <c r="G46" s="476"/>
      <c r="J46" s="768">
        <v>134</v>
      </c>
    </row>
    <row r="47" spans="1:10" ht="15" customHeight="1" collapsed="1" x14ac:dyDescent="0.2">
      <c r="A47" s="462" t="s">
        <v>214</v>
      </c>
      <c r="B47" s="476"/>
      <c r="C47" s="476"/>
      <c r="D47" s="476"/>
      <c r="E47" s="476"/>
      <c r="F47" s="476"/>
      <c r="G47" s="476"/>
      <c r="J47" s="35"/>
    </row>
    <row r="48" spans="1:10" x14ac:dyDescent="0.2">
      <c r="A48" s="1409" t="s">
        <v>235</v>
      </c>
      <c r="B48" s="476"/>
      <c r="C48" s="476"/>
      <c r="D48" s="476"/>
      <c r="E48" s="476"/>
      <c r="F48" s="476"/>
      <c r="G48" s="476"/>
      <c r="J48" s="35"/>
    </row>
    <row r="49" spans="1:1" x14ac:dyDescent="0.2">
      <c r="A49" s="603"/>
    </row>
  </sheetData>
  <mergeCells count="5">
    <mergeCell ref="D10:E10"/>
    <mergeCell ref="F10:G10"/>
    <mergeCell ref="A10:A11"/>
    <mergeCell ref="C10:C11"/>
    <mergeCell ref="B10:B11"/>
  </mergeCells>
  <pageMargins left="0.39370078740157483" right="0.39370078740157483" top="0.78740157480314965" bottom="0.79" header="0.51181102362204722" footer="0.51181102362204722"/>
  <pageSetup paperSize="9" orientation="landscape"/>
  <headerFooter alignWithMargins="0">
    <oddFooter>&amp;L&amp;F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f6e483-d641-4d94-bcf7-a345db2ecd6b" xsi:nil="true"/>
    <lcf76f155ced4ddcb4097134ff3c332f xmlns="7b053622-3786-4813-bda5-e5d3a29b59b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2FEE08E437174CAAB5EC02383D7ACE" ma:contentTypeVersion="9" ma:contentTypeDescription="Opprett et nytt dokument." ma:contentTypeScope="" ma:versionID="54efe1f17eed6c61cc4e1b4ca90f99ce">
  <xsd:schema xmlns:xsd="http://www.w3.org/2001/XMLSchema" xmlns:xs="http://www.w3.org/2001/XMLSchema" xmlns:p="http://schemas.microsoft.com/office/2006/metadata/properties" xmlns:ns2="7b053622-3786-4813-bda5-e5d3a29b59b8" xmlns:ns3="4df6e483-d641-4d94-bcf7-a345db2ecd6b" targetNamespace="http://schemas.microsoft.com/office/2006/metadata/properties" ma:root="true" ma:fieldsID="29a18995438ef462a5831adddfeff3d5" ns2:_="" ns3:_="">
    <xsd:import namespace="7b053622-3786-4813-bda5-e5d3a29b59b8"/>
    <xsd:import namespace="4df6e483-d641-4d94-bcf7-a345db2ecd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53622-3786-4813-bda5-e5d3a29b59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c528fd71-ad7b-48f8-811b-c0b5643803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6e483-d641-4d94-bcf7-a345db2ecd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e4c0602-96be-41a6-a553-7e7efcbf1ee0}" ma:internalName="TaxCatchAll" ma:showField="CatchAllData" ma:web="4df6e483-d641-4d94-bcf7-a345db2ecd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344F1B-BB18-40E9-8A6F-77A8C7A08CAD}">
  <ds:schemaRefs>
    <ds:schemaRef ds:uri="http://schemas.microsoft.com/office/2006/metadata/properties"/>
    <ds:schemaRef ds:uri="http://schemas.microsoft.com/office/infopath/2007/PartnerControls"/>
    <ds:schemaRef ds:uri="4df6e483-d641-4d94-bcf7-a345db2ecd6b"/>
    <ds:schemaRef ds:uri="7b053622-3786-4813-bda5-e5d3a29b59b8"/>
  </ds:schemaRefs>
</ds:datastoreItem>
</file>

<file path=customXml/itemProps2.xml><?xml version="1.0" encoding="utf-8"?>
<ds:datastoreItem xmlns:ds="http://schemas.openxmlformats.org/officeDocument/2006/customXml" ds:itemID="{7AAB814A-5E0B-4E91-9153-905187CCEA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53622-3786-4813-bda5-e5d3a29b59b8"/>
    <ds:schemaRef ds:uri="4df6e483-d641-4d94-bcf7-a345db2ec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A5126-5804-41DF-ACF6-36DD7B5BFA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25</vt:i4>
      </vt:variant>
      <vt:variant>
        <vt:lpstr>Navngitte områder</vt:lpstr>
      </vt:variant>
      <vt:variant>
        <vt:i4>16</vt:i4>
      </vt:variant>
    </vt:vector>
  </HeadingPairs>
  <TitlesOfParts>
    <vt:vector size="41" baseType="lpstr">
      <vt:lpstr>FO-1-omdisp_sos_hj</vt:lpstr>
      <vt:lpstr>Tabell_1-3-A_Bistand_kjøp-bolig</vt:lpstr>
      <vt:lpstr>Tabell_1-3-B-Saks_beh_tid-bolig</vt:lpstr>
      <vt:lpstr>Tab_1-3-B2-Bostøtte-B3-ventetid</vt:lpstr>
      <vt:lpstr>Tab 1-3-B4 Boplan</vt:lpstr>
      <vt:lpstr>Tabell_1-4-døgnovernatting</vt:lpstr>
      <vt:lpstr>Tabell_1-_7_og_1-8_-_Beh_tid</vt:lpstr>
      <vt:lpstr>Tabell_1-_9_-_Tilgjengelighet</vt:lpstr>
      <vt:lpstr>Tabell 1-10 A KVP aldersfordelt</vt:lpstr>
      <vt:lpstr>Tabell 1-10 B Intro </vt:lpstr>
      <vt:lpstr>Tab_1_11_A-Saksmengde_KVP</vt:lpstr>
      <vt:lpstr>Tab__1_11_B-tiltakskategori KVP</vt:lpstr>
      <vt:lpstr>Tab_1_11_E-Avsluttede_KVP</vt:lpstr>
      <vt:lpstr>Tab_1_11_F_Resultat_introduksj</vt:lpstr>
      <vt:lpstr>Tab_1_11_G_Resultat Jobbsjansen</vt:lpstr>
      <vt:lpstr>Tabell_1-11-1_-_Rusomsorg</vt:lpstr>
      <vt:lpstr>Tabell_1-_14_-A-B-trusler,vold</vt:lpstr>
      <vt:lpstr>Tabell_1-_15_-_Bruk-_Ind_plan</vt:lpstr>
      <vt:lpstr>4-1-A Hovedtall hele byen</vt:lpstr>
      <vt:lpstr>4-1-B Hovedtall bydelene</vt:lpstr>
      <vt:lpstr>Tab 4-1-C Brutto stønad</vt:lpstr>
      <vt:lpstr>Tab 4-2-A Ant tjenestemottagere</vt:lpstr>
      <vt:lpstr>4-3-B Br. dr.u. og støn.lengde</vt:lpstr>
      <vt:lpstr>4-4 Tjenestem. uten øk.sos.hj.</vt:lpstr>
      <vt:lpstr>Ark7</vt:lpstr>
      <vt:lpstr>'FO-1-omdisp_sos_hj'!Utskriftsområde</vt:lpstr>
      <vt:lpstr>'Tab__1_11_B-tiltakskategori KVP'!Utskriftsområde</vt:lpstr>
      <vt:lpstr>'Tab_1_11_A-Saksmengde_KVP'!Utskriftsområde</vt:lpstr>
      <vt:lpstr>'Tab_1_11_E-Avsluttede_KVP'!Utskriftsområde</vt:lpstr>
      <vt:lpstr>Tab_1_11_F_Resultat_introduksj!Utskriftsområde</vt:lpstr>
      <vt:lpstr>'Tab_1_11_G_Resultat Jobbsjansen'!Utskriftsområde</vt:lpstr>
      <vt:lpstr>'Tab_1-3-B2-Bostøtte-B3-ventetid'!Utskriftsområde</vt:lpstr>
      <vt:lpstr>'Tabell 1-10 A KVP aldersfordelt'!Utskriftsområde</vt:lpstr>
      <vt:lpstr>'Tabell 1-10 B Intro '!Utskriftsområde</vt:lpstr>
      <vt:lpstr>'Tabell_1-_15_-_Bruk-_Ind_plan'!Utskriftsområde</vt:lpstr>
      <vt:lpstr>'Tabell_1-_7_og_1-8_-_Beh_tid'!Utskriftsområde</vt:lpstr>
      <vt:lpstr>'Tabell_1-_9_-_Tilgjengelighet'!Utskriftsområde</vt:lpstr>
      <vt:lpstr>'Tabell_1-11-1_-_Rusomsorg'!Utskriftsområde</vt:lpstr>
      <vt:lpstr>'Tabell_1-3-A_Bistand_kjøp-bolig'!Utskriftsområde</vt:lpstr>
      <vt:lpstr>'Tabell_1-3-B-Saks_beh_tid-bolig'!Utskriftsområde</vt:lpstr>
      <vt:lpstr>'Tabell_1-4-døgnovernatting'!Utskriftsområde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Opøien</dc:creator>
  <cp:keywords/>
  <dc:description/>
  <cp:lastModifiedBy>Tor Løvset Waage</cp:lastModifiedBy>
  <cp:revision/>
  <dcterms:created xsi:type="dcterms:W3CDTF">2003-11-04T12:39:02Z</dcterms:created>
  <dcterms:modified xsi:type="dcterms:W3CDTF">2026-03-31T13:00:20Z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13:04:58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2022-03-08T10:37:55Z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787d7f32-1947-498a-b8a6-2514d948e6fc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0x010100C92FEE08E437174CAAB5EC02383D7ACE</vt:lpwstr>
  </property>
  <property fmtid="{D5CDD505-2E9C-101B-9397-08002B2CF9AE}" pid="11" name="Order">
    <vt:r8>100</vt:r8>
  </property>
  <property fmtid="{D5CDD505-2E9C-101B-9397-08002B2CF9AE}" pid="12" name="MediaServiceImageTags">
    <vt:lpwstr/>
  </property>
</Properties>
</file>