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lokommune-my.sharepoint.com/personal/elisabeth_boe_byr_oslo_kommune_no/Documents/Rapportering/Rapportering 2024/Årsstatistikk 31.12.2024/Tabeller/Til publisering/"/>
    </mc:Choice>
  </mc:AlternateContent>
  <xr:revisionPtr revIDLastSave="0" documentId="8_{356933CA-E2B9-4AAF-A1D2-8436A66EA679}" xr6:coauthVersionLast="47" xr6:coauthVersionMax="47" xr10:uidLastSave="{00000000-0000-0000-0000-000000000000}"/>
  <bookViews>
    <workbookView xWindow="-120" yWindow="-120" windowWidth="29040" windowHeight="15720" tabRatio="866" xr2:uid="{00000000-000D-0000-FFFF-FFFF00000000}"/>
  </bookViews>
  <sheets>
    <sheet name="Tab_2-B-1-A1-A6-Foreb_h_-åv_" sheetId="20" r:id="rId1"/>
    <sheet name="2-B-1C K fritidsklubber" sheetId="21" r:id="rId2"/>
  </sheets>
  <externalReferences>
    <externalReference r:id="rId3"/>
    <externalReference r:id="rId4"/>
  </externalReferences>
  <definedNames>
    <definedName name="tall1">'[1]MAL2T-2003B_XLS'!$G$7:$G$731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7" i="21" l="1"/>
  <c r="F147" i="21"/>
  <c r="E147" i="21"/>
  <c r="D147" i="21"/>
  <c r="C147" i="21"/>
  <c r="G115" i="21"/>
  <c r="F115" i="21"/>
  <c r="E115" i="21"/>
  <c r="D115" i="21"/>
  <c r="C115" i="21"/>
  <c r="G83" i="21"/>
  <c r="F83" i="21"/>
  <c r="E83" i="21"/>
  <c r="D83" i="21"/>
  <c r="C83" i="21"/>
  <c r="G51" i="21"/>
  <c r="F51" i="21"/>
  <c r="E51" i="21"/>
  <c r="D51" i="21"/>
  <c r="C51" i="21"/>
  <c r="G20" i="21"/>
  <c r="F20" i="21"/>
  <c r="E20" i="21"/>
  <c r="D20" i="21"/>
  <c r="C20" i="21"/>
  <c r="Q24" i="20" l="1"/>
  <c r="P24" i="20"/>
  <c r="H213" i="20"/>
  <c r="G213" i="20"/>
  <c r="F213" i="20"/>
  <c r="E213" i="20"/>
  <c r="D213" i="20"/>
  <c r="C213" i="20"/>
  <c r="H181" i="20"/>
  <c r="G181" i="20"/>
  <c r="F181" i="20"/>
  <c r="E181" i="20"/>
  <c r="D181" i="20"/>
  <c r="C181" i="20"/>
  <c r="H148" i="20"/>
  <c r="G148" i="20"/>
  <c r="F148" i="20"/>
  <c r="E148" i="20"/>
  <c r="D148" i="20"/>
  <c r="C148" i="20"/>
  <c r="H117" i="20"/>
  <c r="G117" i="20"/>
  <c r="F117" i="20"/>
  <c r="E117" i="20"/>
  <c r="D117" i="20"/>
  <c r="C117" i="20"/>
  <c r="H87" i="20"/>
  <c r="G87" i="20"/>
  <c r="F87" i="20"/>
  <c r="E87" i="20"/>
  <c r="D87" i="20"/>
  <c r="C87" i="20"/>
  <c r="H55" i="20"/>
  <c r="G55" i="20"/>
  <c r="F55" i="20"/>
  <c r="E55" i="20"/>
  <c r="D55" i="20"/>
  <c r="C55" i="20"/>
  <c r="K125" i="20" l="1"/>
  <c r="L125" i="20"/>
  <c r="K126" i="20"/>
  <c r="L126" i="20"/>
  <c r="K127" i="20"/>
  <c r="L127" i="20"/>
  <c r="K128" i="20"/>
  <c r="L128" i="20"/>
  <c r="K129" i="20"/>
  <c r="L129" i="20"/>
  <c r="K95" i="20"/>
  <c r="L95" i="20" s="1"/>
  <c r="K96" i="20"/>
  <c r="L96" i="20" s="1"/>
  <c r="K97" i="20"/>
  <c r="L97" i="20" s="1"/>
  <c r="K98" i="20"/>
  <c r="L98" i="20"/>
  <c r="K99" i="20"/>
  <c r="L99" i="20" s="1"/>
  <c r="K63" i="20"/>
  <c r="L63" i="20" s="1"/>
  <c r="K64" i="20"/>
  <c r="L64" i="20" s="1"/>
  <c r="K65" i="20"/>
  <c r="L65" i="20" s="1"/>
  <c r="K66" i="20"/>
  <c r="L66" i="20" s="1"/>
  <c r="K67" i="20"/>
  <c r="L67" i="20" s="1"/>
  <c r="K33" i="20"/>
  <c r="L33" i="20" s="1"/>
  <c r="K34" i="20"/>
  <c r="L34" i="20" s="1"/>
  <c r="K35" i="20"/>
  <c r="L35" i="20" s="1"/>
  <c r="K36" i="20"/>
  <c r="L36" i="20" s="1"/>
  <c r="K37" i="20"/>
  <c r="L37" i="20" s="1"/>
  <c r="G154" i="21"/>
  <c r="F154" i="21"/>
  <c r="E154" i="21"/>
  <c r="D154" i="21"/>
  <c r="C154" i="21"/>
  <c r="G122" i="21"/>
  <c r="F122" i="21"/>
  <c r="E122" i="21"/>
  <c r="D122" i="21"/>
  <c r="C122" i="21"/>
  <c r="G90" i="21"/>
  <c r="F90" i="21"/>
  <c r="E90" i="21"/>
  <c r="D90" i="21"/>
  <c r="C90" i="21"/>
  <c r="G58" i="21"/>
  <c r="F58" i="21"/>
  <c r="E58" i="21"/>
  <c r="D58" i="21"/>
  <c r="C58" i="21"/>
  <c r="G27" i="21"/>
  <c r="F27" i="21"/>
  <c r="E27" i="21"/>
  <c r="D27" i="21"/>
  <c r="C27" i="21"/>
  <c r="A8" i="21"/>
  <c r="A7" i="21"/>
  <c r="A6" i="21"/>
  <c r="A5" i="21"/>
  <c r="A4" i="21"/>
  <c r="C62" i="20" l="1"/>
  <c r="D62" i="20"/>
  <c r="E62" i="20"/>
  <c r="F62" i="20"/>
  <c r="G62" i="20"/>
  <c r="H62" i="20"/>
  <c r="D17" i="20" l="1"/>
  <c r="E17" i="20"/>
  <c r="F17" i="20"/>
  <c r="G17" i="20"/>
  <c r="H17" i="20"/>
  <c r="D18" i="20"/>
  <c r="E18" i="20"/>
  <c r="F18" i="20"/>
  <c r="G18" i="20"/>
  <c r="H18" i="20"/>
  <c r="D19" i="20"/>
  <c r="E19" i="20"/>
  <c r="F19" i="20"/>
  <c r="G19" i="20"/>
  <c r="H19" i="20"/>
  <c r="D20" i="20"/>
  <c r="E20" i="20"/>
  <c r="F20" i="20"/>
  <c r="G20" i="20"/>
  <c r="H20" i="20"/>
  <c r="D21" i="20"/>
  <c r="E21" i="20"/>
  <c r="F21" i="20"/>
  <c r="G21" i="20"/>
  <c r="H21" i="20"/>
  <c r="D22" i="20"/>
  <c r="E22" i="20"/>
  <c r="F22" i="20"/>
  <c r="G22" i="20"/>
  <c r="H22" i="20"/>
  <c r="D23" i="20"/>
  <c r="E23" i="20"/>
  <c r="F23" i="20"/>
  <c r="G23" i="20"/>
  <c r="H23" i="20"/>
  <c r="D24" i="20"/>
  <c r="E24" i="20"/>
  <c r="F24" i="20"/>
  <c r="G24" i="20"/>
  <c r="H24" i="20"/>
  <c r="D25" i="20"/>
  <c r="E25" i="20"/>
  <c r="F25" i="20"/>
  <c r="G25" i="20"/>
  <c r="H25" i="20"/>
  <c r="D26" i="20"/>
  <c r="E26" i="20"/>
  <c r="F26" i="20"/>
  <c r="G26" i="20"/>
  <c r="H26" i="20"/>
  <c r="D27" i="20"/>
  <c r="E27" i="20"/>
  <c r="F27" i="20"/>
  <c r="G27" i="20"/>
  <c r="H27" i="20"/>
  <c r="D28" i="20"/>
  <c r="E28" i="20"/>
  <c r="F28" i="20"/>
  <c r="G28" i="20"/>
  <c r="H28" i="20"/>
  <c r="D29" i="20"/>
  <c r="E29" i="20"/>
  <c r="F29" i="20"/>
  <c r="G29" i="20"/>
  <c r="H29" i="20"/>
  <c r="D30" i="20"/>
  <c r="E30" i="20"/>
  <c r="F30" i="20"/>
  <c r="G30" i="20"/>
  <c r="H30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D16" i="20"/>
  <c r="E16" i="20"/>
  <c r="F16" i="20"/>
  <c r="G16" i="20"/>
  <c r="H16" i="20"/>
  <c r="C16" i="20"/>
  <c r="H94" i="20"/>
  <c r="G94" i="20"/>
  <c r="F94" i="20"/>
  <c r="E94" i="20"/>
  <c r="D94" i="20"/>
  <c r="C94" i="20"/>
  <c r="I93" i="20"/>
  <c r="I92" i="20"/>
  <c r="I91" i="20"/>
  <c r="I90" i="20"/>
  <c r="I89" i="20"/>
  <c r="I88" i="20"/>
  <c r="I87" i="20"/>
  <c r="I86" i="20"/>
  <c r="I85" i="20"/>
  <c r="I84" i="20"/>
  <c r="I83" i="20"/>
  <c r="I82" i="20"/>
  <c r="I81" i="20"/>
  <c r="I80" i="20"/>
  <c r="I79" i="20"/>
  <c r="I94" i="20" l="1"/>
  <c r="K94" i="20" s="1"/>
  <c r="L94" i="20" s="1"/>
  <c r="A10" i="20" l="1"/>
  <c r="A9" i="20"/>
  <c r="A8" i="20"/>
  <c r="A7" i="20"/>
  <c r="A6" i="20"/>
  <c r="A5" i="20"/>
  <c r="A4" i="20"/>
  <c r="I61" i="20" l="1"/>
  <c r="I57" i="20"/>
  <c r="I49" i="20"/>
  <c r="I53" i="20"/>
  <c r="D124" i="20"/>
  <c r="H124" i="20"/>
  <c r="I112" i="20"/>
  <c r="I116" i="20"/>
  <c r="I120" i="20"/>
  <c r="C155" i="20"/>
  <c r="G155" i="20"/>
  <c r="F188" i="20"/>
  <c r="I174" i="20"/>
  <c r="I178" i="20"/>
  <c r="I182" i="20"/>
  <c r="E220" i="20"/>
  <c r="I207" i="20"/>
  <c r="I211" i="20"/>
  <c r="I215" i="20"/>
  <c r="I219" i="20"/>
  <c r="C124" i="20"/>
  <c r="G124" i="20"/>
  <c r="I113" i="20"/>
  <c r="I117" i="20"/>
  <c r="I121" i="20"/>
  <c r="F155" i="20"/>
  <c r="I141" i="20"/>
  <c r="I145" i="20"/>
  <c r="I149" i="20"/>
  <c r="I153" i="20"/>
  <c r="E188" i="20"/>
  <c r="I179" i="20"/>
  <c r="I183" i="20"/>
  <c r="I187" i="20"/>
  <c r="D220" i="20"/>
  <c r="H220" i="20"/>
  <c r="I208" i="20"/>
  <c r="I212" i="20"/>
  <c r="I50" i="20"/>
  <c r="I54" i="20"/>
  <c r="I51" i="20"/>
  <c r="I55" i="20"/>
  <c r="I59" i="20"/>
  <c r="F124" i="20"/>
  <c r="I110" i="20"/>
  <c r="I114" i="20"/>
  <c r="I118" i="20"/>
  <c r="I122" i="20"/>
  <c r="E155" i="20"/>
  <c r="I142" i="20"/>
  <c r="I146" i="20"/>
  <c r="I150" i="20"/>
  <c r="I154" i="20"/>
  <c r="D188" i="20"/>
  <c r="H188" i="20"/>
  <c r="I176" i="20"/>
  <c r="I180" i="20"/>
  <c r="I184" i="20"/>
  <c r="C220" i="20"/>
  <c r="G220" i="20"/>
  <c r="I209" i="20"/>
  <c r="I213" i="20"/>
  <c r="I217" i="20"/>
  <c r="I58" i="20"/>
  <c r="I48" i="20"/>
  <c r="I52" i="20"/>
  <c r="I56" i="20"/>
  <c r="I60" i="20"/>
  <c r="E124" i="20"/>
  <c r="I111" i="20"/>
  <c r="I115" i="20"/>
  <c r="I119" i="20"/>
  <c r="I123" i="20"/>
  <c r="D155" i="20"/>
  <c r="H155" i="20"/>
  <c r="I143" i="20"/>
  <c r="I147" i="20"/>
  <c r="I151" i="20"/>
  <c r="C188" i="20"/>
  <c r="G188" i="20"/>
  <c r="I177" i="20"/>
  <c r="I181" i="20"/>
  <c r="I185" i="20"/>
  <c r="F220" i="20"/>
  <c r="I206" i="20"/>
  <c r="I210" i="20"/>
  <c r="I214" i="20"/>
  <c r="I218" i="20"/>
  <c r="I144" i="20"/>
  <c r="I148" i="20"/>
  <c r="I152" i="20"/>
  <c r="I186" i="20"/>
  <c r="I175" i="20"/>
  <c r="I216" i="20"/>
  <c r="I47" i="20"/>
  <c r="I109" i="20"/>
  <c r="I140" i="20"/>
  <c r="I173" i="20"/>
  <c r="I205" i="20"/>
  <c r="I62" i="20" l="1"/>
  <c r="K62" i="20" s="1"/>
  <c r="L62" i="20" s="1"/>
  <c r="I25" i="20"/>
  <c r="I21" i="20"/>
  <c r="I20" i="20"/>
  <c r="I19" i="20"/>
  <c r="I22" i="20"/>
  <c r="I17" i="20"/>
  <c r="I18" i="20"/>
  <c r="I16" i="20"/>
  <c r="I29" i="20"/>
  <c r="I28" i="20"/>
  <c r="I26" i="20"/>
  <c r="I27" i="20"/>
  <c r="I24" i="20"/>
  <c r="I23" i="20"/>
  <c r="I30" i="20"/>
  <c r="G31" i="20"/>
  <c r="F31" i="20"/>
  <c r="H31" i="20"/>
  <c r="D31" i="20"/>
  <c r="I188" i="20"/>
  <c r="K188" i="20" s="1"/>
  <c r="L188" i="20" s="1"/>
  <c r="I155" i="20"/>
  <c r="K155" i="20" s="1"/>
  <c r="L155" i="20" s="1"/>
  <c r="C31" i="20"/>
  <c r="E31" i="20"/>
  <c r="I220" i="20"/>
  <c r="K220" i="20" s="1"/>
  <c r="L220" i="20" s="1"/>
  <c r="P31" i="20"/>
  <c r="I124" i="20"/>
  <c r="K124" i="20" s="1"/>
  <c r="L124" i="20" s="1"/>
  <c r="Q31" i="20"/>
  <c r="I31" i="20" l="1"/>
  <c r="K31" i="20" s="1"/>
  <c r="L31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</authors>
  <commentList>
    <comment ref="A14" authorId="0" shapeId="0" xr:uid="{00000000-0006-0000-0000-000001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Summeringstabell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6" authorId="0" shapeId="0" xr:uid="{00000000-0006-0000-0000-000002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6" authorId="0" shapeId="0" xr:uid="{00000000-0006-0000-0000-000003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6" authorId="0" shapeId="0" xr:uid="{00000000-0006-0000-0000-000004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47" authorId="0" shapeId="0" xr:uid="{00000000-0006-0000-0000-000005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79" authorId="0" shapeId="0" xr:uid="{00000000-0006-0000-0000-000006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09" authorId="0" shapeId="0" xr:uid="{00000000-0006-0000-0000-000007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40" authorId="0" shapeId="0" xr:uid="{00000000-0006-0000-0000-000008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73" authorId="0" shapeId="0" xr:uid="{00000000-0006-0000-0000-000009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205" authorId="0" shapeId="0" xr:uid="{00000000-0006-0000-0000-00000A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sharedStrings.xml><?xml version="1.0" encoding="utf-8"?>
<sst xmlns="http://schemas.openxmlformats.org/spreadsheetml/2006/main" count="505" uniqueCount="71">
  <si>
    <t>Kun årsstatistikk</t>
  </si>
  <si>
    <t>Dette arket inneholder:</t>
  </si>
  <si>
    <t xml:space="preserve"> </t>
  </si>
  <si>
    <t>Tabell 2-C-1-A1 - Sum personellinnsats innen helsestasjons- og skolehelsetjeneste - timeverk pr. uke</t>
  </si>
  <si>
    <t>Tabell 2-B-1-B - Helsestasjon for ungdom</t>
  </si>
  <si>
    <t>Nr.</t>
  </si>
  <si>
    <t>Navn</t>
  </si>
  <si>
    <t>Helse-søstre</t>
  </si>
  <si>
    <t>Jord-mødre</t>
  </si>
  <si>
    <t>Lege-tjeneste</t>
  </si>
  <si>
    <t>Barne-fysio-terapi</t>
  </si>
  <si>
    <t>Annet fag-personell  *)</t>
  </si>
  <si>
    <t>Hjelpe-personell  **)</t>
  </si>
  <si>
    <t>SUM</t>
  </si>
  <si>
    <t>Antall konsultasjoner i løpet av året</t>
  </si>
  <si>
    <t>Antall ungdommer benyttet tjenesten i løpet av året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</si>
  <si>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</si>
  <si>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</si>
  <si>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</si>
  <si>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</si>
  <si>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</si>
  <si>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</si>
  <si>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</si>
  <si>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</si>
  <si>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</si>
  <si>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</si>
  <si>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</si>
  <si>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Stovner 1)</t>
  </si>
  <si>
    <t>Bydel Alna</t>
  </si>
  <si>
    <t>Timer pr årsverk SSB</t>
  </si>
  <si>
    <t>Bydel Alna 1)</t>
  </si>
  <si>
    <t>Bydel Østensjø</t>
  </si>
  <si>
    <t>Bydel Nordstrand</t>
  </si>
  <si>
    <t>Bydel Søndre Nordstrand</t>
  </si>
  <si>
    <t xml:space="preserve">Timer pr år </t>
  </si>
  <si>
    <t>Årsverk</t>
  </si>
  <si>
    <t>SUM 2021</t>
  </si>
  <si>
    <t>SUM 2020</t>
  </si>
  <si>
    <t>SUM 2019</t>
  </si>
  <si>
    <t>SUM 2018</t>
  </si>
  <si>
    <t>SUM 2017</t>
  </si>
  <si>
    <t>SUM 2016</t>
  </si>
  <si>
    <t>SUM 2015</t>
  </si>
  <si>
    <t>SUM 2014</t>
  </si>
  <si>
    <t>SUM 2013</t>
  </si>
  <si>
    <t>*) Med minimum 3-årig høyskoleutdanning</t>
  </si>
  <si>
    <t>1) Bydelene Stovner og Alna har ikke levert tall pga utfordringer med registreringssystemet.</t>
  </si>
  <si>
    <t>**) Sekretær, hjelpepleier, assistent m.v.</t>
  </si>
  <si>
    <t>Tabell 2-B-1-A2 - Sum personellinnsats- helsestasjonstjeneste til gravide og barn 0 - 5 år - timeverk pr. uke</t>
  </si>
  <si>
    <t>Timer pr år</t>
  </si>
  <si>
    <t>Tabell 2-B-1-A3 - Sum personellinnsats- skolehelsetjeneste i barnetrinnet - timeverk pr. uke</t>
  </si>
  <si>
    <t>Tabell 2-B-1-A3 - Sum personellinnsats- skolehelsetjeneste i ungdomstrinnet - timeverk pr. uke</t>
  </si>
  <si>
    <t xml:space="preserve">        </t>
  </si>
  <si>
    <t>Tabell 2-B-1-A4 - Sum personellinnsats- skolehelsetjeneste i videregående skole - timeverk pr. uke</t>
  </si>
  <si>
    <t>Tabell 2-B-1-A5 - Sum personellinnsats- helsestasjon for ungdom - timeverk pr. uke</t>
  </si>
  <si>
    <r>
      <t xml:space="preserve">Tabell 2-B-1-A6 - Sum personellinnsats  - </t>
    </r>
    <r>
      <rPr>
        <b/>
        <u/>
        <sz val="10"/>
        <color rgb="FF000000"/>
        <rFont val="Arial"/>
        <family val="2"/>
      </rPr>
      <t>ledelse</t>
    </r>
    <r>
      <rPr>
        <b/>
        <sz val="9"/>
        <color rgb="FF000000"/>
        <rFont val="Arial"/>
        <family val="2"/>
      </rPr>
      <t xml:space="preserve"> - innen helsestasjons- og skolehelsetjeneste - timeverk pr. uke</t>
    </r>
  </si>
  <si>
    <t xml:space="preserve">      </t>
  </si>
  <si>
    <t>Tabell 2-B-1-C- Kommunale fritidsklubber og lignende for barn og ungdom under 14 år</t>
  </si>
  <si>
    <t>Antall klubber</t>
  </si>
  <si>
    <t>Valgt klubb-styre</t>
  </si>
  <si>
    <t>Ant. dager åpent pr. uke</t>
  </si>
  <si>
    <t>Sum ant. kvelder m/lør- søndags tilbud</t>
  </si>
  <si>
    <t>Antall faste brukere</t>
  </si>
  <si>
    <t>Tabell 2-B-1-C2 - Kommunale fritidsklubber og lignende for barn og ungdom 14 - 18 år</t>
  </si>
  <si>
    <t>Tabell 2-B-1-C3 - Ungdomssentre med høyere aldersgrense enn 18 år</t>
  </si>
  <si>
    <t>Tabell 2-B-1-C4 - Ungdomstiltak rettet mot særskilte aktiviteter    *)</t>
  </si>
  <si>
    <t>*) Eksempelvis motorsentre, musikk, media m.m.</t>
  </si>
  <si>
    <t>Tabell 2-B-1-C5 - Kommunalt støttede fritidstiltak for barn og ungdom opp til 18 år</t>
  </si>
  <si>
    <t>SUM 2022</t>
  </si>
  <si>
    <t>SUM 2023</t>
  </si>
  <si>
    <t>SUM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</si>
</sst>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&quot; &quot;%"/>
    <numFmt numFmtId="166" formatCode="#,##0;&quot;-&quot;#,##0"/>
    <numFmt numFmtId="167" formatCode="&quot; &quot;#,##0.00&quot; &quot;;&quot; (&quot;#,##0.00&quot;)&quot;;&quot; -&quot;00&quot; &quot;;&quot; &quot;@&quot; &quot;"/>
    <numFmt numFmtId="168" formatCode="_(* #,##0.00_);_(* \(#,##0.00\);_(* &quot;-&quot;??_);_(@_)"/>
    <numFmt numFmtId="169" formatCode="0%"/>
    <numFmt numFmtId="170" formatCode="#,##0.0"/>
  </numFmts>
  <fonts count="2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name val="MS Sans Serif"/>
      <family val="2"/>
    </font>
    <font>
      <sz val="10"/>
      <name val="Arial"/>
      <family val="2"/>
    </font>
    <font>
      <u/>
      <sz val="9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i/>
      <sz val="8"/>
      <color rgb="FF000000"/>
      <name val="Arial"/>
      <family val="2"/>
    </font>
    <font>
      <sz val="10"/>
      <color indexed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225">
    <xf numFmtId="0" fontId="0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NumberFormat="0" applyFont="0" applyBorder="0" applyProtection="0"/>
    <xf numFmtId="165" fontId="5" fillId="0" borderId="0" applyFont="0" applyFill="0" applyBorder="0" applyAlignment="0" applyProtection="0"/>
    <xf numFmtId="0" fontId="6" fillId="0" borderId="0" applyNumberFormat="0" applyBorder="0" applyProtection="0"/>
    <xf numFmtId="166" fontId="5" fillId="0" borderId="0" applyFont="0" applyFill="0" applyBorder="0" applyAlignment="0" applyProtection="0"/>
    <xf numFmtId="0" fontId="4" fillId="0" borderId="0"/>
    <xf numFmtId="167" fontId="5" fillId="0" borderId="0" applyFont="0" applyFill="0" applyBorder="0" applyAlignment="0" applyProtection="0"/>
    <xf numFmtId="0" fontId="3" fillId="0" borderId="0"/>
    <xf numFmtId="0" fontId="12" fillId="0" borderId="0"/>
    <xf numFmtId="9" fontId="12" fillId="0" borderId="0" applyFont="0" applyFill="0" applyBorder="0" applyAlignment="0" applyProtection="0"/>
    <xf numFmtId="0" fontId="15" fillId="0" borderId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1" fillId="0" borderId="0"/>
    <xf numFmtId="169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16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2" fillId="0" borderId="0"/>
    <xf numFmtId="9" fontId="12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6" fillId="0" borderId="0" applyNumberFormat="0" applyBorder="0" applyProtection="0"/>
    <xf numFmtId="16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9" fontId="11" fillId="0" borderId="0" applyFont="0" applyFill="0" applyBorder="0" applyAlignment="0" applyProtection="0"/>
  </cellStyleXfs>
  <cellXfs count="102">
    <xf numFmtId="0" fontId="0" fillId="0" borderId="0" xfId="0"/>
    <xf numFmtId="3" fontId="7" fillId="0" borderId="0" xfId="0" applyNumberFormat="1" applyFont="1"/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8" fillId="0" borderId="2" xfId="0" applyNumberFormat="1" applyFont="1" applyBorder="1" applyAlignment="1">
      <alignment horizontal="center" wrapText="1"/>
    </xf>
    <xf numFmtId="3" fontId="8" fillId="0" borderId="3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7" fillId="0" borderId="5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wrapText="1"/>
    </xf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wrapText="1"/>
    </xf>
    <xf numFmtId="3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wrapText="1"/>
    </xf>
    <xf numFmtId="3" fontId="8" fillId="0" borderId="0" xfId="0" applyNumberFormat="1" applyFont="1"/>
    <xf numFmtId="3" fontId="8" fillId="0" borderId="12" xfId="0" applyNumberFormat="1" applyFont="1" applyBorder="1" applyAlignment="1">
      <alignment horizontal="center" wrapText="1"/>
    </xf>
    <xf numFmtId="3" fontId="7" fillId="2" borderId="0" xfId="0" applyNumberFormat="1" applyFont="1" applyFill="1"/>
    <xf numFmtId="3" fontId="7" fillId="3" borderId="0" xfId="0" applyNumberFormat="1" applyFont="1" applyFill="1" applyAlignment="1">
      <alignment horizontal="left"/>
    </xf>
    <xf numFmtId="3" fontId="7" fillId="3" borderId="0" xfId="0" applyNumberFormat="1" applyFont="1" applyFill="1"/>
    <xf numFmtId="3" fontId="13" fillId="0" borderId="0" xfId="0" applyNumberFormat="1" applyFont="1"/>
    <xf numFmtId="3" fontId="8" fillId="0" borderId="0" xfId="0" applyNumberFormat="1" applyFont="1" applyAlignment="1">
      <alignment horizontal="left" vertical="center"/>
    </xf>
    <xf numFmtId="3" fontId="8" fillId="0" borderId="11" xfId="0" applyNumberFormat="1" applyFont="1" applyBorder="1" applyAlignment="1">
      <alignment horizontal="center" wrapText="1"/>
    </xf>
    <xf numFmtId="3" fontId="7" fillId="0" borderId="18" xfId="0" applyNumberFormat="1" applyFont="1" applyBorder="1"/>
    <xf numFmtId="3" fontId="7" fillId="0" borderId="20" xfId="0" applyNumberFormat="1" applyFont="1" applyBorder="1"/>
    <xf numFmtId="3" fontId="7" fillId="0" borderId="21" xfId="0" applyNumberFormat="1" applyFont="1" applyBorder="1"/>
    <xf numFmtId="3" fontId="8" fillId="0" borderId="14" xfId="0" applyNumberFormat="1" applyFont="1" applyBorder="1" applyAlignment="1">
      <alignment horizontal="center"/>
    </xf>
    <xf numFmtId="3" fontId="8" fillId="0" borderId="15" xfId="0" applyNumberFormat="1" applyFont="1" applyBorder="1"/>
    <xf numFmtId="3" fontId="8" fillId="0" borderId="16" xfId="0" applyNumberFormat="1" applyFont="1" applyBorder="1"/>
    <xf numFmtId="3" fontId="7" fillId="0" borderId="25" xfId="0" applyNumberFormat="1" applyFont="1" applyBorder="1"/>
    <xf numFmtId="3" fontId="7" fillId="0" borderId="13" xfId="0" applyNumberFormat="1" applyFont="1" applyBorder="1"/>
    <xf numFmtId="3" fontId="7" fillId="0" borderId="33" xfId="0" applyNumberFormat="1" applyFont="1" applyBorder="1" applyAlignment="1">
      <alignment horizontal="center"/>
    </xf>
    <xf numFmtId="3" fontId="7" fillId="0" borderId="22" xfId="0" applyNumberFormat="1" applyFont="1" applyBorder="1"/>
    <xf numFmtId="3" fontId="7" fillId="0" borderId="34" xfId="0" applyNumberFormat="1" applyFont="1" applyBorder="1"/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wrapText="1"/>
    </xf>
    <xf numFmtId="3" fontId="8" fillId="0" borderId="14" xfId="0" applyNumberFormat="1" applyFont="1" applyBorder="1"/>
    <xf numFmtId="3" fontId="7" fillId="0" borderId="33" xfId="0" applyNumberFormat="1" applyFont="1" applyBorder="1"/>
    <xf numFmtId="3" fontId="7" fillId="0" borderId="42" xfId="0" applyNumberFormat="1" applyFont="1" applyBorder="1"/>
    <xf numFmtId="3" fontId="7" fillId="0" borderId="43" xfId="0" applyNumberFormat="1" applyFont="1" applyBorder="1"/>
    <xf numFmtId="3" fontId="7" fillId="0" borderId="45" xfId="0" applyNumberFormat="1" applyFont="1" applyBorder="1"/>
    <xf numFmtId="3" fontId="7" fillId="0" borderId="42" xfId="0" applyNumberFormat="1" applyFont="1" applyBorder="1" applyAlignment="1">
      <alignment horizontal="center"/>
    </xf>
    <xf numFmtId="3" fontId="8" fillId="0" borderId="32" xfId="0" applyNumberFormat="1" applyFont="1" applyBorder="1" applyAlignment="1">
      <alignment wrapText="1"/>
    </xf>
    <xf numFmtId="3" fontId="7" fillId="0" borderId="39" xfId="0" applyNumberFormat="1" applyFont="1" applyBorder="1" applyAlignment="1">
      <alignment wrapText="1"/>
    </xf>
    <xf numFmtId="3" fontId="7" fillId="0" borderId="47" xfId="0" applyNumberFormat="1" applyFont="1" applyBorder="1" applyAlignment="1">
      <alignment wrapText="1"/>
    </xf>
    <xf numFmtId="3" fontId="8" fillId="0" borderId="40" xfId="0" applyNumberFormat="1" applyFont="1" applyBorder="1"/>
    <xf numFmtId="3" fontId="7" fillId="0" borderId="41" xfId="0" applyNumberFormat="1" applyFont="1" applyBorder="1"/>
    <xf numFmtId="3" fontId="7" fillId="0" borderId="44" xfId="0" applyNumberFormat="1" applyFont="1" applyBorder="1"/>
    <xf numFmtId="3" fontId="7" fillId="0" borderId="46" xfId="0" applyNumberFormat="1" applyFont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3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wrapText="1"/>
    </xf>
    <xf numFmtId="3" fontId="20" fillId="0" borderId="0" xfId="0" applyNumberFormat="1" applyFont="1"/>
    <xf numFmtId="3" fontId="7" fillId="4" borderId="23" xfId="0" applyNumberFormat="1" applyFont="1" applyFill="1" applyBorder="1"/>
    <xf numFmtId="3" fontId="7" fillId="4" borderId="26" xfId="0" applyNumberFormat="1" applyFont="1" applyFill="1" applyBorder="1"/>
    <xf numFmtId="3" fontId="7" fillId="4" borderId="27" xfId="0" applyNumberFormat="1" applyFont="1" applyFill="1" applyBorder="1"/>
    <xf numFmtId="3" fontId="7" fillId="4" borderId="28" xfId="0" applyNumberFormat="1" applyFont="1" applyFill="1" applyBorder="1"/>
    <xf numFmtId="3" fontId="7" fillId="4" borderId="7" xfId="0" applyNumberFormat="1" applyFont="1" applyFill="1" applyBorder="1"/>
    <xf numFmtId="3" fontId="7" fillId="4" borderId="24" xfId="0" applyNumberFormat="1" applyFont="1" applyFill="1" applyBorder="1"/>
    <xf numFmtId="3" fontId="7" fillId="4" borderId="8" xfId="0" applyNumberFormat="1" applyFont="1" applyFill="1" applyBorder="1"/>
    <xf numFmtId="3" fontId="7" fillId="4" borderId="29" xfId="0" applyNumberFormat="1" applyFont="1" applyFill="1" applyBorder="1"/>
    <xf numFmtId="3" fontId="7" fillId="4" borderId="9" xfId="0" applyNumberFormat="1" applyFont="1" applyFill="1" applyBorder="1"/>
    <xf numFmtId="3" fontId="7" fillId="4" borderId="30" xfId="0" applyNumberFormat="1" applyFont="1" applyFill="1" applyBorder="1"/>
    <xf numFmtId="3" fontId="7" fillId="4" borderId="10" xfId="0" applyNumberFormat="1" applyFont="1" applyFill="1" applyBorder="1"/>
    <xf numFmtId="3" fontId="7" fillId="4" borderId="31" xfId="0" applyNumberFormat="1" applyFont="1" applyFill="1" applyBorder="1"/>
    <xf numFmtId="3" fontId="8" fillId="0" borderId="33" xfId="0" applyNumberFormat="1" applyFont="1" applyBorder="1"/>
    <xf numFmtId="3" fontId="7" fillId="0" borderId="17" xfId="0" applyNumberFormat="1" applyFont="1" applyBorder="1"/>
    <xf numFmtId="3" fontId="7" fillId="0" borderId="19" xfId="0" applyNumberFormat="1" applyFont="1" applyBorder="1"/>
    <xf numFmtId="3" fontId="7" fillId="0" borderId="50" xfId="0" applyNumberFormat="1" applyFont="1" applyBorder="1"/>
    <xf numFmtId="3" fontId="8" fillId="0" borderId="48" xfId="0" applyNumberFormat="1" applyFont="1" applyBorder="1" applyAlignment="1">
      <alignment wrapText="1"/>
    </xf>
    <xf numFmtId="3" fontId="8" fillId="0" borderId="49" xfId="0" applyNumberFormat="1" applyFont="1" applyBorder="1"/>
    <xf numFmtId="3" fontId="7" fillId="0" borderId="35" xfId="0" applyNumberFormat="1" applyFont="1" applyBorder="1" applyAlignment="1">
      <alignment horizontal="center"/>
    </xf>
    <xf numFmtId="3" fontId="7" fillId="0" borderId="51" xfId="0" applyNumberFormat="1" applyFont="1" applyBorder="1"/>
    <xf numFmtId="170" fontId="8" fillId="0" borderId="0" xfId="0" applyNumberFormat="1" applyFont="1"/>
    <xf numFmtId="170" fontId="7" fillId="0" borderId="0" xfId="0" applyNumberFormat="1" applyFont="1"/>
    <xf numFmtId="3" fontId="8" fillId="0" borderId="22" xfId="0" applyNumberFormat="1" applyFont="1" applyBorder="1"/>
    <xf numFmtId="3" fontId="8" fillId="0" borderId="34" xfId="0" applyNumberFormat="1" applyFont="1" applyBorder="1"/>
    <xf numFmtId="3" fontId="8" fillId="0" borderId="41" xfId="0" applyNumberFormat="1" applyFont="1" applyBorder="1"/>
    <xf numFmtId="3" fontId="7" fillId="0" borderId="49" xfId="0" applyNumberFormat="1" applyFont="1" applyBorder="1"/>
    <xf numFmtId="3" fontId="8" fillId="0" borderId="52" xfId="0" applyNumberFormat="1" applyFont="1" applyBorder="1" applyAlignment="1">
      <alignment horizontal="center" wrapText="1"/>
    </xf>
    <xf numFmtId="3" fontId="8" fillId="0" borderId="53" xfId="0" applyNumberFormat="1" applyFont="1" applyBorder="1" applyAlignment="1">
      <alignment horizontal="center" wrapText="1"/>
    </xf>
    <xf numFmtId="3" fontId="8" fillId="0" borderId="54" xfId="0" applyNumberFormat="1" applyFont="1" applyBorder="1" applyAlignment="1">
      <alignment horizontal="center" wrapText="1"/>
    </xf>
    <xf numFmtId="3" fontId="8" fillId="0" borderId="55" xfId="0" applyNumberFormat="1" applyFont="1" applyBorder="1" applyAlignment="1">
      <alignment horizontal="center" wrapText="1"/>
    </xf>
    <xf numFmtId="3" fontId="7" fillId="0" borderId="48" xfId="0" applyNumberFormat="1" applyFont="1" applyBorder="1" applyAlignment="1">
      <alignment wrapText="1"/>
    </xf>
    <xf numFmtId="3" fontId="8" fillId="0" borderId="15" xfId="0" applyNumberFormat="1" applyFont="1" applyBorder="1" applyAlignment="1">
      <alignment wrapText="1"/>
    </xf>
    <xf numFmtId="0" fontId="21" fillId="0" borderId="0" xfId="0" applyFont="1"/>
    <xf numFmtId="3" fontId="7" fillId="0" borderId="22" xfId="0" applyNumberFormat="1" applyFont="1" applyBorder="1" applyAlignment="1">
      <alignment wrapText="1"/>
    </xf>
    <xf numFmtId="3" fontId="7" fillId="0" borderId="43" xfId="0" applyNumberFormat="1" applyFont="1" applyBorder="1" applyAlignment="1">
      <alignment wrapText="1"/>
    </xf>
    <xf numFmtId="3" fontId="15" fillId="0" borderId="13" xfId="0" applyNumberFormat="1" applyFont="1" applyBorder="1" applyAlignment="1">
      <alignment horizontal="right"/>
    </xf>
    <xf numFmtId="3" fontId="15" fillId="0" borderId="14" xfId="0" applyNumberFormat="1" applyFont="1" applyBorder="1" applyAlignment="1">
      <alignment horizontal="right"/>
    </xf>
    <xf numFmtId="3" fontId="15" fillId="0" borderId="15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8" xfId="0" applyNumberFormat="1" applyFont="1" applyBorder="1" applyAlignment="1">
      <alignment horizontal="right"/>
    </xf>
    <xf numFmtId="3" fontId="15" fillId="0" borderId="19" xfId="0" applyNumberFormat="1" applyFont="1" applyBorder="1" applyAlignment="1">
      <alignment horizontal="right"/>
    </xf>
    <xf numFmtId="3" fontId="15" fillId="0" borderId="20" xfId="0" applyNumberFormat="1" applyFont="1" applyBorder="1" applyAlignment="1">
      <alignment horizontal="right"/>
    </xf>
    <xf numFmtId="3" fontId="15" fillId="0" borderId="21" xfId="0" applyNumberFormat="1" applyFont="1" applyBorder="1" applyAlignment="1">
      <alignment horizontal="right"/>
    </xf>
    <xf numFmtId="3" fontId="15" fillId="0" borderId="0" xfId="0" applyNumberFormat="1" applyFont="1" applyAlignment="1">
      <alignment horizontal="right"/>
    </xf>
    <xf numFmtId="3" fontId="7" fillId="0" borderId="14" xfId="0" applyNumberFormat="1" applyFont="1" applyBorder="1"/>
    <xf numFmtId="3" fontId="7" fillId="0" borderId="16" xfId="0" applyNumberFormat="1" applyFont="1" applyBorder="1"/>
    <xf numFmtId="3" fontId="7" fillId="0" borderId="15" xfId="0" applyNumberFormat="1" applyFont="1" applyBorder="1"/>
  </cellXfs>
  <cellStyles count="225">
    <cellStyle name="Hyperkobling 2" xfId="37" xr:uid="{00000000-0005-0000-0000-000000000000}"/>
    <cellStyle name="Komma" xfId="1" builtinId="3" customBuiltin="1"/>
    <cellStyle name="Komma 2" xfId="13" xr:uid="{00000000-0005-0000-0000-000002000000}"/>
    <cellStyle name="Komma 3" xfId="18" xr:uid="{00000000-0005-0000-0000-000003000000}"/>
    <cellStyle name="Normal" xfId="0" builtinId="0" customBuiltin="1"/>
    <cellStyle name="Normal 10" xfId="44" xr:uid="{00000000-0005-0000-0000-000005000000}"/>
    <cellStyle name="Normal 10 2" xfId="112" xr:uid="{00000000-0005-0000-0000-000006000000}"/>
    <cellStyle name="Normal 10 3" xfId="120" xr:uid="{00000000-0005-0000-0000-000007000000}"/>
    <cellStyle name="Normal 10 3 2" xfId="53" xr:uid="{00000000-0005-0000-0000-000008000000}"/>
    <cellStyle name="Normal 10 3 2 2" xfId="223" xr:uid="{00000000-0005-0000-0000-000009000000}"/>
    <cellStyle name="Normal 10 4" xfId="88" xr:uid="{00000000-0005-0000-0000-00000A000000}"/>
    <cellStyle name="Normal 10 4 2" xfId="188" xr:uid="{00000000-0005-0000-0000-00000B000000}"/>
    <cellStyle name="Normal 10 5" xfId="54" xr:uid="{00000000-0005-0000-0000-00000C000000}"/>
    <cellStyle name="Normal 11" xfId="9" xr:uid="{00000000-0005-0000-0000-00000D000000}"/>
    <cellStyle name="Normal 11 2" xfId="82" xr:uid="{00000000-0005-0000-0000-00000E000000}"/>
    <cellStyle name="Normal 11 3" xfId="70" xr:uid="{00000000-0005-0000-0000-00000F000000}"/>
    <cellStyle name="Normal 12" xfId="52" xr:uid="{00000000-0005-0000-0000-000010000000}"/>
    <cellStyle name="Normal 13" xfId="160" xr:uid="{00000000-0005-0000-0000-000011000000}"/>
    <cellStyle name="Normal 2" xfId="3" xr:uid="{00000000-0005-0000-0000-000012000000}"/>
    <cellStyle name="Normal 2 2" xfId="38" xr:uid="{00000000-0005-0000-0000-000013000000}"/>
    <cellStyle name="Normal 2 2 2" xfId="95" xr:uid="{00000000-0005-0000-0000-000014000000}"/>
    <cellStyle name="Normal 2 2 3" xfId="72" xr:uid="{00000000-0005-0000-0000-000015000000}"/>
    <cellStyle name="Normal 2 2 4" xfId="175" xr:uid="{00000000-0005-0000-0000-000016000000}"/>
    <cellStyle name="Normal 2 3" xfId="15" xr:uid="{00000000-0005-0000-0000-000017000000}"/>
    <cellStyle name="Normal 2 3 2" xfId="94" xr:uid="{00000000-0005-0000-0000-000018000000}"/>
    <cellStyle name="Normal 2 4" xfId="102" xr:uid="{00000000-0005-0000-0000-000019000000}"/>
    <cellStyle name="Normal 3" xfId="7" xr:uid="{00000000-0005-0000-0000-00001A000000}"/>
    <cellStyle name="Normal 3 2" xfId="19" xr:uid="{00000000-0005-0000-0000-00001B000000}"/>
    <cellStyle name="Normal 3 2 2" xfId="104" xr:uid="{00000000-0005-0000-0000-00001C000000}"/>
    <cellStyle name="Normal 3 2 3" xfId="84" xr:uid="{00000000-0005-0000-0000-00001D000000}"/>
    <cellStyle name="Normal 3 2 3 2" xfId="185" xr:uid="{00000000-0005-0000-0000-00001E000000}"/>
    <cellStyle name="Normal 3 3" xfId="10" xr:uid="{00000000-0005-0000-0000-00001F000000}"/>
    <cellStyle name="Normal 3 3 2" xfId="92" xr:uid="{00000000-0005-0000-0000-000020000000}"/>
    <cellStyle name="Normal 3 4" xfId="51" xr:uid="{00000000-0005-0000-0000-000021000000}"/>
    <cellStyle name="Normal 3 4 2" xfId="101" xr:uid="{00000000-0005-0000-0000-000022000000}"/>
    <cellStyle name="Normal 3 4 3" xfId="152" xr:uid="{00000000-0005-0000-0000-000023000000}"/>
    <cellStyle name="Normal 3 5" xfId="113" xr:uid="{00000000-0005-0000-0000-000024000000}"/>
    <cellStyle name="Normal 3 5 2" xfId="153" xr:uid="{00000000-0005-0000-0000-000025000000}"/>
    <cellStyle name="Normal 3 5 2 2" xfId="216" xr:uid="{00000000-0005-0000-0000-000026000000}"/>
    <cellStyle name="Normal 3 6" xfId="81" xr:uid="{00000000-0005-0000-0000-000027000000}"/>
    <cellStyle name="Normal 3 6 2" xfId="183" xr:uid="{00000000-0005-0000-0000-000028000000}"/>
    <cellStyle name="Normal 3 7" xfId="157" xr:uid="{00000000-0005-0000-0000-000029000000}"/>
    <cellStyle name="Normal 4" xfId="20" xr:uid="{00000000-0005-0000-0000-00002A000000}"/>
    <cellStyle name="Normal 4 10" xfId="55" xr:uid="{00000000-0005-0000-0000-00002B000000}"/>
    <cellStyle name="Normal 4 11" xfId="161" xr:uid="{00000000-0005-0000-0000-00002C000000}"/>
    <cellStyle name="Normal 4 2" xfId="22" xr:uid="{00000000-0005-0000-0000-00002D000000}"/>
    <cellStyle name="Normal 4 2 2" xfId="30" xr:uid="{00000000-0005-0000-0000-00002E000000}"/>
    <cellStyle name="Normal 4 2 2 2" xfId="139" xr:uid="{00000000-0005-0000-0000-00002F000000}"/>
    <cellStyle name="Normal 4 2 2 2 2" xfId="210" xr:uid="{00000000-0005-0000-0000-000030000000}"/>
    <cellStyle name="Normal 4 2 2 3" xfId="64" xr:uid="{00000000-0005-0000-0000-000031000000}"/>
    <cellStyle name="Normal 4 2 2 4" xfId="169" xr:uid="{00000000-0005-0000-0000-000032000000}"/>
    <cellStyle name="Normal 4 2 3" xfId="34" xr:uid="{00000000-0005-0000-0000-000033000000}"/>
    <cellStyle name="Normal 4 2 3 2" xfId="68" xr:uid="{00000000-0005-0000-0000-000034000000}"/>
    <cellStyle name="Normal 4 2 3 3" xfId="173" xr:uid="{00000000-0005-0000-0000-000035000000}"/>
    <cellStyle name="Normal 4 2 4" xfId="124" xr:uid="{00000000-0005-0000-0000-000036000000}"/>
    <cellStyle name="Normal 4 2 4 2" xfId="195" xr:uid="{00000000-0005-0000-0000-000037000000}"/>
    <cellStyle name="Normal 4 2 5" xfId="135" xr:uid="{00000000-0005-0000-0000-000038000000}"/>
    <cellStyle name="Normal 4 2 5 2" xfId="206" xr:uid="{00000000-0005-0000-0000-000039000000}"/>
    <cellStyle name="Normal 4 2 6" xfId="143" xr:uid="{00000000-0005-0000-0000-00003A000000}"/>
    <cellStyle name="Normal 4 2 6 2" xfId="214" xr:uid="{00000000-0005-0000-0000-00003B000000}"/>
    <cellStyle name="Normal 4 2 7" xfId="129" xr:uid="{00000000-0005-0000-0000-00003C000000}"/>
    <cellStyle name="Normal 4 2 7 2" xfId="200" xr:uid="{00000000-0005-0000-0000-00003D000000}"/>
    <cellStyle name="Normal 4 2 8" xfId="57" xr:uid="{00000000-0005-0000-0000-00003E000000}"/>
    <cellStyle name="Normal 4 2 9" xfId="163" xr:uid="{00000000-0005-0000-0000-00003F000000}"/>
    <cellStyle name="Normal 4 2_MAL2T-2014A.XLS" xfId="145" xr:uid="{00000000-0005-0000-0000-000040000000}"/>
    <cellStyle name="Normal 4 3" xfId="25" xr:uid="{00000000-0005-0000-0000-000041000000}"/>
    <cellStyle name="Normal 4 3 2" xfId="47" xr:uid="{00000000-0005-0000-0000-000042000000}"/>
    <cellStyle name="Normal 4 3 2 2" xfId="137" xr:uid="{00000000-0005-0000-0000-000043000000}"/>
    <cellStyle name="Normal 4 3 2 2 2" xfId="208" xr:uid="{00000000-0005-0000-0000-000044000000}"/>
    <cellStyle name="Normal 4 3 2 3" xfId="76" xr:uid="{00000000-0005-0000-0000-000045000000}"/>
    <cellStyle name="Normal 4 3 2 4" xfId="178" xr:uid="{00000000-0005-0000-0000-000046000000}"/>
    <cellStyle name="Normal 4 3 3" xfId="121" xr:uid="{00000000-0005-0000-0000-000047000000}"/>
    <cellStyle name="Normal 4 3 3 2" xfId="192" xr:uid="{00000000-0005-0000-0000-000048000000}"/>
    <cellStyle name="Normal 4 3 4" xfId="126" xr:uid="{00000000-0005-0000-0000-000049000000}"/>
    <cellStyle name="Normal 4 3 4 2" xfId="197" xr:uid="{00000000-0005-0000-0000-00004A000000}"/>
    <cellStyle name="Normal 4 3 5" xfId="132" xr:uid="{00000000-0005-0000-0000-00004B000000}"/>
    <cellStyle name="Normal 4 3 5 2" xfId="203" xr:uid="{00000000-0005-0000-0000-00004C000000}"/>
    <cellStyle name="Normal 4 3 6" xfId="60" xr:uid="{00000000-0005-0000-0000-00004D000000}"/>
    <cellStyle name="Normal 4 3 7" xfId="166" xr:uid="{00000000-0005-0000-0000-00004E000000}"/>
    <cellStyle name="Normal 4 3_MAL2T-2014A.XLS" xfId="146" xr:uid="{00000000-0005-0000-0000-00004F000000}"/>
    <cellStyle name="Normal 4 4" xfId="26" xr:uid="{00000000-0005-0000-0000-000050000000}"/>
    <cellStyle name="Normal 4 4 2" xfId="49" xr:uid="{00000000-0005-0000-0000-000051000000}"/>
    <cellStyle name="Normal 4 4 2 2" xfId="78" xr:uid="{00000000-0005-0000-0000-000052000000}"/>
    <cellStyle name="Normal 4 4 2 3" xfId="180" xr:uid="{00000000-0005-0000-0000-000053000000}"/>
    <cellStyle name="Normal 4 4 3" xfId="61" xr:uid="{00000000-0005-0000-0000-000054000000}"/>
    <cellStyle name="Normal 4 4 4" xfId="167" xr:uid="{00000000-0005-0000-0000-000055000000}"/>
    <cellStyle name="Normal 4 5" xfId="32" xr:uid="{00000000-0005-0000-0000-000056000000}"/>
    <cellStyle name="Normal 4 5 2" xfId="66" xr:uid="{00000000-0005-0000-0000-000057000000}"/>
    <cellStyle name="Normal 4 5 3" xfId="171" xr:uid="{00000000-0005-0000-0000-000058000000}"/>
    <cellStyle name="Normal 4 6" xfId="122" xr:uid="{00000000-0005-0000-0000-000059000000}"/>
    <cellStyle name="Normal 4 6 2" xfId="193" xr:uid="{00000000-0005-0000-0000-00005A000000}"/>
    <cellStyle name="Normal 4 7" xfId="133" xr:uid="{00000000-0005-0000-0000-00005B000000}"/>
    <cellStyle name="Normal 4 7 2" xfId="204" xr:uid="{00000000-0005-0000-0000-00005C000000}"/>
    <cellStyle name="Normal 4 8" xfId="141" xr:uid="{00000000-0005-0000-0000-00005D000000}"/>
    <cellStyle name="Normal 4 8 2" xfId="212" xr:uid="{00000000-0005-0000-0000-00005E000000}"/>
    <cellStyle name="Normal 4 9" xfId="127" xr:uid="{00000000-0005-0000-0000-00005F000000}"/>
    <cellStyle name="Normal 4 9 2" xfId="198" xr:uid="{00000000-0005-0000-0000-000060000000}"/>
    <cellStyle name="Normal 4_MAL1K-2014A.XLS" xfId="39" xr:uid="{00000000-0005-0000-0000-000061000000}"/>
    <cellStyle name="Normal 5" xfId="16" xr:uid="{00000000-0005-0000-0000-000062000000}"/>
    <cellStyle name="Normal 5 2" xfId="29" xr:uid="{00000000-0005-0000-0000-000063000000}"/>
    <cellStyle name="Normal 5 2 2" xfId="107" xr:uid="{00000000-0005-0000-0000-000064000000}"/>
    <cellStyle name="Normal 5 2 3" xfId="115" xr:uid="{00000000-0005-0000-0000-000065000000}"/>
    <cellStyle name="Normal 5 2 3 2" xfId="159" xr:uid="{00000000-0005-0000-0000-000066000000}"/>
    <cellStyle name="Normal 5 2 3 2 2" xfId="218" xr:uid="{00000000-0005-0000-0000-000067000000}"/>
    <cellStyle name="Normal 5 2 4" xfId="83" xr:uid="{00000000-0005-0000-0000-000068000000}"/>
    <cellStyle name="Normal 5 2 4 2" xfId="184" xr:uid="{00000000-0005-0000-0000-000069000000}"/>
    <cellStyle name="Normal 5 2 5" xfId="63" xr:uid="{00000000-0005-0000-0000-00006A000000}"/>
    <cellStyle name="Normal 5 3" xfId="36" xr:uid="{00000000-0005-0000-0000-00006B000000}"/>
    <cellStyle name="Normal 5 4" xfId="45" xr:uid="{00000000-0005-0000-0000-00006C000000}"/>
    <cellStyle name="Normal 5 4 2" xfId="74" xr:uid="{00000000-0005-0000-0000-00006D000000}"/>
    <cellStyle name="Normal 5 4 3" xfId="176" xr:uid="{00000000-0005-0000-0000-00006E000000}"/>
    <cellStyle name="Normal 5 5" xfId="103" xr:uid="{00000000-0005-0000-0000-00006F000000}"/>
    <cellStyle name="Normal 5 6" xfId="114" xr:uid="{00000000-0005-0000-0000-000070000000}"/>
    <cellStyle name="Normal 5 6 2" xfId="147" xr:uid="{00000000-0005-0000-0000-000071000000}"/>
    <cellStyle name="Normal 5 6 2 2" xfId="217" xr:uid="{00000000-0005-0000-0000-000072000000}"/>
    <cellStyle name="Normal 5 7" xfId="158" xr:uid="{00000000-0005-0000-0000-000073000000}"/>
    <cellStyle name="Normal 6" xfId="40" xr:uid="{00000000-0005-0000-0000-000074000000}"/>
    <cellStyle name="Normal 6 2" xfId="87" xr:uid="{00000000-0005-0000-0000-000075000000}"/>
    <cellStyle name="Normal 6 2 2" xfId="187" xr:uid="{00000000-0005-0000-0000-000076000000}"/>
    <cellStyle name="Normal 6 3" xfId="108" xr:uid="{00000000-0005-0000-0000-000077000000}"/>
    <cellStyle name="Normal 6 4" xfId="116" xr:uid="{00000000-0005-0000-0000-000078000000}"/>
    <cellStyle name="Normal 6 4 2" xfId="149" xr:uid="{00000000-0005-0000-0000-000079000000}"/>
    <cellStyle name="Normal 6 4 2 2" xfId="219" xr:uid="{00000000-0005-0000-0000-00007A000000}"/>
    <cellStyle name="Normal 6 5" xfId="80" xr:uid="{00000000-0005-0000-0000-00007B000000}"/>
    <cellStyle name="Normal 6 5 2" xfId="182" xr:uid="{00000000-0005-0000-0000-00007C000000}"/>
    <cellStyle name="Normal 6 6" xfId="151" xr:uid="{00000000-0005-0000-0000-00007D000000}"/>
    <cellStyle name="Normal 7" xfId="42" xr:uid="{00000000-0005-0000-0000-00007E000000}"/>
    <cellStyle name="Normal 7 2" xfId="110" xr:uid="{00000000-0005-0000-0000-00007F000000}"/>
    <cellStyle name="Normal 7 3" xfId="118" xr:uid="{00000000-0005-0000-0000-000080000000}"/>
    <cellStyle name="Normal 7 3 2" xfId="156" xr:uid="{00000000-0005-0000-0000-000081000000}"/>
    <cellStyle name="Normal 7 3 2 2" xfId="221" xr:uid="{00000000-0005-0000-0000-000082000000}"/>
    <cellStyle name="Normal 7 4" xfId="85" xr:uid="{00000000-0005-0000-0000-000083000000}"/>
    <cellStyle name="Normal 7 4 2" xfId="186" xr:uid="{00000000-0005-0000-0000-000084000000}"/>
    <cellStyle name="Normal 7 5" xfId="154" xr:uid="{00000000-0005-0000-0000-000085000000}"/>
    <cellStyle name="Normal 8" xfId="43" xr:uid="{00000000-0005-0000-0000-000086000000}"/>
    <cellStyle name="Normal 8 2" xfId="100" xr:uid="{00000000-0005-0000-0000-000087000000}"/>
    <cellStyle name="Normal 8 3" xfId="98" xr:uid="{00000000-0005-0000-0000-000088000000}"/>
    <cellStyle name="Normal 8 4" xfId="111" xr:uid="{00000000-0005-0000-0000-000089000000}"/>
    <cellStyle name="Normal 8 5" xfId="119" xr:uid="{00000000-0005-0000-0000-00008A000000}"/>
    <cellStyle name="Normal 8 5 2" xfId="150" xr:uid="{00000000-0005-0000-0000-00008B000000}"/>
    <cellStyle name="Normal 8 5 2 2" xfId="222" xr:uid="{00000000-0005-0000-0000-00008C000000}"/>
    <cellStyle name="Normal 8 6" xfId="90" xr:uid="{00000000-0005-0000-0000-00008D000000}"/>
    <cellStyle name="Normal 8 7" xfId="155" xr:uid="{00000000-0005-0000-0000-00008E000000}"/>
    <cellStyle name="Normal 9" xfId="41" xr:uid="{00000000-0005-0000-0000-00008F000000}"/>
    <cellStyle name="Normal 9 2" xfId="109" xr:uid="{00000000-0005-0000-0000-000090000000}"/>
    <cellStyle name="Normal 9 3" xfId="117" xr:uid="{00000000-0005-0000-0000-000091000000}"/>
    <cellStyle name="Normal 9 3 2" xfId="71" xr:uid="{00000000-0005-0000-0000-000092000000}"/>
    <cellStyle name="Normal 9 3 2 2" xfId="220" xr:uid="{00000000-0005-0000-0000-000093000000}"/>
    <cellStyle name="Normal 9 4" xfId="89" xr:uid="{00000000-0005-0000-0000-000094000000}"/>
    <cellStyle name="Normal 9 4 2" xfId="189" xr:uid="{00000000-0005-0000-0000-000095000000}"/>
    <cellStyle name="Normal 9 5" xfId="73" xr:uid="{00000000-0005-0000-0000-000096000000}"/>
    <cellStyle name="Prosent" xfId="2" builtinId="5" customBuiltin="1"/>
    <cellStyle name="Prosent 13" xfId="224" xr:uid="{00000000-0005-0000-0000-000098000000}"/>
    <cellStyle name="Prosent 2" xfId="4" xr:uid="{00000000-0005-0000-0000-000099000000}"/>
    <cellStyle name="Prosent 2 2" xfId="23" xr:uid="{00000000-0005-0000-0000-00009A000000}"/>
    <cellStyle name="Prosent 2 2 2" xfId="31" xr:uid="{00000000-0005-0000-0000-00009B000000}"/>
    <cellStyle name="Prosent 2 2 2 2" xfId="140" xr:uid="{00000000-0005-0000-0000-00009C000000}"/>
    <cellStyle name="Prosent 2 2 2 2 2" xfId="211" xr:uid="{00000000-0005-0000-0000-00009D000000}"/>
    <cellStyle name="Prosent 2 2 2 3" xfId="65" xr:uid="{00000000-0005-0000-0000-00009E000000}"/>
    <cellStyle name="Prosent 2 2 2 4" xfId="170" xr:uid="{00000000-0005-0000-0000-00009F000000}"/>
    <cellStyle name="Prosent 2 2 3" xfId="35" xr:uid="{00000000-0005-0000-0000-0000A0000000}"/>
    <cellStyle name="Prosent 2 2 3 2" xfId="69" xr:uid="{00000000-0005-0000-0000-0000A1000000}"/>
    <cellStyle name="Prosent 2 2 3 3" xfId="174" xr:uid="{00000000-0005-0000-0000-0000A2000000}"/>
    <cellStyle name="Prosent 2 2 4" xfId="105" xr:uid="{00000000-0005-0000-0000-0000A3000000}"/>
    <cellStyle name="Prosent 2 2 4 2" xfId="190" xr:uid="{00000000-0005-0000-0000-0000A4000000}"/>
    <cellStyle name="Prosent 2 2 5" xfId="91" xr:uid="{00000000-0005-0000-0000-0000A5000000}"/>
    <cellStyle name="Prosent 2 2 5 2" xfId="136" xr:uid="{00000000-0005-0000-0000-0000A6000000}"/>
    <cellStyle name="Prosent 2 2 5 2 2" xfId="207" xr:uid="{00000000-0005-0000-0000-0000A7000000}"/>
    <cellStyle name="Prosent 2 2 6" xfId="144" xr:uid="{00000000-0005-0000-0000-0000A8000000}"/>
    <cellStyle name="Prosent 2 2 6 2" xfId="215" xr:uid="{00000000-0005-0000-0000-0000A9000000}"/>
    <cellStyle name="Prosent 2 2 7" xfId="130" xr:uid="{00000000-0005-0000-0000-0000AA000000}"/>
    <cellStyle name="Prosent 2 2 7 2" xfId="201" xr:uid="{00000000-0005-0000-0000-0000AB000000}"/>
    <cellStyle name="Prosent 2 2 8" xfId="58" xr:uid="{00000000-0005-0000-0000-0000AC000000}"/>
    <cellStyle name="Prosent 2 2 9" xfId="164" xr:uid="{00000000-0005-0000-0000-0000AD000000}"/>
    <cellStyle name="Prosent 2 3" xfId="24" xr:uid="{00000000-0005-0000-0000-0000AE000000}"/>
    <cellStyle name="Prosent 2 3 2" xfId="48" xr:uid="{00000000-0005-0000-0000-0000AF000000}"/>
    <cellStyle name="Prosent 2 3 2 2" xfId="138" xr:uid="{00000000-0005-0000-0000-0000B0000000}"/>
    <cellStyle name="Prosent 2 3 2 2 2" xfId="209" xr:uid="{00000000-0005-0000-0000-0000B1000000}"/>
    <cellStyle name="Prosent 2 3 2 3" xfId="77" xr:uid="{00000000-0005-0000-0000-0000B2000000}"/>
    <cellStyle name="Prosent 2 3 2 4" xfId="179" xr:uid="{00000000-0005-0000-0000-0000B3000000}"/>
    <cellStyle name="Prosent 2 3 3" xfId="106" xr:uid="{00000000-0005-0000-0000-0000B4000000}"/>
    <cellStyle name="Prosent 2 3 3 2" xfId="191" xr:uid="{00000000-0005-0000-0000-0000B5000000}"/>
    <cellStyle name="Prosent 2 3 4" xfId="93" xr:uid="{00000000-0005-0000-0000-0000B6000000}"/>
    <cellStyle name="Prosent 2 3 4 2" xfId="125" xr:uid="{00000000-0005-0000-0000-0000B7000000}"/>
    <cellStyle name="Prosent 2 3 4 2 2" xfId="196" xr:uid="{00000000-0005-0000-0000-0000B8000000}"/>
    <cellStyle name="Prosent 2 3 5" xfId="131" xr:uid="{00000000-0005-0000-0000-0000B9000000}"/>
    <cellStyle name="Prosent 2 3 5 2" xfId="202" xr:uid="{00000000-0005-0000-0000-0000BA000000}"/>
    <cellStyle name="Prosent 2 3 6" xfId="59" xr:uid="{00000000-0005-0000-0000-0000BB000000}"/>
    <cellStyle name="Prosent 2 3 7" xfId="165" xr:uid="{00000000-0005-0000-0000-0000BC000000}"/>
    <cellStyle name="Prosent 2 4" xfId="21" xr:uid="{00000000-0005-0000-0000-0000BD000000}"/>
    <cellStyle name="Prosent 2 4 2" xfId="50" xr:uid="{00000000-0005-0000-0000-0000BE000000}"/>
    <cellStyle name="Prosent 2 4 2 2" xfId="79" xr:uid="{00000000-0005-0000-0000-0000BF000000}"/>
    <cellStyle name="Prosent 2 4 2 3" xfId="181" xr:uid="{00000000-0005-0000-0000-0000C0000000}"/>
    <cellStyle name="Prosent 2 4 3" xfId="56" xr:uid="{00000000-0005-0000-0000-0000C1000000}"/>
    <cellStyle name="Prosent 2 4 4" xfId="162" xr:uid="{00000000-0005-0000-0000-0000C2000000}"/>
    <cellStyle name="Prosent 2 5" xfId="28" xr:uid="{00000000-0005-0000-0000-0000C3000000}"/>
    <cellStyle name="Prosent 2 5 2" xfId="33" xr:uid="{00000000-0005-0000-0000-0000C4000000}"/>
    <cellStyle name="Prosent 2 5 2 2" xfId="67" xr:uid="{00000000-0005-0000-0000-0000C5000000}"/>
    <cellStyle name="Prosent 2 5 2 3" xfId="172" xr:uid="{00000000-0005-0000-0000-0000C6000000}"/>
    <cellStyle name="Prosent 2 6" xfId="14" xr:uid="{00000000-0005-0000-0000-0000C7000000}"/>
    <cellStyle name="Prosent 2 6 2" xfId="123" xr:uid="{00000000-0005-0000-0000-0000C8000000}"/>
    <cellStyle name="Prosent 2 6 3" xfId="194" xr:uid="{00000000-0005-0000-0000-0000C9000000}"/>
    <cellStyle name="Prosent 2 7" xfId="134" xr:uid="{00000000-0005-0000-0000-0000CA000000}"/>
    <cellStyle name="Prosent 2 7 2" xfId="205" xr:uid="{00000000-0005-0000-0000-0000CB000000}"/>
    <cellStyle name="Prosent 2 8" xfId="142" xr:uid="{00000000-0005-0000-0000-0000CC000000}"/>
    <cellStyle name="Prosent 2 8 2" xfId="213" xr:uid="{00000000-0005-0000-0000-0000CD000000}"/>
    <cellStyle name="Prosent 2 9" xfId="128" xr:uid="{00000000-0005-0000-0000-0000CE000000}"/>
    <cellStyle name="Prosent 2 9 2" xfId="199" xr:uid="{00000000-0005-0000-0000-0000CF000000}"/>
    <cellStyle name="Prosent 3" xfId="11" xr:uid="{00000000-0005-0000-0000-0000D0000000}"/>
    <cellStyle name="Prosent 3 2" xfId="46" xr:uid="{00000000-0005-0000-0000-0000D1000000}"/>
    <cellStyle name="Prosent 3 2 2" xfId="75" xr:uid="{00000000-0005-0000-0000-0000D2000000}"/>
    <cellStyle name="Prosent 3 2 3" xfId="177" xr:uid="{00000000-0005-0000-0000-0000D3000000}"/>
    <cellStyle name="Prosent 4" xfId="17" xr:uid="{00000000-0005-0000-0000-0000D4000000}"/>
    <cellStyle name="Prosent 5" xfId="27" xr:uid="{00000000-0005-0000-0000-0000D5000000}"/>
    <cellStyle name="Prosent 5 2" xfId="148" xr:uid="{00000000-0005-0000-0000-0000D6000000}"/>
    <cellStyle name="Prosent 6" xfId="62" xr:uid="{00000000-0005-0000-0000-0000D7000000}"/>
    <cellStyle name="Prosent 7" xfId="168" xr:uid="{00000000-0005-0000-0000-0000D8000000}"/>
    <cellStyle name="Svein" xfId="5" xr:uid="{00000000-0005-0000-0000-0000D9000000}"/>
    <cellStyle name="Svein 2" xfId="12" xr:uid="{00000000-0005-0000-0000-0000DA000000}"/>
    <cellStyle name="Svein 3" xfId="96" xr:uid="{00000000-0005-0000-0000-0000DB000000}"/>
    <cellStyle name="Tusen[0]" xfId="6" xr:uid="{00000000-0005-0000-0000-0000DC000000}"/>
    <cellStyle name="Tusenskille 2" xfId="86" xr:uid="{00000000-0005-0000-0000-0000DD000000}"/>
    <cellStyle name="Tusenskille 2 2" xfId="99" xr:uid="{00000000-0005-0000-0000-0000DE000000}"/>
    <cellStyle name="Tusenskille 2 3" xfId="97" xr:uid="{00000000-0005-0000-0000-0000DF000000}"/>
    <cellStyle name="Tusenskille 3" xfId="8" xr:uid="{00000000-0005-0000-0000-0000E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3850" y="6477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3850" y="6477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9528</xdr:colOff>
      <xdr:row>10</xdr:row>
      <xdr:rowOff>85725</xdr:rowOff>
    </xdr:from>
    <xdr:ext cx="2174872" cy="257175"/>
    <xdr:sp macro="" textlink="">
      <xdr:nvSpPr>
        <xdr:cNvPr id="4" name="AutoShape 3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528" y="1647825"/>
          <a:ext cx="2174872" cy="25717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23850" y="6096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3850" y="6096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kommune-my.sharepoint.com/personal/elisabeth_boe_byr_oslo_kommune_no/Documents/Rapportering/Rapportering%202024/&#197;rsstatistikk%2031.12.2024/Innsendt%20fra%20bydelene/009%20Bydel%20Bjerke%20T3-2024-Bydel%20Bjerke.%20.xlsx" TargetMode="External"/><Relationship Id="rId1" Type="http://schemas.openxmlformats.org/officeDocument/2006/relationships/externalLinkPath" Target="/personal/elisabeth_boe_byr_oslo_kommune_no/Documents/Rapportering/Rapportering%202024/&#197;rsstatistikk%2031.12.2024/Innsendt%20fra%20bydelene/009%20Bydel%20Bjerke%20T3-2024-Bydel%20Bjerke.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_2003B_XLS"/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  <sheetName val="MAL2T-2003A_XL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L T3-2024A.XLS"/>
      <sheetName val="MAL2024B.XLS"/>
      <sheetName val="Kriteriebefolkning 01.01.2024"/>
      <sheetName val="Funksjonsområder"/>
      <sheetName val="Lenke til publisert årstatist."/>
    </sheetNames>
    <sheetDataSet>
      <sheetData sheetId="0">
        <row r="121">
          <cell r="N121"/>
        </row>
        <row r="293">
          <cell r="D293">
            <v>3</v>
          </cell>
          <cell r="E293">
            <v>1</v>
          </cell>
          <cell r="F293">
            <v>1.6666666666666667</v>
          </cell>
          <cell r="G293">
            <v>0</v>
          </cell>
          <cell r="H293">
            <v>595</v>
          </cell>
        </row>
        <row r="300">
          <cell r="D300">
            <v>1</v>
          </cell>
          <cell r="E300">
            <v>1</v>
          </cell>
          <cell r="F300">
            <v>2</v>
          </cell>
          <cell r="G300">
            <v>0</v>
          </cell>
          <cell r="H300">
            <v>358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93</v>
          </cell>
        </row>
        <row r="314">
          <cell r="D314">
            <v>2</v>
          </cell>
          <cell r="E314">
            <v>0</v>
          </cell>
          <cell r="F314">
            <v>3.5</v>
          </cell>
          <cell r="G314">
            <v>0</v>
          </cell>
          <cell r="H314">
            <v>1250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8">
          <cell r="E328">
            <v>378.75</v>
          </cell>
          <cell r="F328">
            <v>356.25</v>
          </cell>
          <cell r="H328">
            <v>180</v>
          </cell>
          <cell r="I328">
            <v>15</v>
          </cell>
          <cell r="J328">
            <v>56.3</v>
          </cell>
        </row>
        <row r="329">
          <cell r="E329">
            <v>131.25</v>
          </cell>
          <cell r="F329"/>
          <cell r="H329">
            <v>0</v>
          </cell>
          <cell r="I329"/>
          <cell r="J329">
            <v>18.75</v>
          </cell>
        </row>
        <row r="330">
          <cell r="E330">
            <v>28</v>
          </cell>
          <cell r="F330">
            <v>20</v>
          </cell>
          <cell r="H330">
            <v>0</v>
          </cell>
          <cell r="I330">
            <v>3</v>
          </cell>
          <cell r="J330">
            <v>3</v>
          </cell>
        </row>
        <row r="331">
          <cell r="E331">
            <v>6</v>
          </cell>
          <cell r="F331">
            <v>3</v>
          </cell>
          <cell r="H331">
            <v>0</v>
          </cell>
          <cell r="I331">
            <v>0</v>
          </cell>
          <cell r="J331">
            <v>9.5</v>
          </cell>
        </row>
        <row r="332">
          <cell r="E332">
            <v>37.5</v>
          </cell>
          <cell r="F332">
            <v>37.5</v>
          </cell>
          <cell r="H332">
            <v>3</v>
          </cell>
          <cell r="I332">
            <v>3</v>
          </cell>
          <cell r="J332">
            <v>12.5</v>
          </cell>
        </row>
        <row r="333">
          <cell r="E333">
            <v>75</v>
          </cell>
          <cell r="F333">
            <v>18.75</v>
          </cell>
          <cell r="H333">
            <v>0</v>
          </cell>
          <cell r="I333">
            <v>0.75</v>
          </cell>
          <cell r="J333">
            <v>12.5</v>
          </cell>
        </row>
        <row r="341">
          <cell r="F341">
            <v>746</v>
          </cell>
          <cell r="G341">
            <v>704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232"/>
  <sheetViews>
    <sheetView showGridLines="0" tabSelected="1" zoomScaleNormal="100" workbookViewId="0">
      <selection activeCell="P7" sqref="P7"/>
    </sheetView>
  </sheetViews>
  <sheetFormatPr baseColWidth="10" defaultColWidth="11.42578125" defaultRowHeight="12" x14ac:dyDescent="0.2"/>
  <cols>
    <col min="1" max="1" width="4.85546875" style="3" customWidth="1"/>
    <col min="2" max="2" width="22" style="1" bestFit="1" customWidth="1"/>
    <col min="3" max="3" width="10.42578125" style="1" customWidth="1"/>
    <col min="4" max="9" width="8.7109375" style="1" customWidth="1"/>
    <col min="10" max="12" width="11.42578125" style="1" customWidth="1"/>
    <col min="13" max="13" width="5.7109375" style="1" customWidth="1"/>
    <col min="14" max="14" width="7" style="1" customWidth="1"/>
    <col min="15" max="15" width="26" style="1" customWidth="1"/>
    <col min="16" max="16" width="13.140625" style="1" customWidth="1"/>
    <col min="17" max="17" width="11.42578125" style="1" customWidth="1"/>
    <col min="18" max="16384" width="11.42578125" style="1"/>
  </cols>
  <sheetData>
    <row r="1" spans="1:22" x14ac:dyDescent="0.2">
      <c r="A1" s="18" t="s">
        <v>0</v>
      </c>
      <c r="B1" s="18"/>
    </row>
    <row r="2" spans="1:22" x14ac:dyDescent="0.2">
      <c r="A2" s="2" t="s">
        <v>1</v>
      </c>
    </row>
    <row r="4" spans="1:22" x14ac:dyDescent="0.2">
      <c r="A4" s="19" t="str">
        <f>A14</f>
        <v>Tabell 2-C-1-A1 - Sum personellinnsats innen helsestasjons- og skolehelsetjeneste - timeverk pr. uke</v>
      </c>
      <c r="B4" s="20"/>
      <c r="C4" s="20"/>
      <c r="D4" s="20"/>
      <c r="E4" s="20"/>
      <c r="F4" s="20"/>
      <c r="G4" s="20"/>
      <c r="H4" s="20"/>
      <c r="I4" s="20"/>
      <c r="J4" s="20"/>
      <c r="K4" s="20"/>
      <c r="R4" s="1">
        <v>7.35</v>
      </c>
      <c r="T4" s="75"/>
    </row>
    <row r="5" spans="1:22" x14ac:dyDescent="0.2">
      <c r="A5" s="4" t="str">
        <f>A45</f>
        <v>Tabell 2-B-1-A2 - Sum personellinnsats- helsestasjonstjeneste til gravide og barn 0 - 5 år - timeverk pr. uke</v>
      </c>
    </row>
    <row r="6" spans="1:22" x14ac:dyDescent="0.2">
      <c r="A6" s="4" t="str">
        <f>A107</f>
        <v>Tabell 2-B-1-A3 - Sum personellinnsats- skolehelsetjeneste i ungdomstrinnet - timeverk pr. uke</v>
      </c>
    </row>
    <row r="7" spans="1:22" x14ac:dyDescent="0.2">
      <c r="A7" s="4" t="str">
        <f>A138</f>
        <v>Tabell 2-B-1-A4 - Sum personellinnsats- skolehelsetjeneste i videregående skole - timeverk pr. uke</v>
      </c>
    </row>
    <row r="8" spans="1:22" x14ac:dyDescent="0.2">
      <c r="A8" s="4" t="str">
        <f>A171</f>
        <v>Tabell 2-B-1-A5 - Sum personellinnsats- helsestasjon for ungdom - timeverk pr. uke</v>
      </c>
    </row>
    <row r="9" spans="1:22" x14ac:dyDescent="0.2">
      <c r="A9" s="4" t="str">
        <f>A203</f>
        <v>Tabell 2-B-1-A6 - Sum personellinnsats  - ledelse - innen helsestasjons- og skolehelsetjeneste - timeverk pr. uke</v>
      </c>
    </row>
    <row r="10" spans="1:22" x14ac:dyDescent="0.2">
      <c r="A10" s="4" t="str">
        <f>N14</f>
        <v>Tabell 2-B-1-B - Helsestasjon for ungdom</v>
      </c>
      <c r="O10" s="1" t="s">
        <v>2</v>
      </c>
    </row>
    <row r="11" spans="1:22" x14ac:dyDescent="0.2">
      <c r="A11" s="4"/>
      <c r="J11" s="21"/>
      <c r="K11" s="21"/>
    </row>
    <row r="12" spans="1:22" x14ac:dyDescent="0.2">
      <c r="A12" s="4"/>
    </row>
    <row r="13" spans="1:22" x14ac:dyDescent="0.2">
      <c r="A13" s="4"/>
    </row>
    <row r="14" spans="1:22" s="5" customFormat="1" ht="12.75" thickBot="1" x14ac:dyDescent="0.25">
      <c r="A14" s="22" t="s">
        <v>3</v>
      </c>
      <c r="N14" s="22" t="s">
        <v>4</v>
      </c>
    </row>
    <row r="15" spans="1:22" s="5" customFormat="1" ht="60.75" thickBot="1" x14ac:dyDescent="0.25">
      <c r="A15" s="6" t="s">
        <v>5</v>
      </c>
      <c r="B15" s="7" t="s">
        <v>6</v>
      </c>
      <c r="C15" s="8" t="s">
        <v>7</v>
      </c>
      <c r="D15" s="8" t="s">
        <v>8</v>
      </c>
      <c r="E15" s="8" t="s">
        <v>9</v>
      </c>
      <c r="F15" s="8" t="s">
        <v>10</v>
      </c>
      <c r="G15" s="8" t="s">
        <v>11</v>
      </c>
      <c r="H15" s="9" t="s">
        <v>12</v>
      </c>
      <c r="I15" s="9" t="s">
        <v>13</v>
      </c>
      <c r="N15" s="6" t="s">
        <v>5</v>
      </c>
      <c r="O15" s="7" t="s">
        <v>6</v>
      </c>
      <c r="P15" s="17" t="s">
        <v>14</v>
      </c>
      <c r="Q15" s="17" t="s">
        <v>15</v>
      </c>
      <c r="V15" s="5" t="s">
        <v>2</v>
      </c>
    </row>
    <row r="16" spans="1:22" x14ac:dyDescent="0.2">
      <c r="A16" s="10">
        <v>1</v>
      </c>
      <c r="B16" s="11" t="s">
        <v>16</v>
      </c>
      <c r="C16" s="54">
        <f t="shared" ref="C16:I30" si="0">C47+C79+C109+C140+C173+C205</f>
        <v>1485</v>
      </c>
      <c r="D16" s="55">
        <f t="shared" si="0"/>
        <v>412.5</v>
      </c>
      <c r="E16" s="55">
        <f t="shared" si="0"/>
        <v>69</v>
      </c>
      <c r="F16" s="55">
        <f t="shared" si="0"/>
        <v>71.599999999999994</v>
      </c>
      <c r="G16" s="55">
        <f t="shared" si="0"/>
        <v>216.2</v>
      </c>
      <c r="H16" s="56">
        <f t="shared" si="0"/>
        <v>232.5</v>
      </c>
      <c r="I16" s="57">
        <f t="shared" si="0"/>
        <v>2486.8000000000002</v>
      </c>
      <c r="N16" s="10">
        <v>1</v>
      </c>
      <c r="O16" s="11" t="s">
        <v>16</v>
      </c>
      <c r="P16" s="99">
        <v>3473</v>
      </c>
      <c r="Q16" s="100">
        <v>1521</v>
      </c>
    </row>
    <row r="17" spans="1:20" x14ac:dyDescent="0.2">
      <c r="A17" s="12">
        <v>2</v>
      </c>
      <c r="B17" s="13" t="s">
        <v>17</v>
      </c>
      <c r="C17" s="58">
        <f t="shared" si="0"/>
        <v>1672.4</v>
      </c>
      <c r="D17" s="59">
        <f t="shared" si="0"/>
        <v>453.75</v>
      </c>
      <c r="E17" s="59">
        <f t="shared" si="0"/>
        <v>54.75</v>
      </c>
      <c r="F17" s="59">
        <f t="shared" si="0"/>
        <v>142</v>
      </c>
      <c r="G17" s="59">
        <f t="shared" si="0"/>
        <v>191.25</v>
      </c>
      <c r="H17" s="60">
        <f t="shared" si="0"/>
        <v>150</v>
      </c>
      <c r="I17" s="61">
        <f t="shared" si="0"/>
        <v>2664.15</v>
      </c>
      <c r="N17" s="12">
        <v>2</v>
      </c>
      <c r="O17" s="13" t="s">
        <v>17</v>
      </c>
      <c r="P17" s="67">
        <v>1755</v>
      </c>
      <c r="Q17" s="24">
        <v>1209</v>
      </c>
    </row>
    <row r="18" spans="1:20" x14ac:dyDescent="0.2">
      <c r="A18" s="12">
        <v>3</v>
      </c>
      <c r="B18" s="13" t="s">
        <v>18</v>
      </c>
      <c r="C18" s="58">
        <f t="shared" si="0"/>
        <v>911.25</v>
      </c>
      <c r="D18" s="59">
        <f t="shared" si="0"/>
        <v>228.75</v>
      </c>
      <c r="E18" s="59">
        <f t="shared" si="0"/>
        <v>50</v>
      </c>
      <c r="F18" s="59">
        <f t="shared" si="0"/>
        <v>55</v>
      </c>
      <c r="G18" s="59">
        <f t="shared" si="0"/>
        <v>112.5</v>
      </c>
      <c r="H18" s="60">
        <f t="shared" si="0"/>
        <v>37.5</v>
      </c>
      <c r="I18" s="61">
        <f t="shared" si="0"/>
        <v>1395</v>
      </c>
      <c r="N18" s="12">
        <v>3</v>
      </c>
      <c r="O18" s="13" t="s">
        <v>18</v>
      </c>
      <c r="P18" s="67">
        <v>264</v>
      </c>
      <c r="Q18" s="24">
        <v>169</v>
      </c>
    </row>
    <row r="19" spans="1:20" x14ac:dyDescent="0.2">
      <c r="A19" s="12">
        <v>4</v>
      </c>
      <c r="B19" s="13" t="s">
        <v>19</v>
      </c>
      <c r="C19" s="58">
        <f t="shared" si="0"/>
        <v>933.75</v>
      </c>
      <c r="D19" s="59">
        <f t="shared" si="0"/>
        <v>189.375</v>
      </c>
      <c r="E19" s="59">
        <f t="shared" si="0"/>
        <v>107.8</v>
      </c>
      <c r="F19" s="59">
        <f t="shared" si="0"/>
        <v>112.5</v>
      </c>
      <c r="G19" s="59">
        <f t="shared" si="0"/>
        <v>0</v>
      </c>
      <c r="H19" s="60">
        <f t="shared" si="0"/>
        <v>75</v>
      </c>
      <c r="I19" s="61">
        <f t="shared" si="0"/>
        <v>1418.425</v>
      </c>
      <c r="N19" s="12">
        <v>4</v>
      </c>
      <c r="O19" s="13" t="s">
        <v>19</v>
      </c>
      <c r="P19" s="67">
        <v>3667</v>
      </c>
      <c r="Q19" s="24">
        <v>2497</v>
      </c>
    </row>
    <row r="20" spans="1:20" x14ac:dyDescent="0.2">
      <c r="A20" s="12">
        <v>5</v>
      </c>
      <c r="B20" s="13" t="s">
        <v>20</v>
      </c>
      <c r="C20" s="58">
        <f t="shared" si="0"/>
        <v>1046.25</v>
      </c>
      <c r="D20" s="59">
        <f t="shared" si="0"/>
        <v>251.25</v>
      </c>
      <c r="E20" s="59">
        <f t="shared" si="0"/>
        <v>61</v>
      </c>
      <c r="F20" s="59">
        <f t="shared" si="0"/>
        <v>39.25</v>
      </c>
      <c r="G20" s="59">
        <f t="shared" si="0"/>
        <v>202.5</v>
      </c>
      <c r="H20" s="60">
        <f t="shared" si="0"/>
        <v>82.5</v>
      </c>
      <c r="I20" s="61">
        <f t="shared" si="0"/>
        <v>1682.75</v>
      </c>
      <c r="N20" s="12">
        <v>5</v>
      </c>
      <c r="O20" s="13" t="s">
        <v>20</v>
      </c>
      <c r="P20" s="67">
        <v>3194</v>
      </c>
      <c r="Q20" s="24">
        <v>1724</v>
      </c>
    </row>
    <row r="21" spans="1:20" x14ac:dyDescent="0.2">
      <c r="A21" s="12">
        <v>6</v>
      </c>
      <c r="B21" s="13" t="s">
        <v>21</v>
      </c>
      <c r="C21" s="58">
        <f t="shared" si="0"/>
        <v>892.42</v>
      </c>
      <c r="D21" s="59">
        <f t="shared" si="0"/>
        <v>90</v>
      </c>
      <c r="E21" s="59">
        <f t="shared" si="0"/>
        <v>33</v>
      </c>
      <c r="F21" s="59">
        <f t="shared" si="0"/>
        <v>100.8</v>
      </c>
      <c r="G21" s="59">
        <f t="shared" si="0"/>
        <v>0</v>
      </c>
      <c r="H21" s="60">
        <f t="shared" si="0"/>
        <v>75</v>
      </c>
      <c r="I21" s="61">
        <f t="shared" si="0"/>
        <v>1191.2199999999998</v>
      </c>
      <c r="N21" s="12">
        <v>6</v>
      </c>
      <c r="O21" s="13" t="s">
        <v>21</v>
      </c>
      <c r="P21" s="67">
        <v>963</v>
      </c>
      <c r="Q21" s="24">
        <v>450</v>
      </c>
    </row>
    <row r="22" spans="1:20" x14ac:dyDescent="0.2">
      <c r="A22" s="12">
        <v>7</v>
      </c>
      <c r="B22" s="13" t="s">
        <v>22</v>
      </c>
      <c r="C22" s="58">
        <f t="shared" si="0"/>
        <v>1204</v>
      </c>
      <c r="D22" s="59">
        <f t="shared" si="0"/>
        <v>218</v>
      </c>
      <c r="E22" s="59">
        <f t="shared" si="0"/>
        <v>74</v>
      </c>
      <c r="F22" s="59">
        <f t="shared" si="0"/>
        <v>108</v>
      </c>
      <c r="G22" s="59">
        <f t="shared" si="0"/>
        <v>0</v>
      </c>
      <c r="H22" s="60">
        <f t="shared" si="0"/>
        <v>97</v>
      </c>
      <c r="I22" s="61">
        <f t="shared" si="0"/>
        <v>1701</v>
      </c>
      <c r="N22" s="12">
        <v>7</v>
      </c>
      <c r="O22" s="13" t="s">
        <v>22</v>
      </c>
      <c r="P22" s="67">
        <v>784</v>
      </c>
      <c r="Q22" s="24">
        <v>302</v>
      </c>
    </row>
    <row r="23" spans="1:20" x14ac:dyDescent="0.2">
      <c r="A23" s="12">
        <v>8</v>
      </c>
      <c r="B23" s="13" t="s">
        <v>23</v>
      </c>
      <c r="C23" s="58">
        <f t="shared" si="0"/>
        <v>1282.5</v>
      </c>
      <c r="D23" s="59">
        <f t="shared" si="0"/>
        <v>131.25</v>
      </c>
      <c r="E23" s="59">
        <f t="shared" si="0"/>
        <v>54</v>
      </c>
      <c r="F23" s="59">
        <f t="shared" si="0"/>
        <v>53</v>
      </c>
      <c r="G23" s="59">
        <f t="shared" si="0"/>
        <v>84.38</v>
      </c>
      <c r="H23" s="60">
        <f t="shared" si="0"/>
        <v>90</v>
      </c>
      <c r="I23" s="61">
        <f t="shared" si="0"/>
        <v>1695.13</v>
      </c>
      <c r="N23" s="12">
        <v>8</v>
      </c>
      <c r="O23" s="13" t="s">
        <v>23</v>
      </c>
      <c r="P23" s="67">
        <v>3003</v>
      </c>
      <c r="Q23" s="24">
        <v>1157</v>
      </c>
    </row>
    <row r="24" spans="1:20" x14ac:dyDescent="0.2">
      <c r="A24" s="12">
        <v>9</v>
      </c>
      <c r="B24" s="13" t="s">
        <v>24</v>
      </c>
      <c r="C24" s="58">
        <f t="shared" si="0"/>
        <v>986.3</v>
      </c>
      <c r="D24" s="59">
        <f t="shared" si="0"/>
        <v>150</v>
      </c>
      <c r="E24" s="59">
        <f t="shared" si="0"/>
        <v>54</v>
      </c>
      <c r="F24" s="59">
        <f t="shared" si="0"/>
        <v>18.5</v>
      </c>
      <c r="G24" s="59">
        <f t="shared" si="0"/>
        <v>93.5</v>
      </c>
      <c r="H24" s="60">
        <f t="shared" si="0"/>
        <v>107</v>
      </c>
      <c r="I24" s="61">
        <f t="shared" si="0"/>
        <v>1409.3</v>
      </c>
      <c r="N24" s="12">
        <v>9</v>
      </c>
      <c r="O24" s="13" t="s">
        <v>24</v>
      </c>
      <c r="P24" s="67">
        <f>'[2]MAL T3-2024A.XLS'!$F$341</f>
        <v>746</v>
      </c>
      <c r="Q24" s="24">
        <f>'[2]MAL T3-2024A.XLS'!$G$341</f>
        <v>704</v>
      </c>
      <c r="T24" s="1" t="s">
        <v>2</v>
      </c>
    </row>
    <row r="25" spans="1:20" x14ac:dyDescent="0.2">
      <c r="A25" s="12">
        <v>10</v>
      </c>
      <c r="B25" s="13" t="s">
        <v>25</v>
      </c>
      <c r="C25" s="58">
        <f t="shared" si="0"/>
        <v>847.55</v>
      </c>
      <c r="D25" s="59">
        <f t="shared" si="0"/>
        <v>179.3</v>
      </c>
      <c r="E25" s="59">
        <f t="shared" si="0"/>
        <v>27</v>
      </c>
      <c r="F25" s="59">
        <f t="shared" si="0"/>
        <v>180</v>
      </c>
      <c r="G25" s="59">
        <f t="shared" si="0"/>
        <v>37.5</v>
      </c>
      <c r="H25" s="60">
        <f t="shared" si="0"/>
        <v>37.5</v>
      </c>
      <c r="I25" s="61">
        <f t="shared" si="0"/>
        <v>1308.8499999999999</v>
      </c>
      <c r="N25" s="12">
        <v>10</v>
      </c>
      <c r="O25" s="13" t="s">
        <v>25</v>
      </c>
      <c r="P25" s="67">
        <v>190</v>
      </c>
      <c r="Q25" s="24">
        <v>190</v>
      </c>
    </row>
    <row r="26" spans="1:20" x14ac:dyDescent="0.2">
      <c r="A26" s="12">
        <v>11</v>
      </c>
      <c r="B26" s="13" t="s">
        <v>26</v>
      </c>
      <c r="C26" s="58">
        <f t="shared" si="0"/>
        <v>991.25</v>
      </c>
      <c r="D26" s="59">
        <f t="shared" si="0"/>
        <v>165</v>
      </c>
      <c r="E26" s="59">
        <f t="shared" si="0"/>
        <v>61</v>
      </c>
      <c r="F26" s="59">
        <f t="shared" si="0"/>
        <v>293</v>
      </c>
      <c r="G26" s="59">
        <f t="shared" si="0"/>
        <v>113</v>
      </c>
      <c r="H26" s="60">
        <f t="shared" si="0"/>
        <v>115</v>
      </c>
      <c r="I26" s="61">
        <f t="shared" si="0"/>
        <v>1738.25</v>
      </c>
      <c r="N26" s="12">
        <v>11</v>
      </c>
      <c r="O26" s="13" t="s">
        <v>27</v>
      </c>
      <c r="P26" s="67">
        <v>569</v>
      </c>
      <c r="Q26" s="24">
        <v>319</v>
      </c>
    </row>
    <row r="27" spans="1:20" x14ac:dyDescent="0.2">
      <c r="A27" s="12">
        <v>12</v>
      </c>
      <c r="B27" s="13" t="s">
        <v>28</v>
      </c>
      <c r="C27" s="58">
        <f t="shared" si="0"/>
        <v>976.8</v>
      </c>
      <c r="D27" s="59">
        <f t="shared" si="0"/>
        <v>225</v>
      </c>
      <c r="E27" s="59">
        <f t="shared" si="0"/>
        <v>93.75</v>
      </c>
      <c r="F27" s="59">
        <f t="shared" si="0"/>
        <v>52.25</v>
      </c>
      <c r="G27" s="59">
        <f t="shared" si="0"/>
        <v>150.01999999999998</v>
      </c>
      <c r="H27" s="60">
        <f t="shared" si="0"/>
        <v>93.75</v>
      </c>
      <c r="I27" s="61">
        <f t="shared" si="0"/>
        <v>1591.5700000000002</v>
      </c>
      <c r="K27" s="1" t="s">
        <v>29</v>
      </c>
      <c r="N27" s="12">
        <v>12</v>
      </c>
      <c r="O27" s="13" t="s">
        <v>30</v>
      </c>
      <c r="P27" s="67">
        <v>394</v>
      </c>
      <c r="Q27" s="24">
        <v>276</v>
      </c>
    </row>
    <row r="28" spans="1:20" x14ac:dyDescent="0.2">
      <c r="A28" s="12">
        <v>13</v>
      </c>
      <c r="B28" s="13" t="s">
        <v>31</v>
      </c>
      <c r="C28" s="58">
        <f t="shared" si="0"/>
        <v>1436.25</v>
      </c>
      <c r="D28" s="59">
        <f t="shared" si="0"/>
        <v>206.25</v>
      </c>
      <c r="E28" s="59">
        <f t="shared" si="0"/>
        <v>69</v>
      </c>
      <c r="F28" s="59">
        <f t="shared" si="0"/>
        <v>14.5</v>
      </c>
      <c r="G28" s="59">
        <f t="shared" si="0"/>
        <v>0.5</v>
      </c>
      <c r="H28" s="60">
        <f t="shared" si="0"/>
        <v>75</v>
      </c>
      <c r="I28" s="61">
        <f t="shared" si="0"/>
        <v>1801.5</v>
      </c>
      <c r="K28" s="16">
        <v>1950</v>
      </c>
      <c r="N28" s="12">
        <v>13</v>
      </c>
      <c r="O28" s="13" t="s">
        <v>31</v>
      </c>
      <c r="P28" s="67">
        <v>903</v>
      </c>
      <c r="Q28" s="24">
        <v>408</v>
      </c>
    </row>
    <row r="29" spans="1:20" x14ac:dyDescent="0.2">
      <c r="A29" s="12">
        <v>14</v>
      </c>
      <c r="B29" s="13" t="s">
        <v>32</v>
      </c>
      <c r="C29" s="58">
        <f t="shared" si="0"/>
        <v>1451.25</v>
      </c>
      <c r="D29" s="59">
        <f t="shared" si="0"/>
        <v>202.5</v>
      </c>
      <c r="E29" s="59">
        <f t="shared" si="0"/>
        <v>42.5</v>
      </c>
      <c r="F29" s="59">
        <f t="shared" si="0"/>
        <v>84.57</v>
      </c>
      <c r="G29" s="59">
        <f t="shared" si="0"/>
        <v>311.25</v>
      </c>
      <c r="H29" s="60">
        <f t="shared" si="0"/>
        <v>112.5</v>
      </c>
      <c r="I29" s="61">
        <f t="shared" si="0"/>
        <v>2204.5699999999997</v>
      </c>
      <c r="N29" s="12">
        <v>14</v>
      </c>
      <c r="O29" s="13" t="s">
        <v>32</v>
      </c>
      <c r="P29" s="67">
        <v>1260</v>
      </c>
      <c r="Q29" s="24">
        <v>927</v>
      </c>
    </row>
    <row r="30" spans="1:20" ht="12.75" thickBot="1" x14ac:dyDescent="0.25">
      <c r="A30" s="14">
        <v>15</v>
      </c>
      <c r="B30" s="15" t="s">
        <v>33</v>
      </c>
      <c r="C30" s="62">
        <f t="shared" si="0"/>
        <v>946</v>
      </c>
      <c r="D30" s="63">
        <f t="shared" si="0"/>
        <v>174.5</v>
      </c>
      <c r="E30" s="63">
        <f t="shared" si="0"/>
        <v>48</v>
      </c>
      <c r="F30" s="63">
        <f t="shared" si="0"/>
        <v>1</v>
      </c>
      <c r="G30" s="63">
        <f t="shared" si="0"/>
        <v>0</v>
      </c>
      <c r="H30" s="64">
        <f t="shared" si="0"/>
        <v>131.5</v>
      </c>
      <c r="I30" s="65">
        <f t="shared" si="0"/>
        <v>1301</v>
      </c>
      <c r="K30" s="1" t="s">
        <v>34</v>
      </c>
      <c r="L30" s="1" t="s">
        <v>35</v>
      </c>
      <c r="N30" s="14">
        <v>15</v>
      </c>
      <c r="O30" s="15" t="s">
        <v>33</v>
      </c>
      <c r="P30" s="68">
        <v>337</v>
      </c>
      <c r="Q30" s="26">
        <v>163</v>
      </c>
    </row>
    <row r="31" spans="1:20" s="16" customFormat="1" x14ac:dyDescent="0.2">
      <c r="A31" s="27"/>
      <c r="B31" s="43" t="s">
        <v>70</v>
      </c>
      <c r="C31" s="37">
        <f t="shared" ref="C31:I31" si="1">SUM(C16:C30)</f>
        <v>17062.969999999998</v>
      </c>
      <c r="D31" s="28">
        <f t="shared" si="1"/>
        <v>3277.4250000000002</v>
      </c>
      <c r="E31" s="28">
        <f t="shared" si="1"/>
        <v>898.8</v>
      </c>
      <c r="F31" s="28">
        <f t="shared" si="1"/>
        <v>1325.97</v>
      </c>
      <c r="G31" s="28">
        <f t="shared" si="1"/>
        <v>1512.6</v>
      </c>
      <c r="H31" s="29">
        <f t="shared" si="1"/>
        <v>1511.75</v>
      </c>
      <c r="I31" s="46">
        <f t="shared" si="1"/>
        <v>25589.514999999996</v>
      </c>
      <c r="J31" s="74"/>
      <c r="K31" s="16">
        <f>I31*52</f>
        <v>1330654.7799999998</v>
      </c>
      <c r="L31" s="16">
        <f>K31/$K$28</f>
        <v>682.38706666666656</v>
      </c>
      <c r="N31" s="27"/>
      <c r="O31" s="43" t="s">
        <v>70</v>
      </c>
      <c r="P31" s="66">
        <f>SUM(P16:P30)</f>
        <v>21502</v>
      </c>
      <c r="Q31" s="77">
        <f>SUM(Q16:Q30)</f>
        <v>12016</v>
      </c>
    </row>
    <row r="32" spans="1:20" x14ac:dyDescent="0.2">
      <c r="A32" s="32"/>
      <c r="B32" s="44" t="s">
        <v>69</v>
      </c>
      <c r="C32" s="38">
        <v>17138.04</v>
      </c>
      <c r="D32" s="33">
        <v>3217.38</v>
      </c>
      <c r="E32" s="33">
        <v>848.25</v>
      </c>
      <c r="F32" s="33">
        <v>1163.23</v>
      </c>
      <c r="G32" s="33">
        <v>1475.53</v>
      </c>
      <c r="H32" s="34">
        <v>1680.49</v>
      </c>
      <c r="I32" s="47">
        <v>25522.920000000002</v>
      </c>
      <c r="J32" s="75"/>
      <c r="K32" s="1">
        <v>1327191.8400000001</v>
      </c>
      <c r="L32" s="1">
        <v>680.61120000000005</v>
      </c>
      <c r="N32" s="32"/>
      <c r="O32" s="44" t="s">
        <v>69</v>
      </c>
      <c r="P32" s="38">
        <v>19139</v>
      </c>
      <c r="Q32" s="34">
        <v>12186</v>
      </c>
    </row>
    <row r="33" spans="1:19" x14ac:dyDescent="0.2">
      <c r="A33" s="32"/>
      <c r="B33" s="44" t="s">
        <v>68</v>
      </c>
      <c r="C33" s="38">
        <v>17360.41</v>
      </c>
      <c r="D33" s="33">
        <v>3145.01</v>
      </c>
      <c r="E33" s="33">
        <v>847</v>
      </c>
      <c r="F33" s="33">
        <v>984.30000000000007</v>
      </c>
      <c r="G33" s="33">
        <v>1376.6299999999999</v>
      </c>
      <c r="H33" s="34">
        <v>1623.96</v>
      </c>
      <c r="I33" s="47">
        <v>25337.309999999998</v>
      </c>
      <c r="J33" s="75"/>
      <c r="K33" s="1">
        <f t="shared" ref="K33:K37" si="2">I33*52</f>
        <v>1317540.1199999999</v>
      </c>
      <c r="L33" s="1">
        <f t="shared" ref="L33:L37" si="3">K33/$K$28</f>
        <v>675.66159999999991</v>
      </c>
      <c r="N33" s="32"/>
      <c r="O33" s="44" t="s">
        <v>68</v>
      </c>
      <c r="P33" s="38">
        <v>16823</v>
      </c>
      <c r="Q33" s="34">
        <v>11002</v>
      </c>
    </row>
    <row r="34" spans="1:19" x14ac:dyDescent="0.2">
      <c r="A34" s="32"/>
      <c r="B34" s="44" t="s">
        <v>36</v>
      </c>
      <c r="C34" s="38">
        <v>16894</v>
      </c>
      <c r="D34" s="33">
        <v>3072</v>
      </c>
      <c r="E34" s="33">
        <v>804</v>
      </c>
      <c r="F34" s="33">
        <v>805</v>
      </c>
      <c r="G34" s="33">
        <v>1395</v>
      </c>
      <c r="H34" s="34">
        <v>1572</v>
      </c>
      <c r="I34" s="47">
        <v>24542</v>
      </c>
      <c r="J34" s="75"/>
      <c r="K34" s="1">
        <f t="shared" si="2"/>
        <v>1276184</v>
      </c>
      <c r="L34" s="1">
        <f t="shared" si="3"/>
        <v>654.45333333333338</v>
      </c>
      <c r="N34" s="32"/>
      <c r="O34" s="44" t="s">
        <v>36</v>
      </c>
      <c r="P34" s="38">
        <v>17023</v>
      </c>
      <c r="Q34" s="34">
        <v>10165</v>
      </c>
    </row>
    <row r="35" spans="1:19" x14ac:dyDescent="0.2">
      <c r="A35" s="32"/>
      <c r="B35" s="44" t="s">
        <v>37</v>
      </c>
      <c r="C35" s="38">
        <v>16934.330000000002</v>
      </c>
      <c r="D35" s="33">
        <v>2817.76</v>
      </c>
      <c r="E35" s="33">
        <v>864.75</v>
      </c>
      <c r="F35" s="33">
        <v>896.69999999999993</v>
      </c>
      <c r="G35" s="33">
        <v>1504.06</v>
      </c>
      <c r="H35" s="34">
        <v>1652.01</v>
      </c>
      <c r="I35" s="47">
        <v>24669.61</v>
      </c>
      <c r="J35" s="75"/>
      <c r="K35" s="1">
        <f t="shared" si="2"/>
        <v>1282819.72</v>
      </c>
      <c r="L35" s="1">
        <f t="shared" si="3"/>
        <v>657.85626666666667</v>
      </c>
      <c r="N35" s="32"/>
      <c r="O35" s="44" t="s">
        <v>37</v>
      </c>
      <c r="P35" s="38">
        <v>10607</v>
      </c>
      <c r="Q35" s="34">
        <v>6981</v>
      </c>
    </row>
    <row r="36" spans="1:19" x14ac:dyDescent="0.2">
      <c r="A36" s="32"/>
      <c r="B36" s="44" t="s">
        <v>38</v>
      </c>
      <c r="C36" s="38">
        <v>16254.034000000001</v>
      </c>
      <c r="D36" s="33">
        <v>2590.7800000000002</v>
      </c>
      <c r="E36" s="33">
        <v>829.77</v>
      </c>
      <c r="F36" s="33">
        <v>1148.08</v>
      </c>
      <c r="G36" s="33">
        <v>1642.03</v>
      </c>
      <c r="H36" s="34">
        <v>1586.77</v>
      </c>
      <c r="I36" s="47">
        <v>24051.464</v>
      </c>
      <c r="J36" s="75"/>
      <c r="K36" s="1">
        <f t="shared" si="2"/>
        <v>1250676.128</v>
      </c>
      <c r="L36" s="1">
        <f t="shared" si="3"/>
        <v>641.37237333333337</v>
      </c>
      <c r="N36" s="32"/>
      <c r="O36" s="44" t="s">
        <v>38</v>
      </c>
      <c r="P36" s="38">
        <v>12573</v>
      </c>
      <c r="Q36" s="34">
        <v>8162</v>
      </c>
    </row>
    <row r="37" spans="1:19" x14ac:dyDescent="0.2">
      <c r="A37" s="32"/>
      <c r="B37" s="44" t="s">
        <v>39</v>
      </c>
      <c r="C37" s="38">
        <v>14456.32</v>
      </c>
      <c r="D37" s="33">
        <v>2173.13</v>
      </c>
      <c r="E37" s="33">
        <v>811.24</v>
      </c>
      <c r="F37" s="33">
        <v>1225.8</v>
      </c>
      <c r="G37" s="33">
        <v>1256.0999999999999</v>
      </c>
      <c r="H37" s="34">
        <v>1452.75</v>
      </c>
      <c r="I37" s="47">
        <v>21375.339999999997</v>
      </c>
      <c r="J37" s="75"/>
      <c r="K37" s="1">
        <f t="shared" si="2"/>
        <v>1111517.6799999997</v>
      </c>
      <c r="L37" s="1">
        <f t="shared" si="3"/>
        <v>570.00906666666651</v>
      </c>
      <c r="N37" s="32"/>
      <c r="O37" s="44" t="s">
        <v>39</v>
      </c>
      <c r="P37" s="38">
        <v>14068</v>
      </c>
      <c r="Q37" s="34">
        <v>10954</v>
      </c>
    </row>
    <row r="38" spans="1:19" x14ac:dyDescent="0.2">
      <c r="A38" s="32"/>
      <c r="B38" s="44" t="s">
        <v>40</v>
      </c>
      <c r="C38" s="38">
        <v>13361.51</v>
      </c>
      <c r="D38" s="33">
        <v>1811.125</v>
      </c>
      <c r="E38" s="33">
        <v>758.65</v>
      </c>
      <c r="F38" s="33">
        <v>918.5</v>
      </c>
      <c r="G38" s="33">
        <v>971.77</v>
      </c>
      <c r="H38" s="34">
        <v>1570.4</v>
      </c>
      <c r="I38" s="47">
        <v>19391.954999999998</v>
      </c>
      <c r="N38" s="32"/>
      <c r="O38" s="44" t="s">
        <v>40</v>
      </c>
      <c r="P38" s="38">
        <v>12795</v>
      </c>
      <c r="Q38" s="34">
        <v>9167</v>
      </c>
    </row>
    <row r="39" spans="1:19" x14ac:dyDescent="0.2">
      <c r="A39" s="32"/>
      <c r="B39" s="44" t="s">
        <v>41</v>
      </c>
      <c r="C39" s="38">
        <v>11555.7</v>
      </c>
      <c r="D39" s="33">
        <v>1374.37</v>
      </c>
      <c r="E39" s="33">
        <v>741.37</v>
      </c>
      <c r="F39" s="33">
        <v>921.55</v>
      </c>
      <c r="G39" s="33">
        <v>923.96</v>
      </c>
      <c r="H39" s="34">
        <v>1600.15</v>
      </c>
      <c r="I39" s="47">
        <v>17117.100000000002</v>
      </c>
      <c r="N39" s="32"/>
      <c r="O39" s="44" t="s">
        <v>41</v>
      </c>
      <c r="P39" s="38">
        <v>9153</v>
      </c>
      <c r="Q39" s="34">
        <v>5586</v>
      </c>
    </row>
    <row r="40" spans="1:19" x14ac:dyDescent="0.2">
      <c r="A40" s="32"/>
      <c r="B40" s="44" t="s">
        <v>42</v>
      </c>
      <c r="C40" s="38">
        <v>10319</v>
      </c>
      <c r="D40" s="33">
        <v>1069.9749999999999</v>
      </c>
      <c r="E40" s="33">
        <v>727</v>
      </c>
      <c r="F40" s="33">
        <v>724.19</v>
      </c>
      <c r="G40" s="33">
        <v>577.75</v>
      </c>
      <c r="H40" s="34">
        <v>1582.3</v>
      </c>
      <c r="I40" s="47">
        <v>15000.215</v>
      </c>
      <c r="N40" s="32"/>
      <c r="O40" s="44" t="s">
        <v>42</v>
      </c>
      <c r="P40" s="38">
        <v>7269</v>
      </c>
      <c r="Q40" s="34">
        <v>4045</v>
      </c>
    </row>
    <row r="41" spans="1:19" x14ac:dyDescent="0.2">
      <c r="A41" s="32"/>
      <c r="B41" s="44" t="s">
        <v>43</v>
      </c>
      <c r="C41" s="38">
        <v>9992.5600000000013</v>
      </c>
      <c r="D41" s="33">
        <v>1105.8</v>
      </c>
      <c r="E41" s="33">
        <v>726.15</v>
      </c>
      <c r="F41" s="33">
        <v>566.71</v>
      </c>
      <c r="G41" s="33">
        <v>480.49</v>
      </c>
      <c r="H41" s="34">
        <v>1687.83</v>
      </c>
      <c r="I41" s="47">
        <v>14559.539999999999</v>
      </c>
      <c r="N41" s="32"/>
      <c r="O41" s="44" t="s">
        <v>43</v>
      </c>
      <c r="P41" s="38">
        <v>8395</v>
      </c>
      <c r="Q41" s="34">
        <v>4446</v>
      </c>
    </row>
    <row r="42" spans="1:19" ht="12.75" thickBot="1" x14ac:dyDescent="0.25">
      <c r="A42" s="42"/>
      <c r="B42" s="45" t="s">
        <v>44</v>
      </c>
      <c r="C42" s="39">
        <v>8970.380000000001</v>
      </c>
      <c r="D42" s="40">
        <v>1072.25</v>
      </c>
      <c r="E42" s="40">
        <v>714.85</v>
      </c>
      <c r="F42" s="40">
        <v>587.79</v>
      </c>
      <c r="G42" s="40">
        <v>483.89</v>
      </c>
      <c r="H42" s="41">
        <v>1748.38</v>
      </c>
      <c r="I42" s="48">
        <v>13577.54</v>
      </c>
      <c r="N42" s="42"/>
      <c r="O42" s="45" t="s">
        <v>44</v>
      </c>
      <c r="P42" s="39">
        <v>10091</v>
      </c>
      <c r="Q42" s="41">
        <v>5919</v>
      </c>
    </row>
    <row r="43" spans="1:19" s="16" customFormat="1" x14ac:dyDescent="0.2">
      <c r="A43" s="1" t="s">
        <v>45</v>
      </c>
      <c r="B43" s="36"/>
      <c r="C43" s="1"/>
      <c r="D43" s="1"/>
      <c r="E43" s="1"/>
      <c r="F43" s="1"/>
      <c r="G43" s="1"/>
      <c r="H43" s="1"/>
      <c r="I43" s="1"/>
      <c r="M43" s="35"/>
      <c r="N43" s="53" t="s">
        <v>46</v>
      </c>
      <c r="O43" s="1"/>
      <c r="P43" s="1"/>
    </row>
    <row r="44" spans="1:19" s="16" customFormat="1" x14ac:dyDescent="0.2">
      <c r="A44" s="1" t="s">
        <v>47</v>
      </c>
      <c r="B44" s="36"/>
      <c r="C44" s="1"/>
      <c r="D44" s="1"/>
      <c r="E44" s="1"/>
      <c r="F44" s="1"/>
      <c r="G44" s="1"/>
      <c r="H44" s="1"/>
      <c r="I44" s="1"/>
      <c r="M44" s="35"/>
      <c r="N44" s="36"/>
      <c r="O44" s="1"/>
      <c r="P44" s="1"/>
    </row>
    <row r="45" spans="1:19" s="5" customFormat="1" ht="26.25" customHeight="1" thickBot="1" x14ac:dyDescent="0.25">
      <c r="A45" s="22" t="s">
        <v>48</v>
      </c>
      <c r="M45" s="1"/>
      <c r="N45" s="1"/>
      <c r="O45" s="1"/>
      <c r="P45" s="1"/>
      <c r="Q45" s="1"/>
      <c r="R45" s="1"/>
      <c r="S45" s="1"/>
    </row>
    <row r="46" spans="1:19" s="5" customFormat="1" ht="78.75" customHeight="1" thickBot="1" x14ac:dyDescent="0.25">
      <c r="A46" s="6" t="s">
        <v>5</v>
      </c>
      <c r="B46" s="7" t="s">
        <v>6</v>
      </c>
      <c r="C46" s="8" t="s">
        <v>7</v>
      </c>
      <c r="D46" s="8" t="s">
        <v>8</v>
      </c>
      <c r="E46" s="8" t="s">
        <v>9</v>
      </c>
      <c r="F46" s="8" t="s">
        <v>10</v>
      </c>
      <c r="G46" s="8" t="s">
        <v>11</v>
      </c>
      <c r="H46" s="9" t="s">
        <v>12</v>
      </c>
      <c r="I46" s="23" t="s">
        <v>13</v>
      </c>
      <c r="M46" s="1"/>
      <c r="N46" s="1"/>
      <c r="O46" s="1"/>
      <c r="P46" s="1"/>
      <c r="Q46" s="1"/>
      <c r="R46" s="1"/>
      <c r="S46" s="1"/>
    </row>
    <row r="47" spans="1:19" ht="12.95" customHeight="1" x14ac:dyDescent="0.2">
      <c r="A47" s="10">
        <v>1</v>
      </c>
      <c r="B47" s="11" t="s">
        <v>16</v>
      </c>
      <c r="C47" s="90">
        <v>776.25</v>
      </c>
      <c r="D47" s="91">
        <v>412.5</v>
      </c>
      <c r="E47" s="91">
        <v>49</v>
      </c>
      <c r="F47" s="91">
        <v>50</v>
      </c>
      <c r="G47" s="91">
        <v>75</v>
      </c>
      <c r="H47" s="92">
        <v>176.25</v>
      </c>
      <c r="I47" s="79">
        <f t="shared" ref="I47:I61" si="4">SUM(C47:H47)</f>
        <v>1539</v>
      </c>
    </row>
    <row r="48" spans="1:19" ht="12.95" customHeight="1" x14ac:dyDescent="0.2">
      <c r="A48" s="12">
        <v>2</v>
      </c>
      <c r="B48" s="13" t="s">
        <v>17</v>
      </c>
      <c r="C48" s="93">
        <v>787.5</v>
      </c>
      <c r="D48" s="89">
        <v>412.5</v>
      </c>
      <c r="E48" s="89">
        <v>45</v>
      </c>
      <c r="F48" s="89">
        <v>71</v>
      </c>
      <c r="G48" s="89">
        <v>187.5</v>
      </c>
      <c r="H48" s="94">
        <v>150</v>
      </c>
      <c r="I48" s="30">
        <f t="shared" si="4"/>
        <v>1653.5</v>
      </c>
    </row>
    <row r="49" spans="1:15" ht="12.75" x14ac:dyDescent="0.2">
      <c r="A49" s="12">
        <v>3</v>
      </c>
      <c r="B49" s="13" t="s">
        <v>18</v>
      </c>
      <c r="C49" s="93">
        <v>581.25</v>
      </c>
      <c r="D49" s="89">
        <v>228.75</v>
      </c>
      <c r="E49" s="89">
        <v>43.5</v>
      </c>
      <c r="F49" s="89">
        <v>55</v>
      </c>
      <c r="G49" s="89">
        <v>75</v>
      </c>
      <c r="H49" s="94">
        <v>37.5</v>
      </c>
      <c r="I49" s="30">
        <f t="shared" si="4"/>
        <v>1021</v>
      </c>
    </row>
    <row r="50" spans="1:15" ht="12.75" x14ac:dyDescent="0.2">
      <c r="A50" s="12">
        <v>4</v>
      </c>
      <c r="B50" s="13" t="s">
        <v>19</v>
      </c>
      <c r="C50" s="93">
        <v>318.75</v>
      </c>
      <c r="D50" s="89">
        <v>168.75</v>
      </c>
      <c r="E50" s="89">
        <v>30</v>
      </c>
      <c r="F50" s="89">
        <v>67.5</v>
      </c>
      <c r="G50" s="89">
        <v>0</v>
      </c>
      <c r="H50" s="94">
        <v>60</v>
      </c>
      <c r="I50" s="30">
        <f t="shared" si="4"/>
        <v>645</v>
      </c>
    </row>
    <row r="51" spans="1:15" ht="12.75" x14ac:dyDescent="0.2">
      <c r="A51" s="12">
        <v>5</v>
      </c>
      <c r="B51" s="13" t="s">
        <v>20</v>
      </c>
      <c r="C51" s="93">
        <v>412.5</v>
      </c>
      <c r="D51" s="89">
        <v>247.5</v>
      </c>
      <c r="E51" s="89">
        <v>41</v>
      </c>
      <c r="F51" s="89">
        <v>21.75</v>
      </c>
      <c r="G51" s="89">
        <v>56.25</v>
      </c>
      <c r="H51" s="94">
        <v>75</v>
      </c>
      <c r="I51" s="30">
        <f t="shared" si="4"/>
        <v>854</v>
      </c>
    </row>
    <row r="52" spans="1:15" ht="12.75" x14ac:dyDescent="0.2">
      <c r="A52" s="12">
        <v>6</v>
      </c>
      <c r="B52" s="13" t="s">
        <v>21</v>
      </c>
      <c r="C52" s="93">
        <v>327.37</v>
      </c>
      <c r="D52" s="89">
        <v>90</v>
      </c>
      <c r="E52" s="89">
        <v>30</v>
      </c>
      <c r="F52" s="89">
        <v>50.4</v>
      </c>
      <c r="G52" s="89">
        <v>0</v>
      </c>
      <c r="H52" s="94">
        <v>75</v>
      </c>
      <c r="I52" s="30">
        <f t="shared" si="4"/>
        <v>572.77</v>
      </c>
    </row>
    <row r="53" spans="1:15" ht="12.75" x14ac:dyDescent="0.2">
      <c r="A53" s="12">
        <v>7</v>
      </c>
      <c r="B53" s="13" t="s">
        <v>22</v>
      </c>
      <c r="C53" s="93">
        <v>439</v>
      </c>
      <c r="D53" s="89">
        <v>216</v>
      </c>
      <c r="E53" s="89">
        <v>57</v>
      </c>
      <c r="F53" s="89">
        <v>108</v>
      </c>
      <c r="G53" s="89">
        <v>0</v>
      </c>
      <c r="H53" s="94">
        <v>92</v>
      </c>
      <c r="I53" s="30">
        <f t="shared" si="4"/>
        <v>912</v>
      </c>
    </row>
    <row r="54" spans="1:15" ht="12.75" x14ac:dyDescent="0.2">
      <c r="A54" s="12">
        <v>8</v>
      </c>
      <c r="B54" s="13" t="s">
        <v>23</v>
      </c>
      <c r="C54" s="93">
        <v>292.5</v>
      </c>
      <c r="D54" s="89">
        <v>131.25</v>
      </c>
      <c r="E54" s="89">
        <v>45</v>
      </c>
      <c r="F54" s="89">
        <v>18</v>
      </c>
      <c r="G54" s="89">
        <v>30</v>
      </c>
      <c r="H54" s="94">
        <v>67.5</v>
      </c>
      <c r="I54" s="30">
        <f t="shared" si="4"/>
        <v>584.25</v>
      </c>
    </row>
    <row r="55" spans="1:15" ht="12.75" x14ac:dyDescent="0.2">
      <c r="A55" s="12">
        <v>9</v>
      </c>
      <c r="B55" s="13" t="s">
        <v>24</v>
      </c>
      <c r="C55" s="93">
        <f>'[2]MAL T3-2024A.XLS'!$E$328</f>
        <v>378.75</v>
      </c>
      <c r="D55" s="89">
        <f>'[2]MAL T3-2024A.XLS'!$E$329</f>
        <v>131.25</v>
      </c>
      <c r="E55" s="89">
        <f>'[2]MAL T3-2024A.XLS'!$E$330</f>
        <v>28</v>
      </c>
      <c r="F55" s="89">
        <f>'[2]MAL T3-2024A.XLS'!$E$331</f>
        <v>6</v>
      </c>
      <c r="G55" s="89">
        <f>'[2]MAL T3-2024A.XLS'!$E$332</f>
        <v>37.5</v>
      </c>
      <c r="H55" s="94">
        <f>'[2]MAL T3-2024A.XLS'!$E$333</f>
        <v>75</v>
      </c>
      <c r="I55" s="30">
        <f t="shared" si="4"/>
        <v>656.5</v>
      </c>
      <c r="O55" s="1" t="s">
        <v>2</v>
      </c>
    </row>
    <row r="56" spans="1:15" ht="12.75" x14ac:dyDescent="0.2">
      <c r="A56" s="12">
        <v>10</v>
      </c>
      <c r="B56" s="13" t="s">
        <v>25</v>
      </c>
      <c r="C56" s="93">
        <v>341.3</v>
      </c>
      <c r="D56" s="89">
        <v>138.80000000000001</v>
      </c>
      <c r="E56" s="89">
        <v>24</v>
      </c>
      <c r="F56" s="89">
        <v>180</v>
      </c>
      <c r="G56" s="89">
        <v>37.5</v>
      </c>
      <c r="H56" s="94">
        <v>37.5</v>
      </c>
      <c r="I56" s="30">
        <f t="shared" si="4"/>
        <v>759.1</v>
      </c>
    </row>
    <row r="57" spans="1:15" ht="12.75" x14ac:dyDescent="0.2">
      <c r="A57" s="12">
        <v>11</v>
      </c>
      <c r="B57" s="13" t="s">
        <v>26</v>
      </c>
      <c r="C57" s="93">
        <v>330</v>
      </c>
      <c r="D57" s="89">
        <v>150</v>
      </c>
      <c r="E57" s="89">
        <v>30</v>
      </c>
      <c r="F57" s="89">
        <v>157</v>
      </c>
      <c r="G57" s="89">
        <v>15</v>
      </c>
      <c r="H57" s="94">
        <v>115</v>
      </c>
      <c r="I57" s="30">
        <f t="shared" si="4"/>
        <v>797</v>
      </c>
    </row>
    <row r="58" spans="1:15" ht="12.75" x14ac:dyDescent="0.2">
      <c r="A58" s="12">
        <v>12</v>
      </c>
      <c r="B58" s="13" t="s">
        <v>28</v>
      </c>
      <c r="C58" s="93">
        <v>450</v>
      </c>
      <c r="D58" s="89">
        <v>202.5</v>
      </c>
      <c r="E58" s="89">
        <v>52.5</v>
      </c>
      <c r="F58" s="89">
        <v>11</v>
      </c>
      <c r="G58" s="89">
        <v>28.13</v>
      </c>
      <c r="H58" s="94">
        <v>59.25</v>
      </c>
      <c r="I58" s="30">
        <f t="shared" si="4"/>
        <v>803.38</v>
      </c>
    </row>
    <row r="59" spans="1:15" ht="12.75" x14ac:dyDescent="0.2">
      <c r="A59" s="12">
        <v>13</v>
      </c>
      <c r="B59" s="13" t="s">
        <v>31</v>
      </c>
      <c r="C59" s="93">
        <v>480</v>
      </c>
      <c r="D59" s="89">
        <v>206.25</v>
      </c>
      <c r="E59" s="89">
        <v>56</v>
      </c>
      <c r="F59" s="89">
        <v>14.5</v>
      </c>
      <c r="G59" s="89">
        <v>0</v>
      </c>
      <c r="H59" s="94">
        <v>75</v>
      </c>
      <c r="I59" s="30">
        <f t="shared" si="4"/>
        <v>831.75</v>
      </c>
    </row>
    <row r="60" spans="1:15" ht="12.75" x14ac:dyDescent="0.2">
      <c r="A60" s="12">
        <v>14</v>
      </c>
      <c r="B60" s="13" t="s">
        <v>32</v>
      </c>
      <c r="C60" s="93">
        <v>416.25</v>
      </c>
      <c r="D60" s="89">
        <v>195</v>
      </c>
      <c r="E60" s="89">
        <v>37.5</v>
      </c>
      <c r="F60" s="89">
        <v>44.5</v>
      </c>
      <c r="G60" s="89">
        <v>153.75</v>
      </c>
      <c r="H60" s="94">
        <v>112.5</v>
      </c>
      <c r="I60" s="30">
        <f t="shared" si="4"/>
        <v>959.5</v>
      </c>
    </row>
    <row r="61" spans="1:15" ht="13.5" thickBot="1" x14ac:dyDescent="0.25">
      <c r="A61" s="14">
        <v>15</v>
      </c>
      <c r="B61" s="15" t="s">
        <v>33</v>
      </c>
      <c r="C61" s="95">
        <v>191.5</v>
      </c>
      <c r="D61" s="96">
        <v>173</v>
      </c>
      <c r="E61" s="96">
        <v>30</v>
      </c>
      <c r="F61" s="96">
        <v>1</v>
      </c>
      <c r="G61" s="96">
        <v>0</v>
      </c>
      <c r="H61" s="97">
        <v>131.5</v>
      </c>
      <c r="I61" s="69">
        <f t="shared" si="4"/>
        <v>527</v>
      </c>
      <c r="K61" s="1" t="s">
        <v>49</v>
      </c>
      <c r="L61" s="1" t="s">
        <v>35</v>
      </c>
    </row>
    <row r="62" spans="1:15" s="16" customFormat="1" x14ac:dyDescent="0.2">
      <c r="A62" s="27"/>
      <c r="B62" s="43" t="s">
        <v>70</v>
      </c>
      <c r="C62" s="66">
        <f t="shared" ref="C62:I62" si="5">SUM(C47:C61)</f>
        <v>6522.92</v>
      </c>
      <c r="D62" s="76">
        <f t="shared" si="5"/>
        <v>3104.05</v>
      </c>
      <c r="E62" s="76">
        <f t="shared" si="5"/>
        <v>598.5</v>
      </c>
      <c r="F62" s="76">
        <f t="shared" si="5"/>
        <v>855.65</v>
      </c>
      <c r="G62" s="76">
        <f t="shared" si="5"/>
        <v>695.63</v>
      </c>
      <c r="H62" s="77">
        <f t="shared" si="5"/>
        <v>1339</v>
      </c>
      <c r="I62" s="46">
        <f t="shared" si="5"/>
        <v>13115.75</v>
      </c>
      <c r="J62" s="74"/>
      <c r="K62" s="1">
        <f>I62*52</f>
        <v>682019</v>
      </c>
      <c r="L62" s="1">
        <f>K62/1950</f>
        <v>349.75333333333333</v>
      </c>
    </row>
    <row r="63" spans="1:15" x14ac:dyDescent="0.2">
      <c r="A63" s="32"/>
      <c r="B63" s="44" t="s">
        <v>69</v>
      </c>
      <c r="C63" s="38">
        <v>6700.75</v>
      </c>
      <c r="D63" s="33">
        <v>3094.25</v>
      </c>
      <c r="E63" s="33">
        <v>615.25</v>
      </c>
      <c r="F63" s="33">
        <v>818.43</v>
      </c>
      <c r="G63" s="33">
        <v>600</v>
      </c>
      <c r="H63" s="34">
        <v>1429.25</v>
      </c>
      <c r="I63" s="47">
        <v>13257.929999999998</v>
      </c>
      <c r="J63" s="75"/>
      <c r="K63" s="1">
        <f t="shared" ref="K63:K67" si="6">I63*52</f>
        <v>689412.35999999987</v>
      </c>
      <c r="L63" s="1">
        <f t="shared" ref="L63:L67" si="7">K63/1950</f>
        <v>353.54479999999995</v>
      </c>
    </row>
    <row r="64" spans="1:15" x14ac:dyDescent="0.2">
      <c r="A64" s="32"/>
      <c r="B64" s="44" t="s">
        <v>68</v>
      </c>
      <c r="C64" s="38">
        <v>6947.28</v>
      </c>
      <c r="D64" s="33">
        <v>3032.88</v>
      </c>
      <c r="E64" s="33">
        <v>617.5</v>
      </c>
      <c r="F64" s="33">
        <v>696.19999999999993</v>
      </c>
      <c r="G64" s="33">
        <v>652.79999999999995</v>
      </c>
      <c r="H64" s="34">
        <v>1464</v>
      </c>
      <c r="I64" s="47">
        <v>13410.66</v>
      </c>
      <c r="J64" s="75"/>
      <c r="K64" s="1">
        <f t="shared" si="6"/>
        <v>697354.32</v>
      </c>
      <c r="L64" s="1">
        <f t="shared" si="7"/>
        <v>357.61759999999998</v>
      </c>
    </row>
    <row r="65" spans="1:14" x14ac:dyDescent="0.2">
      <c r="A65" s="32"/>
      <c r="B65" s="44" t="s">
        <v>36</v>
      </c>
      <c r="C65" s="38">
        <v>6896</v>
      </c>
      <c r="D65" s="33">
        <v>2948</v>
      </c>
      <c r="E65" s="33">
        <v>582</v>
      </c>
      <c r="F65" s="33">
        <v>417</v>
      </c>
      <c r="G65" s="33">
        <v>581</v>
      </c>
      <c r="H65" s="34">
        <v>1445</v>
      </c>
      <c r="I65" s="47">
        <v>12869</v>
      </c>
      <c r="J65" s="75"/>
      <c r="K65" s="1">
        <f t="shared" si="6"/>
        <v>669188</v>
      </c>
      <c r="L65" s="1">
        <f t="shared" si="7"/>
        <v>343.17333333333335</v>
      </c>
    </row>
    <row r="66" spans="1:14" x14ac:dyDescent="0.2">
      <c r="A66" s="32"/>
      <c r="B66" s="44" t="s">
        <v>37</v>
      </c>
      <c r="C66" s="38">
        <v>7213.35</v>
      </c>
      <c r="D66" s="33">
        <v>2742.88</v>
      </c>
      <c r="E66" s="33">
        <v>597.25</v>
      </c>
      <c r="F66" s="33">
        <v>674.09999999999991</v>
      </c>
      <c r="G66" s="33">
        <v>578.25</v>
      </c>
      <c r="H66" s="34">
        <v>1541.05</v>
      </c>
      <c r="I66" s="47">
        <v>13346.88</v>
      </c>
      <c r="J66" s="75"/>
      <c r="K66" s="1">
        <f t="shared" si="6"/>
        <v>694037.76</v>
      </c>
      <c r="L66" s="1">
        <f t="shared" si="7"/>
        <v>355.91680000000002</v>
      </c>
    </row>
    <row r="67" spans="1:14" x14ac:dyDescent="0.2">
      <c r="A67" s="32"/>
      <c r="B67" s="44" t="s">
        <v>38</v>
      </c>
      <c r="C67" s="38">
        <v>7087.7699999999995</v>
      </c>
      <c r="D67" s="33">
        <v>2532.15</v>
      </c>
      <c r="E67" s="33">
        <v>620.25</v>
      </c>
      <c r="F67" s="33">
        <v>676.98</v>
      </c>
      <c r="G67" s="33">
        <v>569.63</v>
      </c>
      <c r="H67" s="34">
        <v>1487.3</v>
      </c>
      <c r="I67" s="47">
        <v>12974.08</v>
      </c>
      <c r="J67" s="75"/>
      <c r="K67" s="1">
        <f t="shared" si="6"/>
        <v>674652.16000000003</v>
      </c>
      <c r="L67" s="1">
        <f t="shared" si="7"/>
        <v>345.9754666666667</v>
      </c>
    </row>
    <row r="68" spans="1:14" x14ac:dyDescent="0.2">
      <c r="A68" s="32"/>
      <c r="B68" s="44" t="s">
        <v>39</v>
      </c>
      <c r="C68" s="38">
        <v>6494.61</v>
      </c>
      <c r="D68" s="33">
        <v>2137.38</v>
      </c>
      <c r="E68" s="33">
        <v>628.5</v>
      </c>
      <c r="F68" s="33">
        <v>675.3</v>
      </c>
      <c r="G68" s="33">
        <v>403.75</v>
      </c>
      <c r="H68" s="34">
        <v>1356.25</v>
      </c>
      <c r="I68" s="47">
        <v>11695.789999999999</v>
      </c>
      <c r="J68" s="75"/>
      <c r="K68" s="75"/>
    </row>
    <row r="69" spans="1:14" x14ac:dyDescent="0.2">
      <c r="A69" s="32"/>
      <c r="B69" s="44" t="s">
        <v>40</v>
      </c>
      <c r="C69" s="38">
        <v>6268</v>
      </c>
      <c r="D69" s="33">
        <v>1779.625</v>
      </c>
      <c r="E69" s="33">
        <v>616.65</v>
      </c>
      <c r="F69" s="33">
        <v>541.79999999999995</v>
      </c>
      <c r="G69" s="33">
        <v>353.75</v>
      </c>
      <c r="H69" s="34">
        <v>1496</v>
      </c>
      <c r="I69" s="47">
        <v>11055.824999999999</v>
      </c>
    </row>
    <row r="70" spans="1:14" x14ac:dyDescent="0.2">
      <c r="A70" s="32"/>
      <c r="B70" s="44" t="s">
        <v>41</v>
      </c>
      <c r="C70" s="38">
        <v>5518.62</v>
      </c>
      <c r="D70" s="33">
        <v>1363.12</v>
      </c>
      <c r="E70" s="33">
        <v>574.35</v>
      </c>
      <c r="F70" s="33">
        <v>536.75</v>
      </c>
      <c r="G70" s="33">
        <v>301.25</v>
      </c>
      <c r="H70" s="34">
        <v>1488.75</v>
      </c>
      <c r="I70" s="47">
        <v>9782.84</v>
      </c>
    </row>
    <row r="71" spans="1:14" x14ac:dyDescent="0.2">
      <c r="A71" s="32"/>
      <c r="B71" s="44" t="s">
        <v>42</v>
      </c>
      <c r="C71" s="38">
        <v>4934.25</v>
      </c>
      <c r="D71" s="33">
        <v>1064.7249999999999</v>
      </c>
      <c r="E71" s="33">
        <v>561.5</v>
      </c>
      <c r="F71" s="33">
        <v>389.95</v>
      </c>
      <c r="G71" s="33">
        <v>257.5</v>
      </c>
      <c r="H71" s="34">
        <v>1469.4</v>
      </c>
      <c r="I71" s="47">
        <v>8677.3250000000007</v>
      </c>
    </row>
    <row r="72" spans="1:14" x14ac:dyDescent="0.2">
      <c r="A72" s="32"/>
      <c r="B72" s="44" t="s">
        <v>43</v>
      </c>
      <c r="C72" s="38">
        <v>5009.83</v>
      </c>
      <c r="D72" s="33">
        <v>1100.55</v>
      </c>
      <c r="E72" s="33">
        <v>542.12</v>
      </c>
      <c r="F72" s="33">
        <v>310.89999999999998</v>
      </c>
      <c r="G72" s="33">
        <v>207.12</v>
      </c>
      <c r="H72" s="34">
        <v>1578.33</v>
      </c>
      <c r="I72" s="47">
        <v>8748.85</v>
      </c>
      <c r="L72" s="1" t="s">
        <v>2</v>
      </c>
    </row>
    <row r="73" spans="1:14" ht="12.75" thickBot="1" x14ac:dyDescent="0.25">
      <c r="A73" s="42"/>
      <c r="B73" s="45" t="s">
        <v>44</v>
      </c>
      <c r="C73" s="39">
        <v>4331.83</v>
      </c>
      <c r="D73" s="40">
        <v>1059.25</v>
      </c>
      <c r="E73" s="40">
        <v>539.95000000000005</v>
      </c>
      <c r="F73" s="40">
        <v>341.63</v>
      </c>
      <c r="G73" s="40">
        <v>214.97</v>
      </c>
      <c r="H73" s="41">
        <v>1610.88</v>
      </c>
      <c r="I73" s="48">
        <v>8098.5099999999993</v>
      </c>
    </row>
    <row r="74" spans="1:14" x14ac:dyDescent="0.2">
      <c r="A74" s="1" t="s">
        <v>45</v>
      </c>
    </row>
    <row r="75" spans="1:14" x14ac:dyDescent="0.2">
      <c r="A75" s="1" t="s">
        <v>47</v>
      </c>
    </row>
    <row r="76" spans="1:14" x14ac:dyDescent="0.2">
      <c r="N76" s="1" t="s">
        <v>2</v>
      </c>
    </row>
    <row r="77" spans="1:14" ht="12.75" thickBot="1" x14ac:dyDescent="0.25">
      <c r="A77" s="22" t="s">
        <v>50</v>
      </c>
      <c r="B77" s="5"/>
      <c r="C77" s="5"/>
      <c r="D77" s="5"/>
      <c r="E77" s="5"/>
      <c r="F77" s="5"/>
      <c r="G77" s="5"/>
      <c r="H77" s="5"/>
      <c r="I77" s="5"/>
    </row>
    <row r="78" spans="1:14" ht="36.75" thickBot="1" x14ac:dyDescent="0.25">
      <c r="A78" s="6" t="s">
        <v>5</v>
      </c>
      <c r="B78" s="7" t="s">
        <v>6</v>
      </c>
      <c r="C78" s="8" t="s">
        <v>7</v>
      </c>
      <c r="D78" s="8" t="s">
        <v>8</v>
      </c>
      <c r="E78" s="8" t="s">
        <v>9</v>
      </c>
      <c r="F78" s="8" t="s">
        <v>10</v>
      </c>
      <c r="G78" s="8" t="s">
        <v>11</v>
      </c>
      <c r="H78" s="9" t="s">
        <v>12</v>
      </c>
      <c r="I78" s="23" t="s">
        <v>13</v>
      </c>
    </row>
    <row r="79" spans="1:14" ht="12.75" x14ac:dyDescent="0.2">
      <c r="A79" s="10">
        <v>1</v>
      </c>
      <c r="B79" s="11" t="s">
        <v>16</v>
      </c>
      <c r="C79" s="90">
        <v>333.75</v>
      </c>
      <c r="D79" s="91">
        <v>0</v>
      </c>
      <c r="E79" s="91">
        <v>13</v>
      </c>
      <c r="F79" s="91">
        <v>12.4</v>
      </c>
      <c r="G79" s="91">
        <v>42.75</v>
      </c>
      <c r="H79" s="92">
        <v>56.25</v>
      </c>
      <c r="I79" s="79">
        <f t="shared" ref="I79:I93" si="8">SUM(C79:H79)</f>
        <v>458.15</v>
      </c>
    </row>
    <row r="80" spans="1:14" ht="12.75" x14ac:dyDescent="0.2">
      <c r="A80" s="12">
        <v>2</v>
      </c>
      <c r="B80" s="13" t="s">
        <v>17</v>
      </c>
      <c r="C80" s="93">
        <v>442.5</v>
      </c>
      <c r="D80" s="89">
        <v>0</v>
      </c>
      <c r="E80" s="89">
        <v>3.75</v>
      </c>
      <c r="F80" s="89">
        <v>35.5</v>
      </c>
      <c r="G80" s="89">
        <v>0</v>
      </c>
      <c r="H80" s="94">
        <v>0</v>
      </c>
      <c r="I80" s="30">
        <f t="shared" si="8"/>
        <v>481.75</v>
      </c>
    </row>
    <row r="81" spans="1:12" ht="12.75" x14ac:dyDescent="0.2">
      <c r="A81" s="12">
        <v>3</v>
      </c>
      <c r="B81" s="13" t="s">
        <v>18</v>
      </c>
      <c r="C81" s="93">
        <v>201.75</v>
      </c>
      <c r="D81" s="89">
        <v>0</v>
      </c>
      <c r="E81" s="89">
        <v>3.5</v>
      </c>
      <c r="F81" s="89">
        <v>0</v>
      </c>
      <c r="G81" s="89">
        <v>17</v>
      </c>
      <c r="H81" s="94">
        <v>0</v>
      </c>
      <c r="I81" s="30">
        <f t="shared" si="8"/>
        <v>222.25</v>
      </c>
    </row>
    <row r="82" spans="1:12" ht="12.75" x14ac:dyDescent="0.2">
      <c r="A82" s="12">
        <v>4</v>
      </c>
      <c r="B82" s="13" t="s">
        <v>19</v>
      </c>
      <c r="C82" s="93">
        <v>281.25</v>
      </c>
      <c r="D82" s="89">
        <v>0</v>
      </c>
      <c r="E82" s="89">
        <v>0</v>
      </c>
      <c r="F82" s="89">
        <v>26.25</v>
      </c>
      <c r="G82" s="89">
        <v>0</v>
      </c>
      <c r="H82" s="94">
        <v>11.25</v>
      </c>
      <c r="I82" s="30">
        <f t="shared" si="8"/>
        <v>318.75</v>
      </c>
    </row>
    <row r="83" spans="1:12" ht="12.75" x14ac:dyDescent="0.2">
      <c r="A83" s="12">
        <v>5</v>
      </c>
      <c r="B83" s="13" t="s">
        <v>20</v>
      </c>
      <c r="C83" s="93">
        <v>195</v>
      </c>
      <c r="D83" s="89">
        <v>0</v>
      </c>
      <c r="E83" s="89">
        <v>10</v>
      </c>
      <c r="F83" s="89">
        <v>17.5</v>
      </c>
      <c r="G83" s="89">
        <v>63.75</v>
      </c>
      <c r="H83" s="94">
        <v>0</v>
      </c>
      <c r="I83" s="30">
        <f t="shared" si="8"/>
        <v>286.25</v>
      </c>
    </row>
    <row r="84" spans="1:12" ht="12.75" x14ac:dyDescent="0.2">
      <c r="A84" s="12">
        <v>6</v>
      </c>
      <c r="B84" s="13" t="s">
        <v>21</v>
      </c>
      <c r="C84" s="93">
        <v>381.75</v>
      </c>
      <c r="D84" s="89">
        <v>0</v>
      </c>
      <c r="E84" s="89">
        <v>0</v>
      </c>
      <c r="F84" s="89">
        <v>36</v>
      </c>
      <c r="G84" s="89">
        <v>0</v>
      </c>
      <c r="H84" s="94">
        <v>0</v>
      </c>
      <c r="I84" s="30">
        <f t="shared" si="8"/>
        <v>417.75</v>
      </c>
    </row>
    <row r="85" spans="1:12" ht="12.75" x14ac:dyDescent="0.2">
      <c r="A85" s="12">
        <v>7</v>
      </c>
      <c r="B85" s="13" t="s">
        <v>22</v>
      </c>
      <c r="C85" s="93">
        <v>506</v>
      </c>
      <c r="D85" s="89">
        <v>0</v>
      </c>
      <c r="E85" s="89">
        <v>15</v>
      </c>
      <c r="F85" s="89">
        <v>0</v>
      </c>
      <c r="G85" s="89">
        <v>0</v>
      </c>
      <c r="H85" s="94">
        <v>3</v>
      </c>
      <c r="I85" s="30">
        <f t="shared" si="8"/>
        <v>524</v>
      </c>
    </row>
    <row r="86" spans="1:12" ht="12.75" x14ac:dyDescent="0.2">
      <c r="A86" s="12">
        <v>8</v>
      </c>
      <c r="B86" s="13" t="s">
        <v>23</v>
      </c>
      <c r="C86" s="93">
        <v>592.5</v>
      </c>
      <c r="D86" s="89">
        <v>0</v>
      </c>
      <c r="E86" s="89">
        <v>3</v>
      </c>
      <c r="F86" s="89">
        <v>14</v>
      </c>
      <c r="G86" s="89">
        <v>0</v>
      </c>
      <c r="H86" s="94">
        <v>6.5</v>
      </c>
      <c r="I86" s="30">
        <f t="shared" si="8"/>
        <v>616</v>
      </c>
    </row>
    <row r="87" spans="1:12" ht="12.75" x14ac:dyDescent="0.2">
      <c r="A87" s="12">
        <v>9</v>
      </c>
      <c r="B87" s="13" t="s">
        <v>24</v>
      </c>
      <c r="C87" s="93">
        <f>'[2]MAL T3-2024A.XLS'!$F$328</f>
        <v>356.25</v>
      </c>
      <c r="D87" s="89">
        <f>'[2]MAL T3-2024A.XLS'!$F$329</f>
        <v>0</v>
      </c>
      <c r="E87" s="89">
        <f>'[2]MAL T3-2024A.XLS'!$F$330</f>
        <v>20</v>
      </c>
      <c r="F87" s="89">
        <f>'[2]MAL T3-2024A.XLS'!$F$331</f>
        <v>3</v>
      </c>
      <c r="G87" s="89">
        <f>'[2]MAL T3-2024A.XLS'!$F$332</f>
        <v>37.5</v>
      </c>
      <c r="H87" s="94">
        <f>'[2]MAL T3-2024A.XLS'!$F$333</f>
        <v>18.75</v>
      </c>
      <c r="I87" s="30">
        <f t="shared" si="8"/>
        <v>435.5</v>
      </c>
    </row>
    <row r="88" spans="1:12" ht="12.75" x14ac:dyDescent="0.2">
      <c r="A88" s="12">
        <v>10</v>
      </c>
      <c r="B88" s="13" t="s">
        <v>25</v>
      </c>
      <c r="C88" s="93">
        <v>318.75</v>
      </c>
      <c r="D88" s="89">
        <v>0</v>
      </c>
      <c r="E88" s="89">
        <v>0</v>
      </c>
      <c r="F88" s="89">
        <v>0</v>
      </c>
      <c r="G88" s="89">
        <v>0</v>
      </c>
      <c r="H88" s="94">
        <v>0</v>
      </c>
      <c r="I88" s="30">
        <f t="shared" si="8"/>
        <v>318.75</v>
      </c>
    </row>
    <row r="89" spans="1:12" ht="12.75" x14ac:dyDescent="0.2">
      <c r="A89" s="12">
        <v>11</v>
      </c>
      <c r="B89" s="13" t="s">
        <v>26</v>
      </c>
      <c r="C89" s="93">
        <v>371</v>
      </c>
      <c r="D89" s="89">
        <v>0</v>
      </c>
      <c r="E89" s="89">
        <v>23</v>
      </c>
      <c r="F89" s="89">
        <v>100</v>
      </c>
      <c r="G89" s="89">
        <v>38</v>
      </c>
      <c r="H89" s="94">
        <v>0</v>
      </c>
      <c r="I89" s="30">
        <f t="shared" si="8"/>
        <v>532</v>
      </c>
    </row>
    <row r="90" spans="1:12" ht="12.75" x14ac:dyDescent="0.2">
      <c r="A90" s="12">
        <v>12</v>
      </c>
      <c r="B90" s="13" t="s">
        <v>28</v>
      </c>
      <c r="C90" s="93">
        <v>354.3</v>
      </c>
      <c r="D90" s="89">
        <v>0</v>
      </c>
      <c r="E90" s="89">
        <v>37.5</v>
      </c>
      <c r="F90" s="89">
        <v>0</v>
      </c>
      <c r="G90" s="89">
        <v>28.13</v>
      </c>
      <c r="H90" s="94">
        <v>23.63</v>
      </c>
      <c r="I90" s="30">
        <f t="shared" si="8"/>
        <v>443.56</v>
      </c>
    </row>
    <row r="91" spans="1:12" ht="12.75" x14ac:dyDescent="0.2">
      <c r="A91" s="12">
        <v>13</v>
      </c>
      <c r="B91" s="13" t="s">
        <v>31</v>
      </c>
      <c r="C91" s="93">
        <v>586.875</v>
      </c>
      <c r="D91" s="89">
        <v>0</v>
      </c>
      <c r="E91" s="89">
        <v>10</v>
      </c>
      <c r="F91" s="89">
        <v>0</v>
      </c>
      <c r="G91" s="89">
        <v>0.25</v>
      </c>
      <c r="H91" s="94">
        <v>0</v>
      </c>
      <c r="I91" s="30">
        <f t="shared" si="8"/>
        <v>597.125</v>
      </c>
    </row>
    <row r="92" spans="1:12" ht="12.75" x14ac:dyDescent="0.2">
      <c r="A92" s="12">
        <v>14</v>
      </c>
      <c r="B92" s="13" t="s">
        <v>32</v>
      </c>
      <c r="C92" s="93">
        <v>585</v>
      </c>
      <c r="D92" s="89">
        <v>0</v>
      </c>
      <c r="E92" s="89">
        <v>0</v>
      </c>
      <c r="F92" s="89">
        <v>9.18</v>
      </c>
      <c r="G92" s="89">
        <v>93.75</v>
      </c>
      <c r="H92" s="94">
        <v>0</v>
      </c>
      <c r="I92" s="30">
        <f t="shared" si="8"/>
        <v>687.93</v>
      </c>
    </row>
    <row r="93" spans="1:12" ht="13.5" thickBot="1" x14ac:dyDescent="0.25">
      <c r="A93" s="14">
        <v>15</v>
      </c>
      <c r="B93" s="15" t="s">
        <v>33</v>
      </c>
      <c r="C93" s="95">
        <v>405</v>
      </c>
      <c r="D93" s="96">
        <v>0</v>
      </c>
      <c r="E93" s="96">
        <v>15</v>
      </c>
      <c r="F93" s="96">
        <v>0</v>
      </c>
      <c r="G93" s="96">
        <v>0</v>
      </c>
      <c r="H93" s="97">
        <v>0</v>
      </c>
      <c r="I93" s="69">
        <f t="shared" si="8"/>
        <v>420</v>
      </c>
      <c r="K93" s="1" t="s">
        <v>49</v>
      </c>
      <c r="L93" s="1" t="s">
        <v>35</v>
      </c>
    </row>
    <row r="94" spans="1:12" x14ac:dyDescent="0.2">
      <c r="A94" s="49"/>
      <c r="B94" s="70" t="s">
        <v>70</v>
      </c>
      <c r="C94" s="66">
        <f t="shared" ref="C94:I94" si="9">SUM(C79:C93)</f>
        <v>5911.6750000000002</v>
      </c>
      <c r="D94" s="76">
        <f t="shared" si="9"/>
        <v>0</v>
      </c>
      <c r="E94" s="76">
        <f t="shared" si="9"/>
        <v>153.75</v>
      </c>
      <c r="F94" s="76">
        <f t="shared" si="9"/>
        <v>253.83</v>
      </c>
      <c r="G94" s="76">
        <f t="shared" si="9"/>
        <v>321.13</v>
      </c>
      <c r="H94" s="77">
        <f t="shared" si="9"/>
        <v>119.38</v>
      </c>
      <c r="I94" s="71">
        <f t="shared" si="9"/>
        <v>6759.7650000000003</v>
      </c>
      <c r="J94" s="74"/>
      <c r="K94" s="1">
        <f>I94*52</f>
        <v>351507.78</v>
      </c>
      <c r="L94" s="1">
        <f>K94/1950</f>
        <v>180.2604</v>
      </c>
    </row>
    <row r="95" spans="1:12" x14ac:dyDescent="0.2">
      <c r="A95" s="72"/>
      <c r="B95" s="11" t="s">
        <v>69</v>
      </c>
      <c r="C95" s="38">
        <v>5783.87</v>
      </c>
      <c r="D95" s="33">
        <v>0</v>
      </c>
      <c r="E95" s="33">
        <v>160.5</v>
      </c>
      <c r="F95" s="33">
        <v>233.35</v>
      </c>
      <c r="G95" s="33">
        <v>303.55</v>
      </c>
      <c r="H95" s="34">
        <v>92.12</v>
      </c>
      <c r="I95" s="73">
        <v>6573.3899999999994</v>
      </c>
      <c r="J95" s="75"/>
      <c r="K95" s="1">
        <f t="shared" ref="K95:K99" si="10">I95*52</f>
        <v>341816.27999999997</v>
      </c>
      <c r="L95" s="1">
        <f t="shared" ref="L95:L99" si="11">K95/1950</f>
        <v>175.29039999999998</v>
      </c>
    </row>
    <row r="96" spans="1:12" x14ac:dyDescent="0.2">
      <c r="A96" s="72"/>
      <c r="B96" s="11" t="s">
        <v>68</v>
      </c>
      <c r="C96" s="38">
        <v>5763.65</v>
      </c>
      <c r="D96" s="33">
        <v>0</v>
      </c>
      <c r="E96" s="33">
        <v>157.5</v>
      </c>
      <c r="F96" s="33">
        <v>195.3</v>
      </c>
      <c r="G96" s="33">
        <v>219.35</v>
      </c>
      <c r="H96" s="34">
        <v>81.550000000000011</v>
      </c>
      <c r="I96" s="73">
        <v>6417.35</v>
      </c>
      <c r="J96" s="75"/>
      <c r="K96" s="1">
        <f t="shared" si="10"/>
        <v>333702.2</v>
      </c>
      <c r="L96" s="1">
        <f t="shared" si="11"/>
        <v>171.12933333333334</v>
      </c>
    </row>
    <row r="97" spans="1:19" x14ac:dyDescent="0.2">
      <c r="A97" s="72"/>
      <c r="B97" s="11" t="s">
        <v>36</v>
      </c>
      <c r="C97" s="38">
        <v>5735</v>
      </c>
      <c r="D97" s="33">
        <v>0</v>
      </c>
      <c r="E97" s="33">
        <v>157</v>
      </c>
      <c r="F97" s="33">
        <v>239</v>
      </c>
      <c r="G97" s="33">
        <v>270</v>
      </c>
      <c r="H97" s="34">
        <v>52</v>
      </c>
      <c r="I97" s="73">
        <v>6453</v>
      </c>
      <c r="J97" s="75"/>
      <c r="K97" s="1">
        <f t="shared" si="10"/>
        <v>335556</v>
      </c>
      <c r="L97" s="1">
        <f t="shared" si="11"/>
        <v>172.08</v>
      </c>
    </row>
    <row r="98" spans="1:19" x14ac:dyDescent="0.2">
      <c r="A98" s="72"/>
      <c r="B98" s="11" t="s">
        <v>37</v>
      </c>
      <c r="C98" s="38">
        <v>5575.375</v>
      </c>
      <c r="D98" s="33">
        <v>0</v>
      </c>
      <c r="E98" s="33">
        <v>188.15</v>
      </c>
      <c r="F98" s="33">
        <v>150.70000000000002</v>
      </c>
      <c r="G98" s="33">
        <v>404.55</v>
      </c>
      <c r="H98" s="34">
        <v>39.800000000000004</v>
      </c>
      <c r="I98" s="73">
        <v>6358.5749999999998</v>
      </c>
      <c r="J98" s="75"/>
      <c r="K98" s="1">
        <f t="shared" si="10"/>
        <v>330645.89999999997</v>
      </c>
      <c r="L98" s="1">
        <f t="shared" si="11"/>
        <v>169.56199999999998</v>
      </c>
    </row>
    <row r="99" spans="1:19" x14ac:dyDescent="0.2">
      <c r="A99" s="72"/>
      <c r="B99" s="11" t="s">
        <v>38</v>
      </c>
      <c r="C99" s="38">
        <v>5233.4840000000004</v>
      </c>
      <c r="D99" s="33">
        <v>0</v>
      </c>
      <c r="E99" s="33">
        <v>135.9</v>
      </c>
      <c r="F99" s="33">
        <v>333.00000000000006</v>
      </c>
      <c r="G99" s="33">
        <v>416.71</v>
      </c>
      <c r="H99" s="34">
        <v>46.68</v>
      </c>
      <c r="I99" s="73">
        <v>6165.7740000000003</v>
      </c>
      <c r="J99" s="75"/>
      <c r="K99" s="1">
        <f t="shared" si="10"/>
        <v>320620.24800000002</v>
      </c>
      <c r="L99" s="1">
        <f t="shared" si="11"/>
        <v>164.42064000000002</v>
      </c>
    </row>
    <row r="100" spans="1:19" x14ac:dyDescent="0.2">
      <c r="A100" s="72"/>
      <c r="B100" s="11" t="s">
        <v>39</v>
      </c>
      <c r="C100" s="38">
        <v>4394.38</v>
      </c>
      <c r="D100" s="33">
        <v>0</v>
      </c>
      <c r="E100" s="33">
        <v>131.24</v>
      </c>
      <c r="F100" s="33">
        <v>431.2</v>
      </c>
      <c r="G100" s="33">
        <v>233.67000000000002</v>
      </c>
      <c r="H100" s="34">
        <v>32.75</v>
      </c>
      <c r="I100" s="73">
        <v>5223.24</v>
      </c>
      <c r="J100" s="75"/>
      <c r="K100" s="75"/>
    </row>
    <row r="101" spans="1:19" x14ac:dyDescent="0.2">
      <c r="A101" s="72"/>
      <c r="B101" s="11" t="s">
        <v>40</v>
      </c>
      <c r="C101" s="38">
        <v>3684.26</v>
      </c>
      <c r="D101" s="33">
        <v>0</v>
      </c>
      <c r="E101" s="33">
        <v>92</v>
      </c>
      <c r="F101" s="33">
        <v>276.39999999999998</v>
      </c>
      <c r="G101" s="33">
        <v>188.8</v>
      </c>
      <c r="H101" s="34">
        <v>58.45</v>
      </c>
      <c r="I101" s="73">
        <v>4299.91</v>
      </c>
    </row>
    <row r="102" spans="1:19" x14ac:dyDescent="0.2">
      <c r="A102" s="50"/>
      <c r="B102" s="13" t="s">
        <v>41</v>
      </c>
      <c r="C102" s="67">
        <v>2887.43</v>
      </c>
      <c r="D102" s="31">
        <v>0</v>
      </c>
      <c r="E102" s="31">
        <v>92.27</v>
      </c>
      <c r="F102" s="31">
        <v>270.8</v>
      </c>
      <c r="G102" s="31">
        <v>154.48999999999998</v>
      </c>
      <c r="H102" s="24">
        <v>93.95</v>
      </c>
      <c r="I102" s="30">
        <v>3498.9399999999996</v>
      </c>
    </row>
    <row r="103" spans="1:19" ht="12.75" thickBot="1" x14ac:dyDescent="0.25">
      <c r="A103" s="51"/>
      <c r="B103" s="52" t="s">
        <v>42</v>
      </c>
      <c r="C103" s="68">
        <v>2496.63</v>
      </c>
      <c r="D103" s="25">
        <v>0</v>
      </c>
      <c r="E103" s="25">
        <v>93.75</v>
      </c>
      <c r="F103" s="25">
        <v>271.94</v>
      </c>
      <c r="G103" s="25">
        <v>65.75</v>
      </c>
      <c r="H103" s="26">
        <v>101.45</v>
      </c>
      <c r="I103" s="69">
        <v>3029.5199999999995</v>
      </c>
    </row>
    <row r="104" spans="1:19" x14ac:dyDescent="0.2">
      <c r="A104" s="1" t="s">
        <v>45</v>
      </c>
    </row>
    <row r="105" spans="1:19" x14ac:dyDescent="0.2">
      <c r="A105" s="1" t="s">
        <v>47</v>
      </c>
    </row>
    <row r="107" spans="1:19" s="5" customFormat="1" ht="26.25" customHeight="1" thickBot="1" x14ac:dyDescent="0.25">
      <c r="A107" s="22" t="s">
        <v>51</v>
      </c>
      <c r="M107" s="1"/>
      <c r="N107" s="1"/>
      <c r="O107" s="1"/>
      <c r="P107" s="1"/>
      <c r="Q107" s="1"/>
      <c r="R107" s="1"/>
      <c r="S107" s="1"/>
    </row>
    <row r="108" spans="1:19" s="5" customFormat="1" ht="68.25" customHeight="1" thickBot="1" x14ac:dyDescent="0.25">
      <c r="A108" s="6" t="s">
        <v>5</v>
      </c>
      <c r="B108" s="7" t="s">
        <v>6</v>
      </c>
      <c r="C108" s="8" t="s">
        <v>7</v>
      </c>
      <c r="D108" s="8" t="s">
        <v>8</v>
      </c>
      <c r="E108" s="8" t="s">
        <v>9</v>
      </c>
      <c r="F108" s="8" t="s">
        <v>10</v>
      </c>
      <c r="G108" s="8" t="s">
        <v>11</v>
      </c>
      <c r="H108" s="9" t="s">
        <v>12</v>
      </c>
      <c r="I108" s="23" t="s">
        <v>13</v>
      </c>
      <c r="M108" s="1"/>
      <c r="N108" s="1"/>
      <c r="O108" s="1"/>
      <c r="P108" s="1"/>
      <c r="Q108" s="1"/>
      <c r="R108" s="1"/>
      <c r="S108" s="1"/>
    </row>
    <row r="109" spans="1:19" ht="12.95" customHeight="1" x14ac:dyDescent="0.2">
      <c r="A109" s="10">
        <v>1</v>
      </c>
      <c r="B109" s="11" t="s">
        <v>16</v>
      </c>
      <c r="C109" s="90">
        <v>78.75</v>
      </c>
      <c r="D109" s="91">
        <v>0</v>
      </c>
      <c r="E109" s="91">
        <v>0</v>
      </c>
      <c r="F109" s="91">
        <v>7.2</v>
      </c>
      <c r="G109" s="91">
        <v>37.35</v>
      </c>
      <c r="H109" s="92">
        <v>0</v>
      </c>
      <c r="I109" s="79">
        <f t="shared" ref="I109:I123" si="12">SUM(C109:H109)</f>
        <v>123.30000000000001</v>
      </c>
    </row>
    <row r="110" spans="1:19" ht="12.95" customHeight="1" x14ac:dyDescent="0.2">
      <c r="A110" s="12">
        <v>2</v>
      </c>
      <c r="B110" s="13" t="s">
        <v>17</v>
      </c>
      <c r="C110" s="93">
        <v>127.5</v>
      </c>
      <c r="D110" s="89">
        <v>0</v>
      </c>
      <c r="E110" s="89">
        <v>0</v>
      </c>
      <c r="F110" s="89">
        <v>35.5</v>
      </c>
      <c r="G110" s="89">
        <v>0</v>
      </c>
      <c r="H110" s="94">
        <v>0</v>
      </c>
      <c r="I110" s="30">
        <f t="shared" si="12"/>
        <v>163</v>
      </c>
      <c r="N110" s="1" t="s">
        <v>2</v>
      </c>
    </row>
    <row r="111" spans="1:19" ht="12.75" x14ac:dyDescent="0.2">
      <c r="A111" s="12">
        <v>3</v>
      </c>
      <c r="B111" s="13" t="s">
        <v>18</v>
      </c>
      <c r="C111" s="93">
        <v>84.75</v>
      </c>
      <c r="D111" s="89">
        <v>0</v>
      </c>
      <c r="E111" s="89">
        <v>0</v>
      </c>
      <c r="F111" s="89">
        <v>0</v>
      </c>
      <c r="G111" s="89">
        <v>17.5</v>
      </c>
      <c r="H111" s="94">
        <v>0</v>
      </c>
      <c r="I111" s="30">
        <f t="shared" si="12"/>
        <v>102.25</v>
      </c>
    </row>
    <row r="112" spans="1:19" ht="12.75" x14ac:dyDescent="0.2">
      <c r="A112" s="12">
        <v>4</v>
      </c>
      <c r="B112" s="13" t="s">
        <v>19</v>
      </c>
      <c r="C112" s="93">
        <v>93.75</v>
      </c>
      <c r="D112" s="89">
        <v>0</v>
      </c>
      <c r="E112" s="89">
        <v>0</v>
      </c>
      <c r="F112" s="89">
        <v>11.25</v>
      </c>
      <c r="G112" s="89">
        <v>0</v>
      </c>
      <c r="H112" s="94">
        <v>0</v>
      </c>
      <c r="I112" s="30">
        <f t="shared" si="12"/>
        <v>105</v>
      </c>
    </row>
    <row r="113" spans="1:15" ht="12.75" x14ac:dyDescent="0.2">
      <c r="A113" s="12">
        <v>5</v>
      </c>
      <c r="B113" s="13" t="s">
        <v>20</v>
      </c>
      <c r="C113" s="93">
        <v>120</v>
      </c>
      <c r="D113" s="89">
        <v>0</v>
      </c>
      <c r="E113" s="89">
        <v>0</v>
      </c>
      <c r="F113" s="89">
        <v>0</v>
      </c>
      <c r="G113" s="89">
        <v>56.25</v>
      </c>
      <c r="H113" s="94">
        <v>0</v>
      </c>
      <c r="I113" s="30">
        <f t="shared" si="12"/>
        <v>176.25</v>
      </c>
    </row>
    <row r="114" spans="1:15" ht="12.75" x14ac:dyDescent="0.2">
      <c r="A114" s="12">
        <v>6</v>
      </c>
      <c r="B114" s="13" t="s">
        <v>21</v>
      </c>
      <c r="C114" s="93">
        <v>64.8</v>
      </c>
      <c r="D114" s="89">
        <v>0</v>
      </c>
      <c r="E114" s="89">
        <v>0</v>
      </c>
      <c r="F114" s="89">
        <v>10.8</v>
      </c>
      <c r="G114" s="89">
        <v>0</v>
      </c>
      <c r="H114" s="94">
        <v>0</v>
      </c>
      <c r="I114" s="30">
        <f t="shared" si="12"/>
        <v>75.599999999999994</v>
      </c>
    </row>
    <row r="115" spans="1:15" ht="12.75" x14ac:dyDescent="0.2">
      <c r="A115" s="12">
        <v>7</v>
      </c>
      <c r="B115" s="13" t="s">
        <v>22</v>
      </c>
      <c r="C115" s="93">
        <v>128</v>
      </c>
      <c r="D115" s="89">
        <v>0</v>
      </c>
      <c r="E115" s="89">
        <v>0</v>
      </c>
      <c r="F115" s="89">
        <v>0</v>
      </c>
      <c r="G115" s="89">
        <v>0</v>
      </c>
      <c r="H115" s="94">
        <v>1</v>
      </c>
      <c r="I115" s="30">
        <f t="shared" si="12"/>
        <v>129</v>
      </c>
      <c r="O115" s="1" t="s">
        <v>52</v>
      </c>
    </row>
    <row r="116" spans="1:15" ht="12.75" x14ac:dyDescent="0.2">
      <c r="A116" s="12">
        <v>8</v>
      </c>
      <c r="B116" s="13" t="s">
        <v>23</v>
      </c>
      <c r="C116" s="93">
        <v>138.75</v>
      </c>
      <c r="D116" s="89">
        <v>0</v>
      </c>
      <c r="E116" s="89">
        <v>0</v>
      </c>
      <c r="F116" s="89">
        <v>2</v>
      </c>
      <c r="G116" s="89">
        <v>30</v>
      </c>
      <c r="H116" s="94">
        <v>6.5</v>
      </c>
      <c r="I116" s="30">
        <f t="shared" si="12"/>
        <v>177.25</v>
      </c>
    </row>
    <row r="117" spans="1:15" ht="12.75" x14ac:dyDescent="0.2">
      <c r="A117" s="12">
        <v>9</v>
      </c>
      <c r="B117" s="13" t="s">
        <v>24</v>
      </c>
      <c r="C117" s="93">
        <f>'[2]MAL T3-2024A.XLS'!CU121</f>
        <v>0</v>
      </c>
      <c r="D117" s="89">
        <f>'[2]MAL T3-2024A.XLS'!CV121</f>
        <v>0</v>
      </c>
      <c r="E117" s="89">
        <f>'[2]MAL T3-2024A.XLS'!CW121</f>
        <v>0</v>
      </c>
      <c r="F117" s="89">
        <f>'[2]MAL T3-2024A.XLS'!CX121</f>
        <v>0</v>
      </c>
      <c r="G117" s="89">
        <f>'[2]MAL T3-2024A.XLS'!CY121</f>
        <v>0</v>
      </c>
      <c r="H117" s="94">
        <f>'[2]MAL T3-2024A.XLS'!CZ121</f>
        <v>0</v>
      </c>
      <c r="I117" s="30">
        <f t="shared" si="12"/>
        <v>0</v>
      </c>
    </row>
    <row r="118" spans="1:15" ht="12.75" x14ac:dyDescent="0.2">
      <c r="A118" s="12">
        <v>10</v>
      </c>
      <c r="B118" s="13" t="s">
        <v>25</v>
      </c>
      <c r="C118" s="93">
        <v>142</v>
      </c>
      <c r="D118" s="89">
        <v>0</v>
      </c>
      <c r="E118" s="89">
        <v>0</v>
      </c>
      <c r="F118" s="89">
        <v>0</v>
      </c>
      <c r="G118" s="89">
        <v>0</v>
      </c>
      <c r="H118" s="94">
        <v>0</v>
      </c>
      <c r="I118" s="30">
        <f t="shared" si="12"/>
        <v>142</v>
      </c>
    </row>
    <row r="119" spans="1:15" ht="12.75" x14ac:dyDescent="0.2">
      <c r="A119" s="12">
        <v>11</v>
      </c>
      <c r="B119" s="13" t="s">
        <v>26</v>
      </c>
      <c r="C119" s="93">
        <v>161</v>
      </c>
      <c r="D119" s="89">
        <v>0</v>
      </c>
      <c r="E119" s="89">
        <v>0</v>
      </c>
      <c r="F119" s="89">
        <v>15</v>
      </c>
      <c r="G119" s="89">
        <v>45</v>
      </c>
      <c r="H119" s="94">
        <v>0</v>
      </c>
      <c r="I119" s="30">
        <f t="shared" si="12"/>
        <v>221</v>
      </c>
    </row>
    <row r="120" spans="1:15" ht="12.75" x14ac:dyDescent="0.2">
      <c r="A120" s="12">
        <v>12</v>
      </c>
      <c r="B120" s="13" t="s">
        <v>28</v>
      </c>
      <c r="C120" s="93">
        <v>37.5</v>
      </c>
      <c r="D120" s="89">
        <v>0</v>
      </c>
      <c r="E120" s="89">
        <v>0</v>
      </c>
      <c r="F120" s="89">
        <v>0</v>
      </c>
      <c r="G120" s="89">
        <v>28.13</v>
      </c>
      <c r="H120" s="94">
        <v>6</v>
      </c>
      <c r="I120" s="30">
        <f t="shared" si="12"/>
        <v>71.63</v>
      </c>
    </row>
    <row r="121" spans="1:15" ht="12.75" x14ac:dyDescent="0.2">
      <c r="A121" s="12">
        <v>13</v>
      </c>
      <c r="B121" s="13" t="s">
        <v>31</v>
      </c>
      <c r="C121" s="93">
        <v>241.875</v>
      </c>
      <c r="D121" s="89">
        <v>0</v>
      </c>
      <c r="E121" s="89">
        <v>0</v>
      </c>
      <c r="F121" s="89">
        <v>0</v>
      </c>
      <c r="G121" s="89">
        <v>0.25</v>
      </c>
      <c r="H121" s="94">
        <v>0</v>
      </c>
      <c r="I121" s="30">
        <f t="shared" si="12"/>
        <v>242.125</v>
      </c>
    </row>
    <row r="122" spans="1:15" ht="12.75" x14ac:dyDescent="0.2">
      <c r="A122" s="12">
        <v>14</v>
      </c>
      <c r="B122" s="13" t="s">
        <v>32</v>
      </c>
      <c r="C122" s="93">
        <v>266.25</v>
      </c>
      <c r="D122" s="89">
        <v>0</v>
      </c>
      <c r="E122" s="89">
        <v>0</v>
      </c>
      <c r="F122" s="89">
        <v>4.6399999999999997</v>
      </c>
      <c r="G122" s="89">
        <v>46.88</v>
      </c>
      <c r="H122" s="94">
        <v>0</v>
      </c>
      <c r="I122" s="30">
        <f t="shared" si="12"/>
        <v>317.77</v>
      </c>
    </row>
    <row r="123" spans="1:15" ht="13.5" thickBot="1" x14ac:dyDescent="0.25">
      <c r="A123" s="14">
        <v>15</v>
      </c>
      <c r="B123" s="15" t="s">
        <v>33</v>
      </c>
      <c r="C123" s="95">
        <v>217.5</v>
      </c>
      <c r="D123" s="96">
        <v>0</v>
      </c>
      <c r="E123" s="96">
        <v>0</v>
      </c>
      <c r="F123" s="96">
        <v>0</v>
      </c>
      <c r="G123" s="96">
        <v>0</v>
      </c>
      <c r="H123" s="97">
        <v>0</v>
      </c>
      <c r="I123" s="69">
        <f t="shared" si="12"/>
        <v>217.5</v>
      </c>
      <c r="K123" s="1" t="s">
        <v>49</v>
      </c>
      <c r="L123" s="1" t="s">
        <v>35</v>
      </c>
    </row>
    <row r="124" spans="1:15" s="16" customFormat="1" x14ac:dyDescent="0.2">
      <c r="A124" s="49"/>
      <c r="B124" s="70" t="s">
        <v>70</v>
      </c>
      <c r="C124" s="66">
        <f t="shared" ref="C124:I124" si="13">SUM(C109:C123)</f>
        <v>1902.425</v>
      </c>
      <c r="D124" s="76">
        <f t="shared" si="13"/>
        <v>0</v>
      </c>
      <c r="E124" s="76">
        <f t="shared" si="13"/>
        <v>0</v>
      </c>
      <c r="F124" s="76">
        <f t="shared" si="13"/>
        <v>86.39</v>
      </c>
      <c r="G124" s="76">
        <f t="shared" si="13"/>
        <v>261.36</v>
      </c>
      <c r="H124" s="77">
        <f t="shared" si="13"/>
        <v>13.5</v>
      </c>
      <c r="I124" s="71">
        <f t="shared" si="13"/>
        <v>2263.6750000000002</v>
      </c>
      <c r="J124" s="74"/>
      <c r="K124" s="1">
        <f>I124*52</f>
        <v>117711.1</v>
      </c>
      <c r="L124" s="1">
        <f>K124/1950</f>
        <v>60.364666666666672</v>
      </c>
    </row>
    <row r="125" spans="1:15" x14ac:dyDescent="0.2">
      <c r="A125" s="72"/>
      <c r="B125" s="11" t="s">
        <v>69</v>
      </c>
      <c r="C125" s="38">
        <v>2059.5499999999997</v>
      </c>
      <c r="D125" s="33">
        <v>0</v>
      </c>
      <c r="E125" s="33">
        <v>0</v>
      </c>
      <c r="F125" s="33">
        <v>62.1</v>
      </c>
      <c r="G125" s="33">
        <v>315</v>
      </c>
      <c r="H125" s="34">
        <v>80.12</v>
      </c>
      <c r="I125" s="73">
        <v>2516.77</v>
      </c>
      <c r="J125" s="75"/>
      <c r="K125" s="1">
        <f t="shared" ref="K125:K129" si="14">I125*52</f>
        <v>130872.04</v>
      </c>
      <c r="L125" s="1">
        <f t="shared" ref="L125:L129" si="15">K125/1950</f>
        <v>67.113866666666667</v>
      </c>
    </row>
    <row r="126" spans="1:15" x14ac:dyDescent="0.2">
      <c r="A126" s="72"/>
      <c r="B126" s="11" t="s">
        <v>68</v>
      </c>
      <c r="C126" s="38">
        <v>1987.7</v>
      </c>
      <c r="D126" s="33">
        <v>0</v>
      </c>
      <c r="E126" s="33">
        <v>0</v>
      </c>
      <c r="F126" s="33">
        <v>44</v>
      </c>
      <c r="G126" s="33">
        <v>254.67000000000002</v>
      </c>
      <c r="H126" s="34">
        <v>46.050000000000004</v>
      </c>
      <c r="I126" s="73">
        <v>2332.42</v>
      </c>
      <c r="J126" s="75"/>
      <c r="K126" s="1">
        <f t="shared" si="14"/>
        <v>121285.84</v>
      </c>
      <c r="L126" s="1">
        <f t="shared" si="15"/>
        <v>62.197866666666663</v>
      </c>
    </row>
    <row r="127" spans="1:15" x14ac:dyDescent="0.2">
      <c r="A127" s="72"/>
      <c r="B127" s="11" t="s">
        <v>36</v>
      </c>
      <c r="C127" s="38">
        <v>1830</v>
      </c>
      <c r="D127" s="33">
        <v>0</v>
      </c>
      <c r="E127" s="33">
        <v>0</v>
      </c>
      <c r="F127" s="33">
        <v>58</v>
      </c>
      <c r="G127" s="33">
        <v>282</v>
      </c>
      <c r="H127" s="34">
        <v>37</v>
      </c>
      <c r="I127" s="73">
        <v>2207</v>
      </c>
      <c r="J127" s="75"/>
      <c r="K127" s="1">
        <f t="shared" si="14"/>
        <v>114764</v>
      </c>
      <c r="L127" s="1">
        <f t="shared" si="15"/>
        <v>58.853333333333332</v>
      </c>
    </row>
    <row r="128" spans="1:15" x14ac:dyDescent="0.2">
      <c r="A128" s="72"/>
      <c r="B128" s="11" t="s">
        <v>37</v>
      </c>
      <c r="C128" s="38">
        <v>1789.855</v>
      </c>
      <c r="D128" s="33">
        <v>0</v>
      </c>
      <c r="E128" s="33">
        <v>2.6</v>
      </c>
      <c r="F128" s="33">
        <v>43.55</v>
      </c>
      <c r="G128" s="33">
        <v>318.26</v>
      </c>
      <c r="H128" s="34">
        <v>32.299999999999997</v>
      </c>
      <c r="I128" s="73">
        <v>2186.5649999999996</v>
      </c>
      <c r="J128" s="75"/>
      <c r="K128" s="1">
        <f t="shared" si="14"/>
        <v>113701.37999999998</v>
      </c>
      <c r="L128" s="1">
        <f t="shared" si="15"/>
        <v>58.308399999999985</v>
      </c>
    </row>
    <row r="129" spans="1:19" x14ac:dyDescent="0.2">
      <c r="A129" s="72"/>
      <c r="B129" s="11" t="s">
        <v>38</v>
      </c>
      <c r="C129" s="38">
        <v>1559.1</v>
      </c>
      <c r="D129" s="33">
        <v>0</v>
      </c>
      <c r="E129" s="33">
        <v>1</v>
      </c>
      <c r="F129" s="33">
        <v>58.5</v>
      </c>
      <c r="G129" s="33">
        <v>286.77999999999997</v>
      </c>
      <c r="H129" s="34">
        <v>31.68</v>
      </c>
      <c r="I129" s="73">
        <v>1937.06</v>
      </c>
      <c r="J129" s="75"/>
      <c r="K129" s="1">
        <f t="shared" si="14"/>
        <v>100727.12</v>
      </c>
      <c r="L129" s="1">
        <f t="shared" si="15"/>
        <v>51.654933333333332</v>
      </c>
    </row>
    <row r="130" spans="1:19" x14ac:dyDescent="0.2">
      <c r="A130" s="72"/>
      <c r="B130" s="11" t="s">
        <v>39</v>
      </c>
      <c r="C130" s="38">
        <v>1515.03</v>
      </c>
      <c r="D130" s="33">
        <v>0</v>
      </c>
      <c r="E130" s="33">
        <v>1</v>
      </c>
      <c r="F130" s="33">
        <v>46.3</v>
      </c>
      <c r="G130" s="33">
        <v>284.89999999999998</v>
      </c>
      <c r="H130" s="34">
        <v>55</v>
      </c>
      <c r="I130" s="73">
        <v>1902.2300000000002</v>
      </c>
      <c r="J130" s="75"/>
      <c r="K130" s="75"/>
    </row>
    <row r="131" spans="1:19" x14ac:dyDescent="0.2">
      <c r="A131" s="72"/>
      <c r="B131" s="11" t="s">
        <v>40</v>
      </c>
      <c r="C131" s="38">
        <v>1378.77</v>
      </c>
      <c r="D131" s="33">
        <v>0</v>
      </c>
      <c r="E131" s="33">
        <v>1</v>
      </c>
      <c r="F131" s="33">
        <v>52.8</v>
      </c>
      <c r="G131" s="33">
        <v>181.61</v>
      </c>
      <c r="H131" s="34">
        <v>8.4499999999999993</v>
      </c>
      <c r="I131" s="73">
        <v>1622.63</v>
      </c>
    </row>
    <row r="132" spans="1:19" x14ac:dyDescent="0.2">
      <c r="A132" s="50"/>
      <c r="B132" s="13" t="s">
        <v>41</v>
      </c>
      <c r="C132" s="67">
        <v>1247.9000000000001</v>
      </c>
      <c r="D132" s="31">
        <v>0</v>
      </c>
      <c r="E132" s="31">
        <v>1</v>
      </c>
      <c r="F132" s="31">
        <v>29</v>
      </c>
      <c r="G132" s="31">
        <v>244.23999999999998</v>
      </c>
      <c r="H132" s="24">
        <v>8.4499999999999993</v>
      </c>
      <c r="I132" s="30">
        <v>1530.59</v>
      </c>
    </row>
    <row r="133" spans="1:19" ht="12.75" thickBot="1" x14ac:dyDescent="0.25">
      <c r="A133" s="51"/>
      <c r="B133" s="52" t="s">
        <v>42</v>
      </c>
      <c r="C133" s="68">
        <v>1115.24</v>
      </c>
      <c r="D133" s="25">
        <v>0</v>
      </c>
      <c r="E133" s="25">
        <v>6</v>
      </c>
      <c r="F133" s="25">
        <v>19.100000000000001</v>
      </c>
      <c r="G133" s="25">
        <v>105.5</v>
      </c>
      <c r="H133" s="26">
        <v>8.4499999999999993</v>
      </c>
      <c r="I133" s="69">
        <v>1254.29</v>
      </c>
    </row>
    <row r="134" spans="1:19" x14ac:dyDescent="0.2">
      <c r="A134" s="1" t="s">
        <v>45</v>
      </c>
    </row>
    <row r="135" spans="1:19" x14ac:dyDescent="0.2">
      <c r="A135" s="1" t="s">
        <v>47</v>
      </c>
    </row>
    <row r="137" spans="1:19" x14ac:dyDescent="0.2">
      <c r="A137" s="22"/>
    </row>
    <row r="138" spans="1:19" s="5" customFormat="1" ht="26.25" customHeight="1" thickBot="1" x14ac:dyDescent="0.25">
      <c r="A138" s="22" t="s">
        <v>53</v>
      </c>
      <c r="M138" s="1"/>
      <c r="N138" s="1" t="s">
        <v>2</v>
      </c>
      <c r="O138" s="1"/>
      <c r="P138" s="1"/>
      <c r="Q138" s="1"/>
      <c r="R138" s="1"/>
      <c r="S138" s="1"/>
    </row>
    <row r="139" spans="1:19" s="5" customFormat="1" ht="75.75" customHeight="1" thickBot="1" x14ac:dyDescent="0.25">
      <c r="A139" s="6" t="s">
        <v>5</v>
      </c>
      <c r="B139" s="7" t="s">
        <v>6</v>
      </c>
      <c r="C139" s="8" t="s">
        <v>7</v>
      </c>
      <c r="D139" s="8" t="s">
        <v>8</v>
      </c>
      <c r="E139" s="8" t="s">
        <v>9</v>
      </c>
      <c r="F139" s="8" t="s">
        <v>10</v>
      </c>
      <c r="G139" s="8" t="s">
        <v>11</v>
      </c>
      <c r="H139" s="9" t="s">
        <v>12</v>
      </c>
      <c r="I139" s="23" t="s">
        <v>13</v>
      </c>
      <c r="M139" s="1"/>
      <c r="N139" s="1"/>
      <c r="O139" s="1"/>
      <c r="P139" s="1"/>
      <c r="Q139" s="1"/>
      <c r="R139" s="1"/>
      <c r="S139" s="1"/>
    </row>
    <row r="140" spans="1:19" ht="12.95" customHeight="1" x14ac:dyDescent="0.2">
      <c r="A140" s="10">
        <v>1</v>
      </c>
      <c r="B140" s="11" t="s">
        <v>16</v>
      </c>
      <c r="C140" s="90">
        <v>153.75</v>
      </c>
      <c r="D140" s="91">
        <v>0</v>
      </c>
      <c r="E140" s="91">
        <v>0</v>
      </c>
      <c r="F140" s="91">
        <v>2</v>
      </c>
      <c r="G140" s="91">
        <v>61.1</v>
      </c>
      <c r="H140" s="92">
        <v>0</v>
      </c>
      <c r="I140" s="79">
        <f t="shared" ref="I140:I154" si="16">SUM(C140:H140)</f>
        <v>216.85</v>
      </c>
    </row>
    <row r="141" spans="1:19" ht="12.95" customHeight="1" x14ac:dyDescent="0.2">
      <c r="A141" s="12">
        <v>2</v>
      </c>
      <c r="B141" s="13" t="s">
        <v>17</v>
      </c>
      <c r="C141" s="93">
        <v>153.75</v>
      </c>
      <c r="D141" s="89">
        <v>0</v>
      </c>
      <c r="E141" s="89">
        <v>0</v>
      </c>
      <c r="F141" s="89">
        <v>0</v>
      </c>
      <c r="G141" s="89">
        <v>0</v>
      </c>
      <c r="H141" s="94">
        <v>0</v>
      </c>
      <c r="I141" s="30">
        <f t="shared" si="16"/>
        <v>153.75</v>
      </c>
    </row>
    <row r="142" spans="1:19" ht="12.75" x14ac:dyDescent="0.2">
      <c r="A142" s="12">
        <v>3</v>
      </c>
      <c r="B142" s="13" t="s">
        <v>18</v>
      </c>
      <c r="C142" s="93">
        <v>0</v>
      </c>
      <c r="D142" s="89">
        <v>0</v>
      </c>
      <c r="E142" s="89">
        <v>0</v>
      </c>
      <c r="F142" s="89">
        <v>0</v>
      </c>
      <c r="G142" s="89">
        <v>0</v>
      </c>
      <c r="H142" s="94">
        <v>0</v>
      </c>
      <c r="I142" s="30">
        <f t="shared" si="16"/>
        <v>0</v>
      </c>
    </row>
    <row r="143" spans="1:19" ht="12.75" x14ac:dyDescent="0.2">
      <c r="A143" s="12">
        <v>4</v>
      </c>
      <c r="B143" s="13" t="s">
        <v>19</v>
      </c>
      <c r="C143" s="93">
        <v>150</v>
      </c>
      <c r="D143" s="89">
        <v>0</v>
      </c>
      <c r="E143" s="89">
        <v>0</v>
      </c>
      <c r="F143" s="89">
        <v>7.5</v>
      </c>
      <c r="G143" s="89">
        <v>0</v>
      </c>
      <c r="H143" s="94">
        <v>0</v>
      </c>
      <c r="I143" s="30">
        <f t="shared" si="16"/>
        <v>157.5</v>
      </c>
    </row>
    <row r="144" spans="1:19" ht="12.75" x14ac:dyDescent="0.2">
      <c r="A144" s="12">
        <v>5</v>
      </c>
      <c r="B144" s="13" t="s">
        <v>20</v>
      </c>
      <c r="C144" s="93">
        <v>176.25</v>
      </c>
      <c r="D144" s="89">
        <v>0</v>
      </c>
      <c r="E144" s="89">
        <v>0</v>
      </c>
      <c r="F144" s="89">
        <v>0</v>
      </c>
      <c r="G144" s="89">
        <v>18.75</v>
      </c>
      <c r="H144" s="94">
        <v>0</v>
      </c>
      <c r="I144" s="30">
        <f t="shared" si="16"/>
        <v>195</v>
      </c>
    </row>
    <row r="145" spans="1:12" ht="12.75" x14ac:dyDescent="0.2">
      <c r="A145" s="12">
        <v>6</v>
      </c>
      <c r="B145" s="13" t="s">
        <v>21</v>
      </c>
      <c r="C145" s="93">
        <v>37.5</v>
      </c>
      <c r="D145" s="89">
        <v>0</v>
      </c>
      <c r="E145" s="89">
        <v>0</v>
      </c>
      <c r="F145" s="89">
        <v>3.6</v>
      </c>
      <c r="G145" s="89">
        <v>0</v>
      </c>
      <c r="H145" s="94">
        <v>0</v>
      </c>
      <c r="I145" s="30">
        <f t="shared" si="16"/>
        <v>41.1</v>
      </c>
    </row>
    <row r="146" spans="1:12" ht="12.75" x14ac:dyDescent="0.2">
      <c r="A146" s="12">
        <v>7</v>
      </c>
      <c r="B146" s="13" t="s">
        <v>22</v>
      </c>
      <c r="C146" s="93">
        <v>37</v>
      </c>
      <c r="D146" s="89">
        <v>0</v>
      </c>
      <c r="E146" s="89">
        <v>0</v>
      </c>
      <c r="F146" s="89">
        <v>0</v>
      </c>
      <c r="G146" s="89">
        <v>0</v>
      </c>
      <c r="H146" s="94">
        <v>1</v>
      </c>
      <c r="I146" s="30">
        <f t="shared" si="16"/>
        <v>38</v>
      </c>
    </row>
    <row r="147" spans="1:12" ht="12.75" x14ac:dyDescent="0.2">
      <c r="A147" s="12">
        <v>8</v>
      </c>
      <c r="B147" s="13" t="s">
        <v>23</v>
      </c>
      <c r="C147" s="93">
        <v>138.75</v>
      </c>
      <c r="D147" s="89">
        <v>0</v>
      </c>
      <c r="E147" s="89">
        <v>0</v>
      </c>
      <c r="F147" s="89">
        <v>1</v>
      </c>
      <c r="G147" s="89">
        <v>24.38</v>
      </c>
      <c r="H147" s="94">
        <v>6.5</v>
      </c>
      <c r="I147" s="30">
        <f t="shared" si="16"/>
        <v>170.63</v>
      </c>
    </row>
    <row r="148" spans="1:12" ht="12.75" x14ac:dyDescent="0.2">
      <c r="A148" s="12">
        <v>9</v>
      </c>
      <c r="B148" s="13" t="s">
        <v>24</v>
      </c>
      <c r="C148" s="93">
        <f>'[2]MAL T3-2024A.XLS'!$H$328</f>
        <v>180</v>
      </c>
      <c r="D148" s="89">
        <f>'[2]MAL T3-2024A.XLS'!$H$329</f>
        <v>0</v>
      </c>
      <c r="E148" s="89">
        <f>'[2]MAL T3-2024A.XLS'!$H$330</f>
        <v>0</v>
      </c>
      <c r="F148" s="89">
        <f>'[2]MAL T3-2024A.XLS'!$H$331</f>
        <v>0</v>
      </c>
      <c r="G148" s="89">
        <f>'[2]MAL T3-2024A.XLS'!$H$332</f>
        <v>3</v>
      </c>
      <c r="H148" s="94">
        <f>'[2]MAL T3-2024A.XLS'!$H$333</f>
        <v>0</v>
      </c>
      <c r="I148" s="30">
        <f t="shared" si="16"/>
        <v>183</v>
      </c>
    </row>
    <row r="149" spans="1:12" ht="12.75" x14ac:dyDescent="0.2">
      <c r="A149" s="12">
        <v>10</v>
      </c>
      <c r="B149" s="13" t="s">
        <v>25</v>
      </c>
      <c r="C149" s="93">
        <v>0</v>
      </c>
      <c r="D149" s="89">
        <v>0</v>
      </c>
      <c r="E149" s="89">
        <v>0</v>
      </c>
      <c r="F149" s="89">
        <v>0</v>
      </c>
      <c r="G149" s="89">
        <v>0</v>
      </c>
      <c r="H149" s="94">
        <v>0</v>
      </c>
      <c r="I149" s="30">
        <f t="shared" si="16"/>
        <v>0</v>
      </c>
    </row>
    <row r="150" spans="1:12" ht="12.75" x14ac:dyDescent="0.2">
      <c r="A150" s="12">
        <v>11</v>
      </c>
      <c r="B150" s="13" t="s">
        <v>26</v>
      </c>
      <c r="C150" s="93">
        <v>58</v>
      </c>
      <c r="D150" s="89">
        <v>0</v>
      </c>
      <c r="E150" s="89">
        <v>0</v>
      </c>
      <c r="F150" s="89">
        <v>3</v>
      </c>
      <c r="G150" s="89">
        <v>15</v>
      </c>
      <c r="H150" s="94">
        <v>0</v>
      </c>
      <c r="I150" s="30">
        <f t="shared" si="16"/>
        <v>76</v>
      </c>
    </row>
    <row r="151" spans="1:12" ht="12.75" x14ac:dyDescent="0.2">
      <c r="A151" s="12">
        <v>12</v>
      </c>
      <c r="B151" s="13" t="s">
        <v>28</v>
      </c>
      <c r="C151" s="93">
        <v>52.5</v>
      </c>
      <c r="D151" s="89">
        <v>0</v>
      </c>
      <c r="E151" s="89">
        <v>0</v>
      </c>
      <c r="F151" s="89">
        <v>0</v>
      </c>
      <c r="G151" s="89">
        <v>65.63</v>
      </c>
      <c r="H151" s="94">
        <v>4.12</v>
      </c>
      <c r="I151" s="30">
        <f t="shared" si="16"/>
        <v>122.25</v>
      </c>
    </row>
    <row r="152" spans="1:12" ht="12.75" x14ac:dyDescent="0.2">
      <c r="A152" s="12">
        <v>13</v>
      </c>
      <c r="B152" s="13" t="s">
        <v>31</v>
      </c>
      <c r="C152" s="93">
        <v>33.75</v>
      </c>
      <c r="D152" s="89">
        <v>0</v>
      </c>
      <c r="E152" s="89">
        <v>0</v>
      </c>
      <c r="F152" s="89">
        <v>0</v>
      </c>
      <c r="G152" s="89">
        <v>0</v>
      </c>
      <c r="H152" s="94">
        <v>0</v>
      </c>
      <c r="I152" s="30">
        <f t="shared" si="16"/>
        <v>33.75</v>
      </c>
    </row>
    <row r="153" spans="1:12" ht="12.75" x14ac:dyDescent="0.2">
      <c r="A153" s="12">
        <v>14</v>
      </c>
      <c r="B153" s="13" t="s">
        <v>32</v>
      </c>
      <c r="C153" s="93">
        <v>56.25</v>
      </c>
      <c r="D153" s="89">
        <v>0</v>
      </c>
      <c r="E153" s="89">
        <v>0</v>
      </c>
      <c r="F153" s="89">
        <v>0</v>
      </c>
      <c r="G153" s="89">
        <v>13.12</v>
      </c>
      <c r="H153" s="94">
        <v>0</v>
      </c>
      <c r="I153" s="30">
        <f t="shared" si="16"/>
        <v>69.37</v>
      </c>
    </row>
    <row r="154" spans="1:12" ht="13.5" thickBot="1" x14ac:dyDescent="0.25">
      <c r="A154" s="14">
        <v>15</v>
      </c>
      <c r="B154" s="15" t="s">
        <v>33</v>
      </c>
      <c r="C154" s="95">
        <v>37.5</v>
      </c>
      <c r="D154" s="96">
        <v>0</v>
      </c>
      <c r="E154" s="96">
        <v>0</v>
      </c>
      <c r="F154" s="96">
        <v>0</v>
      </c>
      <c r="G154" s="96">
        <v>0</v>
      </c>
      <c r="H154" s="97">
        <v>0</v>
      </c>
      <c r="I154" s="69">
        <f t="shared" si="16"/>
        <v>37.5</v>
      </c>
      <c r="K154" s="1" t="s">
        <v>49</v>
      </c>
      <c r="L154" s="1" t="s">
        <v>35</v>
      </c>
    </row>
    <row r="155" spans="1:12" s="16" customFormat="1" x14ac:dyDescent="0.2">
      <c r="A155" s="27"/>
      <c r="B155" s="43" t="s">
        <v>70</v>
      </c>
      <c r="C155" s="66">
        <f t="shared" ref="C155:I155" si="17">SUM(C140:C154)</f>
        <v>1265</v>
      </c>
      <c r="D155" s="76">
        <f t="shared" si="17"/>
        <v>0</v>
      </c>
      <c r="E155" s="76">
        <f t="shared" si="17"/>
        <v>0</v>
      </c>
      <c r="F155" s="76">
        <f t="shared" si="17"/>
        <v>17.100000000000001</v>
      </c>
      <c r="G155" s="76">
        <f t="shared" si="17"/>
        <v>200.98</v>
      </c>
      <c r="H155" s="77">
        <f t="shared" si="17"/>
        <v>11.620000000000001</v>
      </c>
      <c r="I155" s="46">
        <f t="shared" si="17"/>
        <v>1494.6999999999998</v>
      </c>
      <c r="J155" s="74"/>
      <c r="K155" s="16">
        <f>I155*52</f>
        <v>77724.399999999994</v>
      </c>
      <c r="L155" s="16">
        <f>K155/1950</f>
        <v>39.858666666666664</v>
      </c>
    </row>
    <row r="156" spans="1:12" x14ac:dyDescent="0.2">
      <c r="A156" s="32"/>
      <c r="B156" s="44" t="s">
        <v>68</v>
      </c>
      <c r="C156" s="38">
        <v>1148.8800000000001</v>
      </c>
      <c r="D156" s="33">
        <v>0</v>
      </c>
      <c r="E156" s="33">
        <v>0</v>
      </c>
      <c r="F156" s="33">
        <v>11.6</v>
      </c>
      <c r="G156" s="33">
        <v>202.56</v>
      </c>
      <c r="H156" s="34">
        <v>8.43</v>
      </c>
      <c r="I156" s="47">
        <v>1371.47</v>
      </c>
      <c r="J156" s="75"/>
      <c r="K156" s="1">
        <v>71316.44</v>
      </c>
      <c r="L156" s="1">
        <v>36.572533333333332</v>
      </c>
    </row>
    <row r="157" spans="1:12" x14ac:dyDescent="0.2">
      <c r="A157" s="32"/>
      <c r="B157" s="44" t="s">
        <v>36</v>
      </c>
      <c r="C157" s="38">
        <v>1091</v>
      </c>
      <c r="D157" s="33">
        <v>0</v>
      </c>
      <c r="E157" s="33">
        <v>0</v>
      </c>
      <c r="F157" s="33">
        <v>58</v>
      </c>
      <c r="G157" s="33">
        <v>221</v>
      </c>
      <c r="H157" s="34">
        <v>9</v>
      </c>
      <c r="I157" s="47">
        <v>1379</v>
      </c>
      <c r="J157" s="75"/>
      <c r="K157" s="1">
        <v>71708</v>
      </c>
      <c r="L157" s="1">
        <v>36.773333333333333</v>
      </c>
    </row>
    <row r="158" spans="1:12" x14ac:dyDescent="0.2">
      <c r="A158" s="32"/>
      <c r="B158" s="44" t="s">
        <v>37</v>
      </c>
      <c r="C158" s="38">
        <v>1108.75</v>
      </c>
      <c r="D158" s="33">
        <v>0</v>
      </c>
      <c r="E158" s="33">
        <v>0</v>
      </c>
      <c r="F158" s="33">
        <v>12.85</v>
      </c>
      <c r="G158" s="33">
        <v>167.25</v>
      </c>
      <c r="H158" s="34">
        <v>8.43</v>
      </c>
      <c r="I158" s="47">
        <v>1297.2800000000002</v>
      </c>
      <c r="J158" s="75"/>
      <c r="K158" s="1">
        <v>67458.560000000012</v>
      </c>
      <c r="L158" s="1">
        <v>34.594133333333339</v>
      </c>
    </row>
    <row r="159" spans="1:12" x14ac:dyDescent="0.2">
      <c r="A159" s="32"/>
      <c r="B159" s="44" t="s">
        <v>38</v>
      </c>
      <c r="C159" s="38">
        <v>1085.1799999999998</v>
      </c>
      <c r="D159" s="33">
        <v>0</v>
      </c>
      <c r="E159" s="33">
        <v>0</v>
      </c>
      <c r="F159" s="33">
        <v>34.6</v>
      </c>
      <c r="G159" s="33">
        <v>298.65999999999997</v>
      </c>
      <c r="H159" s="34">
        <v>4.68</v>
      </c>
      <c r="I159" s="47">
        <v>1423.12</v>
      </c>
      <c r="J159" s="75"/>
      <c r="K159" s="1">
        <v>74002.239999999991</v>
      </c>
      <c r="L159" s="1">
        <v>37.949866666666665</v>
      </c>
    </row>
    <row r="160" spans="1:12" x14ac:dyDescent="0.2">
      <c r="A160" s="32"/>
      <c r="B160" s="44" t="s">
        <v>39</v>
      </c>
      <c r="C160" s="38">
        <v>1012.6</v>
      </c>
      <c r="D160" s="33">
        <v>0</v>
      </c>
      <c r="E160" s="33">
        <v>3</v>
      </c>
      <c r="F160" s="33">
        <v>32</v>
      </c>
      <c r="G160" s="33">
        <v>217.03</v>
      </c>
      <c r="H160" s="34">
        <v>0</v>
      </c>
      <c r="I160" s="47">
        <v>1264.6300000000001</v>
      </c>
      <c r="J160" s="75"/>
      <c r="K160" s="75"/>
    </row>
    <row r="161" spans="1:19" x14ac:dyDescent="0.2">
      <c r="A161" s="32"/>
      <c r="B161" s="44" t="s">
        <v>40</v>
      </c>
      <c r="C161" s="38">
        <v>976.38</v>
      </c>
      <c r="D161" s="33">
        <v>0</v>
      </c>
      <c r="E161" s="33">
        <v>0</v>
      </c>
      <c r="F161" s="33">
        <v>40</v>
      </c>
      <c r="G161" s="33">
        <v>100.11</v>
      </c>
      <c r="H161" s="34">
        <v>0</v>
      </c>
      <c r="I161" s="47">
        <v>1116.49</v>
      </c>
    </row>
    <row r="162" spans="1:19" x14ac:dyDescent="0.2">
      <c r="A162" s="32"/>
      <c r="B162" s="44" t="s">
        <v>41</v>
      </c>
      <c r="C162" s="38">
        <v>997.25</v>
      </c>
      <c r="D162" s="33">
        <v>0</v>
      </c>
      <c r="E162" s="33">
        <v>0</v>
      </c>
      <c r="F162" s="33">
        <v>7</v>
      </c>
      <c r="G162" s="33">
        <v>72.599999999999994</v>
      </c>
      <c r="H162" s="34">
        <v>0</v>
      </c>
      <c r="I162" s="47">
        <v>1076.8499999999999</v>
      </c>
    </row>
    <row r="163" spans="1:19" x14ac:dyDescent="0.2">
      <c r="A163" s="32"/>
      <c r="B163" s="44" t="s">
        <v>42</v>
      </c>
      <c r="C163" s="38">
        <v>824.88</v>
      </c>
      <c r="D163" s="33">
        <v>0</v>
      </c>
      <c r="E163" s="33">
        <v>0</v>
      </c>
      <c r="F163" s="33">
        <v>7.2</v>
      </c>
      <c r="G163" s="33">
        <v>61.25</v>
      </c>
      <c r="H163" s="34">
        <v>0</v>
      </c>
      <c r="I163" s="47">
        <v>893.32999999999993</v>
      </c>
    </row>
    <row r="164" spans="1:19" x14ac:dyDescent="0.2">
      <c r="A164" s="32"/>
      <c r="B164" s="44" t="s">
        <v>43</v>
      </c>
      <c r="C164" s="38">
        <v>701.43</v>
      </c>
      <c r="D164" s="33">
        <v>0</v>
      </c>
      <c r="E164" s="33">
        <v>0</v>
      </c>
      <c r="F164" s="33">
        <v>16</v>
      </c>
      <c r="G164" s="33">
        <v>69</v>
      </c>
      <c r="H164" s="34">
        <v>0</v>
      </c>
      <c r="I164" s="47">
        <v>786.43</v>
      </c>
    </row>
    <row r="165" spans="1:19" ht="12.75" thickBot="1" x14ac:dyDescent="0.25">
      <c r="A165" s="42"/>
      <c r="B165" s="45" t="s">
        <v>44</v>
      </c>
      <c r="C165" s="39">
        <v>643.68000000000006</v>
      </c>
      <c r="D165" s="40">
        <v>0</v>
      </c>
      <c r="E165" s="40">
        <v>1</v>
      </c>
      <c r="F165" s="40">
        <v>13</v>
      </c>
      <c r="G165" s="40">
        <v>69</v>
      </c>
      <c r="H165" s="41">
        <v>7.5</v>
      </c>
      <c r="I165" s="48">
        <v>734.18000000000006</v>
      </c>
    </row>
    <row r="166" spans="1:19" x14ac:dyDescent="0.2">
      <c r="A166" s="1" t="s">
        <v>45</v>
      </c>
    </row>
    <row r="167" spans="1:19" x14ac:dyDescent="0.2">
      <c r="A167" s="1" t="s">
        <v>47</v>
      </c>
    </row>
    <row r="171" spans="1:19" s="5" customFormat="1" ht="26.25" customHeight="1" thickBot="1" x14ac:dyDescent="0.25">
      <c r="A171" s="22" t="s">
        <v>54</v>
      </c>
      <c r="M171" s="1"/>
      <c r="N171" s="1"/>
      <c r="O171" s="1"/>
      <c r="P171" s="1"/>
      <c r="Q171" s="1"/>
      <c r="R171" s="1"/>
      <c r="S171" s="1"/>
    </row>
    <row r="172" spans="1:19" s="5" customFormat="1" ht="72" customHeight="1" thickBot="1" x14ac:dyDescent="0.25">
      <c r="A172" s="6" t="s">
        <v>5</v>
      </c>
      <c r="B172" s="7" t="s">
        <v>6</v>
      </c>
      <c r="C172" s="8" t="s">
        <v>7</v>
      </c>
      <c r="D172" s="8" t="s">
        <v>8</v>
      </c>
      <c r="E172" s="8" t="s">
        <v>9</v>
      </c>
      <c r="F172" s="8" t="s">
        <v>10</v>
      </c>
      <c r="G172" s="8" t="s">
        <v>11</v>
      </c>
      <c r="H172" s="9" t="s">
        <v>12</v>
      </c>
      <c r="I172" s="9" t="s">
        <v>13</v>
      </c>
      <c r="M172" s="1"/>
      <c r="N172" s="1"/>
      <c r="O172" s="1"/>
      <c r="P172" s="1"/>
      <c r="Q172" s="1"/>
      <c r="R172" s="1"/>
      <c r="S172" s="1"/>
    </row>
    <row r="173" spans="1:19" ht="12.95" customHeight="1" x14ac:dyDescent="0.2">
      <c r="A173" s="10">
        <v>1</v>
      </c>
      <c r="B173" s="11" t="s">
        <v>16</v>
      </c>
      <c r="C173" s="90">
        <v>30</v>
      </c>
      <c r="D173" s="91">
        <v>0</v>
      </c>
      <c r="E173" s="91">
        <v>7</v>
      </c>
      <c r="F173" s="91">
        <v>0</v>
      </c>
      <c r="G173" s="91">
        <v>0</v>
      </c>
      <c r="H173" s="92">
        <v>0</v>
      </c>
      <c r="I173" s="79">
        <f t="shared" ref="I173:I187" si="18">SUM(C173:H173)</f>
        <v>37</v>
      </c>
    </row>
    <row r="174" spans="1:19" ht="12.95" customHeight="1" x14ac:dyDescent="0.2">
      <c r="A174" s="12">
        <v>2</v>
      </c>
      <c r="B174" s="13" t="s">
        <v>17</v>
      </c>
      <c r="C174" s="93">
        <v>49</v>
      </c>
      <c r="D174" s="89">
        <v>3.75</v>
      </c>
      <c r="E174" s="89">
        <v>6</v>
      </c>
      <c r="F174" s="89">
        <v>0</v>
      </c>
      <c r="G174" s="89">
        <v>3.75</v>
      </c>
      <c r="H174" s="94">
        <v>0</v>
      </c>
      <c r="I174" s="30">
        <f t="shared" si="18"/>
        <v>62.5</v>
      </c>
    </row>
    <row r="175" spans="1:19" ht="12.75" x14ac:dyDescent="0.2">
      <c r="A175" s="12">
        <v>3</v>
      </c>
      <c r="B175" s="13" t="s">
        <v>18</v>
      </c>
      <c r="C175" s="93">
        <v>6</v>
      </c>
      <c r="D175" s="89">
        <v>0</v>
      </c>
      <c r="E175" s="89">
        <v>3</v>
      </c>
      <c r="F175" s="89">
        <v>0</v>
      </c>
      <c r="G175" s="89">
        <v>3</v>
      </c>
      <c r="H175" s="94">
        <v>0</v>
      </c>
      <c r="I175" s="30">
        <f t="shared" si="18"/>
        <v>12</v>
      </c>
    </row>
    <row r="176" spans="1:19" ht="12.75" x14ac:dyDescent="0.2">
      <c r="A176" s="12">
        <v>4</v>
      </c>
      <c r="B176" s="13" t="s">
        <v>19</v>
      </c>
      <c r="C176" s="93">
        <v>33.75</v>
      </c>
      <c r="D176" s="89">
        <v>1.875</v>
      </c>
      <c r="E176" s="89">
        <v>77.8</v>
      </c>
      <c r="F176" s="89">
        <v>0</v>
      </c>
      <c r="G176" s="89">
        <v>0</v>
      </c>
      <c r="H176" s="94">
        <v>3.75</v>
      </c>
      <c r="I176" s="30">
        <f t="shared" si="18"/>
        <v>117.175</v>
      </c>
    </row>
    <row r="177" spans="1:15" ht="12.75" x14ac:dyDescent="0.2">
      <c r="A177" s="12">
        <v>5</v>
      </c>
      <c r="B177" s="13" t="s">
        <v>20</v>
      </c>
      <c r="C177" s="93">
        <v>67.5</v>
      </c>
      <c r="D177" s="89">
        <v>3.75</v>
      </c>
      <c r="E177" s="89">
        <v>10</v>
      </c>
      <c r="F177" s="89">
        <v>0</v>
      </c>
      <c r="G177" s="89">
        <v>7.5</v>
      </c>
      <c r="H177" s="94">
        <v>7.5</v>
      </c>
      <c r="I177" s="30">
        <f t="shared" si="18"/>
        <v>96.25</v>
      </c>
    </row>
    <row r="178" spans="1:15" ht="12.75" x14ac:dyDescent="0.2">
      <c r="A178" s="12">
        <v>6</v>
      </c>
      <c r="B178" s="13" t="s">
        <v>21</v>
      </c>
      <c r="C178" s="93">
        <v>6</v>
      </c>
      <c r="D178" s="89">
        <v>0</v>
      </c>
      <c r="E178" s="89">
        <v>3</v>
      </c>
      <c r="F178" s="89">
        <v>0</v>
      </c>
      <c r="G178" s="89">
        <v>0</v>
      </c>
      <c r="H178" s="94">
        <v>0</v>
      </c>
      <c r="I178" s="30">
        <f t="shared" si="18"/>
        <v>9</v>
      </c>
      <c r="O178" s="1" t="s">
        <v>2</v>
      </c>
    </row>
    <row r="179" spans="1:15" ht="12.75" x14ac:dyDescent="0.2">
      <c r="A179" s="12">
        <v>7</v>
      </c>
      <c r="B179" s="13" t="s">
        <v>22</v>
      </c>
      <c r="C179" s="93">
        <v>19</v>
      </c>
      <c r="D179" s="89">
        <v>2</v>
      </c>
      <c r="E179" s="89">
        <v>2</v>
      </c>
      <c r="F179" s="89">
        <v>0</v>
      </c>
      <c r="G179" s="89">
        <v>0</v>
      </c>
      <c r="H179" s="94">
        <v>0</v>
      </c>
      <c r="I179" s="30">
        <f t="shared" si="18"/>
        <v>23</v>
      </c>
    </row>
    <row r="180" spans="1:15" ht="12.75" x14ac:dyDescent="0.2">
      <c r="A180" s="12">
        <v>8</v>
      </c>
      <c r="B180" s="13" t="s">
        <v>23</v>
      </c>
      <c r="C180" s="93">
        <v>45</v>
      </c>
      <c r="D180" s="89">
        <v>0</v>
      </c>
      <c r="E180" s="89">
        <v>6</v>
      </c>
      <c r="F180" s="89">
        <v>0</v>
      </c>
      <c r="G180" s="89">
        <v>0</v>
      </c>
      <c r="H180" s="94">
        <v>3</v>
      </c>
      <c r="I180" s="30">
        <f t="shared" si="18"/>
        <v>54</v>
      </c>
    </row>
    <row r="181" spans="1:15" ht="12.75" x14ac:dyDescent="0.2">
      <c r="A181" s="12">
        <v>9</v>
      </c>
      <c r="B181" s="13" t="s">
        <v>24</v>
      </c>
      <c r="C181" s="93">
        <f>'[2]MAL T3-2024A.XLS'!$I$328</f>
        <v>15</v>
      </c>
      <c r="D181" s="89">
        <f>'[2]MAL T3-2024A.XLS'!$I$329</f>
        <v>0</v>
      </c>
      <c r="E181" s="89">
        <f>'[2]MAL T3-2024A.XLS'!$I$330</f>
        <v>3</v>
      </c>
      <c r="F181" s="89">
        <f>'[2]MAL T3-2024A.XLS'!$I$331</f>
        <v>0</v>
      </c>
      <c r="G181" s="89">
        <f>'[2]MAL T3-2024A.XLS'!$I$332</f>
        <v>3</v>
      </c>
      <c r="H181" s="94">
        <f>'[2]MAL T3-2024A.XLS'!$I$333</f>
        <v>0.75</v>
      </c>
      <c r="I181" s="30">
        <f t="shared" si="18"/>
        <v>21.75</v>
      </c>
    </row>
    <row r="182" spans="1:15" ht="12.75" x14ac:dyDescent="0.2">
      <c r="A182" s="12">
        <v>10</v>
      </c>
      <c r="B182" s="13" t="s">
        <v>25</v>
      </c>
      <c r="C182" s="93">
        <v>8</v>
      </c>
      <c r="D182" s="89">
        <v>3</v>
      </c>
      <c r="E182" s="89">
        <v>3</v>
      </c>
      <c r="F182" s="89">
        <v>0</v>
      </c>
      <c r="G182" s="89">
        <v>0</v>
      </c>
      <c r="H182" s="94">
        <v>0</v>
      </c>
      <c r="I182" s="30">
        <f t="shared" si="18"/>
        <v>14</v>
      </c>
    </row>
    <row r="183" spans="1:15" ht="12.75" x14ac:dyDescent="0.2">
      <c r="A183" s="12">
        <v>11</v>
      </c>
      <c r="B183" s="13" t="s">
        <v>26</v>
      </c>
      <c r="C183" s="93">
        <v>11.25</v>
      </c>
      <c r="D183" s="89">
        <v>0</v>
      </c>
      <c r="E183" s="89">
        <v>8</v>
      </c>
      <c r="F183" s="89">
        <v>0</v>
      </c>
      <c r="G183" s="89">
        <v>0</v>
      </c>
      <c r="H183" s="94">
        <v>0</v>
      </c>
      <c r="I183" s="30">
        <f t="shared" si="18"/>
        <v>19.25</v>
      </c>
    </row>
    <row r="184" spans="1:15" ht="12.75" x14ac:dyDescent="0.2">
      <c r="A184" s="12">
        <v>12</v>
      </c>
      <c r="B184" s="13" t="s">
        <v>28</v>
      </c>
      <c r="C184" s="93">
        <v>7.5</v>
      </c>
      <c r="D184" s="89">
        <v>3.75</v>
      </c>
      <c r="E184" s="89">
        <v>3.75</v>
      </c>
      <c r="F184" s="89">
        <v>0</v>
      </c>
      <c r="G184" s="89">
        <v>0</v>
      </c>
      <c r="H184" s="94">
        <v>0.75</v>
      </c>
      <c r="I184" s="30">
        <f t="shared" si="18"/>
        <v>15.75</v>
      </c>
    </row>
    <row r="185" spans="1:15" ht="12.75" x14ac:dyDescent="0.2">
      <c r="A185" s="12">
        <v>13</v>
      </c>
      <c r="B185" s="13" t="s">
        <v>31</v>
      </c>
      <c r="C185" s="93">
        <v>18.75</v>
      </c>
      <c r="D185" s="89">
        <v>0</v>
      </c>
      <c r="E185" s="89">
        <v>3</v>
      </c>
      <c r="F185" s="89">
        <v>0</v>
      </c>
      <c r="G185" s="89">
        <v>0</v>
      </c>
      <c r="H185" s="94">
        <v>0</v>
      </c>
      <c r="I185" s="30">
        <f t="shared" si="18"/>
        <v>21.75</v>
      </c>
    </row>
    <row r="186" spans="1:15" ht="12.75" x14ac:dyDescent="0.2">
      <c r="A186" s="12">
        <v>14</v>
      </c>
      <c r="B186" s="13" t="s">
        <v>32</v>
      </c>
      <c r="C186" s="93">
        <v>15</v>
      </c>
      <c r="D186" s="89">
        <v>7.5</v>
      </c>
      <c r="E186" s="89">
        <v>5</v>
      </c>
      <c r="F186" s="89">
        <v>0</v>
      </c>
      <c r="G186" s="89">
        <v>3.75</v>
      </c>
      <c r="H186" s="94">
        <v>0</v>
      </c>
      <c r="I186" s="30">
        <f t="shared" si="18"/>
        <v>31.25</v>
      </c>
    </row>
    <row r="187" spans="1:15" ht="13.5" thickBot="1" x14ac:dyDescent="0.25">
      <c r="A187" s="14">
        <v>15</v>
      </c>
      <c r="B187" s="15" t="s">
        <v>33</v>
      </c>
      <c r="C187" s="95">
        <v>19.5</v>
      </c>
      <c r="D187" s="96">
        <v>1.5</v>
      </c>
      <c r="E187" s="96">
        <v>3</v>
      </c>
      <c r="F187" s="96">
        <v>0</v>
      </c>
      <c r="G187" s="96">
        <v>0</v>
      </c>
      <c r="H187" s="97">
        <v>0</v>
      </c>
      <c r="I187" s="69">
        <f t="shared" si="18"/>
        <v>24</v>
      </c>
      <c r="K187" s="1" t="s">
        <v>49</v>
      </c>
      <c r="L187" s="1" t="s">
        <v>35</v>
      </c>
    </row>
    <row r="188" spans="1:15" s="16" customFormat="1" x14ac:dyDescent="0.2">
      <c r="A188" s="27"/>
      <c r="B188" s="43" t="s">
        <v>70</v>
      </c>
      <c r="C188" s="66">
        <f t="shared" ref="C188:I188" si="19">SUM(C173:C187)</f>
        <v>351.25</v>
      </c>
      <c r="D188" s="76">
        <f t="shared" si="19"/>
        <v>27.125</v>
      </c>
      <c r="E188" s="76">
        <f t="shared" si="19"/>
        <v>143.55000000000001</v>
      </c>
      <c r="F188" s="76">
        <f t="shared" si="19"/>
        <v>0</v>
      </c>
      <c r="G188" s="76">
        <f t="shared" si="19"/>
        <v>21</v>
      </c>
      <c r="H188" s="77">
        <f t="shared" si="19"/>
        <v>15.75</v>
      </c>
      <c r="I188" s="78">
        <f t="shared" si="19"/>
        <v>558.67499999999995</v>
      </c>
      <c r="J188" s="74"/>
      <c r="K188" s="16">
        <f>I188*52</f>
        <v>29051.1</v>
      </c>
      <c r="L188" s="16">
        <f>K188/1950</f>
        <v>14.898</v>
      </c>
    </row>
    <row r="189" spans="1:15" x14ac:dyDescent="0.2">
      <c r="A189" s="32"/>
      <c r="B189" s="44" t="s">
        <v>68</v>
      </c>
      <c r="C189" s="38">
        <v>295.39999999999998</v>
      </c>
      <c r="D189" s="33">
        <v>32.129999999999995</v>
      </c>
      <c r="E189" s="33">
        <v>68.25</v>
      </c>
      <c r="F189" s="33">
        <v>0</v>
      </c>
      <c r="G189" s="33">
        <v>42.25</v>
      </c>
      <c r="H189" s="34">
        <v>18.93</v>
      </c>
      <c r="I189" s="47">
        <v>456.96</v>
      </c>
      <c r="J189" s="75"/>
      <c r="K189" s="1">
        <v>23761.919999999998</v>
      </c>
      <c r="L189" s="1">
        <v>12.185599999999999</v>
      </c>
    </row>
    <row r="190" spans="1:15" x14ac:dyDescent="0.2">
      <c r="A190" s="32"/>
      <c r="B190" s="44" t="s">
        <v>36</v>
      </c>
      <c r="C190" s="38">
        <v>264</v>
      </c>
      <c r="D190" s="33">
        <v>43</v>
      </c>
      <c r="E190" s="33">
        <v>61</v>
      </c>
      <c r="F190" s="33">
        <v>10</v>
      </c>
      <c r="G190" s="33">
        <v>32</v>
      </c>
      <c r="H190" s="34">
        <v>24</v>
      </c>
      <c r="I190" s="47">
        <v>434</v>
      </c>
      <c r="J190" s="75"/>
      <c r="K190" s="1">
        <v>22568</v>
      </c>
      <c r="L190" s="1">
        <v>11.573333333333334</v>
      </c>
    </row>
    <row r="191" spans="1:15" x14ac:dyDescent="0.2">
      <c r="A191" s="32"/>
      <c r="B191" s="44" t="s">
        <v>37</v>
      </c>
      <c r="C191" s="38">
        <v>247</v>
      </c>
      <c r="D191" s="33">
        <v>28.63</v>
      </c>
      <c r="E191" s="33">
        <v>73</v>
      </c>
      <c r="F191" s="33">
        <v>0</v>
      </c>
      <c r="G191" s="33">
        <v>30.75</v>
      </c>
      <c r="H191" s="34">
        <v>25.43</v>
      </c>
      <c r="I191" s="47">
        <v>404.81</v>
      </c>
      <c r="J191" s="75"/>
      <c r="K191" s="1">
        <v>21050.12</v>
      </c>
      <c r="L191" s="1">
        <v>10.794933333333333</v>
      </c>
    </row>
    <row r="192" spans="1:15" x14ac:dyDescent="0.2">
      <c r="A192" s="32"/>
      <c r="B192" s="44" t="s">
        <v>38</v>
      </c>
      <c r="C192" s="38">
        <v>262.25</v>
      </c>
      <c r="D192" s="33">
        <v>31.13</v>
      </c>
      <c r="E192" s="33">
        <v>68.87</v>
      </c>
      <c r="F192" s="33">
        <v>4</v>
      </c>
      <c r="G192" s="33">
        <v>24</v>
      </c>
      <c r="H192" s="34">
        <v>11.43</v>
      </c>
      <c r="I192" s="47">
        <v>401.68</v>
      </c>
      <c r="J192" s="75"/>
      <c r="K192" s="1">
        <v>20887.36</v>
      </c>
      <c r="L192" s="1">
        <v>10.711466666666666</v>
      </c>
    </row>
    <row r="193" spans="1:19" x14ac:dyDescent="0.2">
      <c r="A193" s="32"/>
      <c r="B193" s="44" t="s">
        <v>39</v>
      </c>
      <c r="C193" s="38">
        <v>234.45</v>
      </c>
      <c r="D193" s="33">
        <v>13.25</v>
      </c>
      <c r="E193" s="33">
        <v>47.5</v>
      </c>
      <c r="F193" s="33">
        <v>0</v>
      </c>
      <c r="G193" s="33">
        <v>14.25</v>
      </c>
      <c r="H193" s="34">
        <v>3.75</v>
      </c>
      <c r="I193" s="47">
        <v>313.2</v>
      </c>
      <c r="J193" s="75"/>
      <c r="K193" s="75"/>
    </row>
    <row r="194" spans="1:19" x14ac:dyDescent="0.2">
      <c r="A194" s="32"/>
      <c r="B194" s="44" t="s">
        <v>40</v>
      </c>
      <c r="C194" s="38">
        <v>210.5</v>
      </c>
      <c r="D194" s="33">
        <v>5.25</v>
      </c>
      <c r="E194" s="33">
        <v>49</v>
      </c>
      <c r="F194" s="33">
        <v>0</v>
      </c>
      <c r="G194" s="33">
        <v>16.5</v>
      </c>
      <c r="H194" s="34">
        <v>0</v>
      </c>
      <c r="I194" s="47">
        <v>281.25</v>
      </c>
    </row>
    <row r="195" spans="1:19" x14ac:dyDescent="0.2">
      <c r="A195" s="32"/>
      <c r="B195" s="44" t="s">
        <v>41</v>
      </c>
      <c r="C195" s="38">
        <v>137</v>
      </c>
      <c r="D195" s="33">
        <v>5.25</v>
      </c>
      <c r="E195" s="33">
        <v>49</v>
      </c>
      <c r="F195" s="33">
        <v>0</v>
      </c>
      <c r="G195" s="33">
        <v>23.5</v>
      </c>
      <c r="H195" s="34">
        <v>3</v>
      </c>
      <c r="I195" s="47">
        <v>217.75</v>
      </c>
    </row>
    <row r="196" spans="1:19" x14ac:dyDescent="0.2">
      <c r="A196" s="32"/>
      <c r="B196" s="44" t="s">
        <v>42</v>
      </c>
      <c r="C196" s="38">
        <v>129.25</v>
      </c>
      <c r="D196" s="33">
        <v>5.25</v>
      </c>
      <c r="E196" s="33">
        <v>47</v>
      </c>
      <c r="F196" s="33">
        <v>0</v>
      </c>
      <c r="G196" s="33">
        <v>31.5</v>
      </c>
      <c r="H196" s="34">
        <v>3</v>
      </c>
      <c r="I196" s="47">
        <v>216</v>
      </c>
    </row>
    <row r="197" spans="1:19" x14ac:dyDescent="0.2">
      <c r="A197" s="32"/>
      <c r="B197" s="44" t="s">
        <v>43</v>
      </c>
      <c r="C197" s="38">
        <v>141.25</v>
      </c>
      <c r="D197" s="33">
        <v>5.25</v>
      </c>
      <c r="E197" s="33">
        <v>45.75</v>
      </c>
      <c r="F197" s="33">
        <v>0</v>
      </c>
      <c r="G197" s="33">
        <v>17.75</v>
      </c>
      <c r="H197" s="34">
        <v>3</v>
      </c>
      <c r="I197" s="47">
        <v>213</v>
      </c>
    </row>
    <row r="198" spans="1:19" ht="12.75" thickBot="1" x14ac:dyDescent="0.25">
      <c r="A198" s="42"/>
      <c r="B198" s="45" t="s">
        <v>44</v>
      </c>
      <c r="C198" s="39">
        <v>159.35</v>
      </c>
      <c r="D198" s="40">
        <v>5.25</v>
      </c>
      <c r="E198" s="40">
        <v>48.5</v>
      </c>
      <c r="F198" s="40">
        <v>0</v>
      </c>
      <c r="G198" s="40">
        <v>15.25</v>
      </c>
      <c r="H198" s="41">
        <v>2</v>
      </c>
      <c r="I198" s="48">
        <v>230.35</v>
      </c>
    </row>
    <row r="199" spans="1:19" x14ac:dyDescent="0.2">
      <c r="A199" s="1" t="s">
        <v>45</v>
      </c>
    </row>
    <row r="200" spans="1:19" x14ac:dyDescent="0.2">
      <c r="A200" s="1" t="s">
        <v>47</v>
      </c>
    </row>
    <row r="203" spans="1:19" s="5" customFormat="1" ht="26.25" customHeight="1" thickBot="1" x14ac:dyDescent="0.25">
      <c r="A203" s="22" t="s">
        <v>55</v>
      </c>
      <c r="M203" s="1"/>
      <c r="N203" s="1"/>
      <c r="O203" s="1"/>
      <c r="P203" s="1"/>
      <c r="Q203" s="1"/>
      <c r="R203" s="1"/>
      <c r="S203" s="1"/>
    </row>
    <row r="204" spans="1:19" s="5" customFormat="1" ht="81.75" customHeight="1" thickBot="1" x14ac:dyDescent="0.25">
      <c r="A204" s="6" t="s">
        <v>5</v>
      </c>
      <c r="B204" s="7" t="s">
        <v>6</v>
      </c>
      <c r="C204" s="8" t="s">
        <v>7</v>
      </c>
      <c r="D204" s="8" t="s">
        <v>8</v>
      </c>
      <c r="E204" s="8" t="s">
        <v>9</v>
      </c>
      <c r="F204" s="8" t="s">
        <v>10</v>
      </c>
      <c r="G204" s="8" t="s">
        <v>11</v>
      </c>
      <c r="H204" s="9" t="s">
        <v>12</v>
      </c>
      <c r="I204" s="23" t="s">
        <v>13</v>
      </c>
      <c r="M204" s="1"/>
      <c r="N204" s="1"/>
      <c r="O204" s="1"/>
      <c r="P204" s="1"/>
      <c r="Q204" s="1"/>
      <c r="R204" s="1"/>
      <c r="S204" s="1"/>
    </row>
    <row r="205" spans="1:19" ht="12.95" customHeight="1" x14ac:dyDescent="0.2">
      <c r="A205" s="10">
        <v>1</v>
      </c>
      <c r="B205" s="11" t="s">
        <v>16</v>
      </c>
      <c r="C205" s="90">
        <v>112.5</v>
      </c>
      <c r="D205" s="91">
        <v>0</v>
      </c>
      <c r="E205" s="91">
        <v>0</v>
      </c>
      <c r="F205" s="91">
        <v>0</v>
      </c>
      <c r="G205" s="91">
        <v>0</v>
      </c>
      <c r="H205" s="92">
        <v>0</v>
      </c>
      <c r="I205" s="79">
        <f t="shared" ref="I205:I219" si="20">SUM(C205:H205)</f>
        <v>112.5</v>
      </c>
    </row>
    <row r="206" spans="1:19" ht="12.95" customHeight="1" x14ac:dyDescent="0.2">
      <c r="A206" s="12">
        <v>2</v>
      </c>
      <c r="B206" s="13" t="s">
        <v>17</v>
      </c>
      <c r="C206" s="93">
        <v>112.15</v>
      </c>
      <c r="D206" s="89">
        <v>37.5</v>
      </c>
      <c r="E206" s="89">
        <v>0</v>
      </c>
      <c r="F206" s="89">
        <v>0</v>
      </c>
      <c r="G206" s="89">
        <v>0</v>
      </c>
      <c r="H206" s="94">
        <v>0</v>
      </c>
      <c r="I206" s="30">
        <f t="shared" si="20"/>
        <v>149.65</v>
      </c>
    </row>
    <row r="207" spans="1:19" ht="12.75" x14ac:dyDescent="0.2">
      <c r="A207" s="12">
        <v>3</v>
      </c>
      <c r="B207" s="13" t="s">
        <v>18</v>
      </c>
      <c r="C207" s="93">
        <v>37.5</v>
      </c>
      <c r="D207" s="89">
        <v>0</v>
      </c>
      <c r="E207" s="89">
        <v>0</v>
      </c>
      <c r="F207" s="89">
        <v>0</v>
      </c>
      <c r="G207" s="89">
        <v>0</v>
      </c>
      <c r="H207" s="94">
        <v>0</v>
      </c>
      <c r="I207" s="30">
        <f t="shared" si="20"/>
        <v>37.5</v>
      </c>
    </row>
    <row r="208" spans="1:19" ht="12.75" x14ac:dyDescent="0.2">
      <c r="A208" s="12">
        <v>4</v>
      </c>
      <c r="B208" s="13" t="s">
        <v>19</v>
      </c>
      <c r="C208" s="93">
        <v>56.25</v>
      </c>
      <c r="D208" s="89">
        <v>18.75</v>
      </c>
      <c r="E208" s="89">
        <v>0</v>
      </c>
      <c r="F208" s="89">
        <v>0</v>
      </c>
      <c r="G208" s="89">
        <v>0</v>
      </c>
      <c r="H208" s="94">
        <v>0</v>
      </c>
      <c r="I208" s="30">
        <f t="shared" si="20"/>
        <v>75</v>
      </c>
    </row>
    <row r="209" spans="1:14" ht="12.75" x14ac:dyDescent="0.2">
      <c r="A209" s="12">
        <v>5</v>
      </c>
      <c r="B209" s="13" t="s">
        <v>20</v>
      </c>
      <c r="C209" s="93">
        <v>75</v>
      </c>
      <c r="D209" s="89">
        <v>0</v>
      </c>
      <c r="E209" s="89">
        <v>0</v>
      </c>
      <c r="F209" s="89">
        <v>0</v>
      </c>
      <c r="G209" s="89">
        <v>0</v>
      </c>
      <c r="H209" s="94">
        <v>0</v>
      </c>
      <c r="I209" s="30">
        <f t="shared" si="20"/>
        <v>75</v>
      </c>
    </row>
    <row r="210" spans="1:14" ht="12.75" x14ac:dyDescent="0.2">
      <c r="A210" s="12">
        <v>6</v>
      </c>
      <c r="B210" s="13" t="s">
        <v>21</v>
      </c>
      <c r="C210" s="93">
        <v>75</v>
      </c>
      <c r="D210" s="89">
        <v>0</v>
      </c>
      <c r="E210" s="89">
        <v>0</v>
      </c>
      <c r="F210" s="89">
        <v>0</v>
      </c>
      <c r="G210" s="89">
        <v>0</v>
      </c>
      <c r="H210" s="94">
        <v>0</v>
      </c>
      <c r="I210" s="30">
        <f t="shared" si="20"/>
        <v>75</v>
      </c>
    </row>
    <row r="211" spans="1:14" ht="12.75" x14ac:dyDescent="0.2">
      <c r="A211" s="12">
        <v>7</v>
      </c>
      <c r="B211" s="13" t="s">
        <v>22</v>
      </c>
      <c r="C211" s="93">
        <v>75</v>
      </c>
      <c r="D211" s="89">
        <v>0</v>
      </c>
      <c r="E211" s="89">
        <v>0</v>
      </c>
      <c r="F211" s="89">
        <v>0</v>
      </c>
      <c r="G211" s="89">
        <v>0</v>
      </c>
      <c r="H211" s="94">
        <v>0</v>
      </c>
      <c r="I211" s="30">
        <f t="shared" si="20"/>
        <v>75</v>
      </c>
    </row>
    <row r="212" spans="1:14" ht="12.75" x14ac:dyDescent="0.2">
      <c r="A212" s="12">
        <v>8</v>
      </c>
      <c r="B212" s="13" t="s">
        <v>23</v>
      </c>
      <c r="C212" s="93">
        <v>75</v>
      </c>
      <c r="D212" s="89">
        <v>0</v>
      </c>
      <c r="E212" s="89">
        <v>0</v>
      </c>
      <c r="F212" s="89">
        <v>18</v>
      </c>
      <c r="G212" s="89">
        <v>0</v>
      </c>
      <c r="H212" s="94">
        <v>0</v>
      </c>
      <c r="I212" s="30">
        <f t="shared" si="20"/>
        <v>93</v>
      </c>
    </row>
    <row r="213" spans="1:14" ht="12.75" x14ac:dyDescent="0.2">
      <c r="A213" s="12">
        <v>9</v>
      </c>
      <c r="B213" s="13" t="s">
        <v>24</v>
      </c>
      <c r="C213" s="93">
        <f>'[2]MAL T3-2024A.XLS'!$J$328</f>
        <v>56.3</v>
      </c>
      <c r="D213" s="89">
        <f>'[2]MAL T3-2024A.XLS'!$J$329</f>
        <v>18.75</v>
      </c>
      <c r="E213" s="89">
        <f>'[2]MAL T3-2024A.XLS'!$J$330</f>
        <v>3</v>
      </c>
      <c r="F213" s="89">
        <f>'[2]MAL T3-2024A.XLS'!$J$331</f>
        <v>9.5</v>
      </c>
      <c r="G213" s="89">
        <f>'[2]MAL T3-2024A.XLS'!$J$332</f>
        <v>12.5</v>
      </c>
      <c r="H213" s="94">
        <f>'[2]MAL T3-2024A.XLS'!$J$333</f>
        <v>12.5</v>
      </c>
      <c r="I213" s="30">
        <f t="shared" si="20"/>
        <v>112.55</v>
      </c>
    </row>
    <row r="214" spans="1:14" ht="12.75" x14ac:dyDescent="0.2">
      <c r="A214" s="12">
        <v>10</v>
      </c>
      <c r="B214" s="13" t="s">
        <v>25</v>
      </c>
      <c r="C214" s="93">
        <v>37.5</v>
      </c>
      <c r="D214" s="89">
        <v>37.5</v>
      </c>
      <c r="E214" s="89">
        <v>0</v>
      </c>
      <c r="F214" s="89">
        <v>0</v>
      </c>
      <c r="G214" s="89">
        <v>0</v>
      </c>
      <c r="H214" s="94">
        <v>0</v>
      </c>
      <c r="I214" s="30">
        <f t="shared" si="20"/>
        <v>75</v>
      </c>
    </row>
    <row r="215" spans="1:14" ht="12.75" x14ac:dyDescent="0.2">
      <c r="A215" s="12">
        <v>11</v>
      </c>
      <c r="B215" s="13" t="s">
        <v>26</v>
      </c>
      <c r="C215" s="93">
        <v>60</v>
      </c>
      <c r="D215" s="89">
        <v>15</v>
      </c>
      <c r="E215" s="89">
        <v>0</v>
      </c>
      <c r="F215" s="89">
        <v>18</v>
      </c>
      <c r="G215" s="89">
        <v>0</v>
      </c>
      <c r="H215" s="94">
        <v>0</v>
      </c>
      <c r="I215" s="30">
        <f t="shared" si="20"/>
        <v>93</v>
      </c>
    </row>
    <row r="216" spans="1:14" ht="12.75" x14ac:dyDescent="0.2">
      <c r="A216" s="12">
        <v>12</v>
      </c>
      <c r="B216" s="13" t="s">
        <v>28</v>
      </c>
      <c r="C216" s="93">
        <v>75</v>
      </c>
      <c r="D216" s="89">
        <v>18.75</v>
      </c>
      <c r="E216" s="89">
        <v>0</v>
      </c>
      <c r="F216" s="89">
        <v>41.25</v>
      </c>
      <c r="G216" s="89">
        <v>0</v>
      </c>
      <c r="H216" s="94">
        <v>0</v>
      </c>
      <c r="I216" s="30">
        <f t="shared" si="20"/>
        <v>135</v>
      </c>
    </row>
    <row r="217" spans="1:14" ht="12.75" x14ac:dyDescent="0.2">
      <c r="A217" s="12">
        <v>13</v>
      </c>
      <c r="B217" s="13" t="s">
        <v>31</v>
      </c>
      <c r="C217" s="93">
        <v>75</v>
      </c>
      <c r="D217" s="89">
        <v>0</v>
      </c>
      <c r="E217" s="89">
        <v>0</v>
      </c>
      <c r="F217" s="89">
        <v>0</v>
      </c>
      <c r="G217" s="89">
        <v>0</v>
      </c>
      <c r="H217" s="94">
        <v>0</v>
      </c>
      <c r="I217" s="30">
        <f t="shared" si="20"/>
        <v>75</v>
      </c>
    </row>
    <row r="218" spans="1:14" ht="12.75" x14ac:dyDescent="0.2">
      <c r="A218" s="12">
        <v>14</v>
      </c>
      <c r="B218" s="13" t="s">
        <v>32</v>
      </c>
      <c r="C218" s="93">
        <v>112.5</v>
      </c>
      <c r="D218" s="89">
        <v>0</v>
      </c>
      <c r="E218" s="89">
        <v>0</v>
      </c>
      <c r="F218" s="89">
        <v>26.25</v>
      </c>
      <c r="G218" s="89">
        <v>0</v>
      </c>
      <c r="H218" s="94">
        <v>0</v>
      </c>
      <c r="I218" s="30">
        <f t="shared" si="20"/>
        <v>138.75</v>
      </c>
    </row>
    <row r="219" spans="1:14" ht="13.5" thickBot="1" x14ac:dyDescent="0.25">
      <c r="A219" s="14">
        <v>15</v>
      </c>
      <c r="B219" s="15" t="s">
        <v>33</v>
      </c>
      <c r="C219" s="95">
        <v>75</v>
      </c>
      <c r="D219" s="96">
        <v>0</v>
      </c>
      <c r="E219" s="96">
        <v>0</v>
      </c>
      <c r="F219" s="96">
        <v>0</v>
      </c>
      <c r="G219" s="96">
        <v>0</v>
      </c>
      <c r="H219" s="97">
        <v>0</v>
      </c>
      <c r="I219" s="69">
        <f t="shared" si="20"/>
        <v>75</v>
      </c>
      <c r="K219" s="1" t="s">
        <v>49</v>
      </c>
      <c r="L219" s="1" t="s">
        <v>35</v>
      </c>
      <c r="N219" s="75"/>
    </row>
    <row r="220" spans="1:14" s="16" customFormat="1" x14ac:dyDescent="0.2">
      <c r="A220" s="27"/>
      <c r="B220" s="43" t="s">
        <v>70</v>
      </c>
      <c r="C220" s="66">
        <f>SUM(C205:C219)</f>
        <v>1109.6999999999998</v>
      </c>
      <c r="D220" s="76">
        <f t="shared" ref="D220:I220" si="21">SUM(D205:D219)</f>
        <v>146.25</v>
      </c>
      <c r="E220" s="76">
        <f t="shared" si="21"/>
        <v>3</v>
      </c>
      <c r="F220" s="76">
        <f t="shared" si="21"/>
        <v>113</v>
      </c>
      <c r="G220" s="76">
        <f t="shared" si="21"/>
        <v>12.5</v>
      </c>
      <c r="H220" s="77">
        <f t="shared" si="21"/>
        <v>12.5</v>
      </c>
      <c r="I220" s="46">
        <f t="shared" si="21"/>
        <v>1396.9499999999998</v>
      </c>
      <c r="J220" s="74"/>
      <c r="K220" s="16">
        <f>I220*52</f>
        <v>72641.399999999994</v>
      </c>
      <c r="L220" s="16">
        <f>K220/1950</f>
        <v>37.251999999999995</v>
      </c>
    </row>
    <row r="221" spans="1:14" x14ac:dyDescent="0.2">
      <c r="A221" s="32"/>
      <c r="B221" s="44" t="s">
        <v>68</v>
      </c>
      <c r="C221" s="38">
        <v>1217.5</v>
      </c>
      <c r="D221" s="33">
        <v>80</v>
      </c>
      <c r="E221" s="33">
        <v>3.75</v>
      </c>
      <c r="F221" s="33">
        <v>37.200000000000003</v>
      </c>
      <c r="G221" s="33">
        <v>5</v>
      </c>
      <c r="H221" s="34">
        <v>5</v>
      </c>
      <c r="I221" s="47">
        <v>1348.45</v>
      </c>
      <c r="J221" s="75"/>
      <c r="K221" s="1">
        <v>70119.400000000009</v>
      </c>
      <c r="L221" s="1">
        <v>35.958666666666673</v>
      </c>
    </row>
    <row r="222" spans="1:14" x14ac:dyDescent="0.2">
      <c r="A222" s="32"/>
      <c r="B222" s="44" t="s">
        <v>36</v>
      </c>
      <c r="C222" s="38">
        <v>1078</v>
      </c>
      <c r="D222" s="33">
        <v>81</v>
      </c>
      <c r="E222" s="33">
        <v>4</v>
      </c>
      <c r="F222" s="33">
        <v>23</v>
      </c>
      <c r="G222" s="33">
        <v>9</v>
      </c>
      <c r="H222" s="34">
        <v>5</v>
      </c>
      <c r="I222" s="47">
        <v>1200</v>
      </c>
      <c r="J222" s="75"/>
      <c r="K222" s="1">
        <v>62400</v>
      </c>
      <c r="L222" s="1">
        <v>32</v>
      </c>
    </row>
    <row r="223" spans="1:14" x14ac:dyDescent="0.2">
      <c r="A223" s="32"/>
      <c r="B223" s="44" t="s">
        <v>37</v>
      </c>
      <c r="C223" s="38">
        <v>1000</v>
      </c>
      <c r="D223" s="33">
        <v>46.25</v>
      </c>
      <c r="E223" s="33">
        <v>3.75</v>
      </c>
      <c r="F223" s="33">
        <v>15.5</v>
      </c>
      <c r="G223" s="33">
        <v>5</v>
      </c>
      <c r="H223" s="34">
        <v>5</v>
      </c>
      <c r="I223" s="47">
        <v>1075.5</v>
      </c>
      <c r="J223" s="75"/>
      <c r="K223" s="1">
        <v>55926</v>
      </c>
      <c r="L223" s="1">
        <v>28.68</v>
      </c>
    </row>
    <row r="224" spans="1:14" x14ac:dyDescent="0.2">
      <c r="A224" s="32"/>
      <c r="B224" s="44" t="s">
        <v>38</v>
      </c>
      <c r="C224" s="38">
        <v>1026.25</v>
      </c>
      <c r="D224" s="33">
        <v>27.5</v>
      </c>
      <c r="E224" s="33">
        <v>3.75</v>
      </c>
      <c r="F224" s="33">
        <v>41</v>
      </c>
      <c r="G224" s="33">
        <v>46.25</v>
      </c>
      <c r="H224" s="34">
        <v>5</v>
      </c>
      <c r="I224" s="47">
        <v>1149.75</v>
      </c>
      <c r="J224" s="75"/>
      <c r="K224" s="1">
        <v>59787</v>
      </c>
      <c r="L224" s="1">
        <v>30.66</v>
      </c>
    </row>
    <row r="225" spans="1:10" x14ac:dyDescent="0.2">
      <c r="A225" s="32"/>
      <c r="B225" s="44" t="s">
        <v>39</v>
      </c>
      <c r="C225" s="38">
        <v>805.25</v>
      </c>
      <c r="D225" s="33">
        <v>22.5</v>
      </c>
      <c r="E225" s="33">
        <v>0</v>
      </c>
      <c r="F225" s="33">
        <v>41</v>
      </c>
      <c r="G225" s="33">
        <v>102.5</v>
      </c>
      <c r="H225" s="34">
        <v>5</v>
      </c>
      <c r="I225" s="47">
        <v>976.25</v>
      </c>
      <c r="J225" s="75"/>
    </row>
    <row r="226" spans="1:10" x14ac:dyDescent="0.2">
      <c r="A226" s="32"/>
      <c r="B226" s="44" t="s">
        <v>40</v>
      </c>
      <c r="C226" s="38">
        <v>843.6</v>
      </c>
      <c r="D226" s="33">
        <v>26.25</v>
      </c>
      <c r="E226" s="33">
        <v>0</v>
      </c>
      <c r="F226" s="33">
        <v>7.5</v>
      </c>
      <c r="G226" s="33">
        <v>131</v>
      </c>
      <c r="H226" s="34">
        <v>7.5</v>
      </c>
      <c r="I226" s="47">
        <v>1015.85</v>
      </c>
    </row>
    <row r="227" spans="1:10" x14ac:dyDescent="0.2">
      <c r="A227" s="32"/>
      <c r="B227" s="44" t="s">
        <v>41</v>
      </c>
      <c r="C227" s="38">
        <v>767.5</v>
      </c>
      <c r="D227" s="33">
        <v>6</v>
      </c>
      <c r="E227" s="33">
        <v>24.75</v>
      </c>
      <c r="F227" s="33">
        <v>78</v>
      </c>
      <c r="G227" s="33">
        <v>127.88</v>
      </c>
      <c r="H227" s="34">
        <v>6</v>
      </c>
      <c r="I227" s="47">
        <v>1010.13</v>
      </c>
    </row>
    <row r="228" spans="1:10" x14ac:dyDescent="0.2">
      <c r="A228" s="32"/>
      <c r="B228" s="44" t="s">
        <v>42</v>
      </c>
      <c r="C228" s="38">
        <v>818.75</v>
      </c>
      <c r="D228" s="33">
        <v>0</v>
      </c>
      <c r="E228" s="33">
        <v>18.75</v>
      </c>
      <c r="F228" s="33">
        <v>36</v>
      </c>
      <c r="G228" s="33">
        <v>56.25</v>
      </c>
      <c r="H228" s="34">
        <v>0</v>
      </c>
      <c r="I228" s="47">
        <v>929.75</v>
      </c>
    </row>
    <row r="229" spans="1:10" x14ac:dyDescent="0.2">
      <c r="A229" s="32"/>
      <c r="B229" s="44" t="s">
        <v>43</v>
      </c>
      <c r="C229" s="38">
        <v>856</v>
      </c>
      <c r="D229" s="33">
        <v>0</v>
      </c>
      <c r="E229" s="33">
        <v>18.75</v>
      </c>
      <c r="F229" s="33">
        <v>36</v>
      </c>
      <c r="G229" s="33">
        <v>56.25</v>
      </c>
      <c r="H229" s="34">
        <v>0</v>
      </c>
      <c r="I229" s="47">
        <v>967</v>
      </c>
    </row>
    <row r="230" spans="1:10" ht="12.75" thickBot="1" x14ac:dyDescent="0.25">
      <c r="A230" s="42"/>
      <c r="B230" s="45" t="s">
        <v>44</v>
      </c>
      <c r="C230" s="39">
        <v>768.5</v>
      </c>
      <c r="D230" s="40">
        <v>7.75</v>
      </c>
      <c r="E230" s="40">
        <v>7.25</v>
      </c>
      <c r="F230" s="40">
        <v>36</v>
      </c>
      <c r="G230" s="40">
        <v>59.5</v>
      </c>
      <c r="H230" s="41">
        <v>60</v>
      </c>
      <c r="I230" s="48">
        <v>939</v>
      </c>
    </row>
    <row r="231" spans="1:10" x14ac:dyDescent="0.2">
      <c r="A231" s="1" t="s">
        <v>45</v>
      </c>
    </row>
    <row r="232" spans="1:10" x14ac:dyDescent="0.2">
      <c r="A232" s="1" t="s">
        <v>47</v>
      </c>
    </row>
  </sheetData>
  <pageMargins left="0.7" right="0.7" top="0.78740157499999996" bottom="0.78740157499999996" header="0.3" footer="0.3"/>
  <pageSetup paperSize="9" scale="101" orientation="landscape" r:id="rId1"/>
  <headerFooter>
    <oddFooter>&amp;L&amp;F</oddFooter>
  </headerFooter>
  <rowBreaks count="6" manualBreakCount="6">
    <brk id="44" max="16383" man="1"/>
    <brk id="76" max="16383" man="1"/>
    <brk id="106" max="16383" man="1"/>
    <brk id="137" max="16383" man="1"/>
    <brk id="170" max="16383" man="1"/>
    <brk id="202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5"/>
  <sheetViews>
    <sheetView showGridLines="0" workbookViewId="0">
      <selection activeCell="L20" sqref="L20"/>
    </sheetView>
  </sheetViews>
  <sheetFormatPr baseColWidth="10" defaultColWidth="11.42578125" defaultRowHeight="12" x14ac:dyDescent="0.2"/>
  <cols>
    <col min="1" max="1" width="4.85546875" style="3" customWidth="1"/>
    <col min="2" max="2" width="22" style="1" bestFit="1" customWidth="1"/>
    <col min="3" max="3" width="10.42578125" style="1" customWidth="1"/>
    <col min="4" max="4" width="8.7109375" style="1" customWidth="1"/>
    <col min="5" max="5" width="10.28515625" style="1" customWidth="1"/>
    <col min="6" max="6" width="13.85546875" style="1" customWidth="1"/>
    <col min="7" max="7" width="10.42578125" style="1" customWidth="1"/>
    <col min="8" max="16384" width="11.42578125" style="1"/>
  </cols>
  <sheetData>
    <row r="1" spans="1:13" x14ac:dyDescent="0.2">
      <c r="A1" s="18" t="s">
        <v>0</v>
      </c>
      <c r="B1" s="18"/>
      <c r="H1" s="1" t="s">
        <v>56</v>
      </c>
    </row>
    <row r="2" spans="1:13" x14ac:dyDescent="0.2">
      <c r="A2" s="2" t="s">
        <v>1</v>
      </c>
    </row>
    <row r="4" spans="1:13" x14ac:dyDescent="0.2">
      <c r="A4" s="4" t="str">
        <f>A10</f>
        <v>Tabell 2-B-1-C- Kommunale fritidsklubber og lignende for barn og ungdom under 14 år</v>
      </c>
    </row>
    <row r="5" spans="1:13" x14ac:dyDescent="0.2">
      <c r="A5" s="4" t="str">
        <f>A41</f>
        <v>Tabell 2-B-1-C2 - Kommunale fritidsklubber og lignende for barn og ungdom 14 - 18 år</v>
      </c>
    </row>
    <row r="6" spans="1:13" x14ac:dyDescent="0.2">
      <c r="A6" s="4" t="str">
        <f>A73</f>
        <v>Tabell 2-B-1-C3 - Ungdomssentre med høyere aldersgrense enn 18 år</v>
      </c>
    </row>
    <row r="7" spans="1:13" x14ac:dyDescent="0.2">
      <c r="A7" s="4" t="str">
        <f>A105</f>
        <v>Tabell 2-B-1-C4 - Ungdomstiltak rettet mot særskilte aktiviteter    *)</v>
      </c>
    </row>
    <row r="8" spans="1:13" x14ac:dyDescent="0.2">
      <c r="A8" s="4" t="str">
        <f>A137</f>
        <v>Tabell 2-B-1-C5 - Kommunalt støttede fritidstiltak for barn og ungdom opp til 18 år</v>
      </c>
    </row>
    <row r="9" spans="1:13" x14ac:dyDescent="0.2">
      <c r="A9" s="4"/>
    </row>
    <row r="10" spans="1:13" s="5" customFormat="1" ht="12.75" thickBot="1" x14ac:dyDescent="0.25">
      <c r="A10" s="22" t="s">
        <v>57</v>
      </c>
    </row>
    <row r="11" spans="1:13" s="5" customFormat="1" ht="36.75" thickBot="1" x14ac:dyDescent="0.25">
      <c r="A11" s="80" t="s">
        <v>5</v>
      </c>
      <c r="B11" s="81" t="s">
        <v>6</v>
      </c>
      <c r="C11" s="82" t="s">
        <v>58</v>
      </c>
      <c r="D11" s="82" t="s">
        <v>59</v>
      </c>
      <c r="E11" s="82" t="s">
        <v>60</v>
      </c>
      <c r="F11" s="82" t="s">
        <v>61</v>
      </c>
      <c r="G11" s="83" t="s">
        <v>62</v>
      </c>
    </row>
    <row r="12" spans="1:13" ht="12.75" x14ac:dyDescent="0.2">
      <c r="A12" s="49">
        <v>1</v>
      </c>
      <c r="B12" s="84" t="s">
        <v>16</v>
      </c>
      <c r="C12" s="99">
        <v>5</v>
      </c>
      <c r="D12" s="101">
        <v>1</v>
      </c>
      <c r="E12" s="101">
        <v>5.8</v>
      </c>
      <c r="F12" s="101">
        <v>60</v>
      </c>
      <c r="G12" s="100">
        <v>1360</v>
      </c>
      <c r="I12" s="98"/>
      <c r="J12" s="98"/>
      <c r="K12" s="98"/>
      <c r="L12" s="98"/>
      <c r="M12" s="98"/>
    </row>
    <row r="13" spans="1:13" ht="12.75" x14ac:dyDescent="0.2">
      <c r="A13" s="50">
        <v>2</v>
      </c>
      <c r="B13" s="13" t="s">
        <v>17</v>
      </c>
      <c r="C13" s="38">
        <v>3</v>
      </c>
      <c r="D13" s="33">
        <v>3</v>
      </c>
      <c r="E13" s="33">
        <v>3</v>
      </c>
      <c r="F13" s="33">
        <v>0.33333333333333331</v>
      </c>
      <c r="G13" s="34">
        <v>425</v>
      </c>
      <c r="I13" s="98"/>
      <c r="J13" s="98"/>
      <c r="K13" s="98"/>
      <c r="L13" s="98"/>
      <c r="M13" s="98"/>
    </row>
    <row r="14" spans="1:13" ht="12.75" x14ac:dyDescent="0.2">
      <c r="A14" s="50">
        <v>3</v>
      </c>
      <c r="B14" s="13" t="s">
        <v>18</v>
      </c>
      <c r="C14" s="38">
        <v>2</v>
      </c>
      <c r="D14" s="33">
        <v>1</v>
      </c>
      <c r="E14" s="33">
        <v>1.5</v>
      </c>
      <c r="F14" s="33">
        <v>0</v>
      </c>
      <c r="G14" s="34">
        <v>250</v>
      </c>
      <c r="I14" s="98"/>
      <c r="J14" s="98"/>
      <c r="K14" s="98"/>
      <c r="L14" s="98"/>
      <c r="M14" s="98"/>
    </row>
    <row r="15" spans="1:13" ht="12.75" x14ac:dyDescent="0.2">
      <c r="A15" s="50">
        <v>4</v>
      </c>
      <c r="B15" s="13" t="s">
        <v>19</v>
      </c>
      <c r="C15" s="38">
        <v>6</v>
      </c>
      <c r="D15" s="33">
        <v>2</v>
      </c>
      <c r="E15" s="33">
        <v>3.6666666666666665</v>
      </c>
      <c r="F15" s="33">
        <v>1.5</v>
      </c>
      <c r="G15" s="34">
        <v>1159</v>
      </c>
      <c r="I15" s="98"/>
      <c r="J15" s="98"/>
      <c r="K15" s="98"/>
      <c r="L15" s="98"/>
      <c r="M15" s="98"/>
    </row>
    <row r="16" spans="1:13" ht="12.75" x14ac:dyDescent="0.2">
      <c r="A16" s="50">
        <v>5</v>
      </c>
      <c r="B16" s="13" t="s">
        <v>20</v>
      </c>
      <c r="C16" s="38">
        <v>4</v>
      </c>
      <c r="D16" s="33">
        <v>1</v>
      </c>
      <c r="E16" s="33">
        <v>1.75</v>
      </c>
      <c r="F16" s="33">
        <v>0</v>
      </c>
      <c r="G16" s="34">
        <v>499</v>
      </c>
      <c r="I16" s="98"/>
      <c r="J16" s="98"/>
      <c r="K16" s="98"/>
      <c r="L16" s="98"/>
      <c r="M16" s="98"/>
    </row>
    <row r="17" spans="1:13" ht="12.75" x14ac:dyDescent="0.2">
      <c r="A17" s="50">
        <v>6</v>
      </c>
      <c r="B17" s="13" t="s">
        <v>21</v>
      </c>
      <c r="C17" s="38">
        <v>1</v>
      </c>
      <c r="D17" s="33">
        <v>0</v>
      </c>
      <c r="E17" s="33">
        <v>1</v>
      </c>
      <c r="F17" s="33">
        <v>0</v>
      </c>
      <c r="G17" s="34">
        <v>140</v>
      </c>
      <c r="I17" s="98"/>
      <c r="J17" s="98"/>
      <c r="K17" s="98"/>
      <c r="L17" s="98"/>
      <c r="M17" s="98"/>
    </row>
    <row r="18" spans="1:13" ht="12.75" x14ac:dyDescent="0.2">
      <c r="A18" s="50">
        <v>7</v>
      </c>
      <c r="B18" s="13" t="s">
        <v>22</v>
      </c>
      <c r="C18" s="38">
        <v>1</v>
      </c>
      <c r="D18" s="33">
        <v>1</v>
      </c>
      <c r="E18" s="33">
        <v>4</v>
      </c>
      <c r="F18" s="33">
        <v>1</v>
      </c>
      <c r="G18" s="34">
        <v>80</v>
      </c>
      <c r="I18" s="98"/>
      <c r="J18" s="98"/>
      <c r="K18" s="98"/>
      <c r="L18" s="98"/>
      <c r="M18" s="98"/>
    </row>
    <row r="19" spans="1:13" ht="12.75" x14ac:dyDescent="0.2">
      <c r="A19" s="50">
        <v>8</v>
      </c>
      <c r="B19" s="13" t="s">
        <v>23</v>
      </c>
      <c r="C19" s="38">
        <v>3</v>
      </c>
      <c r="D19" s="33">
        <v>0</v>
      </c>
      <c r="E19" s="33">
        <v>4</v>
      </c>
      <c r="F19" s="33">
        <v>6.666666666666667</v>
      </c>
      <c r="G19" s="34">
        <v>650</v>
      </c>
      <c r="I19" s="98"/>
      <c r="J19" s="98"/>
      <c r="K19" s="98"/>
      <c r="L19" s="98"/>
      <c r="M19" s="98"/>
    </row>
    <row r="20" spans="1:13" ht="12.75" x14ac:dyDescent="0.2">
      <c r="A20" s="50">
        <v>9</v>
      </c>
      <c r="B20" s="13" t="s">
        <v>24</v>
      </c>
      <c r="C20" s="38">
        <f>'[2]MAL T3-2024A.XLS'!$D$293</f>
        <v>3</v>
      </c>
      <c r="D20" s="33">
        <f>'[2]MAL T3-2024A.XLS'!$E$293</f>
        <v>1</v>
      </c>
      <c r="E20" s="33">
        <f>'[2]MAL T3-2024A.XLS'!$F$293</f>
        <v>1.6666666666666667</v>
      </c>
      <c r="F20" s="33">
        <f>'[2]MAL T3-2024A.XLS'!$G$293</f>
        <v>0</v>
      </c>
      <c r="G20" s="34">
        <f>'[2]MAL T3-2024A.XLS'!$H$293</f>
        <v>595</v>
      </c>
      <c r="I20" s="98"/>
      <c r="J20" s="98"/>
      <c r="K20" s="98"/>
      <c r="L20" s="98"/>
      <c r="M20" s="98"/>
    </row>
    <row r="21" spans="1:13" ht="12.75" x14ac:dyDescent="0.2">
      <c r="A21" s="50">
        <v>10</v>
      </c>
      <c r="B21" s="13" t="s">
        <v>25</v>
      </c>
      <c r="C21" s="38">
        <v>3</v>
      </c>
      <c r="D21" s="33">
        <v>3</v>
      </c>
      <c r="E21" s="33">
        <v>4</v>
      </c>
      <c r="F21" s="33">
        <v>0</v>
      </c>
      <c r="G21" s="34">
        <v>359</v>
      </c>
      <c r="I21" s="98"/>
      <c r="J21" s="98"/>
      <c r="K21" s="98"/>
      <c r="L21" s="98"/>
      <c r="M21" s="98"/>
    </row>
    <row r="22" spans="1:13" ht="12.75" x14ac:dyDescent="0.2">
      <c r="A22" s="50">
        <v>11</v>
      </c>
      <c r="B22" s="13" t="s">
        <v>26</v>
      </c>
      <c r="C22" s="38">
        <v>3</v>
      </c>
      <c r="D22" s="33">
        <v>3</v>
      </c>
      <c r="E22" s="33">
        <v>2</v>
      </c>
      <c r="F22" s="33">
        <v>4</v>
      </c>
      <c r="G22" s="34">
        <v>245</v>
      </c>
      <c r="I22" s="98"/>
      <c r="J22" s="98"/>
      <c r="K22" s="98"/>
      <c r="L22" s="98"/>
      <c r="M22" s="98"/>
    </row>
    <row r="23" spans="1:13" ht="12.75" x14ac:dyDescent="0.2">
      <c r="A23" s="50">
        <v>12</v>
      </c>
      <c r="B23" s="13" t="s">
        <v>28</v>
      </c>
      <c r="C23" s="38">
        <v>1</v>
      </c>
      <c r="D23" s="33">
        <v>0</v>
      </c>
      <c r="E23" s="33">
        <v>1</v>
      </c>
      <c r="F23" s="33">
        <v>0</v>
      </c>
      <c r="G23" s="34">
        <v>15</v>
      </c>
      <c r="I23" s="98"/>
      <c r="J23" s="98"/>
      <c r="K23" s="98"/>
      <c r="L23" s="98"/>
      <c r="M23" s="98"/>
    </row>
    <row r="24" spans="1:13" ht="12.75" x14ac:dyDescent="0.2">
      <c r="A24" s="50">
        <v>13</v>
      </c>
      <c r="B24" s="13" t="s">
        <v>31</v>
      </c>
      <c r="C24" s="38">
        <v>5</v>
      </c>
      <c r="D24" s="33">
        <v>4</v>
      </c>
      <c r="E24" s="33">
        <v>1.6</v>
      </c>
      <c r="F24" s="33">
        <v>0.6</v>
      </c>
      <c r="G24" s="34">
        <v>1526</v>
      </c>
      <c r="I24" s="98"/>
      <c r="J24" s="98"/>
      <c r="K24" s="98"/>
      <c r="L24" s="98"/>
      <c r="M24" s="98"/>
    </row>
    <row r="25" spans="1:13" ht="12.75" x14ac:dyDescent="0.2">
      <c r="A25" s="50">
        <v>14</v>
      </c>
      <c r="B25" s="13" t="s">
        <v>32</v>
      </c>
      <c r="C25" s="38">
        <v>3</v>
      </c>
      <c r="D25" s="33">
        <v>0</v>
      </c>
      <c r="E25" s="33">
        <v>1</v>
      </c>
      <c r="F25" s="33">
        <v>0</v>
      </c>
      <c r="G25" s="34">
        <v>2720</v>
      </c>
      <c r="I25" s="98"/>
      <c r="J25" s="98"/>
      <c r="K25" s="98"/>
      <c r="L25" s="98"/>
      <c r="M25" s="98"/>
    </row>
    <row r="26" spans="1:13" ht="13.5" thickBot="1" x14ac:dyDescent="0.25">
      <c r="A26" s="51">
        <v>15</v>
      </c>
      <c r="B26" s="52" t="s">
        <v>33</v>
      </c>
      <c r="C26" s="39">
        <v>5</v>
      </c>
      <c r="D26" s="40">
        <v>2</v>
      </c>
      <c r="E26" s="40">
        <v>2.8</v>
      </c>
      <c r="F26" s="40">
        <v>27</v>
      </c>
      <c r="G26" s="41">
        <v>564</v>
      </c>
      <c r="I26" s="98"/>
      <c r="J26" s="98"/>
      <c r="K26" s="98"/>
      <c r="L26" s="98"/>
      <c r="M26" s="98"/>
    </row>
    <row r="27" spans="1:13" s="16" customFormat="1" ht="12.75" x14ac:dyDescent="0.2">
      <c r="A27" s="27"/>
      <c r="B27" s="85" t="s">
        <v>70</v>
      </c>
      <c r="C27" s="76">
        <f>SUM(C12:C26)</f>
        <v>48</v>
      </c>
      <c r="D27" s="76">
        <f>SUM(D12:D26)</f>
        <v>22</v>
      </c>
      <c r="E27" s="76">
        <f>SUM(E12:E26)</f>
        <v>38.783333333333339</v>
      </c>
      <c r="F27" s="76">
        <f>SUM(F12:F26)</f>
        <v>101.1</v>
      </c>
      <c r="G27" s="77">
        <f>SUM(G12:G26)</f>
        <v>10587</v>
      </c>
      <c r="I27" s="86"/>
    </row>
    <row r="28" spans="1:13" ht="12.75" x14ac:dyDescent="0.2">
      <c r="A28" s="32"/>
      <c r="B28" s="87" t="s">
        <v>69</v>
      </c>
      <c r="C28" s="33">
        <v>51</v>
      </c>
      <c r="D28" s="33">
        <v>27</v>
      </c>
      <c r="E28" s="33">
        <v>41.1</v>
      </c>
      <c r="F28" s="33">
        <v>137.63888888888889</v>
      </c>
      <c r="G28" s="34">
        <v>11769</v>
      </c>
      <c r="I28" s="86"/>
    </row>
    <row r="29" spans="1:13" ht="12.75" x14ac:dyDescent="0.2">
      <c r="A29" s="32"/>
      <c r="B29" s="87" t="s">
        <v>68</v>
      </c>
      <c r="C29" s="33">
        <v>53</v>
      </c>
      <c r="D29" s="33">
        <v>33</v>
      </c>
      <c r="E29" s="33">
        <v>51.987500000000004</v>
      </c>
      <c r="F29" s="33">
        <v>47.916666666666671</v>
      </c>
      <c r="G29" s="34">
        <v>13039</v>
      </c>
      <c r="I29" s="86"/>
    </row>
    <row r="30" spans="1:13" ht="12.75" x14ac:dyDescent="0.2">
      <c r="A30" s="32"/>
      <c r="B30" s="87" t="s">
        <v>36</v>
      </c>
      <c r="C30" s="33">
        <v>53</v>
      </c>
      <c r="D30" s="33">
        <v>28</v>
      </c>
      <c r="E30" s="33">
        <v>47</v>
      </c>
      <c r="F30" s="33">
        <v>65</v>
      </c>
      <c r="G30" s="34">
        <v>8366</v>
      </c>
      <c r="I30" s="86"/>
    </row>
    <row r="31" spans="1:13" ht="12.75" x14ac:dyDescent="0.2">
      <c r="A31" s="32"/>
      <c r="B31" s="87" t="s">
        <v>37</v>
      </c>
      <c r="C31" s="33">
        <v>48</v>
      </c>
      <c r="D31" s="33">
        <v>31</v>
      </c>
      <c r="E31" s="33">
        <v>44.887500000000003</v>
      </c>
      <c r="F31" s="33">
        <v>50.916666666666664</v>
      </c>
      <c r="G31" s="34">
        <v>6301</v>
      </c>
      <c r="I31" s="86"/>
    </row>
    <row r="32" spans="1:13" ht="12.75" x14ac:dyDescent="0.2">
      <c r="A32" s="32"/>
      <c r="B32" s="87" t="s">
        <v>38</v>
      </c>
      <c r="C32" s="33">
        <v>68</v>
      </c>
      <c r="D32" s="33">
        <v>31</v>
      </c>
      <c r="E32" s="33">
        <v>35.918181818181822</v>
      </c>
      <c r="F32" s="33">
        <v>40.159090909090907</v>
      </c>
      <c r="G32" s="34">
        <v>8466</v>
      </c>
      <c r="I32" s="86"/>
    </row>
    <row r="33" spans="1:9" ht="12.75" x14ac:dyDescent="0.2">
      <c r="A33" s="32"/>
      <c r="B33" s="87" t="s">
        <v>39</v>
      </c>
      <c r="C33" s="33">
        <v>54</v>
      </c>
      <c r="D33" s="33">
        <v>35</v>
      </c>
      <c r="E33" s="33">
        <v>42.716666666666661</v>
      </c>
      <c r="F33" s="33">
        <v>99.233333333333334</v>
      </c>
      <c r="G33" s="34">
        <v>8232</v>
      </c>
      <c r="I33" s="86"/>
    </row>
    <row r="34" spans="1:9" x14ac:dyDescent="0.2">
      <c r="A34" s="32"/>
      <c r="B34" s="87" t="s">
        <v>40</v>
      </c>
      <c r="C34" s="33">
        <v>43</v>
      </c>
      <c r="D34" s="33">
        <v>26</v>
      </c>
      <c r="E34" s="33">
        <v>40.233333333333334</v>
      </c>
      <c r="F34" s="33">
        <v>82.666666666666671</v>
      </c>
      <c r="G34" s="34">
        <v>7412</v>
      </c>
    </row>
    <row r="35" spans="1:9" x14ac:dyDescent="0.2">
      <c r="A35" s="32"/>
      <c r="B35" s="87" t="s">
        <v>41</v>
      </c>
      <c r="C35" s="33">
        <v>49</v>
      </c>
      <c r="D35" s="33">
        <v>23</v>
      </c>
      <c r="E35" s="33">
        <v>38.110714285714288</v>
      </c>
      <c r="F35" s="33">
        <v>65.33214285714287</v>
      </c>
      <c r="G35" s="34">
        <v>6195</v>
      </c>
    </row>
    <row r="36" spans="1:9" x14ac:dyDescent="0.2">
      <c r="A36" s="32"/>
      <c r="B36" s="87" t="s">
        <v>42</v>
      </c>
      <c r="C36" s="33">
        <v>42</v>
      </c>
      <c r="D36" s="33">
        <v>24</v>
      </c>
      <c r="E36" s="33">
        <v>40.741666666666674</v>
      </c>
      <c r="F36" s="33">
        <v>38.633333333333333</v>
      </c>
      <c r="G36" s="34">
        <v>6525</v>
      </c>
    </row>
    <row r="37" spans="1:9" x14ac:dyDescent="0.2">
      <c r="A37" s="32"/>
      <c r="B37" s="87" t="s">
        <v>43</v>
      </c>
      <c r="C37" s="33">
        <v>51</v>
      </c>
      <c r="D37" s="33">
        <v>21</v>
      </c>
      <c r="E37" s="33">
        <v>36.238095238095241</v>
      </c>
      <c r="F37" s="33">
        <v>25.411904761904758</v>
      </c>
      <c r="G37" s="34">
        <v>13978</v>
      </c>
    </row>
    <row r="38" spans="1:9" ht="12.75" thickBot="1" x14ac:dyDescent="0.25">
      <c r="A38" s="42"/>
      <c r="B38" s="88" t="s">
        <v>44</v>
      </c>
      <c r="C38" s="40">
        <v>49</v>
      </c>
      <c r="D38" s="40">
        <v>19</v>
      </c>
      <c r="E38" s="40">
        <v>39.450000000000003</v>
      </c>
      <c r="F38" s="40">
        <v>23.4</v>
      </c>
      <c r="G38" s="41">
        <v>4829</v>
      </c>
    </row>
    <row r="41" spans="1:9" s="5" customFormat="1" ht="12.75" thickBot="1" x14ac:dyDescent="0.25">
      <c r="A41" s="22" t="s">
        <v>63</v>
      </c>
    </row>
    <row r="42" spans="1:9" s="5" customFormat="1" ht="36.75" thickBot="1" x14ac:dyDescent="0.25">
      <c r="A42" s="80" t="s">
        <v>5</v>
      </c>
      <c r="B42" s="81" t="s">
        <v>6</v>
      </c>
      <c r="C42" s="82" t="s">
        <v>58</v>
      </c>
      <c r="D42" s="82" t="s">
        <v>59</v>
      </c>
      <c r="E42" s="82" t="s">
        <v>60</v>
      </c>
      <c r="F42" s="82" t="s">
        <v>61</v>
      </c>
      <c r="G42" s="83" t="s">
        <v>62</v>
      </c>
    </row>
    <row r="43" spans="1:9" x14ac:dyDescent="0.2">
      <c r="A43" s="49">
        <v>1</v>
      </c>
      <c r="B43" s="84" t="s">
        <v>16</v>
      </c>
      <c r="C43" s="99">
        <v>5</v>
      </c>
      <c r="D43" s="101">
        <v>1</v>
      </c>
      <c r="E43" s="101">
        <v>6.6</v>
      </c>
      <c r="F43" s="101">
        <v>68.8</v>
      </c>
      <c r="G43" s="100">
        <v>410</v>
      </c>
    </row>
    <row r="44" spans="1:9" x14ac:dyDescent="0.2">
      <c r="A44" s="50">
        <v>2</v>
      </c>
      <c r="B44" s="13" t="s">
        <v>17</v>
      </c>
      <c r="C44" s="38">
        <v>3</v>
      </c>
      <c r="D44" s="33">
        <v>3</v>
      </c>
      <c r="E44" s="33">
        <v>4</v>
      </c>
      <c r="F44" s="33">
        <v>0.66666666666666663</v>
      </c>
      <c r="G44" s="34">
        <v>457</v>
      </c>
    </row>
    <row r="45" spans="1:9" x14ac:dyDescent="0.2">
      <c r="A45" s="50">
        <v>3</v>
      </c>
      <c r="B45" s="13" t="s">
        <v>18</v>
      </c>
      <c r="C45" s="38">
        <v>3</v>
      </c>
      <c r="D45" s="33">
        <v>1</v>
      </c>
      <c r="E45" s="33">
        <v>1.6666666666666667</v>
      </c>
      <c r="F45" s="33">
        <v>0</v>
      </c>
      <c r="G45" s="34">
        <v>160</v>
      </c>
    </row>
    <row r="46" spans="1:9" x14ac:dyDescent="0.2">
      <c r="A46" s="50">
        <v>4</v>
      </c>
      <c r="B46" s="13" t="s">
        <v>19</v>
      </c>
      <c r="C46" s="38">
        <v>1</v>
      </c>
      <c r="D46" s="33">
        <v>1</v>
      </c>
      <c r="E46" s="33">
        <v>5</v>
      </c>
      <c r="F46" s="33">
        <v>7</v>
      </c>
      <c r="G46" s="34">
        <v>200</v>
      </c>
    </row>
    <row r="47" spans="1:9" x14ac:dyDescent="0.2">
      <c r="A47" s="50">
        <v>5</v>
      </c>
      <c r="B47" s="13" t="s">
        <v>20</v>
      </c>
      <c r="C47" s="38">
        <v>4</v>
      </c>
      <c r="D47" s="33">
        <v>2</v>
      </c>
      <c r="E47" s="33">
        <v>1.75</v>
      </c>
      <c r="F47" s="33">
        <v>0</v>
      </c>
      <c r="G47" s="34">
        <v>200</v>
      </c>
    </row>
    <row r="48" spans="1:9" x14ac:dyDescent="0.2">
      <c r="A48" s="50">
        <v>6</v>
      </c>
      <c r="B48" s="13" t="s">
        <v>21</v>
      </c>
      <c r="C48" s="38">
        <v>1</v>
      </c>
      <c r="D48" s="33">
        <v>0</v>
      </c>
      <c r="E48" s="33">
        <v>2.5</v>
      </c>
      <c r="F48" s="33">
        <v>25</v>
      </c>
      <c r="G48" s="34">
        <v>150</v>
      </c>
    </row>
    <row r="49" spans="1:7" x14ac:dyDescent="0.2">
      <c r="A49" s="50">
        <v>7</v>
      </c>
      <c r="B49" s="13" t="s">
        <v>22</v>
      </c>
      <c r="C49" s="38">
        <v>1</v>
      </c>
      <c r="D49" s="33">
        <v>1</v>
      </c>
      <c r="E49" s="33">
        <v>4</v>
      </c>
      <c r="F49" s="33">
        <v>1</v>
      </c>
      <c r="G49" s="34">
        <v>65</v>
      </c>
    </row>
    <row r="50" spans="1:7" x14ac:dyDescent="0.2">
      <c r="A50" s="50">
        <v>8</v>
      </c>
      <c r="B50" s="13" t="s">
        <v>23</v>
      </c>
      <c r="C50" s="38">
        <v>3</v>
      </c>
      <c r="D50" s="33">
        <v>0</v>
      </c>
      <c r="E50" s="33">
        <v>5</v>
      </c>
      <c r="F50" s="33">
        <v>6.666666666666667</v>
      </c>
      <c r="G50" s="34">
        <v>700</v>
      </c>
    </row>
    <row r="51" spans="1:7" x14ac:dyDescent="0.2">
      <c r="A51" s="50">
        <v>9</v>
      </c>
      <c r="B51" s="13" t="s">
        <v>24</v>
      </c>
      <c r="C51" s="38">
        <f>'[2]MAL T3-2024A.XLS'!$D$300</f>
        <v>1</v>
      </c>
      <c r="D51" s="33">
        <f>'[2]MAL T3-2024A.XLS'!$E$300</f>
        <v>1</v>
      </c>
      <c r="E51" s="33">
        <f>'[2]MAL T3-2024A.XLS'!$F$300</f>
        <v>2</v>
      </c>
      <c r="F51" s="33">
        <f>'[2]MAL T3-2024A.XLS'!$G$300</f>
        <v>0</v>
      </c>
      <c r="G51" s="34">
        <f>'[2]MAL T3-2024A.XLS'!$H$300</f>
        <v>358</v>
      </c>
    </row>
    <row r="52" spans="1:7" x14ac:dyDescent="0.2">
      <c r="A52" s="50">
        <v>10</v>
      </c>
      <c r="B52" s="13" t="s">
        <v>25</v>
      </c>
      <c r="C52" s="38">
        <v>3</v>
      </c>
      <c r="D52" s="33">
        <v>3</v>
      </c>
      <c r="E52" s="33">
        <v>1.6666666666666667</v>
      </c>
      <c r="F52" s="33">
        <v>0.33333333333333331</v>
      </c>
      <c r="G52" s="34">
        <v>350</v>
      </c>
    </row>
    <row r="53" spans="1:7" x14ac:dyDescent="0.2">
      <c r="A53" s="50">
        <v>11</v>
      </c>
      <c r="B53" s="13" t="s">
        <v>26</v>
      </c>
      <c r="C53" s="38">
        <v>2</v>
      </c>
      <c r="D53" s="33">
        <v>2</v>
      </c>
      <c r="E53" s="33">
        <v>4.5</v>
      </c>
      <c r="F53" s="33">
        <v>53</v>
      </c>
      <c r="G53" s="34">
        <v>381</v>
      </c>
    </row>
    <row r="54" spans="1:7" x14ac:dyDescent="0.2">
      <c r="A54" s="50">
        <v>12</v>
      </c>
      <c r="B54" s="13" t="s">
        <v>28</v>
      </c>
      <c r="C54" s="38">
        <v>0</v>
      </c>
      <c r="D54" s="33">
        <v>0</v>
      </c>
      <c r="E54" s="33">
        <v>0.2</v>
      </c>
      <c r="F54" s="33">
        <v>2</v>
      </c>
      <c r="G54" s="34">
        <v>80</v>
      </c>
    </row>
    <row r="55" spans="1:7" x14ac:dyDescent="0.2">
      <c r="A55" s="50">
        <v>13</v>
      </c>
      <c r="B55" s="13" t="s">
        <v>31</v>
      </c>
      <c r="C55" s="38">
        <v>5</v>
      </c>
      <c r="D55" s="33">
        <v>3</v>
      </c>
      <c r="E55" s="33">
        <v>2.6</v>
      </c>
      <c r="F55" s="33">
        <v>50</v>
      </c>
      <c r="G55" s="34">
        <v>1482</v>
      </c>
    </row>
    <row r="56" spans="1:7" x14ac:dyDescent="0.2">
      <c r="A56" s="50">
        <v>14</v>
      </c>
      <c r="B56" s="13" t="s">
        <v>32</v>
      </c>
      <c r="C56" s="38">
        <v>3</v>
      </c>
      <c r="D56" s="33">
        <v>0</v>
      </c>
      <c r="E56" s="33">
        <v>1.3333333333333333</v>
      </c>
      <c r="F56" s="33">
        <v>2</v>
      </c>
      <c r="G56" s="34">
        <v>4650</v>
      </c>
    </row>
    <row r="57" spans="1:7" ht="12.75" thickBot="1" x14ac:dyDescent="0.25">
      <c r="A57" s="51">
        <v>15</v>
      </c>
      <c r="B57" s="52" t="s">
        <v>33</v>
      </c>
      <c r="C57" s="39">
        <v>4</v>
      </c>
      <c r="D57" s="40">
        <v>2</v>
      </c>
      <c r="E57" s="40">
        <v>3.25</v>
      </c>
      <c r="F57" s="40">
        <v>27</v>
      </c>
      <c r="G57" s="41">
        <v>640</v>
      </c>
    </row>
    <row r="58" spans="1:7" s="16" customFormat="1" x14ac:dyDescent="0.2">
      <c r="A58" s="27"/>
      <c r="B58" s="85" t="s">
        <v>70</v>
      </c>
      <c r="C58" s="76">
        <f>SUM(C43:C57)</f>
        <v>39</v>
      </c>
      <c r="D58" s="76">
        <f>SUM(D43:D57)</f>
        <v>20</v>
      </c>
      <c r="E58" s="76">
        <f>SUM(E43:E57)</f>
        <v>46.06666666666667</v>
      </c>
      <c r="F58" s="76">
        <f>SUM(F43:F57)</f>
        <v>243.46666666666667</v>
      </c>
      <c r="G58" s="77">
        <f>SUM(G43:G57)</f>
        <v>10283</v>
      </c>
    </row>
    <row r="59" spans="1:7" x14ac:dyDescent="0.2">
      <c r="A59" s="32"/>
      <c r="B59" s="87" t="s">
        <v>69</v>
      </c>
      <c r="C59" s="33">
        <v>46</v>
      </c>
      <c r="D59" s="33">
        <v>25</v>
      </c>
      <c r="E59" s="33">
        <v>50.771428571428565</v>
      </c>
      <c r="F59" s="33">
        <v>304.51666666666671</v>
      </c>
      <c r="G59" s="34">
        <v>12327</v>
      </c>
    </row>
    <row r="60" spans="1:7" x14ac:dyDescent="0.2">
      <c r="A60" s="32"/>
      <c r="B60" s="87" t="s">
        <v>68</v>
      </c>
      <c r="C60" s="33">
        <v>43</v>
      </c>
      <c r="D60" s="33">
        <v>28</v>
      </c>
      <c r="E60" s="33">
        <v>58.50952380952382</v>
      </c>
      <c r="F60" s="33">
        <v>156.67380952380952</v>
      </c>
      <c r="G60" s="34">
        <v>15267</v>
      </c>
    </row>
    <row r="61" spans="1:7" x14ac:dyDescent="0.2">
      <c r="A61" s="32"/>
      <c r="B61" s="87" t="s">
        <v>36</v>
      </c>
      <c r="C61" s="33">
        <v>42</v>
      </c>
      <c r="D61" s="33">
        <v>26</v>
      </c>
      <c r="E61" s="33">
        <v>45</v>
      </c>
      <c r="F61" s="33">
        <v>170</v>
      </c>
      <c r="G61" s="34">
        <v>6602</v>
      </c>
    </row>
    <row r="62" spans="1:7" x14ac:dyDescent="0.2">
      <c r="A62" s="32"/>
      <c r="B62" s="87" t="s">
        <v>37</v>
      </c>
      <c r="C62" s="33">
        <v>44</v>
      </c>
      <c r="D62" s="33">
        <v>23</v>
      </c>
      <c r="E62" s="33">
        <v>48.892857142857146</v>
      </c>
      <c r="F62" s="33">
        <v>158</v>
      </c>
      <c r="G62" s="34">
        <v>7129</v>
      </c>
    </row>
    <row r="63" spans="1:7" x14ac:dyDescent="0.2">
      <c r="A63" s="32"/>
      <c r="B63" s="87" t="s">
        <v>38</v>
      </c>
      <c r="C63" s="33">
        <v>58</v>
      </c>
      <c r="D63" s="33">
        <v>22</v>
      </c>
      <c r="E63" s="33">
        <v>44.491666666666667</v>
      </c>
      <c r="F63" s="33">
        <v>127.73333333333335</v>
      </c>
      <c r="G63" s="34">
        <v>7672</v>
      </c>
    </row>
    <row r="64" spans="1:7" x14ac:dyDescent="0.2">
      <c r="A64" s="32"/>
      <c r="B64" s="87" t="s">
        <v>39</v>
      </c>
      <c r="C64" s="33">
        <v>50</v>
      </c>
      <c r="D64" s="33">
        <v>33</v>
      </c>
      <c r="E64" s="33">
        <v>47.361111111111107</v>
      </c>
      <c r="F64" s="33">
        <v>183.39444444444442</v>
      </c>
      <c r="G64" s="34">
        <v>9423</v>
      </c>
    </row>
    <row r="65" spans="1:7" x14ac:dyDescent="0.2">
      <c r="A65" s="32"/>
      <c r="B65" s="87" t="s">
        <v>40</v>
      </c>
      <c r="C65" s="33">
        <v>46</v>
      </c>
      <c r="D65" s="33">
        <v>26</v>
      </c>
      <c r="E65" s="33">
        <v>44.216666666666669</v>
      </c>
      <c r="F65" s="33">
        <v>86.3</v>
      </c>
      <c r="G65" s="34">
        <v>8301</v>
      </c>
    </row>
    <row r="66" spans="1:7" x14ac:dyDescent="0.2">
      <c r="A66" s="32"/>
      <c r="B66" s="87" t="s">
        <v>41</v>
      </c>
      <c r="C66" s="33">
        <v>55</v>
      </c>
      <c r="D66" s="33">
        <v>22</v>
      </c>
      <c r="E66" s="33">
        <v>33.924999999999997</v>
      </c>
      <c r="F66" s="33">
        <v>56.766666666666666</v>
      </c>
      <c r="G66" s="34">
        <v>7302</v>
      </c>
    </row>
    <row r="67" spans="1:7" x14ac:dyDescent="0.2">
      <c r="A67" s="32"/>
      <c r="B67" s="87" t="s">
        <v>42</v>
      </c>
      <c r="C67" s="33">
        <v>48</v>
      </c>
      <c r="D67" s="33">
        <v>30</v>
      </c>
      <c r="E67" s="33">
        <v>49.3</v>
      </c>
      <c r="F67" s="33">
        <v>91.833333333333329</v>
      </c>
      <c r="G67" s="34">
        <v>8033</v>
      </c>
    </row>
    <row r="68" spans="1:7" x14ac:dyDescent="0.2">
      <c r="A68" s="32"/>
      <c r="B68" s="87" t="s">
        <v>43</v>
      </c>
      <c r="C68" s="33">
        <v>43</v>
      </c>
      <c r="D68" s="33">
        <v>28</v>
      </c>
      <c r="E68" s="33">
        <v>56.973809523809528</v>
      </c>
      <c r="F68" s="33">
        <v>120.01904761904763</v>
      </c>
      <c r="G68" s="34">
        <v>14825</v>
      </c>
    </row>
    <row r="69" spans="1:7" ht="12.75" thickBot="1" x14ac:dyDescent="0.25">
      <c r="A69" s="42"/>
      <c r="B69" s="88" t="s">
        <v>44</v>
      </c>
      <c r="C69" s="40">
        <v>45</v>
      </c>
      <c r="D69" s="40">
        <v>30</v>
      </c>
      <c r="E69" s="40">
        <v>63.416666666666671</v>
      </c>
      <c r="F69" s="40">
        <v>153.48333333333335</v>
      </c>
      <c r="G69" s="41">
        <v>5290</v>
      </c>
    </row>
    <row r="73" spans="1:7" s="5" customFormat="1" ht="12.75" thickBot="1" x14ac:dyDescent="0.25">
      <c r="A73" s="22" t="s">
        <v>64</v>
      </c>
    </row>
    <row r="74" spans="1:7" s="5" customFormat="1" ht="36.75" thickBot="1" x14ac:dyDescent="0.25">
      <c r="A74" s="80" t="s">
        <v>5</v>
      </c>
      <c r="B74" s="81" t="s">
        <v>6</v>
      </c>
      <c r="C74" s="82" t="s">
        <v>58</v>
      </c>
      <c r="D74" s="82" t="s">
        <v>59</v>
      </c>
      <c r="E74" s="82" t="s">
        <v>60</v>
      </c>
      <c r="F74" s="82" t="s">
        <v>61</v>
      </c>
      <c r="G74" s="83" t="s">
        <v>62</v>
      </c>
    </row>
    <row r="75" spans="1:7" x14ac:dyDescent="0.2">
      <c r="A75" s="49">
        <v>1</v>
      </c>
      <c r="B75" s="84" t="s">
        <v>16</v>
      </c>
      <c r="C75" s="99">
        <v>2</v>
      </c>
      <c r="D75" s="101">
        <v>0</v>
      </c>
      <c r="E75" s="101">
        <v>7</v>
      </c>
      <c r="F75" s="101">
        <v>92</v>
      </c>
      <c r="G75" s="100">
        <v>170</v>
      </c>
    </row>
    <row r="76" spans="1:7" x14ac:dyDescent="0.2">
      <c r="A76" s="50">
        <v>2</v>
      </c>
      <c r="B76" s="13" t="s">
        <v>17</v>
      </c>
      <c r="C76" s="38">
        <v>1</v>
      </c>
      <c r="D76" s="33">
        <v>0</v>
      </c>
      <c r="E76" s="33">
        <v>1</v>
      </c>
      <c r="F76" s="33">
        <v>1</v>
      </c>
      <c r="G76" s="34">
        <v>30</v>
      </c>
    </row>
    <row r="77" spans="1:7" x14ac:dyDescent="0.2">
      <c r="A77" s="50">
        <v>3</v>
      </c>
      <c r="B77" s="13" t="s">
        <v>18</v>
      </c>
      <c r="C77" s="38">
        <v>0</v>
      </c>
      <c r="D77" s="33">
        <v>0</v>
      </c>
      <c r="E77" s="33">
        <v>0</v>
      </c>
      <c r="F77" s="33">
        <v>0</v>
      </c>
      <c r="G77" s="34">
        <v>0</v>
      </c>
    </row>
    <row r="78" spans="1:7" x14ac:dyDescent="0.2">
      <c r="A78" s="50">
        <v>4</v>
      </c>
      <c r="B78" s="13" t="s">
        <v>19</v>
      </c>
      <c r="C78" s="38">
        <v>1</v>
      </c>
      <c r="D78" s="33">
        <v>1</v>
      </c>
      <c r="E78" s="33">
        <v>1</v>
      </c>
      <c r="F78" s="33">
        <v>7</v>
      </c>
      <c r="G78" s="34">
        <v>10</v>
      </c>
    </row>
    <row r="79" spans="1:7" x14ac:dyDescent="0.2">
      <c r="A79" s="50">
        <v>5</v>
      </c>
      <c r="B79" s="13" t="s">
        <v>20</v>
      </c>
      <c r="C79" s="38">
        <v>1</v>
      </c>
      <c r="D79" s="33">
        <v>1</v>
      </c>
      <c r="E79" s="33">
        <v>2</v>
      </c>
      <c r="F79" s="33">
        <v>0</v>
      </c>
      <c r="G79" s="34">
        <v>10</v>
      </c>
    </row>
    <row r="80" spans="1:7" x14ac:dyDescent="0.2">
      <c r="A80" s="50">
        <v>6</v>
      </c>
      <c r="B80" s="13" t="s">
        <v>21</v>
      </c>
      <c r="C80" s="38">
        <v>1</v>
      </c>
      <c r="D80" s="33">
        <v>0</v>
      </c>
      <c r="E80" s="33">
        <v>1</v>
      </c>
      <c r="F80" s="33">
        <v>0</v>
      </c>
      <c r="G80" s="34">
        <v>55</v>
      </c>
    </row>
    <row r="81" spans="1:7" x14ac:dyDescent="0.2">
      <c r="A81" s="50">
        <v>7</v>
      </c>
      <c r="B81" s="13" t="s">
        <v>22</v>
      </c>
      <c r="C81" s="38">
        <v>1</v>
      </c>
      <c r="D81" s="33">
        <v>1</v>
      </c>
      <c r="E81" s="33">
        <v>1</v>
      </c>
      <c r="F81" s="33">
        <v>1</v>
      </c>
      <c r="G81" s="34">
        <v>4</v>
      </c>
    </row>
    <row r="82" spans="1:7" x14ac:dyDescent="0.2">
      <c r="A82" s="50">
        <v>8</v>
      </c>
      <c r="B82" s="13" t="s">
        <v>23</v>
      </c>
      <c r="C82" s="38">
        <v>0</v>
      </c>
      <c r="D82" s="33">
        <v>0</v>
      </c>
      <c r="E82" s="33">
        <v>0</v>
      </c>
      <c r="F82" s="33">
        <v>0</v>
      </c>
      <c r="G82" s="34">
        <v>0</v>
      </c>
    </row>
    <row r="83" spans="1:7" x14ac:dyDescent="0.2">
      <c r="A83" s="50">
        <v>9</v>
      </c>
      <c r="B83" s="13" t="s">
        <v>24</v>
      </c>
      <c r="C83" s="38">
        <f>'[2]MAL T3-2024A.XLS'!$D$307</f>
        <v>0</v>
      </c>
      <c r="D83" s="33">
        <f>'[2]MAL T3-2024A.XLS'!$E$307</f>
        <v>0</v>
      </c>
      <c r="E83" s="33">
        <f>'[2]MAL T3-2024A.XLS'!$F$307</f>
        <v>0</v>
      </c>
      <c r="F83" s="33">
        <f>'[2]MAL T3-2024A.XLS'!$G$307</f>
        <v>0</v>
      </c>
      <c r="G83" s="34">
        <f>'[2]MAL T3-2024A.XLS'!$H$307</f>
        <v>93</v>
      </c>
    </row>
    <row r="84" spans="1:7" x14ac:dyDescent="0.2">
      <c r="A84" s="50">
        <v>10</v>
      </c>
      <c r="B84" s="13" t="s">
        <v>25</v>
      </c>
      <c r="C84" s="38">
        <v>1</v>
      </c>
      <c r="D84" s="33">
        <v>0</v>
      </c>
      <c r="E84" s="33">
        <v>1</v>
      </c>
      <c r="F84" s="33">
        <v>1</v>
      </c>
      <c r="G84" s="34">
        <v>20</v>
      </c>
    </row>
    <row r="85" spans="1:7" x14ac:dyDescent="0.2">
      <c r="A85" s="50">
        <v>11</v>
      </c>
      <c r="B85" s="13" t="s">
        <v>26</v>
      </c>
      <c r="C85" s="38">
        <v>0</v>
      </c>
      <c r="D85" s="33">
        <v>0</v>
      </c>
      <c r="E85" s="33">
        <v>0</v>
      </c>
      <c r="F85" s="33">
        <v>0</v>
      </c>
      <c r="G85" s="34">
        <v>0</v>
      </c>
    </row>
    <row r="86" spans="1:7" x14ac:dyDescent="0.2">
      <c r="A86" s="50">
        <v>12</v>
      </c>
      <c r="B86" s="13" t="s">
        <v>28</v>
      </c>
      <c r="C86" s="38">
        <v>1</v>
      </c>
      <c r="D86" s="33">
        <v>1</v>
      </c>
      <c r="E86" s="33">
        <v>4</v>
      </c>
      <c r="F86" s="33">
        <v>44</v>
      </c>
      <c r="G86" s="34">
        <v>275</v>
      </c>
    </row>
    <row r="87" spans="1:7" x14ac:dyDescent="0.2">
      <c r="A87" s="50">
        <v>13</v>
      </c>
      <c r="B87" s="13" t="s">
        <v>31</v>
      </c>
      <c r="C87" s="38">
        <v>1</v>
      </c>
      <c r="D87" s="33">
        <v>0</v>
      </c>
      <c r="E87" s="33">
        <v>1</v>
      </c>
      <c r="F87" s="33">
        <v>35</v>
      </c>
      <c r="G87" s="34">
        <v>15</v>
      </c>
    </row>
    <row r="88" spans="1:7" x14ac:dyDescent="0.2">
      <c r="A88" s="50">
        <v>14</v>
      </c>
      <c r="B88" s="13" t="s">
        <v>32</v>
      </c>
      <c r="C88" s="38">
        <v>2</v>
      </c>
      <c r="D88" s="33">
        <v>0</v>
      </c>
      <c r="E88" s="33">
        <v>1</v>
      </c>
      <c r="F88" s="33">
        <v>1</v>
      </c>
      <c r="G88" s="34">
        <v>980</v>
      </c>
    </row>
    <row r="89" spans="1:7" ht="12.75" thickBot="1" x14ac:dyDescent="0.25">
      <c r="A89" s="51">
        <v>15</v>
      </c>
      <c r="B89" s="52" t="s">
        <v>33</v>
      </c>
      <c r="C89" s="39">
        <v>1</v>
      </c>
      <c r="D89" s="40">
        <v>0</v>
      </c>
      <c r="E89" s="40">
        <v>5</v>
      </c>
      <c r="F89" s="40">
        <v>12</v>
      </c>
      <c r="G89" s="41">
        <v>230</v>
      </c>
    </row>
    <row r="90" spans="1:7" s="16" customFormat="1" x14ac:dyDescent="0.2">
      <c r="A90" s="27"/>
      <c r="B90" s="85" t="s">
        <v>70</v>
      </c>
      <c r="C90" s="76">
        <f>SUM(C75:C89)</f>
        <v>13</v>
      </c>
      <c r="D90" s="76">
        <f>SUM(D75:D89)</f>
        <v>4</v>
      </c>
      <c r="E90" s="76">
        <f>SUM(E75:E89)</f>
        <v>25</v>
      </c>
      <c r="F90" s="76">
        <f>SUM(F75:F89)</f>
        <v>194</v>
      </c>
      <c r="G90" s="77">
        <f>SUM(G75:G89)</f>
        <v>1892</v>
      </c>
    </row>
    <row r="91" spans="1:7" x14ac:dyDescent="0.2">
      <c r="A91" s="32"/>
      <c r="B91" s="87" t="s">
        <v>69</v>
      </c>
      <c r="C91" s="33">
        <v>15</v>
      </c>
      <c r="D91" s="33">
        <v>6</v>
      </c>
      <c r="E91" s="33">
        <v>37</v>
      </c>
      <c r="F91" s="33">
        <v>364.83333333333331</v>
      </c>
      <c r="G91" s="34">
        <v>2683</v>
      </c>
    </row>
    <row r="92" spans="1:7" x14ac:dyDescent="0.2">
      <c r="A92" s="32"/>
      <c r="B92" s="87" t="s">
        <v>68</v>
      </c>
      <c r="C92" s="33">
        <v>14</v>
      </c>
      <c r="D92" s="33">
        <v>5</v>
      </c>
      <c r="E92" s="33">
        <v>28</v>
      </c>
      <c r="F92" s="33">
        <v>151.5</v>
      </c>
      <c r="G92" s="34">
        <v>1732</v>
      </c>
    </row>
    <row r="93" spans="1:7" x14ac:dyDescent="0.2">
      <c r="A93" s="32"/>
      <c r="B93" s="87" t="s">
        <v>36</v>
      </c>
      <c r="C93" s="33">
        <v>10</v>
      </c>
      <c r="D93" s="33">
        <v>5</v>
      </c>
      <c r="E93" s="33">
        <v>22</v>
      </c>
      <c r="F93" s="33">
        <v>115</v>
      </c>
      <c r="G93" s="34">
        <v>764</v>
      </c>
    </row>
    <row r="94" spans="1:7" x14ac:dyDescent="0.2">
      <c r="A94" s="32"/>
      <c r="B94" s="87" t="s">
        <v>37</v>
      </c>
      <c r="C94" s="33">
        <v>11</v>
      </c>
      <c r="D94" s="33">
        <v>3</v>
      </c>
      <c r="E94" s="33">
        <v>29.5</v>
      </c>
      <c r="F94" s="33">
        <v>133</v>
      </c>
      <c r="G94" s="34">
        <v>637</v>
      </c>
    </row>
    <row r="95" spans="1:7" x14ac:dyDescent="0.2">
      <c r="A95" s="32"/>
      <c r="B95" s="87" t="s">
        <v>38</v>
      </c>
      <c r="C95" s="33">
        <v>8</v>
      </c>
      <c r="D95" s="33">
        <v>3</v>
      </c>
      <c r="E95" s="33">
        <v>27.5</v>
      </c>
      <c r="F95" s="33">
        <v>127.5</v>
      </c>
      <c r="G95" s="34">
        <v>863</v>
      </c>
    </row>
    <row r="96" spans="1:7" x14ac:dyDescent="0.2">
      <c r="A96" s="32"/>
      <c r="B96" s="87" t="s">
        <v>39</v>
      </c>
      <c r="C96" s="33">
        <v>12</v>
      </c>
      <c r="D96" s="33">
        <v>4</v>
      </c>
      <c r="E96" s="33">
        <v>11.208333333333332</v>
      </c>
      <c r="F96" s="33">
        <v>137.41666666666669</v>
      </c>
      <c r="G96" s="34">
        <v>3051</v>
      </c>
    </row>
    <row r="97" spans="1:7" x14ac:dyDescent="0.2">
      <c r="A97" s="32"/>
      <c r="B97" s="87" t="s">
        <v>40</v>
      </c>
      <c r="C97" s="33">
        <v>10</v>
      </c>
      <c r="D97" s="33">
        <v>4</v>
      </c>
      <c r="E97" s="33">
        <v>15.25</v>
      </c>
      <c r="F97" s="33">
        <v>160.5</v>
      </c>
      <c r="G97" s="34">
        <v>2646</v>
      </c>
    </row>
    <row r="98" spans="1:7" x14ac:dyDescent="0.2">
      <c r="A98" s="32"/>
      <c r="B98" s="87" t="s">
        <v>41</v>
      </c>
      <c r="C98" s="33">
        <v>8</v>
      </c>
      <c r="D98" s="33">
        <v>4</v>
      </c>
      <c r="E98" s="33">
        <v>17.5</v>
      </c>
      <c r="F98" s="33">
        <v>159</v>
      </c>
      <c r="G98" s="34">
        <v>2229</v>
      </c>
    </row>
    <row r="99" spans="1:7" x14ac:dyDescent="0.2">
      <c r="A99" s="32"/>
      <c r="B99" s="87" t="s">
        <v>42</v>
      </c>
      <c r="C99" s="33">
        <v>12</v>
      </c>
      <c r="D99" s="33">
        <v>8</v>
      </c>
      <c r="E99" s="33">
        <v>24.333333333333332</v>
      </c>
      <c r="F99" s="33">
        <v>264</v>
      </c>
      <c r="G99" s="34">
        <v>2511</v>
      </c>
    </row>
    <row r="100" spans="1:7" x14ac:dyDescent="0.2">
      <c r="A100" s="32"/>
      <c r="B100" s="87" t="s">
        <v>43</v>
      </c>
      <c r="C100" s="33">
        <v>11</v>
      </c>
      <c r="D100" s="33">
        <v>4</v>
      </c>
      <c r="E100" s="33">
        <v>14.15</v>
      </c>
      <c r="F100" s="33">
        <v>378.7</v>
      </c>
      <c r="G100" s="34">
        <v>6380</v>
      </c>
    </row>
    <row r="101" spans="1:7" ht="12.75" thickBot="1" x14ac:dyDescent="0.25">
      <c r="A101" s="42"/>
      <c r="B101" s="88" t="s">
        <v>44</v>
      </c>
      <c r="C101" s="40">
        <v>8</v>
      </c>
      <c r="D101" s="40">
        <v>4</v>
      </c>
      <c r="E101" s="40">
        <v>19.5</v>
      </c>
      <c r="F101" s="40">
        <v>133.5</v>
      </c>
      <c r="G101" s="41">
        <v>827</v>
      </c>
    </row>
    <row r="105" spans="1:7" s="5" customFormat="1" ht="12.75" thickBot="1" x14ac:dyDescent="0.25">
      <c r="A105" s="22" t="s">
        <v>65</v>
      </c>
    </row>
    <row r="106" spans="1:7" s="5" customFormat="1" ht="36.75" thickBot="1" x14ac:dyDescent="0.25">
      <c r="A106" s="80" t="s">
        <v>5</v>
      </c>
      <c r="B106" s="81" t="s">
        <v>6</v>
      </c>
      <c r="C106" s="82" t="s">
        <v>58</v>
      </c>
      <c r="D106" s="82" t="s">
        <v>59</v>
      </c>
      <c r="E106" s="82" t="s">
        <v>60</v>
      </c>
      <c r="F106" s="82" t="s">
        <v>61</v>
      </c>
      <c r="G106" s="83" t="s">
        <v>62</v>
      </c>
    </row>
    <row r="107" spans="1:7" x14ac:dyDescent="0.2">
      <c r="A107" s="49">
        <v>1</v>
      </c>
      <c r="B107" s="84" t="s">
        <v>16</v>
      </c>
      <c r="C107" s="99">
        <v>2</v>
      </c>
      <c r="D107" s="101">
        <v>0</v>
      </c>
      <c r="E107" s="101">
        <v>5</v>
      </c>
      <c r="F107" s="101">
        <v>40</v>
      </c>
      <c r="G107" s="100">
        <v>1330</v>
      </c>
    </row>
    <row r="108" spans="1:7" x14ac:dyDescent="0.2">
      <c r="A108" s="50">
        <v>2</v>
      </c>
      <c r="B108" s="13" t="s">
        <v>17</v>
      </c>
      <c r="C108" s="38">
        <v>3</v>
      </c>
      <c r="D108" s="33">
        <v>0</v>
      </c>
      <c r="E108" s="33">
        <v>4</v>
      </c>
      <c r="F108" s="33">
        <v>0.66666666666666663</v>
      </c>
      <c r="G108" s="34">
        <v>220</v>
      </c>
    </row>
    <row r="109" spans="1:7" x14ac:dyDescent="0.2">
      <c r="A109" s="50">
        <v>3</v>
      </c>
      <c r="B109" s="13" t="s">
        <v>18</v>
      </c>
      <c r="C109" s="38">
        <v>3</v>
      </c>
      <c r="D109" s="33">
        <v>1</v>
      </c>
      <c r="E109" s="33">
        <v>1.6666666666666667</v>
      </c>
      <c r="F109" s="33">
        <v>0</v>
      </c>
      <c r="G109" s="34">
        <v>160</v>
      </c>
    </row>
    <row r="110" spans="1:7" x14ac:dyDescent="0.2">
      <c r="A110" s="50">
        <v>4</v>
      </c>
      <c r="B110" s="13" t="s">
        <v>19</v>
      </c>
      <c r="C110" s="38">
        <v>3</v>
      </c>
      <c r="D110" s="33">
        <v>0</v>
      </c>
      <c r="E110" s="33">
        <v>0.5</v>
      </c>
      <c r="F110" s="33">
        <v>0</v>
      </c>
      <c r="G110" s="34">
        <v>540</v>
      </c>
    </row>
    <row r="111" spans="1:7" x14ac:dyDescent="0.2">
      <c r="A111" s="50">
        <v>5</v>
      </c>
      <c r="B111" s="13" t="s">
        <v>20</v>
      </c>
      <c r="C111" s="38">
        <v>4.5</v>
      </c>
      <c r="D111" s="33">
        <v>0</v>
      </c>
      <c r="E111" s="33">
        <v>1.2222222222222223</v>
      </c>
      <c r="F111" s="33">
        <v>0</v>
      </c>
      <c r="G111" s="34">
        <v>130</v>
      </c>
    </row>
    <row r="112" spans="1:7" x14ac:dyDescent="0.2">
      <c r="A112" s="50">
        <v>6</v>
      </c>
      <c r="B112" s="13" t="s">
        <v>21</v>
      </c>
      <c r="C112" s="38">
        <v>0</v>
      </c>
      <c r="D112" s="33">
        <v>0</v>
      </c>
      <c r="E112" s="33">
        <v>0</v>
      </c>
      <c r="F112" s="33">
        <v>0</v>
      </c>
      <c r="G112" s="34">
        <v>0</v>
      </c>
    </row>
    <row r="113" spans="1:7" x14ac:dyDescent="0.2">
      <c r="A113" s="50">
        <v>7</v>
      </c>
      <c r="B113" s="13" t="s">
        <v>22</v>
      </c>
      <c r="C113" s="38">
        <v>1</v>
      </c>
      <c r="D113" s="33">
        <v>1</v>
      </c>
      <c r="E113" s="33">
        <v>1</v>
      </c>
      <c r="F113" s="33">
        <v>0</v>
      </c>
      <c r="G113" s="34">
        <v>10</v>
      </c>
    </row>
    <row r="114" spans="1:7" x14ac:dyDescent="0.2">
      <c r="A114" s="50">
        <v>8</v>
      </c>
      <c r="B114" s="13" t="s">
        <v>23</v>
      </c>
      <c r="C114" s="38">
        <v>5</v>
      </c>
      <c r="D114" s="33">
        <v>2</v>
      </c>
      <c r="E114" s="33">
        <v>2.6</v>
      </c>
      <c r="F114" s="33">
        <v>10.4</v>
      </c>
      <c r="G114" s="34">
        <v>320</v>
      </c>
    </row>
    <row r="115" spans="1:7" x14ac:dyDescent="0.2">
      <c r="A115" s="50">
        <v>9</v>
      </c>
      <c r="B115" s="13" t="s">
        <v>24</v>
      </c>
      <c r="C115" s="38">
        <f>'[2]MAL T3-2024A.XLS'!$D$314</f>
        <v>2</v>
      </c>
      <c r="D115" s="33">
        <f>'[2]MAL T3-2024A.XLS'!$E$314</f>
        <v>0</v>
      </c>
      <c r="E115" s="33">
        <f>'[2]MAL T3-2024A.XLS'!$F$314</f>
        <v>3.5</v>
      </c>
      <c r="F115" s="33">
        <f>'[2]MAL T3-2024A.XLS'!$G$314</f>
        <v>0</v>
      </c>
      <c r="G115" s="34">
        <f>'[2]MAL T3-2024A.XLS'!$H$314</f>
        <v>1250</v>
      </c>
    </row>
    <row r="116" spans="1:7" x14ac:dyDescent="0.2">
      <c r="A116" s="50">
        <v>10</v>
      </c>
      <c r="B116" s="13" t="s">
        <v>25</v>
      </c>
      <c r="C116" s="38">
        <v>1</v>
      </c>
      <c r="D116" s="33">
        <v>1</v>
      </c>
      <c r="E116" s="33">
        <v>5</v>
      </c>
      <c r="F116" s="33">
        <v>0</v>
      </c>
      <c r="G116" s="34">
        <v>60</v>
      </c>
    </row>
    <row r="117" spans="1:7" x14ac:dyDescent="0.2">
      <c r="A117" s="50">
        <v>11</v>
      </c>
      <c r="B117" s="13" t="s">
        <v>26</v>
      </c>
      <c r="C117" s="38">
        <v>4</v>
      </c>
      <c r="D117" s="33">
        <v>0</v>
      </c>
      <c r="E117" s="33">
        <v>3.25</v>
      </c>
      <c r="F117" s="33">
        <v>11</v>
      </c>
      <c r="G117" s="34">
        <v>550</v>
      </c>
    </row>
    <row r="118" spans="1:7" x14ac:dyDescent="0.2">
      <c r="A118" s="50">
        <v>12</v>
      </c>
      <c r="B118" s="13" t="s">
        <v>28</v>
      </c>
      <c r="C118" s="38">
        <v>0</v>
      </c>
      <c r="D118" s="33">
        <v>0</v>
      </c>
      <c r="E118" s="33">
        <v>0</v>
      </c>
      <c r="F118" s="33">
        <v>0</v>
      </c>
      <c r="G118" s="34">
        <v>0</v>
      </c>
    </row>
    <row r="119" spans="1:7" x14ac:dyDescent="0.2">
      <c r="A119" s="50">
        <v>13</v>
      </c>
      <c r="B119" s="13" t="s">
        <v>31</v>
      </c>
      <c r="C119" s="38">
        <v>2</v>
      </c>
      <c r="D119" s="33">
        <v>0</v>
      </c>
      <c r="E119" s="33">
        <v>3</v>
      </c>
      <c r="F119" s="33">
        <v>0</v>
      </c>
      <c r="G119" s="34">
        <v>25</v>
      </c>
    </row>
    <row r="120" spans="1:7" ht="12.95" customHeight="1" x14ac:dyDescent="0.2">
      <c r="A120" s="50">
        <v>14</v>
      </c>
      <c r="B120" s="13" t="s">
        <v>32</v>
      </c>
      <c r="C120" s="38">
        <v>1</v>
      </c>
      <c r="D120" s="33">
        <v>0</v>
      </c>
      <c r="E120" s="33">
        <v>2</v>
      </c>
      <c r="F120" s="33">
        <v>0</v>
      </c>
      <c r="G120" s="34">
        <v>45</v>
      </c>
    </row>
    <row r="121" spans="1:7" ht="12.95" customHeight="1" thickBot="1" x14ac:dyDescent="0.25">
      <c r="A121" s="51">
        <v>15</v>
      </c>
      <c r="B121" s="52" t="s">
        <v>33</v>
      </c>
      <c r="C121" s="39">
        <v>2</v>
      </c>
      <c r="D121" s="40">
        <v>1</v>
      </c>
      <c r="E121" s="40">
        <v>2</v>
      </c>
      <c r="F121" s="40">
        <v>0</v>
      </c>
      <c r="G121" s="41">
        <v>127</v>
      </c>
    </row>
    <row r="122" spans="1:7" s="16" customFormat="1" ht="13.5" customHeight="1" x14ac:dyDescent="0.2">
      <c r="A122" s="27"/>
      <c r="B122" s="85" t="s">
        <v>70</v>
      </c>
      <c r="C122" s="76">
        <f>SUM(C107:C121)</f>
        <v>33.5</v>
      </c>
      <c r="D122" s="76">
        <f>SUM(D107:D121)</f>
        <v>6</v>
      </c>
      <c r="E122" s="76">
        <f>SUM(E107:E121)</f>
        <v>34.738888888888887</v>
      </c>
      <c r="F122" s="76">
        <f>SUM(F107:F121)</f>
        <v>62.066666666666663</v>
      </c>
      <c r="G122" s="77">
        <f>SUM(G107:G121)</f>
        <v>4767</v>
      </c>
    </row>
    <row r="123" spans="1:7" ht="13.5" customHeight="1" x14ac:dyDescent="0.2">
      <c r="A123" s="32"/>
      <c r="B123" s="87" t="s">
        <v>69</v>
      </c>
      <c r="C123" s="33">
        <v>32</v>
      </c>
      <c r="D123" s="33">
        <v>8</v>
      </c>
      <c r="E123" s="33">
        <v>33.633333333333333</v>
      </c>
      <c r="F123" s="33">
        <v>89.066666666666663</v>
      </c>
      <c r="G123" s="34">
        <v>6575</v>
      </c>
    </row>
    <row r="124" spans="1:7" ht="13.5" customHeight="1" x14ac:dyDescent="0.2">
      <c r="A124" s="32"/>
      <c r="B124" s="87" t="s">
        <v>68</v>
      </c>
      <c r="C124" s="33">
        <v>25</v>
      </c>
      <c r="D124" s="33">
        <v>13</v>
      </c>
      <c r="E124" s="33">
        <v>42.31666666666667</v>
      </c>
      <c r="F124" s="33">
        <v>63.916666666666671</v>
      </c>
      <c r="G124" s="34">
        <v>4040</v>
      </c>
    </row>
    <row r="125" spans="1:7" ht="13.5" customHeight="1" x14ac:dyDescent="0.2">
      <c r="A125" s="32"/>
      <c r="B125" s="87" t="s">
        <v>36</v>
      </c>
      <c r="C125" s="33">
        <v>27</v>
      </c>
      <c r="D125" s="33">
        <v>9</v>
      </c>
      <c r="E125" s="33">
        <v>70</v>
      </c>
      <c r="F125" s="33">
        <v>296.25</v>
      </c>
      <c r="G125" s="34">
        <v>3421</v>
      </c>
    </row>
    <row r="126" spans="1:7" ht="13.5" customHeight="1" x14ac:dyDescent="0.2">
      <c r="A126" s="32"/>
      <c r="B126" s="87" t="s">
        <v>37</v>
      </c>
      <c r="C126" s="33">
        <v>23</v>
      </c>
      <c r="D126" s="33">
        <v>10</v>
      </c>
      <c r="E126" s="33">
        <v>51.350000000000009</v>
      </c>
      <c r="F126" s="33">
        <v>161.08333333333334</v>
      </c>
      <c r="G126" s="34">
        <v>13480</v>
      </c>
    </row>
    <row r="127" spans="1:7" ht="13.5" customHeight="1" x14ac:dyDescent="0.2">
      <c r="A127" s="32"/>
      <c r="B127" s="87" t="s">
        <v>38</v>
      </c>
      <c r="C127" s="33">
        <v>26</v>
      </c>
      <c r="D127" s="33">
        <v>13</v>
      </c>
      <c r="E127" s="33">
        <v>36.083333333333329</v>
      </c>
      <c r="F127" s="33">
        <v>43</v>
      </c>
      <c r="G127" s="34">
        <v>14793</v>
      </c>
    </row>
    <row r="128" spans="1:7" ht="13.5" customHeight="1" x14ac:dyDescent="0.2">
      <c r="A128" s="32"/>
      <c r="B128" s="87" t="s">
        <v>39</v>
      </c>
      <c r="C128" s="33">
        <v>23</v>
      </c>
      <c r="D128" s="33">
        <v>7</v>
      </c>
      <c r="E128" s="33">
        <v>74.375</v>
      </c>
      <c r="F128" s="33">
        <v>194</v>
      </c>
      <c r="G128" s="34">
        <v>21046</v>
      </c>
    </row>
    <row r="129" spans="1:7" ht="13.5" customHeight="1" x14ac:dyDescent="0.2">
      <c r="A129" s="32"/>
      <c r="B129" s="87" t="s">
        <v>40</v>
      </c>
      <c r="C129" s="33">
        <v>65</v>
      </c>
      <c r="D129" s="33">
        <v>13</v>
      </c>
      <c r="E129" s="33">
        <v>73.444444444444443</v>
      </c>
      <c r="F129" s="33">
        <v>235.91666666666666</v>
      </c>
      <c r="G129" s="34">
        <v>17729</v>
      </c>
    </row>
    <row r="130" spans="1:7" ht="13.5" customHeight="1" x14ac:dyDescent="0.2">
      <c r="A130" s="32"/>
      <c r="B130" s="87" t="s">
        <v>41</v>
      </c>
      <c r="C130" s="33">
        <v>29</v>
      </c>
      <c r="D130" s="33">
        <v>11</v>
      </c>
      <c r="E130" s="33">
        <v>59.166666666666664</v>
      </c>
      <c r="F130" s="33">
        <v>298</v>
      </c>
      <c r="G130" s="34">
        <v>12411</v>
      </c>
    </row>
    <row r="131" spans="1:7" ht="13.5" customHeight="1" x14ac:dyDescent="0.2">
      <c r="A131" s="32"/>
      <c r="B131" s="87" t="s">
        <v>42</v>
      </c>
      <c r="C131" s="33">
        <v>32</v>
      </c>
      <c r="D131" s="33">
        <v>6</v>
      </c>
      <c r="E131" s="33">
        <v>112.01666666666667</v>
      </c>
      <c r="F131" s="33">
        <v>166.37222222222223</v>
      </c>
      <c r="G131" s="34">
        <v>4808</v>
      </c>
    </row>
    <row r="132" spans="1:7" ht="12" customHeight="1" x14ac:dyDescent="0.2">
      <c r="A132" s="32"/>
      <c r="B132" s="87" t="s">
        <v>43</v>
      </c>
      <c r="C132" s="33">
        <v>48</v>
      </c>
      <c r="D132" s="33">
        <v>11</v>
      </c>
      <c r="E132" s="33">
        <v>66.219607843137254</v>
      </c>
      <c r="F132" s="33">
        <v>228.43333333333331</v>
      </c>
      <c r="G132" s="34">
        <v>5827</v>
      </c>
    </row>
    <row r="133" spans="1:7" ht="14.25" customHeight="1" thickBot="1" x14ac:dyDescent="0.25">
      <c r="A133" s="42"/>
      <c r="B133" s="88" t="s">
        <v>44</v>
      </c>
      <c r="C133" s="40">
        <v>41</v>
      </c>
      <c r="D133" s="40">
        <v>11</v>
      </c>
      <c r="E133" s="40">
        <v>77.450000000000017</v>
      </c>
      <c r="F133" s="40">
        <v>451.3</v>
      </c>
      <c r="G133" s="41">
        <v>4679</v>
      </c>
    </row>
    <row r="134" spans="1:7" s="16" customFormat="1" x14ac:dyDescent="0.2">
      <c r="A134" s="1" t="s">
        <v>66</v>
      </c>
    </row>
    <row r="137" spans="1:7" s="5" customFormat="1" ht="26.25" customHeight="1" thickBot="1" x14ac:dyDescent="0.25">
      <c r="A137" s="22" t="s">
        <v>67</v>
      </c>
    </row>
    <row r="138" spans="1:7" s="5" customFormat="1" ht="52.5" customHeight="1" thickBot="1" x14ac:dyDescent="0.25">
      <c r="A138" s="80" t="s">
        <v>5</v>
      </c>
      <c r="B138" s="81" t="s">
        <v>6</v>
      </c>
      <c r="C138" s="82" t="s">
        <v>58</v>
      </c>
      <c r="D138" s="82" t="s">
        <v>59</v>
      </c>
      <c r="E138" s="82" t="s">
        <v>60</v>
      </c>
      <c r="F138" s="82" t="s">
        <v>61</v>
      </c>
      <c r="G138" s="83" t="s">
        <v>62</v>
      </c>
    </row>
    <row r="139" spans="1:7" ht="12.95" customHeight="1" x14ac:dyDescent="0.2">
      <c r="A139" s="49">
        <v>1</v>
      </c>
      <c r="B139" s="84" t="s">
        <v>16</v>
      </c>
      <c r="C139" s="99">
        <v>0</v>
      </c>
      <c r="D139" s="101">
        <v>0</v>
      </c>
      <c r="E139" s="101">
        <v>0</v>
      </c>
      <c r="F139" s="101">
        <v>0</v>
      </c>
      <c r="G139" s="100">
        <v>0</v>
      </c>
    </row>
    <row r="140" spans="1:7" ht="12.95" customHeight="1" x14ac:dyDescent="0.2">
      <c r="A140" s="50">
        <v>2</v>
      </c>
      <c r="B140" s="13" t="s">
        <v>17</v>
      </c>
      <c r="C140" s="38">
        <v>0</v>
      </c>
      <c r="D140" s="33">
        <v>0</v>
      </c>
      <c r="E140" s="33">
        <v>0</v>
      </c>
      <c r="F140" s="33">
        <v>0</v>
      </c>
      <c r="G140" s="34">
        <v>0</v>
      </c>
    </row>
    <row r="141" spans="1:7" x14ac:dyDescent="0.2">
      <c r="A141" s="50">
        <v>3</v>
      </c>
      <c r="B141" s="13" t="s">
        <v>18</v>
      </c>
      <c r="C141" s="38">
        <v>1</v>
      </c>
      <c r="D141" s="33">
        <v>0</v>
      </c>
      <c r="E141" s="33">
        <v>1</v>
      </c>
      <c r="F141" s="33">
        <v>0</v>
      </c>
      <c r="G141" s="34">
        <v>50</v>
      </c>
    </row>
    <row r="142" spans="1:7" x14ac:dyDescent="0.2">
      <c r="A142" s="50">
        <v>4</v>
      </c>
      <c r="B142" s="13" t="s">
        <v>19</v>
      </c>
      <c r="C142" s="38">
        <v>1</v>
      </c>
      <c r="D142" s="33">
        <v>0</v>
      </c>
      <c r="E142" s="33">
        <v>0</v>
      </c>
      <c r="F142" s="33">
        <v>12</v>
      </c>
      <c r="G142" s="34">
        <v>10</v>
      </c>
    </row>
    <row r="143" spans="1:7" x14ac:dyDescent="0.2">
      <c r="A143" s="50">
        <v>5</v>
      </c>
      <c r="B143" s="13" t="s">
        <v>20</v>
      </c>
      <c r="C143" s="38">
        <v>2</v>
      </c>
      <c r="D143" s="33">
        <v>1</v>
      </c>
      <c r="E143" s="33">
        <v>4.5</v>
      </c>
      <c r="F143" s="33">
        <v>0</v>
      </c>
      <c r="G143" s="34">
        <v>10</v>
      </c>
    </row>
    <row r="144" spans="1:7" x14ac:dyDescent="0.2">
      <c r="A144" s="50">
        <v>6</v>
      </c>
      <c r="B144" s="13" t="s">
        <v>21</v>
      </c>
      <c r="C144" s="38">
        <v>0</v>
      </c>
      <c r="D144" s="33">
        <v>0</v>
      </c>
      <c r="E144" s="33">
        <v>0</v>
      </c>
      <c r="F144" s="33">
        <v>0</v>
      </c>
      <c r="G144" s="34">
        <v>0</v>
      </c>
    </row>
    <row r="145" spans="1:14" x14ac:dyDescent="0.2">
      <c r="A145" s="50">
        <v>7</v>
      </c>
      <c r="B145" s="13" t="s">
        <v>22</v>
      </c>
      <c r="C145" s="38">
        <v>0</v>
      </c>
      <c r="D145" s="33">
        <v>0</v>
      </c>
      <c r="E145" s="33">
        <v>0</v>
      </c>
      <c r="F145" s="33">
        <v>0</v>
      </c>
      <c r="G145" s="34">
        <v>0</v>
      </c>
    </row>
    <row r="146" spans="1:14" x14ac:dyDescent="0.2">
      <c r="A146" s="50">
        <v>8</v>
      </c>
      <c r="B146" s="13" t="s">
        <v>23</v>
      </c>
      <c r="C146" s="38">
        <v>2</v>
      </c>
      <c r="D146" s="33">
        <v>0</v>
      </c>
      <c r="E146" s="33">
        <v>2.5</v>
      </c>
      <c r="F146" s="33">
        <v>15</v>
      </c>
      <c r="G146" s="34">
        <v>155</v>
      </c>
      <c r="J146" s="16"/>
      <c r="K146" s="16"/>
      <c r="L146" s="16"/>
      <c r="M146" s="16"/>
      <c r="N146" s="16"/>
    </row>
    <row r="147" spans="1:14" x14ac:dyDescent="0.2">
      <c r="A147" s="50">
        <v>9</v>
      </c>
      <c r="B147" s="13" t="s">
        <v>24</v>
      </c>
      <c r="C147" s="38">
        <f>'[2]MAL T3-2024A.XLS'!$D$321</f>
        <v>0</v>
      </c>
      <c r="D147" s="33">
        <f>'[2]MAL T3-2024A.XLS'!$E$321</f>
        <v>0</v>
      </c>
      <c r="E147" s="33">
        <f>'[2]MAL T3-2024A.XLS'!$F$321</f>
        <v>0</v>
      </c>
      <c r="F147" s="33">
        <f>'[2]MAL T3-2024A.XLS'!$G$321</f>
        <v>0</v>
      </c>
      <c r="G147" s="34">
        <f>'[2]MAL T3-2024A.XLS'!$H$321</f>
        <v>0</v>
      </c>
    </row>
    <row r="148" spans="1:14" x14ac:dyDescent="0.2">
      <c r="A148" s="50">
        <v>10</v>
      </c>
      <c r="B148" s="13" t="s">
        <v>25</v>
      </c>
      <c r="C148" s="38">
        <v>0</v>
      </c>
      <c r="D148" s="33">
        <v>0</v>
      </c>
      <c r="E148" s="33">
        <v>0</v>
      </c>
      <c r="F148" s="33">
        <v>0</v>
      </c>
      <c r="G148" s="34">
        <v>0</v>
      </c>
    </row>
    <row r="149" spans="1:14" x14ac:dyDescent="0.2">
      <c r="A149" s="50">
        <v>11</v>
      </c>
      <c r="B149" s="13" t="s">
        <v>26</v>
      </c>
      <c r="C149" s="38">
        <v>0</v>
      </c>
      <c r="D149" s="33">
        <v>0</v>
      </c>
      <c r="E149" s="33">
        <v>0</v>
      </c>
      <c r="F149" s="33">
        <v>0</v>
      </c>
      <c r="G149" s="34">
        <v>0</v>
      </c>
    </row>
    <row r="150" spans="1:14" x14ac:dyDescent="0.2">
      <c r="A150" s="50">
        <v>12</v>
      </c>
      <c r="B150" s="13" t="s">
        <v>28</v>
      </c>
      <c r="C150" s="38">
        <v>6</v>
      </c>
      <c r="D150" s="33">
        <v>6</v>
      </c>
      <c r="E150" s="33">
        <v>2.3333333333333335</v>
      </c>
      <c r="F150" s="33">
        <v>60</v>
      </c>
      <c r="G150" s="34">
        <v>1066</v>
      </c>
    </row>
    <row r="151" spans="1:14" x14ac:dyDescent="0.2">
      <c r="A151" s="50">
        <v>13</v>
      </c>
      <c r="B151" s="13" t="s">
        <v>31</v>
      </c>
      <c r="C151" s="38">
        <v>1</v>
      </c>
      <c r="D151" s="33">
        <v>0</v>
      </c>
      <c r="E151" s="33">
        <v>1</v>
      </c>
      <c r="F151" s="33">
        <v>0</v>
      </c>
      <c r="G151" s="34">
        <v>10</v>
      </c>
    </row>
    <row r="152" spans="1:14" x14ac:dyDescent="0.2">
      <c r="A152" s="50">
        <v>14</v>
      </c>
      <c r="B152" s="13" t="s">
        <v>32</v>
      </c>
      <c r="C152" s="38">
        <v>3</v>
      </c>
      <c r="D152" s="33">
        <v>0</v>
      </c>
      <c r="E152" s="33">
        <v>1.3333333333333333</v>
      </c>
      <c r="F152" s="33">
        <v>1.6666666666666667</v>
      </c>
      <c r="G152" s="34">
        <v>4600</v>
      </c>
    </row>
    <row r="153" spans="1:14" ht="12.75" thickBot="1" x14ac:dyDescent="0.25">
      <c r="A153" s="51">
        <v>15</v>
      </c>
      <c r="B153" s="52" t="s">
        <v>33</v>
      </c>
      <c r="C153" s="39">
        <v>3</v>
      </c>
      <c r="D153" s="40">
        <v>1</v>
      </c>
      <c r="E153" s="40">
        <v>2</v>
      </c>
      <c r="F153" s="40">
        <v>0.66666666666666663</v>
      </c>
      <c r="G153" s="41">
        <v>743</v>
      </c>
    </row>
    <row r="154" spans="1:14" s="16" customFormat="1" x14ac:dyDescent="0.2">
      <c r="A154" s="27"/>
      <c r="B154" s="85" t="s">
        <v>70</v>
      </c>
      <c r="C154" s="76">
        <f>SUM(C139:C153)</f>
        <v>19</v>
      </c>
      <c r="D154" s="76">
        <f>SUM(D139:D153)</f>
        <v>8</v>
      </c>
      <c r="E154" s="76">
        <f>SUM(E139:E153)</f>
        <v>14.666666666666668</v>
      </c>
      <c r="F154" s="76">
        <f>SUM(F139:F153)</f>
        <v>89.333333333333343</v>
      </c>
      <c r="G154" s="77">
        <f>SUM(G139:G153)</f>
        <v>6644</v>
      </c>
      <c r="J154" s="1"/>
      <c r="K154" s="1"/>
      <c r="L154" s="1"/>
      <c r="M154" s="1"/>
      <c r="N154" s="1"/>
    </row>
    <row r="155" spans="1:14" x14ac:dyDescent="0.2">
      <c r="A155" s="32"/>
      <c r="B155" s="87" t="s">
        <v>69</v>
      </c>
      <c r="C155" s="33">
        <v>39</v>
      </c>
      <c r="D155" s="33">
        <v>13</v>
      </c>
      <c r="E155" s="33">
        <v>18.667919799498748</v>
      </c>
      <c r="F155" s="33">
        <v>94.152882205513791</v>
      </c>
      <c r="G155" s="34">
        <v>8907</v>
      </c>
    </row>
    <row r="156" spans="1:14" x14ac:dyDescent="0.2">
      <c r="A156" s="32"/>
      <c r="B156" s="87" t="s">
        <v>68</v>
      </c>
      <c r="C156" s="33">
        <v>38</v>
      </c>
      <c r="D156" s="33">
        <v>6</v>
      </c>
      <c r="E156" s="33">
        <v>17.43333333333333</v>
      </c>
      <c r="F156" s="33">
        <v>57.2</v>
      </c>
      <c r="G156" s="34">
        <v>8726</v>
      </c>
    </row>
    <row r="157" spans="1:14" x14ac:dyDescent="0.2">
      <c r="A157" s="32"/>
      <c r="B157" s="87" t="s">
        <v>36</v>
      </c>
      <c r="C157" s="33">
        <v>34</v>
      </c>
      <c r="D157" s="33">
        <v>17</v>
      </c>
      <c r="E157" s="33">
        <v>28</v>
      </c>
      <c r="F157" s="33">
        <v>97</v>
      </c>
      <c r="G157" s="34">
        <v>3016</v>
      </c>
    </row>
    <row r="158" spans="1:14" x14ac:dyDescent="0.2">
      <c r="A158" s="32"/>
      <c r="B158" s="87" t="s">
        <v>37</v>
      </c>
      <c r="C158" s="33">
        <v>35</v>
      </c>
      <c r="D158" s="33">
        <v>7</v>
      </c>
      <c r="E158" s="33">
        <v>17.055555555555557</v>
      </c>
      <c r="F158" s="33">
        <v>115</v>
      </c>
      <c r="G158" s="34">
        <v>2558</v>
      </c>
    </row>
    <row r="159" spans="1:14" x14ac:dyDescent="0.2">
      <c r="A159" s="32"/>
      <c r="B159" s="87" t="s">
        <v>38</v>
      </c>
      <c r="C159" s="33">
        <v>33</v>
      </c>
      <c r="D159" s="33">
        <v>7</v>
      </c>
      <c r="E159" s="33">
        <v>16.916666666666664</v>
      </c>
      <c r="F159" s="33">
        <v>146.5</v>
      </c>
      <c r="G159" s="34">
        <v>7660</v>
      </c>
    </row>
    <row r="160" spans="1:14" x14ac:dyDescent="0.2">
      <c r="A160" s="32"/>
      <c r="B160" s="87" t="s">
        <v>39</v>
      </c>
      <c r="C160" s="33">
        <v>33</v>
      </c>
      <c r="D160" s="33">
        <v>6</v>
      </c>
      <c r="E160" s="33">
        <v>21.263157894736842</v>
      </c>
      <c r="F160" s="33">
        <v>108.4</v>
      </c>
      <c r="G160" s="34">
        <v>7238</v>
      </c>
    </row>
    <row r="161" spans="1:7" x14ac:dyDescent="0.2">
      <c r="A161" s="32"/>
      <c r="B161" s="87" t="s">
        <v>40</v>
      </c>
      <c r="C161" s="33">
        <v>93</v>
      </c>
      <c r="D161" s="33">
        <v>15</v>
      </c>
      <c r="E161" s="33">
        <v>7.6083333333333343</v>
      </c>
      <c r="F161" s="33">
        <v>40.533333333333331</v>
      </c>
      <c r="G161" s="34">
        <v>28629</v>
      </c>
    </row>
    <row r="162" spans="1:7" x14ac:dyDescent="0.2">
      <c r="A162" s="32"/>
      <c r="B162" s="87" t="s">
        <v>41</v>
      </c>
      <c r="C162" s="33">
        <v>87</v>
      </c>
      <c r="D162" s="33">
        <v>14</v>
      </c>
      <c r="E162" s="33">
        <v>9.8811111111111103</v>
      </c>
      <c r="F162" s="33">
        <v>61.004444444444445</v>
      </c>
      <c r="G162" s="34">
        <v>25159</v>
      </c>
    </row>
    <row r="163" spans="1:7" x14ac:dyDescent="0.2">
      <c r="A163" s="32"/>
      <c r="B163" s="87" t="s">
        <v>42</v>
      </c>
      <c r="C163" s="33">
        <v>77</v>
      </c>
      <c r="D163" s="33">
        <v>9</v>
      </c>
      <c r="E163" s="33">
        <v>14.55952380952381</v>
      </c>
      <c r="F163" s="33">
        <v>107.33333333333334</v>
      </c>
      <c r="G163" s="34">
        <v>6048</v>
      </c>
    </row>
    <row r="164" spans="1:7" x14ac:dyDescent="0.2">
      <c r="A164" s="32"/>
      <c r="B164" s="87" t="s">
        <v>43</v>
      </c>
      <c r="C164" s="33">
        <v>59</v>
      </c>
      <c r="D164" s="33">
        <v>7</v>
      </c>
      <c r="E164" s="33">
        <v>20.359839816933636</v>
      </c>
      <c r="F164" s="33">
        <v>67.923913043478265</v>
      </c>
      <c r="G164" s="34">
        <v>4423</v>
      </c>
    </row>
    <row r="165" spans="1:7" ht="12.75" thickBot="1" x14ac:dyDescent="0.25">
      <c r="A165" s="42"/>
      <c r="B165" s="88" t="s">
        <v>44</v>
      </c>
      <c r="C165" s="40">
        <v>35</v>
      </c>
      <c r="D165" s="40">
        <v>7</v>
      </c>
      <c r="E165" s="40">
        <v>5.25</v>
      </c>
      <c r="F165" s="40">
        <v>13.583333333333332</v>
      </c>
      <c r="G165" s="41">
        <v>4039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9E82D93866B4497346CB086FA131C" ma:contentTypeVersion="12" ma:contentTypeDescription="Create a new document." ma:contentTypeScope="" ma:versionID="e2332154dd2634a4b451f89b4bd945b8">
  <xsd:schema xmlns:xsd="http://www.w3.org/2001/XMLSchema" xmlns:xs="http://www.w3.org/2001/XMLSchema" xmlns:p="http://schemas.microsoft.com/office/2006/metadata/properties" xmlns:ns3="923851af-529b-4b5e-90da-7f9f5f7d9095" xmlns:ns4="3c68946b-b9fc-4c0d-9190-9e99577c9bca" targetNamespace="http://schemas.microsoft.com/office/2006/metadata/properties" ma:root="true" ma:fieldsID="4a18657d5ceb5294e861216d613cd1c1" ns3:_="" ns4:_="">
    <xsd:import namespace="923851af-529b-4b5e-90da-7f9f5f7d9095"/>
    <xsd:import namespace="3c68946b-b9fc-4c0d-9190-9e99577c9b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51af-529b-4b5e-90da-7f9f5f7d9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8946b-b9fc-4c0d-9190-9e99577c9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0CF76E-9DE8-4DB0-9EE9-2DE7407198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851af-529b-4b5e-90da-7f9f5f7d9095"/>
    <ds:schemaRef ds:uri="3c68946b-b9fc-4c0d-9190-9e99577c9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507782-9B9F-4021-A9F9-4861B5EEB08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68946b-b9fc-4c0d-9190-9e99577c9bca"/>
    <ds:schemaRef ds:uri="http://purl.org/dc/elements/1.1/"/>
    <ds:schemaRef ds:uri="http://schemas.microsoft.com/office/2006/metadata/properties"/>
    <ds:schemaRef ds:uri="923851af-529b-4b5e-90da-7f9f5f7d9095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B99E4AE-1C08-41AB-816A-015B77B32D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Tab_2-B-1-A1-A6-Foreb_h_-åv_</vt:lpstr>
      <vt:lpstr>2-B-1C K fritidsklubber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Opøien</dc:creator>
  <cp:keywords/>
  <dc:description/>
  <cp:lastModifiedBy>Elisabeth Bøe</cp:lastModifiedBy>
  <cp:revision/>
  <dcterms:created xsi:type="dcterms:W3CDTF">2003-11-04T12:39:02Z</dcterms:created>
  <dcterms:modified xsi:type="dcterms:W3CDTF">2025-03-17T13:38:59Z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13:24:46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2022-03-15T14:26:47Z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0e173c7e-cdb5-4e83-b77b-1f640c9b1024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0x010100DD69E82D93866B4497346CB086FA131C</vt:lpwstr>
  </property>
  <property fmtid="{D5CDD505-2E9C-101B-9397-08002B2CF9AE}" pid="11" name="Order">
    <vt:r8>100</vt:r8>
  </property>
</Properties>
</file>