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2/Årsstatistikk for 2022/Tabeller/"/>
    </mc:Choice>
  </mc:AlternateContent>
  <xr:revisionPtr revIDLastSave="273" documentId="8_{4F548230-C4EC-4D00-8E22-BE9A5A36D20A}" xr6:coauthVersionLast="47" xr6:coauthVersionMax="47" xr10:uidLastSave="{B6D32F1C-9047-42F2-A6A5-73AA0C927BA7}"/>
  <bookViews>
    <workbookView xWindow="-120" yWindow="-120" windowWidth="29040" windowHeight="15840" tabRatio="951" xr2:uid="{00000000-000D-0000-FFFF-FFFF00000000}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 1-3-B4 Boplan" sheetId="53" r:id="rId5"/>
    <sheet name="Tabell_1-4-døgnovernatting" sheetId="7" r:id="rId6"/>
    <sheet name="Tabell_1-5-kvalitetsavtale" sheetId="8" r:id="rId7"/>
    <sheet name="Tabell_1-_7_og_1-8_-_Beh_tid" sheetId="10" r:id="rId8"/>
    <sheet name="Tabell_1-_9_-_Tilgjengelighet" sheetId="11" r:id="rId9"/>
    <sheet name="Tabell 1-10 A KVP aldersfordelt" sheetId="46" r:id="rId10"/>
    <sheet name="Tabell 1-10 B Intro " sheetId="25" r:id="rId11"/>
    <sheet name="Tab_1_11_A-Saksmengde_KVP" sheetId="47" r:id="rId12"/>
    <sheet name="Tab__1_11_B-tiltakskategori KVP" sheetId="48" r:id="rId13"/>
    <sheet name="Tab_1_11_E-Avsluttede_KVP" sheetId="49" r:id="rId14"/>
    <sheet name="Tab_1_11_F_Resultat_introduksj" sheetId="17" r:id="rId15"/>
    <sheet name="Tab_1_11_G_Resultat Jobbsjansen" sheetId="27" r:id="rId16"/>
    <sheet name="Tabell_1-11-1_-_Rusomsorg" sheetId="19" r:id="rId17"/>
    <sheet name="Tabell_1-_14_-A-B-trusler,vold" sheetId="31" state="hidden" r:id="rId18"/>
    <sheet name="Tabell_1-_15_-_Bruk-_Ind_plan" sheetId="22" r:id="rId19"/>
    <sheet name="4-1-A Hovedtall hele byen" sheetId="50" r:id="rId20"/>
    <sheet name="4-1-B Hovedtall bydelene" sheetId="51" r:id="rId21"/>
    <sheet name="Tab 4-1-C Brutto stønad" sheetId="52" r:id="rId22"/>
    <sheet name="Tab 4-2-A Ant tjenestemottagere" sheetId="43" r:id="rId23"/>
    <sheet name="kriteriebefolkning" sheetId="23" r:id="rId24"/>
    <sheet name="Kriterier" sheetId="39" r:id="rId25"/>
    <sheet name="Ark7" sheetId="45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tall1" localSheetId="13">'[1]MAL2T-2003B_XLS'!$G$7:$G$731</definedName>
    <definedName name="tall1">'[1]MAL2T-2003B_XLS'!$G$7:$G$731</definedName>
    <definedName name="_xlnm.Print_Area" localSheetId="0">'FO-1-omdisp_sos_hj'!$A$5:$K$38</definedName>
    <definedName name="_xlnm.Print_Area" localSheetId="23">kriteriebefolkning!$A$1:$Y$24</definedName>
    <definedName name="_xlnm.Print_Area" localSheetId="12">'Tab__1_11_B-tiltakskategori KVP'!$A$9:$G$37</definedName>
    <definedName name="_xlnm.Print_Area" localSheetId="11">'Tab_1_11_A-Saksmengde_KVP'!$A$8:$E$33</definedName>
    <definedName name="_xlnm.Print_Area" localSheetId="13">'Tab_1_11_E-Avsluttede_KVP'!$A$7:$Q$48</definedName>
    <definedName name="_xlnm.Print_Area" localSheetId="14">Tab_1_11_F_Resultat_introduksj!$A$8:$N$35</definedName>
    <definedName name="_xlnm.Print_Area" localSheetId="15">'Tab_1_11_G_Resultat Jobbsjansen'!$A$8:$N$35</definedName>
    <definedName name="_xlnm.Print_Area" localSheetId="3">'Tab_1-3-B2-Bostøtte-B3-ventetid'!$A$10:$P$43</definedName>
    <definedName name="_xlnm.Print_Area" localSheetId="9">'Tabell 1-10 A KVP aldersfordelt'!$A$9:$H$44</definedName>
    <definedName name="_xlnm.Print_Area" localSheetId="10">'Tabell 1-10 B Intro '!$A$9:$D$34</definedName>
    <definedName name="_xlnm.Print_Area" localSheetId="18">'Tabell_1-_15_-_Bruk-_Ind_plan'!$A$4:$N$35</definedName>
    <definedName name="_xlnm.Print_Area" localSheetId="7">'Tabell_1-_7_og_1-8_-_Beh_tid'!$A$6:$J$33,'Tabell_1-_7_og_1-8_-_Beh_tid'!$A$42:$J$70,'Tabell_1-_7_og_1-8_-_Beh_tid'!$M$7:$X$36,'Tabell_1-_7_og_1-8_-_Beh_tid'!$M$42:$X$76</definedName>
    <definedName name="_xlnm.Print_Area" localSheetId="8">'Tabell_1-_9_-_Tilgjengelighet'!$A$7:$F$43</definedName>
    <definedName name="_xlnm.Print_Area" localSheetId="16">'Tabell_1-11-1_-_Rusomsorg'!$A$4:$J$35</definedName>
    <definedName name="_xlnm.Print_Area" localSheetId="1">'Tabell_1-3-A_Bistand_kjøp-bolig'!$A$5:$D$41</definedName>
    <definedName name="_xlnm.Print_Area" localSheetId="2">'Tabell_1-3-B-Saks_beh_tid-bolig'!$A$8:$Q$44</definedName>
    <definedName name="_xlnm.Print_Area" localSheetId="5">'Tabell_1-4-døgnovernatting'!$A$5:$R$42</definedName>
    <definedName name="_xlnm.Print_Area" localSheetId="6">'Tabell_1-5-kvalitetsavtale'!$A$5:$E$22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43" l="1"/>
  <c r="A3" i="43"/>
  <c r="K45" i="52"/>
  <c r="M45" i="52" s="1"/>
  <c r="K33" i="52"/>
  <c r="M33" i="52" s="1"/>
  <c r="K32" i="52"/>
  <c r="M32" i="52" s="1"/>
  <c r="A4" i="52"/>
  <c r="J52" i="51"/>
  <c r="I52" i="51"/>
  <c r="K52" i="51" s="1"/>
  <c r="H52" i="51"/>
  <c r="E52" i="51"/>
  <c r="J51" i="51"/>
  <c r="I51" i="51"/>
  <c r="K51" i="51" s="1"/>
  <c r="H51" i="51"/>
  <c r="E51" i="51"/>
  <c r="J50" i="51"/>
  <c r="I50" i="51"/>
  <c r="K50" i="51" s="1"/>
  <c r="H50" i="51"/>
  <c r="E50" i="51"/>
  <c r="K49" i="51"/>
  <c r="J49" i="51"/>
  <c r="I49" i="51"/>
  <c r="H49" i="51"/>
  <c r="E49" i="51"/>
  <c r="A4" i="51"/>
  <c r="J49" i="50"/>
  <c r="I49" i="50"/>
  <c r="K49" i="50" s="1"/>
  <c r="H49" i="50"/>
  <c r="E49" i="50"/>
  <c r="J48" i="50"/>
  <c r="I48" i="50"/>
  <c r="K48" i="50" s="1"/>
  <c r="H48" i="50"/>
  <c r="E48" i="50"/>
  <c r="J46" i="50"/>
  <c r="E46" i="50"/>
  <c r="C46" i="50"/>
  <c r="I46" i="50" s="1"/>
  <c r="K46" i="50" s="1"/>
  <c r="K45" i="50"/>
  <c r="J45" i="50"/>
  <c r="I45" i="50"/>
  <c r="H45" i="50"/>
  <c r="E45" i="50"/>
  <c r="J44" i="50"/>
  <c r="I44" i="50"/>
  <c r="K44" i="50" s="1"/>
  <c r="H44" i="50"/>
  <c r="E44" i="50"/>
  <c r="J24" i="50"/>
  <c r="I24" i="50"/>
  <c r="H24" i="50"/>
  <c r="E24" i="50"/>
  <c r="K24" i="50" s="1"/>
  <c r="J23" i="50"/>
  <c r="I23" i="50"/>
  <c r="H23" i="50"/>
  <c r="E23" i="50"/>
  <c r="K23" i="50" s="1"/>
  <c r="J22" i="50"/>
  <c r="I22" i="50"/>
  <c r="H22" i="50"/>
  <c r="E22" i="50"/>
  <c r="K22" i="50" s="1"/>
  <c r="J21" i="50"/>
  <c r="I21" i="50"/>
  <c r="H21" i="50"/>
  <c r="E21" i="50"/>
  <c r="K21" i="50" s="1"/>
  <c r="J20" i="50"/>
  <c r="I20" i="50"/>
  <c r="H20" i="50"/>
  <c r="E20" i="50"/>
  <c r="K20" i="50" s="1"/>
  <c r="J19" i="50"/>
  <c r="I19" i="50"/>
  <c r="H19" i="50"/>
  <c r="E19" i="50"/>
  <c r="K19" i="50" s="1"/>
  <c r="A4" i="50"/>
  <c r="V18" i="49" l="1"/>
  <c r="V19" i="49"/>
  <c r="V20" i="49"/>
  <c r="V21" i="49"/>
  <c r="V22" i="49"/>
  <c r="V23" i="49"/>
  <c r="V24" i="49"/>
  <c r="V25" i="49"/>
  <c r="V11" i="49"/>
  <c r="V12" i="49"/>
  <c r="V13" i="49"/>
  <c r="V14" i="49"/>
  <c r="V15" i="49"/>
  <c r="V16" i="49"/>
  <c r="V17" i="49"/>
  <c r="V10" i="49"/>
  <c r="U25" i="49"/>
  <c r="P25" i="49"/>
  <c r="N25" i="49"/>
  <c r="K25" i="49"/>
  <c r="J25" i="49"/>
  <c r="I25" i="49"/>
  <c r="H25" i="49"/>
  <c r="G25" i="49"/>
  <c r="F25" i="49"/>
  <c r="E25" i="49"/>
  <c r="D25" i="49"/>
  <c r="C25" i="49"/>
  <c r="Q24" i="49"/>
  <c r="O24" i="49"/>
  <c r="L24" i="49"/>
  <c r="Q23" i="49"/>
  <c r="O23" i="49"/>
  <c r="L23" i="49"/>
  <c r="Q22" i="49"/>
  <c r="O22" i="49"/>
  <c r="L22" i="49"/>
  <c r="Q21" i="49"/>
  <c r="O21" i="49"/>
  <c r="L21" i="49"/>
  <c r="Q20" i="49"/>
  <c r="O20" i="49"/>
  <c r="L20" i="49"/>
  <c r="Q19" i="49"/>
  <c r="O19" i="49"/>
  <c r="L19" i="49"/>
  <c r="Q18" i="49"/>
  <c r="O18" i="49"/>
  <c r="L18" i="49"/>
  <c r="Q17" i="49"/>
  <c r="O17" i="49"/>
  <c r="L17" i="49"/>
  <c r="Q16" i="49"/>
  <c r="O16" i="49"/>
  <c r="L16" i="49"/>
  <c r="O15" i="49"/>
  <c r="L15" i="49"/>
  <c r="Q14" i="49"/>
  <c r="O14" i="49"/>
  <c r="L14" i="49"/>
  <c r="Q13" i="49"/>
  <c r="O13" i="49"/>
  <c r="L13" i="49"/>
  <c r="Q12" i="49"/>
  <c r="O12" i="49"/>
  <c r="L12" i="49"/>
  <c r="Q11" i="49"/>
  <c r="O11" i="49"/>
  <c r="L11" i="49"/>
  <c r="Q10" i="49"/>
  <c r="O10" i="49"/>
  <c r="L10" i="49"/>
  <c r="A4" i="49"/>
  <c r="G39" i="48"/>
  <c r="F37" i="48"/>
  <c r="F36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27" i="48" s="1"/>
  <c r="F13" i="48"/>
  <c r="F12" i="48"/>
  <c r="A3" i="48"/>
  <c r="E26" i="47"/>
  <c r="D26" i="47"/>
  <c r="C26" i="47"/>
  <c r="A4" i="47"/>
  <c r="L25" i="49" l="1"/>
  <c r="Q15" i="49"/>
  <c r="F27" i="46"/>
  <c r="G27" i="46" s="1"/>
  <c r="D27" i="46"/>
  <c r="E27" i="46" s="1"/>
  <c r="C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H60" i="10" l="1"/>
  <c r="G60" i="10"/>
  <c r="F60" i="10"/>
  <c r="E60" i="10"/>
  <c r="D60" i="10"/>
  <c r="C60" i="10"/>
  <c r="I59" i="10"/>
  <c r="J59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45" i="10"/>
  <c r="J45" i="10" s="1"/>
  <c r="A4" i="10"/>
  <c r="A3" i="10"/>
  <c r="I60" i="10" l="1"/>
  <c r="J60" i="10"/>
  <c r="D22" i="53" l="1"/>
  <c r="C22" i="53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J25" i="27" l="1"/>
  <c r="E8" i="8" l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7" i="8"/>
  <c r="O14" i="34" l="1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C26" i="25" l="1"/>
  <c r="A4" i="25"/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J25" i="17" l="1"/>
  <c r="E25" i="17"/>
  <c r="F25" i="17"/>
  <c r="G25" i="17"/>
  <c r="H25" i="17"/>
  <c r="I25" i="17"/>
  <c r="D25" i="17"/>
  <c r="C25" i="17"/>
  <c r="N28" i="7" l="1"/>
  <c r="G28" i="7"/>
  <c r="E24" i="11" l="1"/>
  <c r="E15" i="34" l="1"/>
  <c r="I8" i="1" l="1"/>
  <c r="I9" i="1"/>
  <c r="I10" i="1"/>
  <c r="I11" i="1"/>
  <c r="I12" i="1"/>
  <c r="A3" i="1" l="1"/>
  <c r="L28" i="34" l="1"/>
  <c r="M28" i="34"/>
  <c r="N28" i="34"/>
  <c r="K28" i="34"/>
  <c r="J28" i="34"/>
  <c r="D28" i="34"/>
  <c r="C28" i="34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G22" i="7" l="1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D22" i="22" l="1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D24" i="11"/>
  <c r="C24" i="11"/>
  <c r="A3" i="11"/>
  <c r="A3" i="8"/>
  <c r="D22" i="8"/>
  <c r="C22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Q26" i="5" l="1"/>
  <c r="F26" i="5"/>
  <c r="L26" i="5"/>
  <c r="Q13" i="17"/>
  <c r="P13" i="17"/>
  <c r="Q17" i="17"/>
  <c r="P17" i="17"/>
  <c r="P15" i="17"/>
  <c r="Q10" i="17"/>
  <c r="P14" i="17"/>
  <c r="Q14" i="17"/>
  <c r="N11" i="17"/>
  <c r="N15" i="17"/>
  <c r="P16" i="17"/>
  <c r="P12" i="17"/>
  <c r="Q16" i="17"/>
  <c r="Q12" i="17"/>
  <c r="I23" i="1"/>
  <c r="K25" i="17"/>
  <c r="P25" i="17" s="1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Q25" i="17" l="1"/>
  <c r="K23" i="1"/>
  <c r="E22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E13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" authorId="0" shapeId="0" xr:uid="{00000000-0006-0000-03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E7" authorId="0" shapeId="0" xr:uid="{00000000-0006-0000-05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jarlbrat</author>
  </authors>
  <commentList>
    <comment ref="C24" authorId="0" shapeId="0" xr:uid="{00000000-0006-0000-0700-00000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 shapeId="0" xr:uid="{00000000-0006-0000-0700-00000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 shapeId="0" xr:uid="{00000000-0006-0000-0700-00000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3" authorId="0" shapeId="0" xr:uid="{00000000-0006-0000-0700-00000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3" authorId="0" shapeId="0" xr:uid="{00000000-0006-0000-07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3" authorId="0" shapeId="0" xr:uid="{00000000-0006-0000-07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L10" authorId="0" shapeId="0" xr:uid="{9A0E4A81-CBED-47A6-8C5A-9BE1FF64DCD7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 shapeId="0" xr:uid="{20DAA649-DD17-4E7F-B2EF-9B4A34B2CCFA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 shapeId="0" xr:uid="{4DE94425-7A98-4530-8EE9-2D1E6F69604D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 shapeId="0" xr:uid="{B3AF9FB3-2F0D-4DC0-AADA-A349E09843AE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 shapeId="0" xr:uid="{6F925815-06DC-41F0-B0F1-3D8621AE5799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 shapeId="0" xr:uid="{4B952B10-1FDB-4A4B-8B2C-95BE5D2EDBB3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 shapeId="0" xr:uid="{BEB1C658-1C72-4ECB-BE03-7FDC8A51FC2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 shapeId="0" xr:uid="{862238E7-4BB5-4493-9C70-FE2552D8E3FB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 shapeId="0" xr:uid="{C182BCA2-413C-479D-9F1C-3C5E90F71FB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 shapeId="0" xr:uid="{04C7338D-421F-44E5-A150-1AFFB4EAB08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 shapeId="0" xr:uid="{F20DFD04-0D80-435A-A70F-AA4BDACE4D6B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 shapeId="0" xr:uid="{68E88BC7-69BF-4A59-B9CD-AA3D5E37AF6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 shapeId="0" xr:uid="{7706D38B-3682-4FEE-A384-D585E3FA9A6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 shapeId="0" xr:uid="{D5B7986A-39D9-4A81-BEDA-0022D6EAE31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 shapeId="0" xr:uid="{D6D64CC0-DAE5-47A9-8C2D-7E7FB19DFA75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 shapeId="0" xr:uid="{3D481F70-76B9-4D0C-83CA-5DE5723C841B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 shapeId="0" xr:uid="{EDD0720C-C7FF-4544-999C-5BAD133FD7A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 shapeId="0" xr:uid="{AC1BBC9A-BC48-4478-83E0-E6DB9CC46B38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 xr:uid="{CA773254-0020-40BE-9FF6-78843C617E5A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 shapeId="0" xr:uid="{F169971C-4934-4BAB-93F1-0C1ABEF1818F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4" authorId="1" shapeId="0" xr:uid="{B659ACF0-08AC-4480-8557-DF4E3676DB9A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4" authorId="1" shapeId="0" xr:uid="{96016896-07D5-4184-BA39-D225CD9850F4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4" authorId="0" shapeId="0" xr:uid="{8E89BAF8-5973-4ED4-AC43-BC5F44D2B4A1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5" authorId="1" shapeId="0" xr:uid="{5110CCFD-A9D8-4166-B75E-4BAE988A0ADB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5" authorId="1" shapeId="0" xr:uid="{9A5D6912-7959-4355-A516-7F9BA8231A2E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5" authorId="0" shapeId="0" xr:uid="{49215B46-FF42-4EE6-B24C-920770719649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0" authorId="0" shapeId="0" xr:uid="{AD41C960-2B13-499B-B7B3-D6FA140C0602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1" authorId="0" shapeId="0" xr:uid="{3B925504-B668-44A2-9ECB-5FE99437AF1A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2" authorId="1" shapeId="0" xr:uid="{7E879AB2-85B7-419C-B7B0-1D9D659858C7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2" authorId="1" shapeId="0" xr:uid="{E9122C00-53EE-4C01-B1A3-80314A3303DC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2" authorId="0" shapeId="0" xr:uid="{57973172-B4B5-4521-9233-616BF5820867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D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E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165F5805-1CAB-471E-B383-F7F50ACDE241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A43872D8-3FB5-4695-9995-15E5477A04AE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<sst xmlns="http://schemas.openxmlformats.org/spreadsheetml/2006/main" count="1339" uniqueCount="514">
  <si>
    <t>Dette arket inneholder:</t>
  </si>
  <si>
    <t>Tabell 1 -1  Bydelenes endringer i sosialhjelpsrammen - i hele 1000 kroner, pr. 31.12.</t>
  </si>
  <si>
    <t>Overføringer fra økonomisk sosialhjelp</t>
  </si>
  <si>
    <t>Nr.</t>
  </si>
  <si>
    <t>Navn</t>
  </si>
  <si>
    <t>Flyktninge- tilskudd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</si>
  <si>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</si>
  <si>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</si>
  <si>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</si>
  <si>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</si>
  <si>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</si>
  <si>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</si>
  <si>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</si>
  <si>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</si>
  <si>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</si>
  <si>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</si>
  <si>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</si>
  <si>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</si>
  <si>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</si>
  <si>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</si>
  <si>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</si>
  <si>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</si>
  <si>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</si>
  <si>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</si>
  <si>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</si>
  <si>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</si>
  <si>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</si>
  <si>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</si>
  <si>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</si>
  <si>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</si>
  <si>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</si>
  <si>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</si>
  <si>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31.12. 2019</t>
  </si>
  <si>
    <t>SUM pr 31.12. 2018</t>
  </si>
  <si>
    <t>SUM pr 31.12. 2017</t>
  </si>
  <si>
    <t>SUM pr 31.12. 2016</t>
  </si>
  <si>
    <t>SUM pr 31.12. 2015</t>
  </si>
  <si>
    <t>SUM pr 31.12. 2014</t>
  </si>
  <si>
    <t>SUM pr 31.12. 2013</t>
  </si>
  <si>
    <t>SUM pr 31.08. 2013</t>
  </si>
  <si>
    <t>SUM pr 30.04. 2013</t>
  </si>
  <si>
    <t>SUM pr 31.12. 2012</t>
  </si>
  <si>
    <t>SUM pr 31.08. 2012</t>
  </si>
  <si>
    <t>SUM pr 30.04. 2012</t>
  </si>
  <si>
    <t>SUM pr 31.12. 2011</t>
  </si>
  <si>
    <t>Tabell  1-3-A - Bistand til kjøp/utbedring av bolig - antall hittil i år</t>
  </si>
  <si>
    <t>Bydel</t>
  </si>
  <si>
    <t>Husstander gitt finansiering til kjøp av bolig gjennom Husbanken</t>
  </si>
  <si>
    <t>Husstander gitt finansiering til utbedring av bolig gjennom Husbanken</t>
  </si>
  <si>
    <t>SUM 1.- 3. tertial 2021</t>
  </si>
  <si>
    <t>SUM 1.- 3. tertial 2020</t>
  </si>
  <si>
    <t>SUM 1.- 3. tertial 2019</t>
  </si>
  <si>
    <t>SUM 1.- 3. tertial 2018</t>
  </si>
  <si>
    <t>SUM 1.- 3. tertial 2017</t>
  </si>
  <si>
    <t>SUM 1.- 3. tertial 2016</t>
  </si>
  <si>
    <t>SUM 1.- 3. tertial 2015</t>
  </si>
  <si>
    <t>SUM 1.- 3. tertial 2014</t>
  </si>
  <si>
    <t>SUM 1. -3. tertial 2013</t>
  </si>
  <si>
    <t>SUM 1. -2. tertial 2013</t>
  </si>
  <si>
    <t>SUM 1. tertial 2013</t>
  </si>
  <si>
    <t>SUM 1.-3. tertial 2012</t>
  </si>
  <si>
    <t>SUM 1.-2. tertial 2012</t>
  </si>
  <si>
    <t>SUM 1. tertial 2012</t>
  </si>
  <si>
    <t>SUM 1.-3. tertial 2011</t>
  </si>
  <si>
    <t>SUM 1.-2. tertial 2011</t>
  </si>
  <si>
    <t>SUM 1. tertial 2011</t>
  </si>
  <si>
    <t>SUM 1.-3. tertial 2010</t>
  </si>
  <si>
    <t>SUM 1.-3. tertial 2009</t>
  </si>
  <si>
    <t>SUM 2008</t>
  </si>
  <si>
    <t>SUM 2007</t>
  </si>
  <si>
    <t>SUM 2006</t>
  </si>
  <si>
    <t>SUM 2005</t>
  </si>
  <si>
    <t>SUM 2004</t>
  </si>
  <si>
    <t>Tabell  1-3 - B1  - Saksbehandlingstid - bistand til bolig - hittil i år</t>
  </si>
  <si>
    <t>Finansiering til kjøp av bolig gjennom Husbanken</t>
  </si>
  <si>
    <t>Tildeling av kommunal bolig</t>
  </si>
  <si>
    <t>Antall mottatte søknader</t>
  </si>
  <si>
    <t>Antall be-handlede søknader</t>
  </si>
  <si>
    <t>Herav antall be-handlet innen      1 mnd.</t>
  </si>
  <si>
    <t>Andel be-handlet innen         1 mnd.</t>
  </si>
  <si>
    <t>Antall inn-vilgede lån</t>
  </si>
  <si>
    <t>Antall avslåtte søknader</t>
  </si>
  <si>
    <t>Herav antall be-handlet innen      3 mnd.</t>
  </si>
  <si>
    <t>Andel be-handlet innen       3 mnd.</t>
  </si>
  <si>
    <t>Antall innvilgel-ser av kommu-nal bolig</t>
  </si>
  <si>
    <t>Antall effektuerte bolig-tildelinger</t>
  </si>
  <si>
    <t>Herav antall effektuert innen        6 mnd.</t>
  </si>
  <si>
    <t>Andel effektuert innen          6 mnd.</t>
  </si>
  <si>
    <t>Bydel Søndre Nordstr.</t>
  </si>
  <si>
    <t>SUM 1- 3- tertial 2014</t>
  </si>
  <si>
    <t>SUM 1- 2. tertial 2013</t>
  </si>
  <si>
    <t>Kun årsstatistikk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</si>
  <si>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</si>
  <si>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</si>
  <si>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</si>
  <si>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</si>
  <si>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</si>
  <si>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</si>
  <si>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</si>
  <si>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</si>
  <si>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</si>
  <si>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</si>
  <si>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</si>
  <si>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</si>
  <si>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Sum saker</t>
  </si>
  <si>
    <t>Beregnet gjennom-snittlig ventetid i antall måneder 1)</t>
  </si>
  <si>
    <t>SUM pr 31.12. 2021</t>
  </si>
  <si>
    <t>SUM 2021</t>
  </si>
  <si>
    <t>SUM pr 31.12. 2020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</si>
  <si>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</si>
  <si>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</si>
  <si>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</si>
  <si>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</si>
  <si>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</si>
  <si>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</si>
  <si>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</si>
  <si>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</si>
  <si>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</si>
  <si>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</si>
  <si>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pr 31.12. 2010</t>
  </si>
  <si>
    <t>SUM 2010</t>
  </si>
  <si>
    <t>SUM pr 31.12. 2009</t>
  </si>
  <si>
    <t>SUM 2009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</si>
  <si>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</si>
  <si>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1 - 4 - A-1  - Bruk av private døgnovernattingstilbud  - hittil i år.  Antall personer etter oppholdslengde og kvalitetsavtale.</t>
  </si>
  <si>
    <t>Antall barn &lt; 18 år i midlertidig botilbud</t>
  </si>
  <si>
    <t>Antall voksne 18 år og eldre i midlertidig botilbud</t>
  </si>
  <si>
    <t>&lt; 1 md.</t>
  </si>
  <si>
    <t>1-3 md.</t>
  </si>
  <si>
    <t>4-6 md.</t>
  </si>
  <si>
    <t>&gt; 6 md.</t>
  </si>
  <si>
    <t>Sum barn</t>
  </si>
  <si>
    <t>Antall i tilbud uten kvalitets-avtale</t>
  </si>
  <si>
    <t>Antall i tilbudet pr. 31.12.</t>
  </si>
  <si>
    <t>Sum voksne</t>
  </si>
  <si>
    <t>Antall i tilbudet pr. 31.12</t>
  </si>
  <si>
    <t>Antall personer med opphold &gt; 3 md.</t>
  </si>
  <si>
    <t>SUM 1. kvartal 2014</t>
  </si>
  <si>
    <t>SUM 1.- 3. tertial 2013</t>
  </si>
  <si>
    <t>SUM 1.-2. tertial 2013</t>
  </si>
  <si>
    <t xml:space="preserve"> -</t>
  </si>
  <si>
    <t>Tabell 1 -5 - Bruk av private døgnovernattingstilbud - antall personer som har vært på steder uten kvalitetsavtale-  hittil i år</t>
  </si>
  <si>
    <t>Antall barn &lt; 18 år på steder uten kvalitetsavtale</t>
  </si>
  <si>
    <t>Antall voksne 18 år og eldre på steder uten kvalitetsavtale</t>
  </si>
  <si>
    <t>Sum personer i midlertidig botilbud uten kvalitetsavtale</t>
  </si>
  <si>
    <t>Tabell 1 - 7 - Saksbehandlingstid for økonomisk sosialhjelp 01.01. - 31.12.</t>
  </si>
  <si>
    <t>Antall saker etter saksbehandlingstid</t>
  </si>
  <si>
    <t>&lt; 2 uker</t>
  </si>
  <si>
    <t>2 uker - 2 mnd.</t>
  </si>
  <si>
    <t>2 - 4 mnd.</t>
  </si>
  <si>
    <t>4 - 6 mnd.</t>
  </si>
  <si>
    <t>6 - 12 mnd.</t>
  </si>
  <si>
    <t>&gt; 12 mnd.</t>
  </si>
  <si>
    <t>Andel saker behandlet innen 2 uker</t>
  </si>
  <si>
    <t xml:space="preserve">Bydel Nordstrand </t>
  </si>
  <si>
    <t>SUM 1.-3. tertial 2021</t>
  </si>
  <si>
    <t>SUM 1.-3. tertial 2020</t>
  </si>
  <si>
    <t>SUM 1.-3. tertial 2019</t>
  </si>
  <si>
    <t>SUM 1.-3. tertial 2018</t>
  </si>
  <si>
    <t>SUM 1.-3. tertial 2017</t>
  </si>
  <si>
    <t>SUM 1.-3. tertial 2016</t>
  </si>
  <si>
    <t>SUM 1.-3. tertial 2015</t>
  </si>
  <si>
    <t>SUM 1.-3. tertial 2014</t>
  </si>
  <si>
    <t>Resultater hentes ut av Velferdsetaten (VEL)</t>
  </si>
  <si>
    <t xml:space="preserve">      </t>
  </si>
  <si>
    <t>Kun årsstatistikk:</t>
  </si>
  <si>
    <t>Tabell 1 - 8 - Behandlingstid for klagesaker til Fylkesmannen 01.01. - 31.12.</t>
  </si>
  <si>
    <t>Antall klagesaker etter behandlingstid</t>
  </si>
  <si>
    <t>2 -  4 mnd.</t>
  </si>
  <si>
    <t>4 -  6 mnd.</t>
  </si>
  <si>
    <t>6 -  12 mnd.</t>
  </si>
  <si>
    <t>Bydel Nordstrand 1)</t>
  </si>
  <si>
    <t xml:space="preserve">Tabell 1 - 9 - B - Brukerundersøkelse i sosialtjenesten  </t>
  </si>
  <si>
    <t>Tabell 1 - 9 - A - Tilgjengelighet ved sosialtjenesten pr. 31.12. - antall dager ventetid</t>
  </si>
  <si>
    <t>Ordinær         timeavtale</t>
  </si>
  <si>
    <t>Timeavtale ved akutt behov</t>
  </si>
  <si>
    <t>Nye søkere</t>
  </si>
  <si>
    <t>Gjennomsnitt pr. 31.12.2021</t>
  </si>
  <si>
    <t>Gjennomsnitt pr. 31.12.2020</t>
  </si>
  <si>
    <t>Gjennomsnitt pr. 31.12.2019</t>
  </si>
  <si>
    <t>Gjennomsnitt pr. 31.12.2018</t>
  </si>
  <si>
    <t>Gjennomsnitt pr. 31.12.2017</t>
  </si>
  <si>
    <t>Gjennomsnitt pr. 31.12.2016</t>
  </si>
  <si>
    <t>Gjennomsnitt pr. 31.12.2015</t>
  </si>
  <si>
    <t>Gjennomsnitt pr. 31.12.2014</t>
  </si>
  <si>
    <t>Gjennomsnitt pr. 31.12.2013</t>
  </si>
  <si>
    <t>Gjennomsnitt pr. 31.08.2013</t>
  </si>
  <si>
    <t>Gjennomsnitt pr. 30.04.2013</t>
  </si>
  <si>
    <t>Gjennomsnitt pr. 31.12.2012</t>
  </si>
  <si>
    <t>Gjennomsnitt pr. 31.08.2012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</si>
  <si>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</si>
  <si>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</si>
  <si>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</si>
  <si>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</si>
  <si>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</si>
  <si>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 xml:space="preserve">Kilde: Bydelenes tertialrapportering (SurveyXact) på KVP til Arbeids- og velferdsdirektoratet </t>
  </si>
  <si>
    <t>Tabell 1-10-A  Kvalifiseringsprogrammet - antall deltakere i program pr 31.12.  -  aldersfordelt</t>
  </si>
  <si>
    <t xml:space="preserve">Totalt antall deltakere </t>
  </si>
  <si>
    <t>…. herav                    18-24 år</t>
  </si>
  <si>
    <t>…. herav                   25 år og eldre</t>
  </si>
  <si>
    <t>antall</t>
  </si>
  <si>
    <t>andel</t>
  </si>
  <si>
    <t>SUM pr 31.12.2019</t>
  </si>
  <si>
    <t>SUM pr 31.08.2019</t>
  </si>
  <si>
    <t>SUM pr 31.12.2018</t>
  </si>
  <si>
    <t>SUM pr 31.12.2017</t>
  </si>
  <si>
    <t>SUM pr 31.08.2017</t>
  </si>
  <si>
    <t>SUM pr 31.12.2016</t>
  </si>
  <si>
    <t>SUM pr 31.08.2016</t>
  </si>
  <si>
    <t>SUM pr 31.12.2015</t>
  </si>
  <si>
    <t>SUM pr 31.08.2015</t>
  </si>
  <si>
    <t>SUM pr 31.12.2014</t>
  </si>
  <si>
    <t>SUM pr 31.08.2014</t>
  </si>
  <si>
    <t>SUM pr 31.03.2014</t>
  </si>
  <si>
    <t xml:space="preserve">Kilde: Bydelenes tertialrapportering (QuestBack) på KVP til Arbeids- og velferdsdirektoratet 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</si>
  <si>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</si>
  <si>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>Tabell 1-10-B Antall deltakere i Introduksjonsprogrammet pr 31.12.</t>
  </si>
  <si>
    <t>Antall deltakere i Introduksjonsprogrammet</t>
  </si>
  <si>
    <t xml:space="preserve">Bydel St. Hanshaugen </t>
  </si>
  <si>
    <t xml:space="preserve">Bydel Ullern </t>
  </si>
  <si>
    <t xml:space="preserve">Bydel Vestre Aker </t>
  </si>
  <si>
    <t xml:space="preserve">Bydel Nordre Aker </t>
  </si>
  <si>
    <t>s</t>
  </si>
  <si>
    <t xml:space="preserve">Bydel Østensjø </t>
  </si>
  <si>
    <t xml:space="preserve">Bydel Søndre Nordstrand </t>
  </si>
  <si>
    <t>SUM pr 31.12.21</t>
  </si>
  <si>
    <t>SUM pr 31.12.20</t>
  </si>
  <si>
    <t>SUM pr 31.12.19</t>
  </si>
  <si>
    <t>SUM pr 31.12.18</t>
  </si>
  <si>
    <t>SUM pr 31.12.17</t>
  </si>
  <si>
    <t>SUM pr 31.12.16</t>
  </si>
  <si>
    <t>SUM pr 31.12.15</t>
  </si>
  <si>
    <t>SUM pr 31.12.14</t>
  </si>
  <si>
    <t>SUM pr 31.03.14</t>
  </si>
  <si>
    <t>Tabell 1-11-A - Kvalifiseringsprogram - saksmengde 01.01.-31.12.</t>
  </si>
  <si>
    <t xml:space="preserve">Total antall registrerte søknader </t>
  </si>
  <si>
    <t xml:space="preserve">Totalt antall innvilgede søknader </t>
  </si>
  <si>
    <t xml:space="preserve">Totalt antall avslag </t>
  </si>
  <si>
    <t>SUM 1.-kvartal 2014</t>
  </si>
  <si>
    <t>SUM 1.- 2. tertial 2013</t>
  </si>
  <si>
    <t>|</t>
  </si>
  <si>
    <t>Tabell 1-11-B  Tiltaksbruk i Kvalifiseringsprogrammet (KVP):  Deltakere pr 31.12. fordelt på tiltakskategori (kommune/stat).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</si>
  <si>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</si>
  <si>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</si>
  <si>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</si>
  <si>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</si>
  <si>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</si>
  <si>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31.12.2013</t>
  </si>
  <si>
    <t>SUM pr 31.08.2013</t>
  </si>
  <si>
    <t>SUM pr 30.04.2013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</si>
  <si>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</si>
  <si>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Tabell 1-11-E - Avgang fra kvalifiseringsprogrammet (KVP) og resultater for deltakerne -  perioden 01.01.-31.12.</t>
  </si>
  <si>
    <t>Utfall for deltakere med gjennomførte/planmessig avviklede program</t>
  </si>
  <si>
    <t>Deltakere med avgang fra program i bydelen som følge av flytting</t>
  </si>
  <si>
    <t>Deltakere som droppet ut</t>
  </si>
  <si>
    <t>SUM</t>
  </si>
  <si>
    <t>Ordinært arbeid heltid/deltid (inkl. midlertidig lønns-tilskudd)</t>
  </si>
  <si>
    <t>Varig lønns-tilskudd</t>
  </si>
  <si>
    <t>Andre arbeids-markeds-tiltak i statlig regi (jamfør tiltaks-forskriften)</t>
  </si>
  <si>
    <t>Skolegang/-utdanning</t>
  </si>
  <si>
    <t>Varig inntekts-sikring (uføretrygd)</t>
  </si>
  <si>
    <t>Midlertidig inntekts-sikring (AAP)</t>
  </si>
  <si>
    <t>Over til økonomisk sosialhjelp på grunn av avklaring av søknad om uføretrygd/  AAP</t>
  </si>
  <si>
    <t>Over til økonomisk sosialhjelp som hoved-inntekts-kilde uten slik avklaring</t>
  </si>
  <si>
    <t>Annet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</si>
  <si>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</si>
  <si>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Flyttet til annen bydel</t>
  </si>
  <si>
    <t>Flyttet ut av kommunen</t>
  </si>
  <si>
    <t>SUM flyttet ut av bydelen</t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</si>
  <si>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</si>
  <si>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t>SUM avgang fra KVP i bydelen</t>
  </si>
  <si>
    <t>Andel i ordinært arbeid Heltid/deltid (inkl midlertidig lønnstilskudd</t>
  </si>
  <si>
    <t> 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</si>
  <si>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</si>
  <si>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</si>
  <si>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1-11-F - Resultat for deltakere som avsluttet introduksjonsprogram i perioden 01.01.-31.12.</t>
  </si>
  <si>
    <t>Ordinært arbeid med og uten lønnstilskudd</t>
  </si>
  <si>
    <t>Utdanning</t>
  </si>
  <si>
    <t>Over til kvalifi-serings-program (KVP)</t>
  </si>
  <si>
    <t>Andre arbeids-markeds-tiltak i statlig regi</t>
  </si>
  <si>
    <t>Midlertidig inntekts-sikring 1)</t>
  </si>
  <si>
    <t>Varig inntekts-sikring (uføre-pensjon)</t>
  </si>
  <si>
    <t>Sosialhjelp som hoved-inntekts-kilde</t>
  </si>
  <si>
    <t>Annet (inkludert ukjent og forsvunnet)</t>
  </si>
  <si>
    <t>SUM avgang fra Intro-prog. i bydelen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</si>
  <si>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</si>
  <si>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Tabell 1-11-G - Resultat for deltakere som avsluttet Jobbjansen i perioden 01.01.-31.12.</t>
  </si>
  <si>
    <t>Ordinært arbeid med og uten lønns-tilskudd</t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</si>
  <si>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</si>
  <si>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t>SUM avgang fra Jobbsjansen i bydelen</t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</si>
  <si>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</si>
  <si>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t xml:space="preserve">    </t>
  </si>
  <si>
    <t>Tabell 1-11-I - Antall personer som har eller har hatt et institusjonstilbud innen russektoren hittil i år, og pr. 31.12.</t>
  </si>
  <si>
    <t>Antall personer med tilbud hittil i år 1)</t>
  </si>
  <si>
    <t>Antall personer med tilbud pr. dato  2)</t>
  </si>
  <si>
    <t>I rehab.- og omsorgs-institusjon</t>
  </si>
  <si>
    <t>I statlig behandlings-institusjon</t>
  </si>
  <si>
    <t xml:space="preserve">  Antall personer som har fått ett eller flere tilbud </t>
  </si>
  <si>
    <t>Sum personer med tilbud pr dato</t>
  </si>
  <si>
    <t>Pr 31.12.2021</t>
  </si>
  <si>
    <t>Pr 31.12.2020</t>
  </si>
  <si>
    <t>Pr 31.12.2019</t>
  </si>
  <si>
    <t>Pr 31.12.2018</t>
  </si>
  <si>
    <t>Pr 31.12.2017</t>
  </si>
  <si>
    <t>Pr 31.12.2016</t>
  </si>
  <si>
    <t>Pr 31.12.2015</t>
  </si>
  <si>
    <t>Pr 31.12.2014</t>
  </si>
  <si>
    <t>Pr 31.03.2014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</si>
  <si>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</si>
  <si>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</si>
  <si>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</si>
  <si>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</si>
  <si>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</si>
  <si>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</si>
  <si>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</si>
  <si>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</si>
  <si>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</si>
  <si>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</si>
  <si>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</si>
  <si>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</si>
  <si>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 xml:space="preserve">Publiseres ikke. 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</si>
  <si>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</si>
  <si>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</si>
  <si>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Tabell 1 - 15 - Bruk av Individuell Plan (IP) pr. 31.12. - For klienter med behov for langvarige og koordinerte tjenester 1)</t>
  </si>
  <si>
    <t>Antall klienter i alt pr. dato</t>
  </si>
  <si>
    <t>Antall voksne klienter pr. dato</t>
  </si>
  <si>
    <t>Antall klienter som er vurdert, men som ikke har IP pr. dato</t>
  </si>
  <si>
    <t>Antall klienter som har fått utarbeidet IP</t>
  </si>
  <si>
    <t xml:space="preserve"> - herav barn (0-18)</t>
  </si>
  <si>
    <t xml:space="preserve"> - herav voksne</t>
  </si>
  <si>
    <t>- av voksne: antall over 67 år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</si>
  <si>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</si>
  <si>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</si>
  <si>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</si>
  <si>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</si>
  <si>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</si>
  <si>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der IP ikke er ferdig utarbeidet</t>
  </si>
  <si>
    <t>Antall som har søkt om å få utarbeidet IP, men har fått avslag   3)</t>
  </si>
  <si>
    <t>Antall som har takket nei til å få IP</t>
  </si>
  <si>
    <t>SUM pr. 31.12.2021</t>
  </si>
  <si>
    <t>SUM pr. 31.12.2020</t>
  </si>
  <si>
    <t>SUM pr. 31.12.2019</t>
  </si>
  <si>
    <t>SUM pr. 31.12.2018</t>
  </si>
  <si>
    <t>SUM pr. 31.12.2017</t>
  </si>
  <si>
    <t>SUM pr. 31.12.2016</t>
  </si>
  <si>
    <t>SUM pr. 31.12.2015</t>
  </si>
  <si>
    <t>SUM pr. 31.12.2014</t>
  </si>
  <si>
    <t>SUM pr. 31.03.2014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</si>
  <si>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</si>
  <si>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t xml:space="preserve">     arbeids- og velferdsforvaltningsloven § 15, pasientrettighetsloven § 2-5, spesialisthelsetjenesteloven § 2-5 og psykisk helsevernloven § 4-1.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</si>
  <si>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</si>
  <si>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</si>
  <si>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t>Tabell 4-1-A   Økonomisk sosialhjelp - brutto og netto utgift - regnskapsført for perioden 01.01.-31.12.2021.  Hele byen.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</si>
  <si>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</si>
  <si>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</si>
  <si>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</si>
  <si>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</si>
  <si>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</si>
  <si>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</si>
  <si>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</si>
  <si>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</si>
  <si>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</si>
  <si>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</si>
  <si>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2021</t>
  </si>
  <si>
    <t xml:space="preserve">  herav flyktninger</t>
  </si>
  <si>
    <t>SUM 1.-2.tertial 2021</t>
  </si>
  <si>
    <t>SUM 1. KVARTAL 2021</t>
  </si>
  <si>
    <t>SUM 1.-3.tertial 2020</t>
  </si>
  <si>
    <t>SUM 1.-2.tertial 2020</t>
  </si>
  <si>
    <t>SUM 1. KVARTAL 2020</t>
  </si>
  <si>
    <t>SUM 1.-3.tertial 2019</t>
  </si>
  <si>
    <t>SUM 1.-2.tertial 2019</t>
  </si>
  <si>
    <t>SUM 1. KVARTAL 2019</t>
  </si>
  <si>
    <t>SUM 1.-3.tertial 2018</t>
  </si>
  <si>
    <t>SUM 1.-2.tertial 2018</t>
  </si>
  <si>
    <t>SUM 1. KVARTAL 2018</t>
  </si>
  <si>
    <t>SUM 1.-3.tertial 2017</t>
  </si>
  <si>
    <t>SUM 1.-2.tertial 2017</t>
  </si>
  <si>
    <t>SUM 1. KVARTAL 2017</t>
  </si>
  <si>
    <t>SUM 1.-3.tertial 2016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</si>
  <si>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</si>
  <si>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</si>
  <si>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</si>
  <si>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</si>
  <si>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</si>
  <si>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</si>
  <si>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</si>
  <si>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</si>
  <si>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>Kilde: Agresso (Velferdsetaten leverer data)</t>
  </si>
  <si>
    <t>Noter:</t>
  </si>
  <si>
    <t>2020: Har brukt kostnadsartene 14701-14709</t>
  </si>
  <si>
    <t>2020: Har brukt art. 17009, 17719 og 18169</t>
  </si>
  <si>
    <t>2020: Har brukt kostnadsartene 15201-15209</t>
  </si>
  <si>
    <t>2020: Kun brukt art. 19201</t>
  </si>
  <si>
    <t xml:space="preserve">Kilde: Agresso </t>
  </si>
  <si>
    <t>SUM 1. -3 TERTIAL 2021</t>
  </si>
  <si>
    <t>SUM 1. -2 TERTIAL 2021</t>
  </si>
  <si>
    <t>SUM 1. -3 TERTIAL 2020</t>
  </si>
  <si>
    <t>SUM 1. -2 TERTIAL 2020</t>
  </si>
  <si>
    <t>SUM 1. -3 TERTIAL 2019</t>
  </si>
  <si>
    <t>SUM 1. -2 TERTIAL 2019</t>
  </si>
  <si>
    <t>Velferdsetaten leverer data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</si>
  <si>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</si>
  <si>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</si>
  <si>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</si>
  <si>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</si>
  <si>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</si>
  <si>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</si>
  <si>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</si>
  <si>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</si>
  <si>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</si>
  <si>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</si>
  <si>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</si>
  <si>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</si>
  <si>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1.-3. TERTIAL 2021</t>
  </si>
  <si>
    <t>SUM 1.- 2. TERTIAL 2021</t>
  </si>
  <si>
    <t>SUM 1.-3. TERTIAL 2020</t>
  </si>
  <si>
    <t>SUM 1.- 2. TERTIAL 2020</t>
  </si>
  <si>
    <t>SUM 1.-3. TERTIAL 2019</t>
  </si>
  <si>
    <t>SUM 1.- 2. TERTIAL 2019</t>
  </si>
  <si>
    <t>SUM 1.-2. tertial 2018</t>
  </si>
  <si>
    <t>SUM 1.KVARTAL 2017</t>
  </si>
  <si>
    <t>SUM 1.KVARTAL 2016</t>
  </si>
  <si>
    <t>SUM 1.KVARTAL 2015</t>
  </si>
  <si>
    <t>SUM 1.-2. tertial 2014</t>
  </si>
  <si>
    <t>Kilde: Agresso og Fasit (Velferdsetaten leverer data)</t>
  </si>
  <si>
    <t>Tabell 4-2 - A - Gjennomsnittlig antall aktive tjenestemottagere og brutto tilkjent stønad pr. mottager pr. mnd. i perioden  31.08.-31.12.</t>
  </si>
  <si>
    <t>Herav antall:</t>
  </si>
  <si>
    <t>Brutto utbetalt stønad</t>
  </si>
  <si>
    <t>Gj.sn. antall aktive tjeneste-mottagere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</si>
  <si>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</si>
  <si>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</si>
  <si>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</si>
  <si>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</si>
  <si>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tjeneste-mottagere pr. mnd.</t>
  </si>
  <si>
    <t>Brutto utbetalt stønad pr. tjenestemottager pr. mnd. i perioden 1)</t>
  </si>
  <si>
    <t>Brutto utbetalt stønad pr. tjenestemottager i % av gj.snittet  for hele byen</t>
  </si>
  <si>
    <t>SUM 3. tertial 2021</t>
  </si>
  <si>
    <t>SUM 2. tertial 2021</t>
  </si>
  <si>
    <t>SUM 3. tertial 2020</t>
  </si>
  <si>
    <t>SUM 2. tertial 2020</t>
  </si>
  <si>
    <t>SUM 3. tertial 2019</t>
  </si>
  <si>
    <t>SUM 2. tertial 2019</t>
  </si>
  <si>
    <t>SUM 3. tertial 2018</t>
  </si>
  <si>
    <t>SUM 2. tertial 2018</t>
  </si>
  <si>
    <t>SUM 3. tertial 2017</t>
  </si>
  <si>
    <t>SUM 2. tertial 2017</t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</si>
  <si>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</si>
  <si>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</si>
  <si>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</si>
  <si>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</si>
  <si>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</si>
  <si>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</si>
  <si>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t xml:space="preserve"> 2) Av tekniske årsaker foreligger ikke fordelingen på flyktninger/øvrige mottakere for Bydel Stovner pr 3.tertial 2015. Disse er fordelt iht den relative fordelingen pr 2.tertial 2015.</t>
  </si>
  <si>
    <t>1) Brutto utbetaling pr tjenestemottager pr måned = gjennomsnittlig anvist økonomisk sosialhjelp pr tjenestemottager pr utbetalingsmåned.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</si>
  <si>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</si>
  <si>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</si>
  <si>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</si>
  <si>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</si>
  <si>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</si>
  <si>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</si>
  <si>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</si>
  <si>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</si>
  <si>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</si>
  <si>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</si>
  <si>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</si>
  <si>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</si>
  <si>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</si>
  <si>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</si>
  <si>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</si>
  <si>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</si>
  <si>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</si>
  <si>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</si>
  <si>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</si>
  <si>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</si>
  <si>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</si>
  <si>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</si>
  <si>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</si>
  <si>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</si>
  <si>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</si>
  <si>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</si>
  <si>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pr 31.12.2022</t>
  </si>
  <si>
    <t>SUM 1.- 3. tertial 2022</t>
  </si>
  <si>
    <t>SUM pr 31.12. 2022</t>
  </si>
  <si>
    <t>SUM 2022</t>
  </si>
  <si>
    <t>Tabell 1-3 - B4 - Antall personer som har Boplan</t>
  </si>
  <si>
    <t>Antall hittil i år</t>
  </si>
  <si>
    <t>Antall per 31.12.2022</t>
  </si>
  <si>
    <t>Geografi</t>
  </si>
  <si>
    <t>Kriteriebefolkningen i bydelene etter alder per 1.1.2023</t>
  </si>
  <si>
    <t>SUM 1.-3. tertial 2022</t>
  </si>
  <si>
    <t>Gjennomsnitt pr. 31.12.2022</t>
  </si>
  <si>
    <t>(Tabell 1-8 rapporteres kun til årsstatistikk) Resultater hentes ut av Velferdsetaten (VEL)</t>
  </si>
  <si>
    <t>SUM pr 31.12.22</t>
  </si>
  <si>
    <t/>
  </si>
  <si>
    <t>Pr 31.12.2022</t>
  </si>
  <si>
    <t>SUM pr. 31.12.2022</t>
  </si>
  <si>
    <t>SUM 1.-3.tertial 2022</t>
  </si>
  <si>
    <t>1) I hovedsak bidrag til klienter</t>
  </si>
  <si>
    <t>2) I hovedsak trygderefusjoner og statlig bostøtte</t>
  </si>
  <si>
    <t>3) Utlån til klienter</t>
  </si>
  <si>
    <t>4) Innbetalte avdrag på lån</t>
  </si>
  <si>
    <t>SUM 1. -3 TERTIAL 2022</t>
  </si>
  <si>
    <t>SUM 1. -2 TERTIAL 2022</t>
  </si>
  <si>
    <t>Tabell 4-1-C  Økonomisk sosialhjelp - brutto stønad (bidrag og lån) til klienter - regnskapsført for perioden 01.01.-31.12</t>
  </si>
  <si>
    <t>SUM 1.-3. TERTIAL 2022</t>
  </si>
  <si>
    <t>SUM 1.- 2. TERTIAL 2022</t>
  </si>
  <si>
    <t>1) Kostnadsartene 14701-14709</t>
  </si>
  <si>
    <t>2) Kostnadsartene 15201-15209</t>
  </si>
  <si>
    <t>SUM 3. tertial 2022</t>
  </si>
  <si>
    <t>SUM 2. tertial 2022</t>
  </si>
  <si>
    <t xml:space="preserve"> 1) Antall og beløp for bydel Grünerløkka inkluderer brukere i den byomfattende Oslo-piloten. Disse brukerne er ikke fordelt på flyktninger/øvrige mottakere pr 2. tertial 2015</t>
  </si>
  <si>
    <t>3) Jf notene over.</t>
  </si>
  <si>
    <t>Tabell 4-1-B  Økonomisk sosialhjelp - brutto og netto utgift - regnskapsført for perioden 01.01.-31.12.2022.  Bydelene.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</si>
</sst>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9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b/>
      <sz val="8"/>
      <name val="Verdana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</fills>
  <borders count="35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/>
      <top style="thick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161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1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7" fillId="0" borderId="0"/>
    <xf numFmtId="176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167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9" fontId="21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7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17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5" fontId="15" fillId="0" borderId="0"/>
  </cellStyleXfs>
  <cellXfs count="187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Protection="1"/>
    <xf numFmtId="0" fontId="0" fillId="0" borderId="0" xfId="3" applyFont="1" applyAlignment="1" applyProtection="1">
      <alignment horizontal="left"/>
    </xf>
    <xf numFmtId="0" fontId="0" fillId="0" borderId="16" xfId="3" applyFont="1" applyBorder="1" applyAlignment="1" applyProtection="1">
      <alignment wrapText="1"/>
    </xf>
    <xf numFmtId="0" fontId="0" fillId="0" borderId="23" xfId="3" applyFont="1" applyBorder="1" applyAlignment="1" applyProtection="1">
      <alignment wrapText="1"/>
    </xf>
    <xf numFmtId="0" fontId="17" fillId="0" borderId="53" xfId="0" applyFont="1" applyBorder="1" applyAlignment="1">
      <alignment horizontal="center" wrapText="1"/>
    </xf>
    <xf numFmtId="0" fontId="17" fillId="0" borderId="59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0" fontId="21" fillId="0" borderId="38" xfId="3" applyFont="1" applyBorder="1" applyAlignment="1" applyProtection="1">
      <alignment vertical="center"/>
    </xf>
    <xf numFmtId="0" fontId="21" fillId="0" borderId="29" xfId="3" applyFont="1" applyBorder="1" applyAlignment="1" applyProtection="1">
      <alignment vertical="center"/>
    </xf>
    <xf numFmtId="0" fontId="20" fillId="0" borderId="0" xfId="3" applyFont="1" applyAlignment="1" applyProtection="1">
      <alignment horizontal="left"/>
    </xf>
    <xf numFmtId="4" fontId="20" fillId="0" borderId="0" xfId="3" applyNumberFormat="1" applyFont="1" applyProtection="1"/>
    <xf numFmtId="173" fontId="20" fillId="0" borderId="0" xfId="4" applyFont="1"/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0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1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0" fillId="0" borderId="38" xfId="0" applyBorder="1" applyAlignment="1">
      <alignment wrapText="1"/>
    </xf>
    <xf numFmtId="0" fontId="17" fillId="0" borderId="113" xfId="3" applyFont="1" applyBorder="1" applyAlignment="1" applyProtection="1">
      <alignment horizontal="center" wrapText="1"/>
    </xf>
    <xf numFmtId="0" fontId="17" fillId="0" borderId="114" xfId="3" applyFont="1" applyBorder="1" applyAlignment="1" applyProtection="1">
      <alignment horizontal="center" wrapText="1"/>
    </xf>
    <xf numFmtId="0" fontId="17" fillId="0" borderId="62" xfId="3" applyFont="1" applyBorder="1" applyAlignment="1" applyProtection="1">
      <alignment horizontal="center" wrapText="1"/>
    </xf>
    <xf numFmtId="0" fontId="17" fillId="0" borderId="46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2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16" xfId="0" applyBorder="1" applyAlignment="1">
      <alignment wrapText="1"/>
    </xf>
    <xf numFmtId="0" fontId="21" fillId="0" borderId="0" xfId="0" applyFont="1"/>
    <xf numFmtId="0" fontId="20" fillId="0" borderId="0" xfId="7" applyFont="1"/>
    <xf numFmtId="0" fontId="23" fillId="0" borderId="0" xfId="7" applyFont="1"/>
    <xf numFmtId="0" fontId="17" fillId="0" borderId="140" xfId="0" applyFont="1" applyBorder="1" applyAlignment="1">
      <alignment horizontal="center" wrapText="1"/>
    </xf>
    <xf numFmtId="0" fontId="17" fillId="0" borderId="141" xfId="0" applyFont="1" applyBorder="1" applyAlignment="1">
      <alignment horizontal="center" wrapText="1"/>
    </xf>
    <xf numFmtId="0" fontId="17" fillId="0" borderId="142" xfId="0" applyFont="1" applyBorder="1" applyAlignment="1">
      <alignment horizontal="center" wrapText="1"/>
    </xf>
    <xf numFmtId="0" fontId="17" fillId="0" borderId="143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3" fontId="0" fillId="0" borderId="56" xfId="0" applyNumberFormat="1" applyBorder="1"/>
    <xf numFmtId="3" fontId="0" fillId="0" borderId="76" xfId="0" applyNumberFormat="1" applyBorder="1"/>
    <xf numFmtId="3" fontId="0" fillId="0" borderId="77" xfId="0" applyNumberFormat="1" applyBorder="1"/>
    <xf numFmtId="3" fontId="0" fillId="0" borderId="107" xfId="0" applyNumberFormat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7" xfId="0" applyNumberFormat="1" applyBorder="1"/>
    <xf numFmtId="0" fontId="17" fillId="0" borderId="15" xfId="0" applyFont="1" applyBorder="1" applyAlignment="1">
      <alignment horizontal="center"/>
    </xf>
    <xf numFmtId="0" fontId="17" fillId="0" borderId="132" xfId="0" applyFont="1" applyBorder="1"/>
    <xf numFmtId="0" fontId="0" fillId="0" borderId="148" xfId="0" applyBorder="1" applyAlignment="1">
      <alignment wrapText="1"/>
    </xf>
    <xf numFmtId="0" fontId="0" fillId="0" borderId="149" xfId="0" applyBorder="1"/>
    <xf numFmtId="0" fontId="17" fillId="0" borderId="131" xfId="0" applyFont="1" applyBorder="1" applyAlignment="1">
      <alignment horizontal="center" wrapText="1"/>
    </xf>
    <xf numFmtId="0" fontId="17" fillId="0" borderId="132" xfId="0" applyFont="1" applyBorder="1" applyAlignment="1">
      <alignment horizontal="center" wrapText="1"/>
    </xf>
    <xf numFmtId="0" fontId="0" fillId="0" borderId="151" xfId="0" applyBorder="1" applyAlignment="1">
      <alignment horizontal="center"/>
    </xf>
    <xf numFmtId="0" fontId="0" fillId="0" borderId="152" xfId="0" applyBorder="1" applyAlignment="1">
      <alignment horizontal="center"/>
    </xf>
    <xf numFmtId="0" fontId="17" fillId="0" borderId="162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172" fontId="17" fillId="0" borderId="41" xfId="0" applyNumberFormat="1" applyFont="1" applyBorder="1" applyAlignment="1">
      <alignment horizontal="center" wrapText="1"/>
    </xf>
    <xf numFmtId="0" fontId="17" fillId="0" borderId="160" xfId="0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Border="1" applyAlignment="1">
      <alignment wrapText="1"/>
    </xf>
    <xf numFmtId="172" fontId="17" fillId="0" borderId="162" xfId="0" applyNumberFormat="1" applyFont="1" applyBorder="1" applyAlignment="1">
      <alignment horizontal="center" wrapText="1"/>
    </xf>
    <xf numFmtId="169" fontId="0" fillId="0" borderId="15" xfId="0" applyNumberFormat="1" applyBorder="1"/>
    <xf numFmtId="169" fontId="0" fillId="0" borderId="19" xfId="0" applyNumberFormat="1" applyBorder="1"/>
    <xf numFmtId="169" fontId="0" fillId="0" borderId="17" xfId="0" applyNumberFormat="1" applyBorder="1"/>
    <xf numFmtId="169" fontId="0" fillId="0" borderId="35" xfId="0" applyNumberFormat="1" applyBorder="1"/>
    <xf numFmtId="169" fontId="0" fillId="0" borderId="37" xfId="0" applyNumberFormat="1" applyBorder="1"/>
    <xf numFmtId="169" fontId="0" fillId="0" borderId="39" xfId="0" applyNumberFormat="1" applyBorder="1"/>
    <xf numFmtId="169" fontId="0" fillId="0" borderId="26" xfId="0" applyNumberFormat="1" applyBorder="1"/>
    <xf numFmtId="169" fontId="0" fillId="0" borderId="27" xfId="0" applyNumberFormat="1" applyBorder="1"/>
    <xf numFmtId="169" fontId="0" fillId="0" borderId="28" xfId="0" applyNumberFormat="1" applyBorder="1"/>
    <xf numFmtId="0" fontId="0" fillId="0" borderId="94" xfId="0" applyBorder="1" applyAlignment="1">
      <alignment wrapText="1"/>
    </xf>
    <xf numFmtId="3" fontId="0" fillId="0" borderId="21" xfId="0" applyNumberFormat="1" applyBorder="1"/>
    <xf numFmtId="3" fontId="0" fillId="0" borderId="10" xfId="0" applyNumberFormat="1" applyBorder="1"/>
    <xf numFmtId="0" fontId="0" fillId="0" borderId="0" xfId="0" applyAlignment="1">
      <alignment horizontal="left" vertical="center"/>
    </xf>
    <xf numFmtId="0" fontId="0" fillId="0" borderId="13" xfId="0" applyBorder="1"/>
    <xf numFmtId="0" fontId="17" fillId="0" borderId="21" xfId="0" applyFont="1" applyBorder="1" applyAlignment="1">
      <alignment horizontal="center"/>
    </xf>
    <xf numFmtId="3" fontId="0" fillId="0" borderId="11" xfId="0" applyNumberFormat="1" applyBorder="1"/>
    <xf numFmtId="0" fontId="21" fillId="0" borderId="11" xfId="3" applyFont="1" applyBorder="1" applyAlignment="1" applyProtection="1">
      <alignment vertical="center"/>
    </xf>
    <xf numFmtId="0" fontId="17" fillId="0" borderId="101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169" fontId="0" fillId="0" borderId="21" xfId="0" applyNumberFormat="1" applyBorder="1"/>
    <xf numFmtId="169" fontId="0" fillId="0" borderId="10" xfId="0" applyNumberFormat="1" applyBorder="1"/>
    <xf numFmtId="169" fontId="0" fillId="0" borderId="8" xfId="0" applyNumberFormat="1" applyBorder="1"/>
    <xf numFmtId="0" fontId="0" fillId="0" borderId="8" xfId="0" applyBorder="1" applyAlignment="1">
      <alignment wrapText="1"/>
    </xf>
    <xf numFmtId="169" fontId="0" fillId="0" borderId="72" xfId="0" applyNumberFormat="1" applyBorder="1"/>
    <xf numFmtId="0" fontId="0" fillId="0" borderId="98" xfId="0" applyBorder="1" applyAlignment="1">
      <alignment wrapText="1"/>
    </xf>
    <xf numFmtId="169" fontId="0" fillId="0" borderId="168" xfId="0" applyNumberFormat="1" applyBorder="1"/>
    <xf numFmtId="169" fontId="0" fillId="0" borderId="103" xfId="0" applyNumberFormat="1" applyBorder="1"/>
    <xf numFmtId="169" fontId="0" fillId="0" borderId="175" xfId="0" applyNumberFormat="1" applyBorder="1"/>
    <xf numFmtId="169" fontId="0" fillId="0" borderId="70" xfId="0" applyNumberFormat="1" applyBorder="1"/>
    <xf numFmtId="0" fontId="0" fillId="0" borderId="63" xfId="0" applyBorder="1" applyAlignment="1">
      <alignment horizontal="center"/>
    </xf>
    <xf numFmtId="1" fontId="21" fillId="0" borderId="0" xfId="3" applyNumberFormat="1" applyFont="1" applyBorder="1" applyAlignment="1" applyProtection="1">
      <alignment vertical="center"/>
    </xf>
    <xf numFmtId="0" fontId="17" fillId="0" borderId="139" xfId="0" applyFont="1" applyBorder="1" applyAlignment="1">
      <alignment horizontal="center" wrapText="1"/>
    </xf>
    <xf numFmtId="0" fontId="17" fillId="0" borderId="166" xfId="0" applyFont="1" applyBorder="1" applyAlignment="1">
      <alignment horizontal="center" wrapText="1"/>
    </xf>
    <xf numFmtId="0" fontId="17" fillId="0" borderId="120" xfId="0" applyFont="1" applyBorder="1" applyAlignment="1">
      <alignment horizontal="center" wrapText="1"/>
    </xf>
    <xf numFmtId="0" fontId="0" fillId="0" borderId="101" xfId="3" applyFont="1" applyBorder="1" applyAlignment="1" applyProtection="1">
      <alignment horizontal="center"/>
    </xf>
    <xf numFmtId="0" fontId="0" fillId="0" borderId="179" xfId="3" applyFont="1" applyBorder="1" applyAlignment="1" applyProtection="1">
      <alignment horizontal="center"/>
    </xf>
    <xf numFmtId="3" fontId="0" fillId="0" borderId="198" xfId="0" applyNumberFormat="1" applyBorder="1"/>
    <xf numFmtId="3" fontId="0" fillId="0" borderId="199" xfId="0" applyNumberFormat="1" applyBorder="1"/>
    <xf numFmtId="3" fontId="0" fillId="0" borderId="200" xfId="0" applyNumberFormat="1" applyBorder="1"/>
    <xf numFmtId="0" fontId="0" fillId="0" borderId="60" xfId="0" applyBorder="1"/>
    <xf numFmtId="0" fontId="0" fillId="0" borderId="69" xfId="0" applyBorder="1"/>
    <xf numFmtId="0" fontId="0" fillId="0" borderId="177" xfId="0" applyBorder="1" applyAlignment="1">
      <alignment horizontal="center"/>
    </xf>
    <xf numFmtId="0" fontId="0" fillId="0" borderId="135" xfId="0" applyBorder="1"/>
    <xf numFmtId="0" fontId="0" fillId="0" borderId="65" xfId="0" applyBorder="1"/>
    <xf numFmtId="0" fontId="17" fillId="0" borderId="66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68" xfId="0" applyBorder="1"/>
    <xf numFmtId="0" fontId="0" fillId="0" borderId="93" xfId="0" applyBorder="1" applyAlignment="1">
      <alignment horizontal="center"/>
    </xf>
    <xf numFmtId="0" fontId="0" fillId="0" borderId="11" xfId="0" applyBorder="1"/>
    <xf numFmtId="169" fontId="0" fillId="0" borderId="94" xfId="0" applyNumberFormat="1" applyBorder="1"/>
    <xf numFmtId="0" fontId="0" fillId="0" borderId="213" xfId="0" applyBorder="1" applyAlignment="1">
      <alignment horizontal="center"/>
    </xf>
    <xf numFmtId="0" fontId="0" fillId="0" borderId="171" xfId="0" applyBorder="1" applyAlignment="1">
      <alignment horizontal="center"/>
    </xf>
    <xf numFmtId="0" fontId="0" fillId="0" borderId="214" xfId="0" applyBorder="1" applyAlignment="1">
      <alignment wrapText="1"/>
    </xf>
    <xf numFmtId="3" fontId="0" fillId="0" borderId="137" xfId="0" applyNumberFormat="1" applyBorder="1"/>
    <xf numFmtId="3" fontId="0" fillId="0" borderId="215" xfId="0" applyNumberFormat="1" applyBorder="1"/>
    <xf numFmtId="3" fontId="0" fillId="0" borderId="216" xfId="0" applyNumberFormat="1" applyBorder="1"/>
    <xf numFmtId="3" fontId="0" fillId="0" borderId="217" xfId="0" applyNumberFormat="1" applyBorder="1"/>
    <xf numFmtId="3" fontId="0" fillId="0" borderId="116" xfId="0" applyNumberFormat="1" applyBorder="1"/>
    <xf numFmtId="0" fontId="0" fillId="0" borderId="106" xfId="0" applyBorder="1" applyAlignment="1">
      <alignment wrapText="1"/>
    </xf>
    <xf numFmtId="0" fontId="0" fillId="0" borderId="104" xfId="0" applyBorder="1" applyAlignment="1">
      <alignment wrapText="1"/>
    </xf>
    <xf numFmtId="0" fontId="21" fillId="0" borderId="105" xfId="3" applyFont="1" applyBorder="1" applyAlignment="1" applyProtection="1">
      <alignment vertical="center" wrapText="1"/>
    </xf>
    <xf numFmtId="0" fontId="21" fillId="0" borderId="118" xfId="3" applyFont="1" applyBorder="1" applyAlignment="1" applyProtection="1">
      <alignment vertical="center"/>
    </xf>
    <xf numFmtId="0" fontId="0" fillId="0" borderId="177" xfId="0" applyBorder="1"/>
    <xf numFmtId="0" fontId="17" fillId="0" borderId="58" xfId="0" applyFont="1" applyBorder="1" applyAlignment="1">
      <alignment horizontal="center" wrapText="1"/>
    </xf>
    <xf numFmtId="0" fontId="0" fillId="0" borderId="118" xfId="0" applyBorder="1" applyAlignment="1">
      <alignment wrapText="1"/>
    </xf>
    <xf numFmtId="3" fontId="0" fillId="0" borderId="70" xfId="0" applyNumberFormat="1" applyBorder="1"/>
    <xf numFmtId="1" fontId="0" fillId="0" borderId="68" xfId="0" applyNumberFormat="1" applyBorder="1"/>
    <xf numFmtId="0" fontId="17" fillId="0" borderId="132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86" xfId="0" applyBorder="1" applyAlignment="1">
      <alignment wrapText="1"/>
    </xf>
    <xf numFmtId="0" fontId="0" fillId="0" borderId="89" xfId="0" applyBorder="1"/>
    <xf numFmtId="0" fontId="0" fillId="0" borderId="9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wrapText="1"/>
    </xf>
    <xf numFmtId="1" fontId="0" fillId="0" borderId="60" xfId="0" applyNumberFormat="1" applyBorder="1"/>
    <xf numFmtId="1" fontId="0" fillId="0" borderId="67" xfId="0" applyNumberFormat="1" applyBorder="1"/>
    <xf numFmtId="1" fontId="0" fillId="0" borderId="69" xfId="0" applyNumberFormat="1" applyBorder="1"/>
    <xf numFmtId="1" fontId="0" fillId="0" borderId="70" xfId="0" applyNumberFormat="1" applyBorder="1"/>
    <xf numFmtId="0" fontId="17" fillId="7" borderId="0" xfId="0" applyFont="1" applyFill="1"/>
    <xf numFmtId="0" fontId="0" fillId="7" borderId="0" xfId="0" applyFill="1"/>
    <xf numFmtId="3" fontId="0" fillId="0" borderId="67" xfId="0" applyNumberFormat="1" applyBorder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68" xfId="0" applyFont="1" applyFill="1" applyBorder="1" applyAlignment="1">
      <alignment horizontal="center" wrapText="1"/>
    </xf>
    <xf numFmtId="0" fontId="17" fillId="2" borderId="103" xfId="0" applyFont="1" applyFill="1" applyBorder="1" applyAlignment="1">
      <alignment horizontal="center" wrapText="1"/>
    </xf>
    <xf numFmtId="0" fontId="17" fillId="2" borderId="98" xfId="0" applyFont="1" applyFill="1" applyBorder="1" applyAlignment="1">
      <alignment horizontal="center" wrapText="1"/>
    </xf>
    <xf numFmtId="0" fontId="17" fillId="2" borderId="207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1" fontId="0" fillId="2" borderId="15" xfId="0" applyNumberFormat="1" applyFill="1" applyBorder="1"/>
    <xf numFmtId="1" fontId="0" fillId="2" borderId="19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17" fillId="2" borderId="35" xfId="0" applyFont="1" applyFill="1" applyBorder="1" applyAlignment="1">
      <alignment horizontal="center"/>
    </xf>
    <xf numFmtId="0" fontId="0" fillId="2" borderId="38" xfId="0" applyFill="1" applyBorder="1" applyAlignment="1">
      <alignment wrapText="1"/>
    </xf>
    <xf numFmtId="1" fontId="0" fillId="2" borderId="35" xfId="0" applyNumberFormat="1" applyFill="1" applyBorder="1"/>
    <xf numFmtId="1" fontId="0" fillId="2" borderId="37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0" xfId="0" applyFill="1" applyAlignment="1">
      <alignment horizontal="center"/>
    </xf>
    <xf numFmtId="1" fontId="0" fillId="0" borderId="19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77" fontId="17" fillId="0" borderId="0" xfId="0" applyNumberFormat="1" applyFont="1" applyAlignment="1">
      <alignment horizontal="center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7" xfId="0" applyBorder="1"/>
    <xf numFmtId="0" fontId="17" fillId="0" borderId="24" xfId="0" applyFont="1" applyBorder="1" applyAlignment="1">
      <alignment horizontal="center" wrapText="1"/>
    </xf>
    <xf numFmtId="0" fontId="0" fillId="0" borderId="70" xfId="0" applyBorder="1"/>
    <xf numFmtId="0" fontId="33" fillId="0" borderId="0" xfId="0" applyFont="1" applyAlignment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1" xfId="0" applyNumberFormat="1" applyFill="1" applyBorder="1"/>
    <xf numFmtId="1" fontId="0" fillId="2" borderId="92" xfId="0" applyNumberFormat="1" applyFill="1" applyBorder="1"/>
    <xf numFmtId="1" fontId="0" fillId="2" borderId="71" xfId="0" applyNumberFormat="1" applyFill="1" applyBorder="1"/>
    <xf numFmtId="1" fontId="0" fillId="2" borderId="101" xfId="0" applyNumberFormat="1" applyFill="1" applyBorder="1"/>
    <xf numFmtId="1" fontId="0" fillId="2" borderId="72" xfId="0" applyNumberFormat="1" applyFill="1" applyBorder="1"/>
    <xf numFmtId="1" fontId="0" fillId="2" borderId="102" xfId="0" applyNumberFormat="1" applyFill="1" applyBorder="1"/>
    <xf numFmtId="1" fontId="0" fillId="2" borderId="103" xfId="0" applyNumberFormat="1" applyFill="1" applyBorder="1"/>
    <xf numFmtId="1" fontId="0" fillId="2" borderId="175" xfId="0" applyNumberFormat="1" applyFill="1" applyBorder="1"/>
    <xf numFmtId="1" fontId="0" fillId="0" borderId="63" xfId="0" applyNumberFormat="1" applyBorder="1"/>
    <xf numFmtId="1" fontId="0" fillId="0" borderId="65" xfId="0" applyNumberFormat="1" applyBorder="1"/>
    <xf numFmtId="1" fontId="0" fillId="0" borderId="66" xfId="0" applyNumberFormat="1" applyBorder="1"/>
    <xf numFmtId="1" fontId="0" fillId="0" borderId="64" xfId="0" applyNumberFormat="1" applyBorder="1"/>
    <xf numFmtId="0" fontId="0" fillId="0" borderId="245" xfId="0" applyBorder="1" applyAlignment="1">
      <alignment horizontal="center"/>
    </xf>
    <xf numFmtId="3" fontId="0" fillId="0" borderId="209" xfId="0" applyNumberFormat="1" applyBorder="1"/>
    <xf numFmtId="0" fontId="0" fillId="0" borderId="105" xfId="0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17" fillId="2" borderId="0" xfId="0" applyFont="1" applyFill="1"/>
    <xf numFmtId="0" fontId="22" fillId="0" borderId="0" xfId="7" applyFont="1" applyAlignment="1">
      <alignment horizontal="left" vertical="center"/>
    </xf>
    <xf numFmtId="0" fontId="21" fillId="0" borderId="0" xfId="7" applyFont="1"/>
    <xf numFmtId="0" fontId="21" fillId="0" borderId="11" xfId="7" applyFont="1" applyBorder="1" applyAlignment="1">
      <alignment wrapText="1"/>
    </xf>
    <xf numFmtId="0" fontId="21" fillId="0" borderId="16" xfId="7" applyFont="1" applyBorder="1" applyAlignment="1">
      <alignment wrapText="1"/>
    </xf>
    <xf numFmtId="0" fontId="21" fillId="0" borderId="23" xfId="7" applyFont="1" applyBorder="1" applyAlignment="1">
      <alignment wrapText="1"/>
    </xf>
    <xf numFmtId="0" fontId="22" fillId="0" borderId="183" xfId="7" applyFont="1" applyBorder="1" applyAlignment="1">
      <alignment horizontal="center" wrapText="1"/>
    </xf>
    <xf numFmtId="0" fontId="21" fillId="0" borderId="93" xfId="7" applyFont="1" applyBorder="1" applyAlignment="1">
      <alignment horizontal="center"/>
    </xf>
    <xf numFmtId="0" fontId="21" fillId="0" borderId="101" xfId="7" applyFont="1" applyBorder="1" applyAlignment="1">
      <alignment horizontal="center"/>
    </xf>
    <xf numFmtId="0" fontId="21" fillId="0" borderId="179" xfId="7" applyFont="1" applyBorder="1" applyAlignment="1">
      <alignment horizontal="center"/>
    </xf>
    <xf numFmtId="0" fontId="21" fillId="0" borderId="16" xfId="3" applyFont="1" applyBorder="1" applyAlignment="1" applyProtection="1">
      <alignment vertical="center"/>
    </xf>
    <xf numFmtId="0" fontId="22" fillId="0" borderId="0" xfId="3" applyFont="1" applyAlignment="1" applyProtection="1">
      <alignment horizontal="left" vertical="center"/>
    </xf>
    <xf numFmtId="0" fontId="22" fillId="0" borderId="0" xfId="3" applyFont="1" applyAlignment="1" applyProtection="1">
      <alignment horizontal="center" wrapText="1"/>
    </xf>
    <xf numFmtId="0" fontId="21" fillId="0" borderId="58" xfId="3" applyFont="1" applyBorder="1" applyProtection="1"/>
    <xf numFmtId="0" fontId="21" fillId="0" borderId="0" xfId="3" applyFont="1" applyProtection="1"/>
    <xf numFmtId="0" fontId="21" fillId="0" borderId="16" xfId="3" applyFont="1" applyBorder="1" applyAlignment="1" applyProtection="1">
      <alignment vertical="center" wrapText="1"/>
    </xf>
    <xf numFmtId="0" fontId="21" fillId="0" borderId="15" xfId="3" applyFont="1" applyBorder="1" applyAlignment="1" applyProtection="1">
      <alignment horizontal="center" vertical="center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Alignment="1" applyProtection="1">
      <alignment horizontal="center" wrapText="1"/>
    </xf>
    <xf numFmtId="0" fontId="32" fillId="0" borderId="7" xfId="3" applyFont="1" applyBorder="1" applyAlignment="1" applyProtection="1">
      <alignment wrapText="1"/>
    </xf>
    <xf numFmtId="0" fontId="32" fillId="0" borderId="16" xfId="3" applyFont="1" applyBorder="1" applyAlignment="1" applyProtection="1">
      <alignment wrapText="1"/>
    </xf>
    <xf numFmtId="0" fontId="32" fillId="0" borderId="23" xfId="3" applyFont="1" applyBorder="1" applyAlignment="1" applyProtection="1">
      <alignment wrapText="1"/>
    </xf>
    <xf numFmtId="0" fontId="32" fillId="0" borderId="0" xfId="3" applyFont="1" applyProtection="1"/>
    <xf numFmtId="0" fontId="20" fillId="0" borderId="0" xfId="3" applyFont="1" applyProtection="1"/>
    <xf numFmtId="4" fontId="20" fillId="0" borderId="0" xfId="7" applyNumberFormat="1" applyFont="1"/>
    <xf numFmtId="0" fontId="22" fillId="0" borderId="31" xfId="7" applyFont="1" applyBorder="1" applyAlignment="1">
      <alignment horizontal="left" vertical="center"/>
    </xf>
    <xf numFmtId="0" fontId="22" fillId="0" borderId="53" xfId="7" applyFont="1" applyBorder="1" applyAlignment="1">
      <alignment horizontal="center" wrapText="1"/>
    </xf>
    <xf numFmtId="0" fontId="26" fillId="0" borderId="0" xfId="3" applyFont="1" applyProtection="1"/>
    <xf numFmtId="0" fontId="22" fillId="0" borderId="46" xfId="7" applyFont="1" applyBorder="1" applyAlignment="1">
      <alignment horizontal="center" wrapText="1"/>
    </xf>
    <xf numFmtId="0" fontId="22" fillId="0" borderId="47" xfId="7" applyFont="1" applyBorder="1" applyAlignment="1">
      <alignment horizontal="center" wrapText="1"/>
    </xf>
    <xf numFmtId="0" fontId="22" fillId="0" borderId="2" xfId="7" applyFont="1" applyBorder="1" applyAlignment="1">
      <alignment horizontal="center" wrapText="1"/>
    </xf>
    <xf numFmtId="0" fontId="22" fillId="0" borderId="32" xfId="7" applyFont="1" applyBorder="1" applyAlignment="1">
      <alignment horizontal="center" wrapText="1"/>
    </xf>
    <xf numFmtId="0" fontId="22" fillId="0" borderId="33" xfId="7" applyFont="1" applyBorder="1" applyAlignment="1">
      <alignment horizontal="center" wrapText="1"/>
    </xf>
    <xf numFmtId="0" fontId="21" fillId="0" borderId="21" xfId="7" applyFont="1" applyBorder="1" applyAlignment="1">
      <alignment horizontal="center" vertical="center"/>
    </xf>
    <xf numFmtId="0" fontId="21" fillId="0" borderId="11" xfId="7" applyFont="1" applyBorder="1" applyAlignment="1">
      <alignment vertical="center" wrapText="1"/>
    </xf>
    <xf numFmtId="0" fontId="21" fillId="0" borderId="15" xfId="7" applyFont="1" applyBorder="1" applyAlignment="1">
      <alignment horizontal="center" vertical="center"/>
    </xf>
    <xf numFmtId="0" fontId="21" fillId="0" borderId="16" xfId="7" applyFont="1" applyBorder="1" applyAlignment="1">
      <alignment vertical="center" wrapText="1"/>
    </xf>
    <xf numFmtId="0" fontId="21" fillId="0" borderId="22" xfId="7" applyFont="1" applyBorder="1" applyAlignment="1">
      <alignment horizontal="center" vertical="center"/>
    </xf>
    <xf numFmtId="0" fontId="21" fillId="0" borderId="23" xfId="7" applyFont="1" applyBorder="1" applyAlignment="1">
      <alignment vertical="center" wrapText="1"/>
    </xf>
    <xf numFmtId="0" fontId="21" fillId="0" borderId="0" xfId="7" applyFont="1" applyAlignment="1">
      <alignment horizontal="left"/>
    </xf>
    <xf numFmtId="1" fontId="21" fillId="0" borderId="69" xfId="3" applyNumberFormat="1" applyFont="1" applyBorder="1" applyAlignment="1" applyProtection="1">
      <alignment vertical="center"/>
    </xf>
    <xf numFmtId="1" fontId="21" fillId="0" borderId="70" xfId="3" applyNumberFormat="1" applyFont="1" applyBorder="1" applyAlignment="1" applyProtection="1">
      <alignment vertical="center"/>
    </xf>
    <xf numFmtId="0" fontId="21" fillId="0" borderId="118" xfId="3" applyFont="1" applyBorder="1" applyAlignment="1" applyProtection="1">
      <alignment vertical="center" wrapText="1"/>
    </xf>
    <xf numFmtId="0" fontId="17" fillId="0" borderId="63" xfId="0" applyFont="1" applyBorder="1" applyAlignment="1">
      <alignment horizontal="center"/>
    </xf>
    <xf numFmtId="0" fontId="0" fillId="0" borderId="64" xfId="0" applyBorder="1"/>
    <xf numFmtId="0" fontId="22" fillId="0" borderId="46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173" fontId="0" fillId="0" borderId="0" xfId="2" applyFont="1"/>
    <xf numFmtId="0" fontId="0" fillId="0" borderId="115" xfId="0" applyBorder="1" applyAlignment="1">
      <alignment wrapText="1"/>
    </xf>
    <xf numFmtId="0" fontId="0" fillId="0" borderId="211" xfId="0" applyBorder="1"/>
    <xf numFmtId="0" fontId="0" fillId="0" borderId="213" xfId="0" applyBorder="1"/>
    <xf numFmtId="1" fontId="33" fillId="0" borderId="0" xfId="52" applyNumberFormat="1" applyFont="1" applyAlignment="1">
      <alignment horizontal="right"/>
    </xf>
    <xf numFmtId="0" fontId="35" fillId="0" borderId="100" xfId="52" applyFont="1" applyBorder="1" applyAlignment="1">
      <alignment horizontal="right"/>
    </xf>
    <xf numFmtId="0" fontId="35" fillId="0" borderId="100" xfId="49" applyFont="1" applyBorder="1" applyAlignment="1">
      <alignment horizontal="right"/>
    </xf>
    <xf numFmtId="0" fontId="0" fillId="0" borderId="87" xfId="0" applyBorder="1" applyAlignment="1">
      <alignment wrapText="1"/>
    </xf>
    <xf numFmtId="0" fontId="26" fillId="0" borderId="59" xfId="3" applyFont="1" applyBorder="1" applyAlignment="1" applyProtection="1">
      <alignment horizontal="right" vertical="top" wrapText="1"/>
    </xf>
    <xf numFmtId="0" fontId="32" fillId="0" borderId="179" xfId="3" applyFont="1" applyBorder="1" applyAlignment="1" applyProtection="1">
      <alignment horizontal="center"/>
    </xf>
    <xf numFmtId="0" fontId="32" fillId="0" borderId="178" xfId="3" applyFont="1" applyBorder="1" applyAlignment="1" applyProtection="1">
      <alignment horizontal="center"/>
    </xf>
    <xf numFmtId="0" fontId="32" fillId="0" borderId="101" xfId="3" applyFont="1" applyBorder="1" applyAlignment="1" applyProtection="1">
      <alignment horizontal="center"/>
    </xf>
    <xf numFmtId="0" fontId="17" fillId="0" borderId="167" xfId="0" applyFont="1" applyBorder="1" applyAlignment="1">
      <alignment horizontal="center" wrapText="1"/>
    </xf>
    <xf numFmtId="0" fontId="0" fillId="0" borderId="192" xfId="0" applyBorder="1"/>
    <xf numFmtId="0" fontId="0" fillId="0" borderId="125" xfId="0" applyBorder="1"/>
    <xf numFmtId="0" fontId="0" fillId="0" borderId="194" xfId="0" applyBorder="1" applyAlignment="1">
      <alignment wrapText="1"/>
    </xf>
    <xf numFmtId="0" fontId="0" fillId="0" borderId="192" xfId="0" applyBorder="1" applyAlignment="1">
      <alignment horizontal="center"/>
    </xf>
    <xf numFmtId="1" fontId="33" fillId="0" borderId="0" xfId="77" applyNumberFormat="1" applyFont="1" applyAlignment="1">
      <alignment horizontal="right"/>
    </xf>
    <xf numFmtId="0" fontId="0" fillId="0" borderId="119" xfId="0" applyBorder="1"/>
    <xf numFmtId="0" fontId="0" fillId="0" borderId="118" xfId="0" applyBorder="1"/>
    <xf numFmtId="0" fontId="0" fillId="0" borderId="105" xfId="0" applyBorder="1"/>
    <xf numFmtId="176" fontId="33" fillId="0" borderId="0" xfId="50" applyFont="1" applyFill="1" applyBorder="1" applyAlignment="1" applyProtection="1">
      <alignment horizontal="right"/>
    </xf>
    <xf numFmtId="3" fontId="33" fillId="0" borderId="0" xfId="77" applyNumberFormat="1" applyFont="1" applyAlignment="1">
      <alignment horizontal="right"/>
    </xf>
    <xf numFmtId="172" fontId="17" fillId="0" borderId="261" xfId="0" applyNumberFormat="1" applyFont="1" applyBorder="1" applyAlignment="1">
      <alignment horizontal="center" wrapText="1"/>
    </xf>
    <xf numFmtId="0" fontId="17" fillId="0" borderId="139" xfId="0" applyFont="1" applyBorder="1" applyAlignment="1">
      <alignment horizontal="left" vertical="center"/>
    </xf>
    <xf numFmtId="0" fontId="17" fillId="0" borderId="183" xfId="0" applyFont="1" applyBorder="1" applyAlignment="1">
      <alignment horizontal="center" wrapText="1"/>
    </xf>
    <xf numFmtId="172" fontId="17" fillId="0" borderId="182" xfId="0" applyNumberFormat="1" applyFont="1" applyBorder="1" applyAlignment="1">
      <alignment horizontal="center" wrapText="1"/>
    </xf>
    <xf numFmtId="1" fontId="35" fillId="0" borderId="0" xfId="230" applyNumberFormat="1" applyFont="1" applyAlignment="1">
      <alignment horizontal="right"/>
    </xf>
    <xf numFmtId="1" fontId="35" fillId="0" borderId="0" xfId="77" applyNumberFormat="1" applyFont="1" applyAlignment="1">
      <alignment horizontal="right"/>
    </xf>
    <xf numFmtId="1" fontId="33" fillId="0" borderId="0" xfId="230" applyNumberFormat="1" applyFont="1" applyAlignment="1">
      <alignment horizontal="right"/>
    </xf>
    <xf numFmtId="0" fontId="33" fillId="0" borderId="0" xfId="230" applyFont="1" applyAlignment="1">
      <alignment horizontal="right"/>
    </xf>
    <xf numFmtId="0" fontId="33" fillId="0" borderId="0" xfId="77" applyFont="1" applyAlignment="1">
      <alignment horizontal="right"/>
    </xf>
    <xf numFmtId="0" fontId="22" fillId="0" borderId="0" xfId="3" applyFont="1" applyAlignment="1" applyProtection="1">
      <alignment vertical="center" wrapText="1"/>
    </xf>
    <xf numFmtId="0" fontId="33" fillId="0" borderId="0" xfId="91" applyFont="1" applyAlignment="1">
      <alignment horizontal="right"/>
    </xf>
    <xf numFmtId="0" fontId="0" fillId="0" borderId="60" xfId="0" applyBorder="1" applyAlignment="1">
      <alignment horizontal="center"/>
    </xf>
    <xf numFmtId="169" fontId="0" fillId="0" borderId="60" xfId="0" applyNumberFormat="1" applyBorder="1"/>
    <xf numFmtId="0" fontId="21" fillId="0" borderId="16" xfId="0" applyFont="1" applyBorder="1" applyAlignment="1">
      <alignment wrapText="1"/>
    </xf>
    <xf numFmtId="0" fontId="0" fillId="0" borderId="87" xfId="0" applyBorder="1" applyAlignment="1">
      <alignment horizontal="center"/>
    </xf>
    <xf numFmtId="0" fontId="0" fillId="0" borderId="87" xfId="0" applyBorder="1"/>
    <xf numFmtId="169" fontId="0" fillId="0" borderId="87" xfId="0" applyNumberFormat="1" applyBorder="1"/>
    <xf numFmtId="0" fontId="21" fillId="0" borderId="23" xfId="0" applyFont="1" applyBorder="1" applyAlignment="1">
      <alignment wrapText="1"/>
    </xf>
    <xf numFmtId="0" fontId="21" fillId="0" borderId="63" xfId="7" applyFont="1" applyBorder="1" applyAlignment="1">
      <alignment horizontal="center" vertical="center"/>
    </xf>
    <xf numFmtId="0" fontId="21" fillId="0" borderId="0" xfId="3" applyFont="1" applyBorder="1" applyAlignment="1" applyProtection="1">
      <alignment vertical="center" wrapText="1"/>
    </xf>
    <xf numFmtId="1" fontId="0" fillId="0" borderId="0" xfId="0" applyNumberFormat="1"/>
    <xf numFmtId="1" fontId="21" fillId="0" borderId="0" xfId="0" applyNumberFormat="1" applyFont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1" fontId="33" fillId="0" borderId="0" xfId="0" applyNumberFormat="1" applyFont="1" applyAlignment="1">
      <alignment horizontal="right"/>
    </xf>
    <xf numFmtId="3" fontId="22" fillId="0" borderId="186" xfId="0" applyNumberFormat="1" applyFont="1" applyBorder="1"/>
    <xf numFmtId="3" fontId="22" fillId="0" borderId="20" xfId="0" applyNumberFormat="1" applyFont="1" applyBorder="1"/>
    <xf numFmtId="3" fontId="22" fillId="0" borderId="25" xfId="0" applyNumberFormat="1" applyFont="1" applyBorder="1"/>
    <xf numFmtId="169" fontId="0" fillId="0" borderId="68" xfId="0" applyNumberFormat="1" applyBorder="1"/>
    <xf numFmtId="169" fontId="0" fillId="0" borderId="69" xfId="0" applyNumberFormat="1" applyBorder="1"/>
    <xf numFmtId="0" fontId="21" fillId="0" borderId="102" xfId="3" applyFont="1" applyBorder="1" applyAlignment="1" applyProtection="1">
      <alignment horizontal="center" vertical="center"/>
    </xf>
    <xf numFmtId="0" fontId="21" fillId="0" borderId="98" xfId="3" applyFont="1" applyBorder="1" applyAlignment="1" applyProtection="1">
      <alignment vertical="center" wrapText="1"/>
    </xf>
    <xf numFmtId="1" fontId="21" fillId="0" borderId="43" xfId="7" applyNumberFormat="1" applyFont="1" applyBorder="1" applyAlignment="1">
      <alignment vertical="center"/>
    </xf>
    <xf numFmtId="1" fontId="21" fillId="0" borderId="44" xfId="7" applyNumberFormat="1" applyFont="1" applyBorder="1" applyAlignment="1">
      <alignment vertical="center"/>
    </xf>
    <xf numFmtId="1" fontId="21" fillId="0" borderId="54" xfId="7" applyNumberFormat="1" applyFont="1" applyBorder="1" applyAlignment="1">
      <alignment vertical="center"/>
    </xf>
    <xf numFmtId="1" fontId="21" fillId="0" borderId="66" xfId="0" applyNumberFormat="1" applyFont="1" applyBorder="1" applyAlignment="1">
      <alignment horizontal="right"/>
    </xf>
    <xf numFmtId="1" fontId="21" fillId="0" borderId="60" xfId="0" applyNumberFormat="1" applyFont="1" applyBorder="1" applyAlignment="1">
      <alignment horizontal="right"/>
    </xf>
    <xf numFmtId="1" fontId="21" fillId="0" borderId="67" xfId="0" applyNumberFormat="1" applyFont="1" applyBorder="1" applyAlignment="1">
      <alignment horizontal="right"/>
    </xf>
    <xf numFmtId="0" fontId="26" fillId="0" borderId="61" xfId="3" applyFont="1" applyBorder="1" applyAlignment="1" applyProtection="1">
      <alignment horizontal="right" vertical="top" wrapText="1"/>
    </xf>
    <xf numFmtId="3" fontId="17" fillId="0" borderId="26" xfId="0" applyNumberFormat="1" applyFont="1" applyBorder="1"/>
    <xf numFmtId="3" fontId="17" fillId="0" borderId="27" xfId="0" applyNumberFormat="1" applyFont="1" applyBorder="1"/>
    <xf numFmtId="3" fontId="17" fillId="0" borderId="30" xfId="0" applyNumberFormat="1" applyFont="1" applyBorder="1"/>
    <xf numFmtId="3" fontId="17" fillId="0" borderId="3" xfId="0" applyNumberFormat="1" applyFont="1" applyBorder="1"/>
    <xf numFmtId="3" fontId="17" fillId="0" borderId="29" xfId="0" applyNumberFormat="1" applyFont="1" applyBorder="1"/>
    <xf numFmtId="3" fontId="17" fillId="0" borderId="0" xfId="0" applyNumberFormat="1" applyFont="1"/>
    <xf numFmtId="9" fontId="22" fillId="0" borderId="0" xfId="0" applyNumberFormat="1" applyFont="1"/>
    <xf numFmtId="0" fontId="22" fillId="0" borderId="0" xfId="0" applyFont="1"/>
    <xf numFmtId="0" fontId="35" fillId="0" borderId="0" xfId="0" applyFont="1" applyAlignment="1">
      <alignment horizontal="right"/>
    </xf>
    <xf numFmtId="0" fontId="17" fillId="0" borderId="104" xfId="0" applyFont="1" applyBorder="1" applyAlignment="1">
      <alignment wrapText="1"/>
    </xf>
    <xf numFmtId="0" fontId="0" fillId="0" borderId="0" xfId="0" applyAlignment="1">
      <alignment horizontal="center" wrapText="1"/>
    </xf>
    <xf numFmtId="3" fontId="0" fillId="0" borderId="208" xfId="0" applyNumberFormat="1" applyBorder="1"/>
    <xf numFmtId="0" fontId="0" fillId="0" borderId="203" xfId="0" applyBorder="1"/>
    <xf numFmtId="0" fontId="0" fillId="0" borderId="193" xfId="0" applyBorder="1"/>
    <xf numFmtId="9" fontId="21" fillId="0" borderId="0" xfId="0" applyNumberFormat="1" applyFont="1"/>
    <xf numFmtId="3" fontId="0" fillId="0" borderId="0" xfId="0" applyNumberFormat="1"/>
    <xf numFmtId="0" fontId="21" fillId="0" borderId="69" xfId="3" applyFont="1" applyBorder="1" applyAlignment="1" applyProtection="1">
      <alignment vertical="center" wrapText="1"/>
    </xf>
    <xf numFmtId="1" fontId="21" fillId="0" borderId="69" xfId="3" applyNumberFormat="1" applyFont="1" applyBorder="1" applyProtection="1"/>
    <xf numFmtId="0" fontId="26" fillId="0" borderId="73" xfId="3" applyFont="1" applyBorder="1" applyAlignment="1" applyProtection="1">
      <alignment horizontal="right" vertical="top" wrapText="1"/>
    </xf>
    <xf numFmtId="0" fontId="21" fillId="0" borderId="6" xfId="3" applyFont="1" applyBorder="1" applyAlignment="1" applyProtection="1">
      <alignment horizontal="center" vertical="center"/>
    </xf>
    <xf numFmtId="0" fontId="21" fillId="0" borderId="7" xfId="3" applyFont="1" applyBorder="1" applyAlignment="1" applyProtection="1">
      <alignment vertical="center" wrapText="1"/>
    </xf>
    <xf numFmtId="9" fontId="26" fillId="0" borderId="43" xfId="3" applyNumberFormat="1" applyFont="1" applyBorder="1" applyProtection="1"/>
    <xf numFmtId="9" fontId="26" fillId="0" borderId="44" xfId="3" applyNumberFormat="1" applyFont="1" applyBorder="1" applyProtection="1"/>
    <xf numFmtId="1" fontId="21" fillId="0" borderId="70" xfId="3" applyNumberFormat="1" applyFont="1" applyBorder="1" applyProtection="1"/>
    <xf numFmtId="0" fontId="17" fillId="0" borderId="6" xfId="3" applyFont="1" applyBorder="1" applyAlignment="1" applyProtection="1">
      <alignment horizontal="center"/>
    </xf>
    <xf numFmtId="0" fontId="21" fillId="0" borderId="276" xfId="3" applyFont="1" applyBorder="1" applyAlignment="1" applyProtection="1">
      <alignment horizontal="center" vertical="center"/>
    </xf>
    <xf numFmtId="0" fontId="21" fillId="0" borderId="277" xfId="3" applyFont="1" applyBorder="1" applyAlignment="1" applyProtection="1">
      <alignment vertical="center" wrapText="1"/>
    </xf>
    <xf numFmtId="1" fontId="21" fillId="0" borderId="278" xfId="3" applyNumberFormat="1" applyFont="1" applyBorder="1" applyAlignment="1" applyProtection="1">
      <alignment vertical="center"/>
    </xf>
    <xf numFmtId="1" fontId="21" fillId="0" borderId="279" xfId="3" applyNumberFormat="1" applyFont="1" applyBorder="1" applyAlignment="1" applyProtection="1">
      <alignment vertical="center"/>
    </xf>
    <xf numFmtId="1" fontId="21" fillId="0" borderId="280" xfId="3" applyNumberFormat="1" applyFont="1" applyBorder="1" applyAlignment="1" applyProtection="1">
      <alignment vertical="center"/>
    </xf>
    <xf numFmtId="0" fontId="22" fillId="0" borderId="281" xfId="3" applyFont="1" applyBorder="1" applyAlignment="1" applyProtection="1">
      <alignment horizontal="center" vertical="center"/>
    </xf>
    <xf numFmtId="0" fontId="21" fillId="0" borderId="282" xfId="3" applyFont="1" applyBorder="1" applyAlignment="1" applyProtection="1">
      <alignment vertical="center"/>
    </xf>
    <xf numFmtId="1" fontId="21" fillId="0" borderId="282" xfId="3" applyNumberFormat="1" applyFont="1" applyBorder="1" applyAlignment="1" applyProtection="1">
      <alignment vertical="center"/>
    </xf>
    <xf numFmtId="1" fontId="21" fillId="0" borderId="283" xfId="3" applyNumberFormat="1" applyFont="1" applyBorder="1" applyAlignment="1" applyProtection="1">
      <alignment vertical="center"/>
    </xf>
    <xf numFmtId="0" fontId="17" fillId="0" borderId="284" xfId="3" applyFont="1" applyBorder="1" applyAlignment="1" applyProtection="1">
      <alignment horizontal="center"/>
    </xf>
    <xf numFmtId="0" fontId="32" fillId="0" borderId="285" xfId="3" applyFont="1" applyBorder="1" applyProtection="1"/>
    <xf numFmtId="0" fontId="17" fillId="0" borderId="129" xfId="3" applyFont="1" applyBorder="1" applyAlignment="1" applyProtection="1">
      <alignment horizontal="center"/>
    </xf>
    <xf numFmtId="0" fontId="32" fillId="0" borderId="60" xfId="3" applyFont="1" applyBorder="1" applyProtection="1"/>
    <xf numFmtId="0" fontId="17" fillId="0" borderId="281" xfId="3" applyFont="1" applyBorder="1" applyAlignment="1" applyProtection="1">
      <alignment horizontal="center"/>
    </xf>
    <xf numFmtId="0" fontId="21" fillId="0" borderId="115" xfId="3" applyFont="1" applyBorder="1" applyAlignment="1" applyProtection="1">
      <alignment vertical="center" wrapText="1"/>
    </xf>
    <xf numFmtId="0" fontId="40" fillId="0" borderId="0" xfId="0" applyFont="1"/>
    <xf numFmtId="0" fontId="0" fillId="0" borderId="265" xfId="0" applyBorder="1"/>
    <xf numFmtId="0" fontId="17" fillId="0" borderId="167" xfId="0" applyFont="1" applyBorder="1" applyAlignment="1">
      <alignment horizontal="center" vertical="center"/>
    </xf>
    <xf numFmtId="0" fontId="17" fillId="0" borderId="299" xfId="0" applyFont="1" applyBorder="1" applyAlignment="1">
      <alignment horizontal="center" wrapText="1"/>
    </xf>
    <xf numFmtId="0" fontId="21" fillId="0" borderId="101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17" fillId="0" borderId="180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7" fillId="0" borderId="188" xfId="0" applyFont="1" applyBorder="1" applyAlignment="1">
      <alignment horizontal="center" wrapText="1"/>
    </xf>
    <xf numFmtId="3" fontId="33" fillId="0" borderId="0" xfId="0" applyNumberFormat="1" applyFont="1" applyAlignment="1">
      <alignment horizontal="right"/>
    </xf>
    <xf numFmtId="176" fontId="33" fillId="0" borderId="0" xfId="1149" applyFont="1" applyFill="1" applyBorder="1" applyAlignment="1" applyProtection="1">
      <alignment horizontal="right"/>
    </xf>
    <xf numFmtId="0" fontId="17" fillId="0" borderId="4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169" xfId="0" applyFont="1" applyBorder="1" applyAlignment="1">
      <alignment horizontal="center" wrapText="1"/>
    </xf>
    <xf numFmtId="1" fontId="0" fillId="0" borderId="192" xfId="0" applyNumberFormat="1" applyBorder="1"/>
    <xf numFmtId="1" fontId="0" fillId="0" borderId="193" xfId="0" applyNumberFormat="1" applyBorder="1"/>
    <xf numFmtId="3" fontId="0" fillId="0" borderId="93" xfId="0" applyNumberFormat="1" applyBorder="1"/>
    <xf numFmtId="3" fontId="0" fillId="0" borderId="304" xfId="0" applyNumberFormat="1" applyBorder="1"/>
    <xf numFmtId="3" fontId="0" fillId="0" borderId="305" xfId="0" applyNumberFormat="1" applyBorder="1"/>
    <xf numFmtId="3" fontId="0" fillId="0" borderId="267" xfId="0" applyNumberFormat="1" applyBorder="1"/>
    <xf numFmtId="3" fontId="0" fillId="0" borderId="190" xfId="0" applyNumberFormat="1" applyBorder="1"/>
    <xf numFmtId="0" fontId="22" fillId="0" borderId="70" xfId="0" applyFont="1" applyBorder="1" applyAlignment="1">
      <alignment horizontal="center" wrapText="1"/>
    </xf>
    <xf numFmtId="0" fontId="0" fillId="0" borderId="238" xfId="0" applyBorder="1"/>
    <xf numFmtId="0" fontId="0" fillId="0" borderId="124" xfId="0" applyBorder="1"/>
    <xf numFmtId="0" fontId="0" fillId="0" borderId="303" xfId="0" applyBorder="1"/>
    <xf numFmtId="0" fontId="0" fillId="0" borderId="115" xfId="0" applyBorder="1"/>
    <xf numFmtId="0" fontId="0" fillId="0" borderId="194" xfId="0" applyBorder="1"/>
    <xf numFmtId="169" fontId="21" fillId="0" borderId="265" xfId="0" applyNumberFormat="1" applyFont="1" applyBorder="1"/>
    <xf numFmtId="169" fontId="0" fillId="0" borderId="265" xfId="0" applyNumberFormat="1" applyBorder="1"/>
    <xf numFmtId="169" fontId="0" fillId="0" borderId="202" xfId="0" applyNumberFormat="1" applyBorder="1"/>
    <xf numFmtId="169" fontId="0" fillId="0" borderId="174" xfId="0" applyNumberFormat="1" applyBorder="1"/>
    <xf numFmtId="0" fontId="0" fillId="0" borderId="201" xfId="0" applyBorder="1"/>
    <xf numFmtId="0" fontId="0" fillId="0" borderId="19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17" fillId="0" borderId="184" xfId="0" applyFont="1" applyBorder="1" applyAlignment="1">
      <alignment horizontal="center" wrapText="1"/>
    </xf>
    <xf numFmtId="0" fontId="17" fillId="0" borderId="121" xfId="0" applyFont="1" applyBorder="1" applyAlignment="1">
      <alignment horizontal="center" wrapText="1"/>
    </xf>
    <xf numFmtId="1" fontId="22" fillId="0" borderId="126" xfId="0" applyNumberFormat="1" applyFont="1" applyBorder="1"/>
    <xf numFmtId="0" fontId="0" fillId="0" borderId="101" xfId="0" applyBorder="1" applyAlignment="1">
      <alignment horizontal="center"/>
    </xf>
    <xf numFmtId="1" fontId="22" fillId="0" borderId="202" xfId="0" applyNumberFormat="1" applyFont="1" applyBorder="1"/>
    <xf numFmtId="0" fontId="0" fillId="0" borderId="179" xfId="0" applyBorder="1" applyAlignment="1">
      <alignment horizontal="center"/>
    </xf>
    <xf numFmtId="1" fontId="22" fillId="0" borderId="205" xfId="0" applyNumberFormat="1" applyFont="1" applyBorder="1"/>
    <xf numFmtId="0" fontId="22" fillId="0" borderId="128" xfId="0" applyFont="1" applyBorder="1" applyAlignment="1">
      <alignment horizontal="center" wrapText="1"/>
    </xf>
    <xf numFmtId="0" fontId="22" fillId="0" borderId="188" xfId="0" applyFont="1" applyBorder="1" applyAlignment="1">
      <alignment horizontal="center" wrapText="1"/>
    </xf>
    <xf numFmtId="0" fontId="22" fillId="0" borderId="189" xfId="0" applyFont="1" applyBorder="1" applyAlignment="1">
      <alignment horizontal="center" wrapText="1"/>
    </xf>
    <xf numFmtId="0" fontId="22" fillId="0" borderId="144" xfId="0" applyFont="1" applyBorder="1" applyAlignment="1">
      <alignment horizontal="center" wrapText="1"/>
    </xf>
    <xf numFmtId="1" fontId="0" fillId="0" borderId="118" xfId="0" applyNumberFormat="1" applyBorder="1"/>
    <xf numFmtId="1" fontId="0" fillId="0" borderId="154" xfId="0" applyNumberFormat="1" applyBorder="1"/>
    <xf numFmtId="1" fontId="0" fillId="0" borderId="238" xfId="0" applyNumberFormat="1" applyBorder="1"/>
    <xf numFmtId="1" fontId="0" fillId="0" borderId="213" xfId="0" applyNumberFormat="1" applyBorder="1"/>
    <xf numFmtId="1" fontId="0" fillId="0" borderId="211" xfId="0" applyNumberFormat="1" applyBorder="1"/>
    <xf numFmtId="1" fontId="0" fillId="0" borderId="124" xfId="0" applyNumberFormat="1" applyBorder="1"/>
    <xf numFmtId="0" fontId="21" fillId="0" borderId="0" xfId="0" applyFont="1" applyAlignment="1">
      <alignment wrapText="1"/>
    </xf>
    <xf numFmtId="3" fontId="0" fillId="0" borderId="13" xfId="0" applyNumberFormat="1" applyBorder="1"/>
    <xf numFmtId="0" fontId="0" fillId="0" borderId="97" xfId="0" applyBorder="1" applyAlignment="1">
      <alignment horizontal="center"/>
    </xf>
    <xf numFmtId="0" fontId="0" fillId="0" borderId="72" xfId="0" applyBorder="1" applyAlignment="1">
      <alignment wrapText="1"/>
    </xf>
    <xf numFmtId="3" fontId="0" fillId="0" borderId="20" xfId="0" applyNumberFormat="1" applyBorder="1"/>
    <xf numFmtId="0" fontId="0" fillId="0" borderId="150" xfId="0" applyBorder="1" applyAlignment="1">
      <alignment horizontal="center"/>
    </xf>
    <xf numFmtId="3" fontId="0" fillId="0" borderId="25" xfId="0" applyNumberFormat="1" applyBorder="1"/>
    <xf numFmtId="0" fontId="0" fillId="0" borderId="178" xfId="0" applyBorder="1" applyAlignment="1">
      <alignment horizontal="center"/>
    </xf>
    <xf numFmtId="0" fontId="0" fillId="0" borderId="7" xfId="0" applyBorder="1" applyAlignment="1">
      <alignment wrapText="1"/>
    </xf>
    <xf numFmtId="0" fontId="17" fillId="0" borderId="57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6" xfId="0" applyBorder="1" applyAlignment="1">
      <alignment wrapText="1"/>
    </xf>
    <xf numFmtId="0" fontId="21" fillId="0" borderId="66" xfId="0" applyFont="1" applyBorder="1"/>
    <xf numFmtId="0" fontId="21" fillId="0" borderId="60" xfId="0" applyFont="1" applyBorder="1"/>
    <xf numFmtId="0" fontId="22" fillId="0" borderId="125" xfId="0" applyFont="1" applyBorder="1" applyAlignment="1">
      <alignment horizontal="right"/>
    </xf>
    <xf numFmtId="0" fontId="21" fillId="0" borderId="100" xfId="0" applyFont="1" applyBorder="1" applyAlignment="1">
      <alignment horizontal="right"/>
    </xf>
    <xf numFmtId="0" fontId="0" fillId="0" borderId="102" xfId="0" applyBorder="1" applyAlignment="1">
      <alignment horizontal="center"/>
    </xf>
    <xf numFmtId="0" fontId="21" fillId="0" borderId="68" xfId="0" applyFont="1" applyBorder="1"/>
    <xf numFmtId="0" fontId="21" fillId="0" borderId="69" xfId="0" applyFont="1" applyBorder="1"/>
    <xf numFmtId="0" fontId="22" fillId="0" borderId="119" xfId="0" applyFont="1" applyBorder="1" applyAlignment="1">
      <alignment horizontal="right"/>
    </xf>
    <xf numFmtId="0" fontId="21" fillId="0" borderId="136" xfId="0" applyFont="1" applyBorder="1" applyAlignment="1">
      <alignment horizontal="right"/>
    </xf>
    <xf numFmtId="0" fontId="0" fillId="0" borderId="99" xfId="0" applyBorder="1"/>
    <xf numFmtId="168" fontId="0" fillId="0" borderId="265" xfId="0" applyNumberFormat="1" applyBorder="1"/>
    <xf numFmtId="0" fontId="0" fillId="0" borderId="136" xfId="0" applyBorder="1"/>
    <xf numFmtId="168" fontId="0" fillId="0" borderId="203" xfId="0" applyNumberFormat="1" applyBorder="1"/>
    <xf numFmtId="0" fontId="17" fillId="5" borderId="0" xfId="0" applyFont="1" applyFill="1"/>
    <xf numFmtId="0" fontId="0" fillId="5" borderId="0" xfId="0" applyFill="1"/>
    <xf numFmtId="1" fontId="17" fillId="0" borderId="13" xfId="0" applyNumberFormat="1" applyFont="1" applyBorder="1"/>
    <xf numFmtId="1" fontId="17" fillId="0" borderId="20" xfId="0" applyNumberFormat="1" applyFont="1" applyBorder="1"/>
    <xf numFmtId="0" fontId="17" fillId="0" borderId="181" xfId="0" applyFont="1" applyBorder="1" applyAlignment="1">
      <alignment horizontal="center" wrapText="1"/>
    </xf>
    <xf numFmtId="0" fontId="22" fillId="0" borderId="143" xfId="0" applyFont="1" applyBorder="1" applyAlignment="1">
      <alignment horizontal="center" wrapText="1"/>
    </xf>
    <xf numFmtId="0" fontId="26" fillId="0" borderId="0" xfId="7" applyFont="1" applyAlignment="1">
      <alignment horizontal="left"/>
    </xf>
    <xf numFmtId="0" fontId="22" fillId="0" borderId="0" xfId="7" applyFont="1"/>
    <xf numFmtId="0" fontId="22" fillId="0" borderId="4" xfId="7" applyFont="1" applyBorder="1" applyAlignment="1">
      <alignment horizontal="center" wrapText="1"/>
    </xf>
    <xf numFmtId="0" fontId="21" fillId="0" borderId="58" xfId="7" applyFont="1" applyBorder="1" applyAlignment="1">
      <alignment horizontal="center" wrapText="1"/>
    </xf>
    <xf numFmtId="0" fontId="21" fillId="0" borderId="33" xfId="7" applyFont="1" applyBorder="1" applyAlignment="1">
      <alignment horizontal="center" wrapText="1"/>
    </xf>
    <xf numFmtId="1" fontId="45" fillId="0" borderId="0" xfId="201" applyNumberFormat="1" applyFont="1" applyAlignment="1">
      <alignment horizontal="right"/>
    </xf>
    <xf numFmtId="3" fontId="21" fillId="0" borderId="89" xfId="3" applyNumberFormat="1" applyFont="1" applyBorder="1" applyAlignment="1" applyProtection="1">
      <alignment wrapText="1"/>
    </xf>
    <xf numFmtId="3" fontId="21" fillId="0" borderId="85" xfId="3" applyNumberFormat="1" applyFont="1" applyBorder="1" applyAlignment="1" applyProtection="1">
      <alignment wrapText="1"/>
    </xf>
    <xf numFmtId="3" fontId="21" fillId="0" borderId="86" xfId="3" applyNumberFormat="1" applyFont="1" applyBorder="1" applyAlignment="1" applyProtection="1">
      <alignment wrapText="1"/>
    </xf>
    <xf numFmtId="3" fontId="21" fillId="0" borderId="90" xfId="3" applyNumberFormat="1" applyFont="1" applyBorder="1" applyAlignment="1" applyProtection="1">
      <alignment wrapText="1"/>
    </xf>
    <xf numFmtId="3" fontId="21" fillId="0" borderId="288" xfId="3" applyNumberFormat="1" applyFont="1" applyBorder="1" applyAlignment="1" applyProtection="1">
      <alignment wrapText="1"/>
    </xf>
    <xf numFmtId="0" fontId="21" fillId="0" borderId="91" xfId="3" applyFont="1" applyBorder="1" applyAlignment="1" applyProtection="1">
      <alignment horizontal="center"/>
    </xf>
    <xf numFmtId="0" fontId="21" fillId="0" borderId="186" xfId="3" applyFont="1" applyBorder="1" applyAlignment="1" applyProtection="1">
      <alignment wrapText="1"/>
    </xf>
    <xf numFmtId="3" fontId="21" fillId="0" borderId="289" xfId="3" applyNumberFormat="1" applyFont="1" applyBorder="1" applyAlignment="1" applyProtection="1">
      <alignment wrapText="1"/>
    </xf>
    <xf numFmtId="3" fontId="21" fillId="0" borderId="290" xfId="3" applyNumberFormat="1" applyFont="1" applyBorder="1" applyAlignment="1" applyProtection="1">
      <alignment wrapText="1"/>
    </xf>
    <xf numFmtId="3" fontId="21" fillId="0" borderId="291" xfId="3" applyNumberFormat="1" applyFont="1" applyBorder="1" applyAlignment="1" applyProtection="1">
      <alignment wrapText="1"/>
    </xf>
    <xf numFmtId="3" fontId="21" fillId="0" borderId="292" xfId="3" applyNumberFormat="1" applyFont="1" applyBorder="1" applyAlignment="1" applyProtection="1">
      <alignment wrapText="1"/>
    </xf>
    <xf numFmtId="3" fontId="21" fillId="4" borderId="186" xfId="3" applyNumberFormat="1" applyFont="1" applyFill="1" applyBorder="1" applyAlignment="1" applyProtection="1">
      <alignment wrapText="1"/>
    </xf>
    <xf numFmtId="3" fontId="21" fillId="0" borderId="186" xfId="3" applyNumberFormat="1" applyFont="1" applyBorder="1" applyAlignment="1" applyProtection="1">
      <alignment wrapText="1"/>
    </xf>
    <xf numFmtId="3" fontId="21" fillId="4" borderId="293" xfId="3" applyNumberFormat="1" applyFont="1" applyFill="1" applyBorder="1" applyAlignment="1" applyProtection="1">
      <alignment wrapText="1"/>
    </xf>
    <xf numFmtId="3" fontId="21" fillId="0" borderId="294" xfId="3" applyNumberFormat="1" applyFont="1" applyBorder="1" applyAlignment="1" applyProtection="1">
      <alignment wrapText="1"/>
    </xf>
    <xf numFmtId="3" fontId="21" fillId="4" borderId="187" xfId="3" applyNumberFormat="1" applyFont="1" applyFill="1" applyBorder="1" applyAlignment="1" applyProtection="1">
      <alignment wrapText="1"/>
    </xf>
    <xf numFmtId="0" fontId="21" fillId="0" borderId="188" xfId="3" applyFont="1" applyBorder="1" applyAlignment="1" applyProtection="1">
      <alignment horizontal="center"/>
    </xf>
    <xf numFmtId="0" fontId="21" fillId="0" borderId="0" xfId="3" applyFont="1" applyBorder="1" applyAlignment="1" applyProtection="1">
      <alignment wrapText="1"/>
    </xf>
    <xf numFmtId="3" fontId="21" fillId="4" borderId="0" xfId="3" applyNumberFormat="1" applyFont="1" applyFill="1" applyBorder="1" applyAlignment="1" applyProtection="1">
      <alignment wrapText="1"/>
    </xf>
    <xf numFmtId="3" fontId="21" fillId="0" borderId="0" xfId="3" applyNumberFormat="1" applyFont="1" applyBorder="1" applyAlignment="1" applyProtection="1">
      <alignment wrapText="1"/>
    </xf>
    <xf numFmtId="3" fontId="21" fillId="4" borderId="295" xfId="3" applyNumberFormat="1" applyFont="1" applyFill="1" applyBorder="1" applyAlignment="1" applyProtection="1">
      <alignment wrapText="1"/>
    </xf>
    <xf numFmtId="3" fontId="22" fillId="4" borderId="144" xfId="3" applyNumberFormat="1" applyFont="1" applyFill="1" applyBorder="1" applyAlignment="1" applyProtection="1">
      <alignment wrapText="1"/>
    </xf>
    <xf numFmtId="0" fontId="22" fillId="0" borderId="68" xfId="3" applyFont="1" applyBorder="1" applyAlignment="1" applyProtection="1">
      <alignment horizontal="center"/>
    </xf>
    <xf numFmtId="0" fontId="21" fillId="0" borderId="118" xfId="3" applyFont="1" applyBorder="1" applyProtection="1"/>
    <xf numFmtId="3" fontId="21" fillId="0" borderId="68" xfId="3" applyNumberFormat="1" applyFont="1" applyBorder="1" applyProtection="1"/>
    <xf numFmtId="3" fontId="21" fillId="0" borderId="69" xfId="3" applyNumberFormat="1" applyFont="1" applyBorder="1" applyProtection="1"/>
    <xf numFmtId="3" fontId="21" fillId="0" borderId="118" xfId="3" applyNumberFormat="1" applyFont="1" applyBorder="1" applyProtection="1"/>
    <xf numFmtId="3" fontId="21" fillId="0" borderId="70" xfId="3" applyNumberFormat="1" applyFont="1" applyBorder="1" applyProtection="1"/>
    <xf numFmtId="3" fontId="21" fillId="4" borderId="154" xfId="3" applyNumberFormat="1" applyFont="1" applyFill="1" applyBorder="1" applyProtection="1"/>
    <xf numFmtId="3" fontId="22" fillId="4" borderId="251" xfId="3" applyNumberFormat="1" applyFont="1" applyFill="1" applyBorder="1" applyProtection="1"/>
    <xf numFmtId="3" fontId="21" fillId="0" borderId="256" xfId="3" applyNumberFormat="1" applyFont="1" applyBorder="1" applyProtection="1"/>
    <xf numFmtId="3" fontId="22" fillId="4" borderId="203" xfId="3" applyNumberFormat="1" applyFont="1" applyFill="1" applyBorder="1" applyProtection="1"/>
    <xf numFmtId="0" fontId="22" fillId="0" borderId="87" xfId="3" applyFont="1" applyBorder="1" applyAlignment="1" applyProtection="1">
      <alignment horizontal="center"/>
    </xf>
    <xf numFmtId="0" fontId="21" fillId="0" borderId="115" xfId="3" applyFont="1" applyBorder="1" applyProtection="1"/>
    <xf numFmtId="3" fontId="21" fillId="0" borderId="213" xfId="3" applyNumberFormat="1" applyFont="1" applyBorder="1" applyProtection="1"/>
    <xf numFmtId="3" fontId="21" fillId="0" borderId="87" xfId="3" applyNumberFormat="1" applyFont="1" applyBorder="1" applyProtection="1"/>
    <xf numFmtId="3" fontId="21" fillId="0" borderId="211" xfId="3" applyNumberFormat="1" applyFont="1" applyBorder="1" applyProtection="1"/>
    <xf numFmtId="3" fontId="21" fillId="4" borderId="238" xfId="3" applyNumberFormat="1" applyFont="1" applyFill="1" applyBorder="1" applyProtection="1"/>
    <xf numFmtId="3" fontId="21" fillId="0" borderId="115" xfId="3" applyNumberFormat="1" applyFont="1" applyBorder="1" applyProtection="1"/>
    <xf numFmtId="3" fontId="22" fillId="4" borderId="287" xfId="3" applyNumberFormat="1" applyFont="1" applyFill="1" applyBorder="1" applyProtection="1"/>
    <xf numFmtId="3" fontId="21" fillId="0" borderId="296" xfId="3" applyNumberFormat="1" applyFont="1" applyBorder="1" applyProtection="1"/>
    <xf numFmtId="3" fontId="22" fillId="4" borderId="238" xfId="3" applyNumberFormat="1" applyFont="1" applyFill="1" applyBorder="1" applyProtection="1"/>
    <xf numFmtId="0" fontId="22" fillId="0" borderId="60" xfId="3" applyFont="1" applyBorder="1" applyAlignment="1" applyProtection="1">
      <alignment horizontal="center"/>
    </xf>
    <xf numFmtId="0" fontId="21" fillId="0" borderId="105" xfId="3" applyFont="1" applyBorder="1" applyProtection="1"/>
    <xf numFmtId="3" fontId="21" fillId="0" borderId="66" xfId="3" applyNumberFormat="1" applyFont="1" applyBorder="1" applyProtection="1"/>
    <xf numFmtId="3" fontId="21" fillId="0" borderId="60" xfId="3" applyNumberFormat="1" applyFont="1" applyBorder="1" applyProtection="1"/>
    <xf numFmtId="3" fontId="21" fillId="0" borderId="67" xfId="3" applyNumberFormat="1" applyFont="1" applyBorder="1" applyProtection="1"/>
    <xf numFmtId="3" fontId="21" fillId="4" borderId="124" xfId="3" applyNumberFormat="1" applyFont="1" applyFill="1" applyBorder="1" applyProtection="1"/>
    <xf numFmtId="3" fontId="21" fillId="0" borderId="105" xfId="3" applyNumberFormat="1" applyFont="1" applyBorder="1" applyProtection="1"/>
    <xf numFmtId="3" fontId="22" fillId="4" borderId="250" xfId="3" applyNumberFormat="1" applyFont="1" applyFill="1" applyBorder="1" applyProtection="1"/>
    <xf numFmtId="3" fontId="21" fillId="0" borderId="257" xfId="3" applyNumberFormat="1" applyFont="1" applyBorder="1" applyProtection="1"/>
    <xf numFmtId="3" fontId="22" fillId="4" borderId="124" xfId="3" applyNumberFormat="1" applyFont="1" applyFill="1" applyBorder="1" applyProtection="1"/>
    <xf numFmtId="0" fontId="22" fillId="0" borderId="46" xfId="3" applyFont="1" applyBorder="1" applyAlignment="1" applyProtection="1">
      <alignment horizontal="center"/>
    </xf>
    <xf numFmtId="0" fontId="21" fillId="0" borderId="29" xfId="3" applyFont="1" applyBorder="1" applyProtection="1"/>
    <xf numFmtId="3" fontId="21" fillId="0" borderId="192" xfId="3" applyNumberFormat="1" applyFont="1" applyBorder="1" applyProtection="1"/>
    <xf numFmtId="3" fontId="21" fillId="0" borderId="193" xfId="3" applyNumberFormat="1" applyFont="1" applyBorder="1" applyProtection="1"/>
    <xf numFmtId="3" fontId="21" fillId="0" borderId="260" xfId="3" applyNumberFormat="1" applyFont="1" applyBorder="1" applyProtection="1"/>
    <xf numFmtId="3" fontId="21" fillId="0" borderId="174" xfId="3" applyNumberFormat="1" applyFont="1" applyBorder="1" applyProtection="1"/>
    <xf numFmtId="3" fontId="21" fillId="4" borderId="112" xfId="3" applyNumberFormat="1" applyFont="1" applyFill="1" applyBorder="1" applyProtection="1"/>
    <xf numFmtId="3" fontId="21" fillId="0" borderId="158" xfId="3" applyNumberFormat="1" applyFont="1" applyBorder="1" applyProtection="1"/>
    <xf numFmtId="3" fontId="22" fillId="4" borderId="297" xfId="3" applyNumberFormat="1" applyFont="1" applyFill="1" applyBorder="1" applyProtection="1"/>
    <xf numFmtId="3" fontId="21" fillId="0" borderId="298" xfId="3" applyNumberFormat="1" applyFont="1" applyBorder="1" applyProtection="1"/>
    <xf numFmtId="3" fontId="22" fillId="4" borderId="4" xfId="3" applyNumberFormat="1" applyFont="1" applyFill="1" applyBorder="1" applyProtection="1"/>
    <xf numFmtId="0" fontId="23" fillId="0" borderId="0" xfId="7" applyFont="1" applyAlignment="1">
      <alignment wrapText="1"/>
    </xf>
    <xf numFmtId="1" fontId="0" fillId="0" borderId="60" xfId="3" applyNumberFormat="1" applyFont="1" applyBorder="1" applyProtection="1"/>
    <xf numFmtId="0" fontId="0" fillId="0" borderId="68" xfId="3" applyFont="1" applyBorder="1" applyAlignment="1" applyProtection="1">
      <alignment horizontal="center"/>
    </xf>
    <xf numFmtId="0" fontId="47" fillId="0" borderId="0" xfId="3" applyFont="1" applyAlignment="1" applyProtection="1">
      <alignment horizontal="left"/>
    </xf>
    <xf numFmtId="1" fontId="48" fillId="0" borderId="0" xfId="201" applyNumberFormat="1" applyFont="1" applyAlignment="1">
      <alignment horizontal="right"/>
    </xf>
    <xf numFmtId="1" fontId="45" fillId="0" borderId="0" xfId="201" applyNumberFormat="1" applyFont="1" applyAlignment="1">
      <alignment wrapText="1"/>
    </xf>
    <xf numFmtId="0" fontId="0" fillId="0" borderId="69" xfId="3" applyFont="1" applyBorder="1" applyProtection="1"/>
    <xf numFmtId="0" fontId="0" fillId="0" borderId="7" xfId="3" applyFont="1" applyBorder="1" applyProtection="1"/>
    <xf numFmtId="1" fontId="0" fillId="0" borderId="275" xfId="3" applyNumberFormat="1" applyFont="1" applyBorder="1" applyProtection="1"/>
    <xf numFmtId="1" fontId="0" fillId="0" borderId="274" xfId="3" applyNumberFormat="1" applyFont="1" applyBorder="1" applyProtection="1"/>
    <xf numFmtId="1" fontId="0" fillId="0" borderId="43" xfId="3" applyNumberFormat="1" applyFont="1" applyBorder="1" applyProtection="1"/>
    <xf numFmtId="1" fontId="0" fillId="0" borderId="285" xfId="3" applyNumberFormat="1" applyFont="1" applyBorder="1" applyProtection="1"/>
    <xf numFmtId="1" fontId="0" fillId="0" borderId="286" xfId="3" applyNumberFormat="1" applyFont="1" applyBorder="1" applyProtection="1"/>
    <xf numFmtId="1" fontId="0" fillId="0" borderId="123" xfId="3" applyNumberFormat="1" applyFont="1" applyBorder="1" applyProtection="1"/>
    <xf numFmtId="0" fontId="0" fillId="0" borderId="282" xfId="3" applyFont="1" applyBorder="1" applyProtection="1"/>
    <xf numFmtId="1" fontId="0" fillId="0" borderId="282" xfId="3" applyNumberFormat="1" applyFont="1" applyBorder="1" applyProtection="1"/>
    <xf numFmtId="1" fontId="0" fillId="0" borderId="283" xfId="3" applyNumberFormat="1" applyFont="1" applyBorder="1" applyProtection="1"/>
    <xf numFmtId="0" fontId="0" fillId="0" borderId="0" xfId="456" applyFont="1"/>
    <xf numFmtId="0" fontId="27" fillId="0" borderId="0" xfId="52"/>
    <xf numFmtId="0" fontId="27" fillId="0" borderId="0" xfId="49"/>
    <xf numFmtId="0" fontId="0" fillId="0" borderId="16" xfId="0" applyBorder="1"/>
    <xf numFmtId="172" fontId="0" fillId="0" borderId="0" xfId="0" applyNumberFormat="1"/>
    <xf numFmtId="9" fontId="0" fillId="0" borderId="116" xfId="2" applyNumberFormat="1" applyFont="1" applyBorder="1"/>
    <xf numFmtId="9" fontId="0" fillId="0" borderId="125" xfId="2" applyNumberFormat="1" applyFont="1" applyBorder="1"/>
    <xf numFmtId="9" fontId="0" fillId="0" borderId="119" xfId="2" applyNumberFormat="1" applyFont="1" applyBorder="1"/>
    <xf numFmtId="0" fontId="0" fillId="0" borderId="71" xfId="0" applyBorder="1" applyAlignment="1">
      <alignment wrapText="1"/>
    </xf>
    <xf numFmtId="0" fontId="0" fillId="0" borderId="158" xfId="0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" xfId="0" applyBorder="1"/>
    <xf numFmtId="0" fontId="17" fillId="0" borderId="4" xfId="0" applyFont="1" applyBorder="1"/>
    <xf numFmtId="0" fontId="21" fillId="0" borderId="11" xfId="3" applyFont="1" applyBorder="1" applyAlignment="1" applyProtection="1">
      <alignment vertical="center" wrapText="1"/>
    </xf>
    <xf numFmtId="0" fontId="0" fillId="0" borderId="229" xfId="0" applyBorder="1"/>
    <xf numFmtId="0" fontId="0" fillId="0" borderId="9" xfId="0" applyBorder="1"/>
    <xf numFmtId="0" fontId="0" fillId="0" borderId="48" xfId="0" applyBorder="1"/>
    <xf numFmtId="168" fontId="0" fillId="0" borderId="14" xfId="0" applyNumberFormat="1" applyBorder="1"/>
    <xf numFmtId="0" fontId="0" fillId="0" borderId="20" xfId="0" applyBorder="1"/>
    <xf numFmtId="0" fontId="0" fillId="0" borderId="230" xfId="0" applyBorder="1"/>
    <xf numFmtId="0" fontId="0" fillId="0" borderId="18" xfId="0" applyBorder="1"/>
    <xf numFmtId="0" fontId="0" fillId="0" borderId="50" xfId="0" applyBorder="1"/>
    <xf numFmtId="0" fontId="0" fillId="0" borderId="49" xfId="0" applyBorder="1"/>
    <xf numFmtId="0" fontId="0" fillId="0" borderId="56" xfId="0" applyBorder="1"/>
    <xf numFmtId="0" fontId="0" fillId="0" borderId="231" xfId="0" applyBorder="1"/>
    <xf numFmtId="0" fontId="0" fillId="0" borderId="36" xfId="0" applyBorder="1"/>
    <xf numFmtId="0" fontId="0" fillId="0" borderId="110" xfId="0" applyBorder="1"/>
    <xf numFmtId="0" fontId="0" fillId="0" borderId="51" xfId="0" applyBorder="1"/>
    <xf numFmtId="0" fontId="0" fillId="0" borderId="6" xfId="0" applyBorder="1" applyAlignment="1">
      <alignment horizontal="center"/>
    </xf>
    <xf numFmtId="0" fontId="21" fillId="0" borderId="7" xfId="3" applyFont="1" applyBorder="1" applyAlignment="1" applyProtection="1">
      <alignment vertical="center"/>
    </xf>
    <xf numFmtId="0" fontId="0" fillId="0" borderId="93" xfId="0" applyBorder="1"/>
    <xf numFmtId="0" fontId="0" fillId="0" borderId="198" xfId="0" applyBorder="1"/>
    <xf numFmtId="0" fontId="0" fillId="0" borderId="55" xfId="0" applyBorder="1"/>
    <xf numFmtId="0" fontId="0" fillId="0" borderId="232" xfId="0" applyBorder="1"/>
    <xf numFmtId="0" fontId="0" fillId="0" borderId="34" xfId="0" applyBorder="1"/>
    <xf numFmtId="0" fontId="0" fillId="0" borderId="109" xfId="0" applyBorder="1"/>
    <xf numFmtId="0" fontId="0" fillId="0" borderId="164" xfId="0" applyBorder="1"/>
    <xf numFmtId="0" fontId="0" fillId="0" borderId="101" xfId="0" applyBorder="1"/>
    <xf numFmtId="0" fontId="0" fillId="0" borderId="206" xfId="0" applyBorder="1"/>
    <xf numFmtId="0" fontId="0" fillId="0" borderId="165" xfId="0" applyBorder="1"/>
    <xf numFmtId="0" fontId="0" fillId="0" borderId="108" xfId="0" applyBorder="1"/>
    <xf numFmtId="0" fontId="0" fillId="0" borderId="199" xfId="0" applyBorder="1"/>
    <xf numFmtId="0" fontId="0" fillId="0" borderId="163" xfId="0" applyBorder="1"/>
    <xf numFmtId="170" fontId="0" fillId="0" borderId="0" xfId="2" applyNumberFormat="1" applyFont="1"/>
    <xf numFmtId="171" fontId="0" fillId="0" borderId="0" xfId="1" applyNumberFormat="1" applyFont="1"/>
    <xf numFmtId="171" fontId="17" fillId="0" borderId="0" xfId="1" applyNumberFormat="1" applyFont="1" applyFill="1" applyAlignment="1">
      <alignment vertical="center"/>
    </xf>
    <xf numFmtId="0" fontId="17" fillId="0" borderId="57" xfId="0" applyFont="1" applyBorder="1" applyAlignment="1">
      <alignment horizontal="center" vertical="center"/>
    </xf>
    <xf numFmtId="9" fontId="26" fillId="0" borderId="69" xfId="2" applyNumberFormat="1" applyFont="1" applyFill="1" applyBorder="1" applyAlignment="1" applyProtection="1">
      <alignment horizontal="right"/>
    </xf>
    <xf numFmtId="9" fontId="26" fillId="0" borderId="70" xfId="2" applyNumberFormat="1" applyFont="1" applyFill="1" applyBorder="1" applyAlignment="1" applyProtection="1">
      <alignment horizontal="right"/>
    </xf>
    <xf numFmtId="1" fontId="21" fillId="0" borderId="70" xfId="0" applyNumberFormat="1" applyFont="1" applyBorder="1" applyAlignment="1">
      <alignment horizontal="right"/>
    </xf>
    <xf numFmtId="1" fontId="21" fillId="0" borderId="154" xfId="0" applyNumberFormat="1" applyFont="1" applyBorder="1" applyAlignment="1">
      <alignment horizontal="right"/>
    </xf>
    <xf numFmtId="1" fontId="0" fillId="0" borderId="115" xfId="0" applyNumberFormat="1" applyBorder="1"/>
    <xf numFmtId="1" fontId="0" fillId="0" borderId="105" xfId="0" applyNumberFormat="1" applyBorder="1"/>
    <xf numFmtId="1" fontId="30" fillId="0" borderId="87" xfId="0" applyNumberFormat="1" applyFont="1" applyBorder="1"/>
    <xf numFmtId="9" fontId="26" fillId="0" borderId="115" xfId="2" applyNumberFormat="1" applyFont="1" applyFill="1" applyBorder="1" applyAlignment="1" applyProtection="1">
      <alignment horizontal="right"/>
    </xf>
    <xf numFmtId="1" fontId="21" fillId="0" borderId="213" xfId="0" applyNumberFormat="1" applyFont="1" applyBorder="1" applyAlignment="1">
      <alignment horizontal="right"/>
    </xf>
    <xf numFmtId="1" fontId="21" fillId="0" borderId="211" xfId="0" applyNumberFormat="1" applyFont="1" applyBorder="1" applyAlignment="1">
      <alignment horizontal="right"/>
    </xf>
    <xf numFmtId="1" fontId="21" fillId="0" borderId="238" xfId="0" applyNumberFormat="1" applyFont="1" applyBorder="1" applyAlignment="1">
      <alignment horizontal="right"/>
    </xf>
    <xf numFmtId="1" fontId="26" fillId="0" borderId="115" xfId="0" applyNumberFormat="1" applyFont="1" applyBorder="1" applyAlignment="1">
      <alignment horizontal="right"/>
    </xf>
    <xf numFmtId="9" fontId="26" fillId="0" borderId="211" xfId="2" applyNumberFormat="1" applyFont="1" applyFill="1" applyBorder="1" applyAlignment="1" applyProtection="1">
      <alignment horizontal="right"/>
    </xf>
    <xf numFmtId="1" fontId="30" fillId="0" borderId="60" xfId="0" applyNumberFormat="1" applyFont="1" applyBorder="1"/>
    <xf numFmtId="9" fontId="26" fillId="0" borderId="67" xfId="2" applyNumberFormat="1" applyFont="1" applyFill="1" applyBorder="1" applyAlignment="1" applyProtection="1">
      <alignment horizontal="right"/>
    </xf>
    <xf numFmtId="1" fontId="26" fillId="0" borderId="118" xfId="0" applyNumberFormat="1" applyFont="1" applyBorder="1" applyAlignment="1">
      <alignment horizontal="right"/>
    </xf>
    <xf numFmtId="1" fontId="0" fillId="0" borderId="252" xfId="0" applyNumberFormat="1" applyBorder="1"/>
    <xf numFmtId="1" fontId="0" fillId="0" borderId="236" xfId="0" applyNumberFormat="1" applyBorder="1"/>
    <xf numFmtId="9" fontId="26" fillId="0" borderId="237" xfId="2" applyNumberFormat="1" applyFont="1" applyFill="1" applyBorder="1" applyAlignment="1" applyProtection="1">
      <alignment horizontal="right"/>
    </xf>
    <xf numFmtId="1" fontId="0" fillId="0" borderId="239" xfId="0" applyNumberFormat="1" applyBorder="1"/>
    <xf numFmtId="1" fontId="0" fillId="0" borderId="176" xfId="0" applyNumberFormat="1" applyBorder="1"/>
    <xf numFmtId="1" fontId="21" fillId="0" borderId="115" xfId="0" applyNumberFormat="1" applyFont="1" applyBorder="1" applyAlignment="1">
      <alignment horizontal="right"/>
    </xf>
    <xf numFmtId="1" fontId="21" fillId="0" borderId="236" xfId="0" applyNumberFormat="1" applyFont="1" applyBorder="1" applyAlignment="1">
      <alignment horizontal="right"/>
    </xf>
    <xf numFmtId="1" fontId="0" fillId="0" borderId="219" xfId="0" applyNumberFormat="1" applyBorder="1"/>
    <xf numFmtId="1" fontId="0" fillId="0" borderId="129" xfId="0" applyNumberFormat="1" applyBorder="1"/>
    <xf numFmtId="9" fontId="26" fillId="0" borderId="123" xfId="2" applyNumberFormat="1" applyFont="1" applyFill="1" applyBorder="1" applyAlignment="1" applyProtection="1">
      <alignment horizontal="right"/>
    </xf>
    <xf numFmtId="1" fontId="0" fillId="0" borderId="133" xfId="0" applyNumberFormat="1" applyBorder="1" applyAlignment="1">
      <alignment horizontal="right"/>
    </xf>
    <xf numFmtId="1" fontId="30" fillId="0" borderId="105" xfId="0" applyNumberFormat="1" applyFont="1" applyBorder="1"/>
    <xf numFmtId="0" fontId="0" fillId="0" borderId="138" xfId="0" applyBorder="1"/>
    <xf numFmtId="0" fontId="0" fillId="0" borderId="222" xfId="0" applyBorder="1"/>
    <xf numFmtId="0" fontId="30" fillId="0" borderId="69" xfId="0" applyFont="1" applyBorder="1"/>
    <xf numFmtId="9" fontId="30" fillId="0" borderId="223" xfId="2" applyNumberFormat="1" applyFont="1" applyBorder="1" applyAlignment="1"/>
    <xf numFmtId="171" fontId="0" fillId="0" borderId="154" xfId="1" applyNumberFormat="1" applyFont="1" applyBorder="1" applyAlignment="1"/>
    <xf numFmtId="171" fontId="0" fillId="0" borderId="224" xfId="1" applyNumberFormat="1" applyFont="1" applyBorder="1" applyAlignment="1">
      <alignment horizontal="right"/>
    </xf>
    <xf numFmtId="9" fontId="30" fillId="0" borderId="223" xfId="2" applyNumberFormat="1" applyFont="1" applyFill="1" applyBorder="1" applyAlignment="1"/>
    <xf numFmtId="0" fontId="0" fillId="0" borderId="154" xfId="0" applyBorder="1"/>
    <xf numFmtId="0" fontId="30" fillId="0" borderId="118" xfId="0" applyFont="1" applyBorder="1"/>
    <xf numFmtId="9" fontId="30" fillId="0" borderId="70" xfId="2" applyNumberFormat="1" applyFont="1" applyFill="1" applyBorder="1" applyAlignment="1"/>
    <xf numFmtId="0" fontId="0" fillId="0" borderId="212" xfId="0" applyBorder="1"/>
    <xf numFmtId="0" fontId="0" fillId="0" borderId="74" xfId="0" applyBorder="1"/>
    <xf numFmtId="0" fontId="30" fillId="0" borderId="75" xfId="0" applyFont="1" applyBorder="1"/>
    <xf numFmtId="9" fontId="30" fillId="0" borderId="88" xfId="2" applyNumberFormat="1" applyFont="1" applyBorder="1" applyAlignment="1"/>
    <xf numFmtId="171" fontId="0" fillId="0" borderId="155" xfId="1" applyNumberFormat="1" applyFont="1" applyBorder="1" applyAlignment="1"/>
    <xf numFmtId="171" fontId="0" fillId="0" borderId="225" xfId="1" applyNumberFormat="1" applyFont="1" applyBorder="1" applyAlignment="1">
      <alignment horizontal="right"/>
    </xf>
    <xf numFmtId="0" fontId="0" fillId="0" borderId="21" xfId="0" applyBorder="1"/>
    <xf numFmtId="0" fontId="30" fillId="0" borderId="13" xfId="0" applyFont="1" applyBorder="1"/>
    <xf numFmtId="9" fontId="30" fillId="0" borderId="170" xfId="2" applyNumberFormat="1" applyFont="1" applyBorder="1" applyAlignment="1"/>
    <xf numFmtId="0" fontId="0" fillId="0" borderId="134" xfId="0" applyBorder="1"/>
    <xf numFmtId="0" fontId="0" fillId="0" borderId="79" xfId="0" applyBorder="1"/>
    <xf numFmtId="0" fontId="30" fillId="0" borderId="80" xfId="0" applyFont="1" applyBorder="1"/>
    <xf numFmtId="9" fontId="30" fillId="0" borderId="81" xfId="2" applyNumberFormat="1" applyFont="1" applyBorder="1" applyAlignment="1"/>
    <xf numFmtId="171" fontId="0" fillId="0" borderId="111" xfId="1" applyNumberFormat="1" applyFont="1" applyBorder="1" applyAlignment="1"/>
    <xf numFmtId="171" fontId="0" fillId="0" borderId="226" xfId="1" applyNumberFormat="1" applyFont="1" applyBorder="1" applyAlignment="1">
      <alignment horizontal="right"/>
    </xf>
    <xf numFmtId="0" fontId="0" fillId="0" borderId="15" xfId="0" applyBorder="1"/>
    <xf numFmtId="0" fontId="30" fillId="0" borderId="20" xfId="0" applyFont="1" applyBorder="1"/>
    <xf numFmtId="9" fontId="30" fillId="0" borderId="253" xfId="2" applyNumberFormat="1" applyFont="1" applyBorder="1" applyAlignment="1"/>
    <xf numFmtId="0" fontId="0" fillId="0" borderId="220" xfId="0" applyBorder="1"/>
    <xf numFmtId="0" fontId="0" fillId="0" borderId="76" xfId="0" applyBorder="1"/>
    <xf numFmtId="0" fontId="30" fillId="0" borderId="77" xfId="0" applyFont="1" applyBorder="1"/>
    <xf numFmtId="9" fontId="30" fillId="0" borderId="78" xfId="2" applyNumberFormat="1" applyFont="1" applyBorder="1" applyAlignment="1"/>
    <xf numFmtId="171" fontId="0" fillId="0" borderId="156" xfId="1" applyNumberFormat="1" applyFont="1" applyBorder="1" applyAlignment="1"/>
    <xf numFmtId="171" fontId="0" fillId="0" borderId="227" xfId="1" applyNumberFormat="1" applyFont="1" applyBorder="1" applyAlignment="1">
      <alignment horizontal="right"/>
    </xf>
    <xf numFmtId="0" fontId="0" fillId="0" borderId="38" xfId="0" applyBorder="1"/>
    <xf numFmtId="0" fontId="0" fillId="0" borderId="35" xfId="0" applyBorder="1"/>
    <xf numFmtId="0" fontId="30" fillId="0" borderId="56" xfId="0" applyFont="1" applyBorder="1"/>
    <xf numFmtId="9" fontId="30" fillId="0" borderId="254" xfId="2" applyNumberFormat="1" applyFont="1" applyBorder="1" applyAlignment="1"/>
    <xf numFmtId="0" fontId="0" fillId="0" borderId="218" xfId="0" applyBorder="1"/>
    <xf numFmtId="0" fontId="0" fillId="0" borderId="82" xfId="0" applyBorder="1"/>
    <xf numFmtId="0" fontId="0" fillId="0" borderId="83" xfId="0" applyBorder="1"/>
    <xf numFmtId="9" fontId="0" fillId="0" borderId="84" xfId="2" applyNumberFormat="1" applyFont="1" applyBorder="1" applyAlignment="1"/>
    <xf numFmtId="171" fontId="0" fillId="0" borderId="157" xfId="1" applyNumberFormat="1" applyFont="1" applyBorder="1" applyAlignment="1"/>
    <xf numFmtId="171" fontId="0" fillId="0" borderId="228" xfId="1" applyNumberFormat="1" applyFont="1" applyBorder="1" applyAlignment="1">
      <alignment horizontal="right"/>
    </xf>
    <xf numFmtId="0" fontId="30" fillId="0" borderId="83" xfId="0" applyFont="1" applyBorder="1"/>
    <xf numFmtId="9" fontId="30" fillId="0" borderId="84" xfId="2" applyNumberFormat="1" applyFont="1" applyBorder="1" applyAlignment="1"/>
    <xf numFmtId="0" fontId="0" fillId="0" borderId="221" xfId="0" applyBorder="1"/>
    <xf numFmtId="0" fontId="0" fillId="0" borderId="30" xfId="0" applyBorder="1"/>
    <xf numFmtId="0" fontId="0" fillId="0" borderId="26" xfId="0" applyBorder="1"/>
    <xf numFmtId="0" fontId="30" fillId="0" borderId="221" xfId="0" applyFont="1" applyBorder="1"/>
    <xf numFmtId="9" fontId="30" fillId="0" borderId="255" xfId="2" applyNumberFormat="1" applyFont="1" applyBorder="1" applyAlignment="1"/>
    <xf numFmtId="0" fontId="0" fillId="0" borderId="8" xfId="0" applyBorder="1"/>
    <xf numFmtId="0" fontId="0" fillId="0" borderId="17" xfId="0" applyBorder="1"/>
    <xf numFmtId="0" fontId="0" fillId="0" borderId="39" xfId="0" applyBorder="1"/>
    <xf numFmtId="0" fontId="0" fillId="0" borderId="28" xfId="0" applyBorder="1"/>
    <xf numFmtId="0" fontId="0" fillId="0" borderId="265" xfId="0" applyBorder="1" applyAlignment="1">
      <alignment wrapText="1"/>
    </xf>
    <xf numFmtId="0" fontId="0" fillId="0" borderId="174" xfId="0" applyBorder="1" applyAlignment="1">
      <alignment wrapText="1"/>
    </xf>
    <xf numFmtId="0" fontId="21" fillId="0" borderId="213" xfId="0" applyFont="1" applyBorder="1"/>
    <xf numFmtId="0" fontId="21" fillId="0" borderId="87" xfId="0" applyFont="1" applyBorder="1"/>
    <xf numFmtId="0" fontId="22" fillId="0" borderId="201" xfId="0" applyFont="1" applyBorder="1" applyAlignment="1">
      <alignment horizontal="right"/>
    </xf>
    <xf numFmtId="0" fontId="21" fillId="0" borderId="99" xfId="0" applyFont="1" applyBorder="1" applyAlignment="1">
      <alignment horizontal="right"/>
    </xf>
    <xf numFmtId="0" fontId="21" fillId="0" borderId="115" xfId="0" applyFont="1" applyBorder="1"/>
    <xf numFmtId="0" fontId="21" fillId="0" borderId="105" xfId="0" applyFont="1" applyBorder="1"/>
    <xf numFmtId="0" fontId="21" fillId="0" borderId="118" xfId="0" applyFont="1" applyBorder="1"/>
    <xf numFmtId="0" fontId="22" fillId="0" borderId="69" xfId="0" applyFont="1" applyBorder="1" applyAlignment="1">
      <alignment horizontal="center" wrapText="1"/>
    </xf>
    <xf numFmtId="0" fontId="22" fillId="0" borderId="154" xfId="0" applyFont="1" applyBorder="1" applyAlignment="1">
      <alignment horizontal="center" wrapText="1"/>
    </xf>
    <xf numFmtId="0" fontId="17" fillId="3" borderId="116" xfId="0" applyFont="1" applyFill="1" applyBorder="1" applyAlignment="1">
      <alignment wrapText="1"/>
    </xf>
    <xf numFmtId="0" fontId="22" fillId="3" borderId="119" xfId="0" applyFont="1" applyFill="1" applyBorder="1" applyAlignment="1">
      <alignment horizontal="center" wrapText="1"/>
    </xf>
    <xf numFmtId="1" fontId="30" fillId="0" borderId="154" xfId="0" applyNumberFormat="1" applyFont="1" applyBorder="1"/>
    <xf numFmtId="1" fontId="30" fillId="0" borderId="238" xfId="0" applyNumberFormat="1" applyFont="1" applyBorder="1"/>
    <xf numFmtId="1" fontId="0" fillId="0" borderId="203" xfId="0" applyNumberFormat="1" applyBorder="1"/>
    <xf numFmtId="1" fontId="0" fillId="0" borderId="265" xfId="0" applyNumberFormat="1" applyBorder="1"/>
    <xf numFmtId="9" fontId="26" fillId="0" borderId="87" xfId="2" applyNumberFormat="1" applyFont="1" applyFill="1" applyBorder="1" applyAlignment="1" applyProtection="1">
      <alignment horizontal="right"/>
    </xf>
    <xf numFmtId="1" fontId="0" fillId="0" borderId="112" xfId="0" applyNumberFormat="1" applyBorder="1"/>
    <xf numFmtId="1" fontId="0" fillId="0" borderId="194" xfId="0" applyNumberFormat="1" applyBorder="1"/>
    <xf numFmtId="1" fontId="0" fillId="0" borderId="302" xfId="0" applyNumberFormat="1" applyBorder="1"/>
    <xf numFmtId="1" fontId="0" fillId="0" borderId="125" xfId="0" applyNumberFormat="1" applyBorder="1"/>
    <xf numFmtId="0" fontId="21" fillId="0" borderId="188" xfId="7" applyFont="1" applyBorder="1" applyAlignment="1">
      <alignment horizontal="center" wrapText="1"/>
    </xf>
    <xf numFmtId="0" fontId="22" fillId="0" borderId="261" xfId="7" applyFont="1" applyBorder="1" applyAlignment="1">
      <alignment horizontal="center" wrapText="1"/>
    </xf>
    <xf numFmtId="0" fontId="22" fillId="0" borderId="242" xfId="7" applyFont="1" applyBorder="1" applyAlignment="1">
      <alignment horizontal="center"/>
    </xf>
    <xf numFmtId="0" fontId="22" fillId="0" borderId="117" xfId="7" applyFont="1" applyBorder="1" applyAlignment="1">
      <alignment horizontal="center" wrapText="1"/>
    </xf>
    <xf numFmtId="0" fontId="22" fillId="0" borderId="139" xfId="7" applyFont="1" applyBorder="1" applyAlignment="1">
      <alignment horizontal="left" vertical="center"/>
    </xf>
    <xf numFmtId="0" fontId="22" fillId="0" borderId="167" xfId="7" applyFont="1" applyBorder="1" applyAlignment="1">
      <alignment horizontal="center" wrapText="1"/>
    </xf>
    <xf numFmtId="0" fontId="50" fillId="0" borderId="186" xfId="7" applyFont="1" applyBorder="1" applyAlignment="1">
      <alignment horizontal="center" wrapText="1"/>
    </xf>
    <xf numFmtId="1" fontId="0" fillId="3" borderId="119" xfId="0" applyNumberFormat="1" applyFill="1" applyBorder="1"/>
    <xf numFmtId="1" fontId="0" fillId="3" borderId="125" xfId="0" applyNumberFormat="1" applyFill="1" applyBorder="1"/>
    <xf numFmtId="1" fontId="17" fillId="0" borderId="137" xfId="0" applyNumberFormat="1" applyFont="1" applyBorder="1"/>
    <xf numFmtId="1" fontId="17" fillId="0" borderId="100" xfId="0" applyNumberFormat="1" applyFont="1" applyBorder="1"/>
    <xf numFmtId="1" fontId="17" fillId="0" borderId="127" xfId="0" applyNumberFormat="1" applyFont="1" applyBorder="1"/>
    <xf numFmtId="1" fontId="0" fillId="3" borderId="68" xfId="0" applyNumberFormat="1" applyFill="1" applyBorder="1"/>
    <xf numFmtId="1" fontId="0" fillId="3" borderId="66" xfId="0" applyNumberFormat="1" applyFill="1" applyBorder="1"/>
    <xf numFmtId="1" fontId="0" fillId="0" borderId="202" xfId="0" applyNumberFormat="1" applyBorder="1"/>
    <xf numFmtId="1" fontId="0" fillId="3" borderId="192" xfId="0" applyNumberFormat="1" applyFill="1" applyBorder="1"/>
    <xf numFmtId="0" fontId="17" fillId="0" borderId="308" xfId="0" applyFont="1" applyBorder="1" applyAlignment="1">
      <alignment horizontal="center" wrapText="1"/>
    </xf>
    <xf numFmtId="0" fontId="17" fillId="0" borderId="195" xfId="0" applyFont="1" applyBorder="1" applyAlignment="1">
      <alignment horizontal="center" wrapText="1"/>
    </xf>
    <xf numFmtId="0" fontId="17" fillId="0" borderId="196" xfId="0" applyFont="1" applyBorder="1" applyAlignment="1">
      <alignment horizontal="center" wrapText="1"/>
    </xf>
    <xf numFmtId="0" fontId="22" fillId="0" borderId="306" xfId="0" applyFont="1" applyBorder="1" applyAlignment="1">
      <alignment horizontal="center" wrapText="1"/>
    </xf>
    <xf numFmtId="1" fontId="22" fillId="0" borderId="190" xfId="0" applyNumberFormat="1" applyFont="1" applyBorder="1"/>
    <xf numFmtId="1" fontId="22" fillId="0" borderId="144" xfId="0" applyNumberFormat="1" applyFont="1" applyBorder="1"/>
    <xf numFmtId="1" fontId="0" fillId="3" borderId="197" xfId="0" applyNumberFormat="1" applyFill="1" applyBorder="1"/>
    <xf numFmtId="0" fontId="17" fillId="0" borderId="95" xfId="0" applyFont="1" applyBorder="1" applyAlignment="1">
      <alignment horizontal="center"/>
    </xf>
    <xf numFmtId="169" fontId="0" fillId="0" borderId="309" xfId="0" applyNumberFormat="1" applyBorder="1"/>
    <xf numFmtId="169" fontId="0" fillId="0" borderId="310" xfId="0" applyNumberFormat="1" applyBorder="1"/>
    <xf numFmtId="169" fontId="0" fillId="0" borderId="311" xfId="0" applyNumberFormat="1" applyBorder="1"/>
    <xf numFmtId="0" fontId="21" fillId="0" borderId="95" xfId="3" applyFont="1" applyBorder="1" applyAlignment="1" applyProtection="1">
      <alignment horizontal="center" vertical="center"/>
    </xf>
    <xf numFmtId="0" fontId="21" fillId="0" borderId="158" xfId="3" applyFont="1" applyBorder="1" applyAlignment="1" applyProtection="1">
      <alignment vertical="center" wrapText="1"/>
    </xf>
    <xf numFmtId="1" fontId="21" fillId="0" borderId="194" xfId="7" applyNumberFormat="1" applyFont="1" applyBorder="1" applyAlignment="1">
      <alignment horizontal="right"/>
    </xf>
    <xf numFmtId="0" fontId="21" fillId="0" borderId="112" xfId="3" applyFont="1" applyBorder="1" applyAlignment="1" applyProtection="1">
      <alignment vertical="center"/>
    </xf>
    <xf numFmtId="9" fontId="26" fillId="0" borderId="112" xfId="3" applyNumberFormat="1" applyFont="1" applyBorder="1" applyAlignment="1" applyProtection="1">
      <alignment vertical="center"/>
    </xf>
    <xf numFmtId="0" fontId="21" fillId="0" borderId="158" xfId="3" applyFont="1" applyBorder="1" applyAlignment="1" applyProtection="1">
      <alignment vertical="center"/>
    </xf>
    <xf numFmtId="9" fontId="26" fillId="0" borderId="174" xfId="3" applyNumberFormat="1" applyFont="1" applyBorder="1" applyAlignment="1" applyProtection="1">
      <alignment vertical="center"/>
    </xf>
    <xf numFmtId="0" fontId="0" fillId="0" borderId="192" xfId="3" applyFont="1" applyBorder="1" applyAlignment="1" applyProtection="1">
      <alignment horizontal="center"/>
    </xf>
    <xf numFmtId="0" fontId="0" fillId="0" borderId="174" xfId="3" applyFont="1" applyBorder="1" applyProtection="1"/>
    <xf numFmtId="1" fontId="0" fillId="0" borderId="303" xfId="3" applyNumberFormat="1" applyFont="1" applyBorder="1" applyProtection="1"/>
    <xf numFmtId="0" fontId="0" fillId="0" borderId="95" xfId="3" applyFont="1" applyBorder="1" applyAlignment="1" applyProtection="1">
      <alignment horizontal="center"/>
    </xf>
    <xf numFmtId="0" fontId="0" fillId="0" borderId="158" xfId="3" applyFont="1" applyBorder="1" applyProtection="1"/>
    <xf numFmtId="0" fontId="0" fillId="0" borderId="46" xfId="3" applyFont="1" applyBorder="1" applyAlignment="1" applyProtection="1">
      <alignment horizontal="center"/>
    </xf>
    <xf numFmtId="0" fontId="0" fillId="0" borderId="29" xfId="3" applyFont="1" applyBorder="1" applyProtection="1"/>
    <xf numFmtId="1" fontId="0" fillId="0" borderId="313" xfId="3" applyNumberFormat="1" applyFont="1" applyBorder="1" applyProtection="1"/>
    <xf numFmtId="1" fontId="0" fillId="0" borderId="3" xfId="3" applyNumberFormat="1" applyFont="1" applyBorder="1" applyProtection="1"/>
    <xf numFmtId="1" fontId="0" fillId="0" borderId="4" xfId="3" applyNumberFormat="1" applyFont="1" applyBorder="1" applyProtection="1"/>
    <xf numFmtId="0" fontId="21" fillId="0" borderId="192" xfId="7" applyFont="1" applyBorder="1" applyAlignment="1">
      <alignment horizontal="center" vertical="center"/>
    </xf>
    <xf numFmtId="0" fontId="21" fillId="0" borderId="194" xfId="3" applyFont="1" applyBorder="1" applyAlignment="1" applyProtection="1">
      <alignment vertical="center" wrapText="1"/>
    </xf>
    <xf numFmtId="1" fontId="21" fillId="0" borderId="192" xfId="3" applyNumberFormat="1" applyFont="1" applyBorder="1" applyAlignment="1" applyProtection="1">
      <alignment vertical="center"/>
    </xf>
    <xf numFmtId="1" fontId="21" fillId="0" borderId="193" xfId="3" applyNumberFormat="1" applyFont="1" applyBorder="1" applyAlignment="1" applyProtection="1">
      <alignment vertical="center"/>
    </xf>
    <xf numFmtId="1" fontId="21" fillId="0" borderId="260" xfId="3" applyNumberFormat="1" applyFont="1" applyBorder="1" applyAlignment="1" applyProtection="1">
      <alignment vertical="center"/>
    </xf>
    <xf numFmtId="1" fontId="21" fillId="0" borderId="174" xfId="3" applyNumberFormat="1" applyFont="1" applyBorder="1" applyAlignment="1" applyProtection="1">
      <alignment vertical="center"/>
    </xf>
    <xf numFmtId="0" fontId="22" fillId="0" borderId="192" xfId="7" applyFont="1" applyBorder="1" applyAlignment="1">
      <alignment horizontal="center" vertical="center"/>
    </xf>
    <xf numFmtId="0" fontId="21" fillId="0" borderId="192" xfId="3" applyFont="1" applyBorder="1" applyAlignment="1" applyProtection="1">
      <alignment horizontal="center"/>
    </xf>
    <xf numFmtId="0" fontId="21" fillId="0" borderId="194" xfId="3" applyFont="1" applyBorder="1" applyAlignment="1" applyProtection="1">
      <alignment wrapText="1"/>
    </xf>
    <xf numFmtId="3" fontId="21" fillId="0" borderId="192" xfId="3" applyNumberFormat="1" applyFont="1" applyBorder="1" applyAlignment="1" applyProtection="1">
      <alignment wrapText="1"/>
    </xf>
    <xf numFmtId="3" fontId="21" fillId="0" borderId="193" xfId="3" applyNumberFormat="1" applyFont="1" applyBorder="1" applyAlignment="1" applyProtection="1">
      <alignment wrapText="1"/>
    </xf>
    <xf numFmtId="3" fontId="21" fillId="0" borderId="194" xfId="3" applyNumberFormat="1" applyFont="1" applyBorder="1" applyAlignment="1" applyProtection="1">
      <alignment wrapText="1"/>
    </xf>
    <xf numFmtId="3" fontId="21" fillId="3" borderId="192" xfId="3" applyNumberFormat="1" applyFont="1" applyFill="1" applyBorder="1" applyAlignment="1" applyProtection="1">
      <alignment wrapText="1"/>
    </xf>
    <xf numFmtId="3" fontId="21" fillId="3" borderId="197" xfId="3" applyNumberFormat="1" applyFont="1" applyFill="1" applyBorder="1" applyAlignment="1" applyProtection="1">
      <alignment wrapText="1"/>
    </xf>
    <xf numFmtId="3" fontId="21" fillId="0" borderId="112" xfId="3" applyNumberFormat="1" applyFont="1" applyBorder="1" applyAlignment="1" applyProtection="1">
      <alignment wrapText="1"/>
    </xf>
    <xf numFmtId="0" fontId="0" fillId="0" borderId="311" xfId="0" applyBorder="1" applyAlignment="1">
      <alignment wrapText="1"/>
    </xf>
    <xf numFmtId="171" fontId="0" fillId="0" borderId="213" xfId="1" applyNumberFormat="1" applyFont="1" applyBorder="1" applyAlignment="1"/>
    <xf numFmtId="171" fontId="0" fillId="0" borderId="211" xfId="1" applyNumberFormat="1" applyFont="1" applyBorder="1" applyAlignment="1"/>
    <xf numFmtId="171" fontId="0" fillId="0" borderId="265" xfId="1" applyNumberFormat="1" applyFont="1" applyBorder="1" applyAlignment="1"/>
    <xf numFmtId="171" fontId="0" fillId="0" borderId="192" xfId="1" applyNumberFormat="1" applyFont="1" applyBorder="1" applyAlignment="1"/>
    <xf numFmtId="171" fontId="0" fillId="0" borderId="260" xfId="1" applyNumberFormat="1" applyFont="1" applyBorder="1" applyAlignment="1"/>
    <xf numFmtId="171" fontId="0" fillId="0" borderId="174" xfId="1" applyNumberFormat="1" applyFont="1" applyBorder="1" applyAlignment="1"/>
    <xf numFmtId="0" fontId="17" fillId="0" borderId="213" xfId="0" applyFont="1" applyBorder="1" applyAlignment="1">
      <alignment horizontal="center"/>
    </xf>
    <xf numFmtId="0" fontId="0" fillId="0" borderId="158" xfId="0" applyBorder="1"/>
    <xf numFmtId="1" fontId="21" fillId="0" borderId="0" xfId="7" applyNumberFormat="1" applyFont="1" applyAlignment="1">
      <alignment vertical="center"/>
    </xf>
    <xf numFmtId="1" fontId="0" fillId="0" borderId="119" xfId="0" applyNumberFormat="1" applyBorder="1"/>
    <xf numFmtId="1" fontId="20" fillId="0" borderId="0" xfId="3" applyNumberFormat="1" applyFont="1" applyProtection="1"/>
    <xf numFmtId="1" fontId="21" fillId="0" borderId="312" xfId="3" applyNumberFormat="1" applyFont="1" applyBorder="1" applyProtection="1"/>
    <xf numFmtId="1" fontId="21" fillId="0" borderId="310" xfId="3" applyNumberFormat="1" applyFont="1" applyBorder="1" applyProtection="1"/>
    <xf numFmtId="1" fontId="21" fillId="0" borderId="174" xfId="3" applyNumberFormat="1" applyFont="1" applyBorder="1" applyProtection="1"/>
    <xf numFmtId="0" fontId="21" fillId="0" borderId="260" xfId="3" applyFont="1" applyBorder="1" applyAlignment="1" applyProtection="1">
      <alignment vertical="center" wrapText="1"/>
    </xf>
    <xf numFmtId="3" fontId="22" fillId="3" borderId="197" xfId="3" applyNumberFormat="1" applyFont="1" applyFill="1" applyBorder="1" applyAlignment="1" applyProtection="1">
      <alignment wrapText="1"/>
    </xf>
    <xf numFmtId="3" fontId="21" fillId="0" borderId="190" xfId="0" applyNumberFormat="1" applyFont="1" applyBorder="1"/>
    <xf numFmtId="3" fontId="21" fillId="0" borderId="174" xfId="0" applyNumberFormat="1" applyFont="1" applyBorder="1"/>
    <xf numFmtId="0" fontId="17" fillId="0" borderId="177" xfId="0" applyFont="1" applyBorder="1" applyAlignment="1">
      <alignment horizontal="center" wrapText="1"/>
    </xf>
    <xf numFmtId="0" fontId="17" fillId="0" borderId="128" xfId="0" applyFont="1" applyBorder="1" applyAlignment="1">
      <alignment horizontal="center" wrapText="1"/>
    </xf>
    <xf numFmtId="169" fontId="0" fillId="0" borderId="63" xfId="0" applyNumberFormat="1" applyBorder="1"/>
    <xf numFmtId="169" fontId="0" fillId="0" borderId="64" xfId="0" applyNumberFormat="1" applyBorder="1"/>
    <xf numFmtId="169" fontId="0" fillId="0" borderId="65" xfId="0" applyNumberFormat="1" applyBorder="1"/>
    <xf numFmtId="169" fontId="0" fillId="0" borderId="66" xfId="0" applyNumberFormat="1" applyBorder="1"/>
    <xf numFmtId="169" fontId="0" fillId="0" borderId="67" xfId="0" applyNumberFormat="1" applyBorder="1"/>
    <xf numFmtId="0" fontId="15" fillId="0" borderId="0" xfId="3" applyFont="1" applyProtection="1"/>
    <xf numFmtId="173" fontId="15" fillId="0" borderId="0" xfId="2" applyFont="1"/>
    <xf numFmtId="1" fontId="17" fillId="3" borderId="116" xfId="0" applyNumberFormat="1" applyFont="1" applyFill="1" applyBorder="1"/>
    <xf numFmtId="0" fontId="22" fillId="0" borderId="106" xfId="0" applyFont="1" applyBorder="1" applyAlignment="1">
      <alignment horizontal="center" wrapText="1"/>
    </xf>
    <xf numFmtId="0" fontId="42" fillId="0" borderId="128" xfId="0" applyFont="1" applyBorder="1" applyAlignment="1">
      <alignment horizontal="center" wrapText="1"/>
    </xf>
    <xf numFmtId="170" fontId="42" fillId="0" borderId="128" xfId="2" applyNumberFormat="1" applyFont="1" applyBorder="1" applyAlignment="1">
      <alignment horizontal="center" wrapText="1"/>
    </xf>
    <xf numFmtId="171" fontId="17" fillId="0" borderId="128" xfId="1" applyNumberFormat="1" applyFont="1" applyBorder="1" applyAlignment="1">
      <alignment horizontal="center" wrapText="1"/>
    </xf>
    <xf numFmtId="171" fontId="17" fillId="0" borderId="106" xfId="1" applyNumberFormat="1" applyFont="1" applyBorder="1" applyAlignment="1">
      <alignment horizontal="center" wrapText="1"/>
    </xf>
    <xf numFmtId="0" fontId="42" fillId="0" borderId="135" xfId="0" applyFont="1" applyBorder="1" applyAlignment="1">
      <alignment horizontal="center" wrapText="1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70" fontId="52" fillId="0" borderId="0" xfId="2" applyNumberFormat="1" applyFont="1" applyAlignment="1">
      <alignment vertical="center"/>
    </xf>
    <xf numFmtId="0" fontId="53" fillId="0" borderId="0" xfId="0" applyFont="1" applyAlignment="1">
      <alignment horizontal="left" vertical="center"/>
    </xf>
    <xf numFmtId="0" fontId="54" fillId="0" borderId="91" xfId="0" applyFont="1" applyBorder="1" applyAlignment="1">
      <alignment horizontal="center"/>
    </xf>
    <xf numFmtId="0" fontId="54" fillId="0" borderId="96" xfId="0" applyFont="1" applyBorder="1"/>
    <xf numFmtId="0" fontId="54" fillId="0" borderId="101" xfId="0" applyFont="1" applyBorder="1" applyAlignment="1">
      <alignment horizontal="center"/>
    </xf>
    <xf numFmtId="0" fontId="54" fillId="0" borderId="16" xfId="0" applyFont="1" applyBorder="1"/>
    <xf numFmtId="1" fontId="54" fillId="0" borderId="66" xfId="0" applyNumberFormat="1" applyFont="1" applyBorder="1"/>
    <xf numFmtId="1" fontId="54" fillId="0" borderId="105" xfId="0" applyNumberFormat="1" applyFont="1" applyBorder="1"/>
    <xf numFmtId="1" fontId="54" fillId="0" borderId="60" xfId="0" applyNumberFormat="1" applyFont="1" applyBorder="1"/>
    <xf numFmtId="0" fontId="54" fillId="0" borderId="179" xfId="0" applyFont="1" applyBorder="1" applyAlignment="1">
      <alignment horizontal="center"/>
    </xf>
    <xf numFmtId="0" fontId="54" fillId="0" borderId="23" xfId="0" applyFont="1" applyBorder="1"/>
    <xf numFmtId="1" fontId="54" fillId="0" borderId="68" xfId="0" applyNumberFormat="1" applyFont="1" applyBorder="1"/>
    <xf numFmtId="1" fontId="54" fillId="0" borderId="118" xfId="0" applyNumberFormat="1" applyFont="1" applyBorder="1"/>
    <xf numFmtId="1" fontId="54" fillId="0" borderId="69" xfId="0" applyNumberFormat="1" applyFont="1" applyBorder="1"/>
    <xf numFmtId="1" fontId="54" fillId="0" borderId="70" xfId="0" applyNumberFormat="1" applyFont="1" applyBorder="1"/>
    <xf numFmtId="1" fontId="54" fillId="0" borderId="67" xfId="0" applyNumberFormat="1" applyFont="1" applyBorder="1"/>
    <xf numFmtId="0" fontId="17" fillId="0" borderId="192" xfId="0" applyFont="1" applyBorder="1" applyAlignment="1">
      <alignment horizontal="center" wrapText="1"/>
    </xf>
    <xf numFmtId="0" fontId="17" fillId="0" borderId="193" xfId="0" applyFont="1" applyBorder="1" applyAlignment="1">
      <alignment horizontal="center" wrapText="1"/>
    </xf>
    <xf numFmtId="0" fontId="17" fillId="0" borderId="260" xfId="0" applyFont="1" applyBorder="1" applyAlignment="1">
      <alignment horizontal="center" wrapText="1"/>
    </xf>
    <xf numFmtId="0" fontId="17" fillId="0" borderId="303" xfId="0" applyFont="1" applyBorder="1" applyAlignment="1">
      <alignment horizontal="center" wrapText="1"/>
    </xf>
    <xf numFmtId="171" fontId="22" fillId="0" borderId="186" xfId="1" applyNumberFormat="1" applyFont="1" applyBorder="1"/>
    <xf numFmtId="171" fontId="22" fillId="0" borderId="20" xfId="1" applyNumberFormat="1" applyFont="1" applyBorder="1"/>
    <xf numFmtId="171" fontId="22" fillId="0" borderId="25" xfId="1" applyNumberFormat="1" applyFont="1" applyBorder="1"/>
    <xf numFmtId="173" fontId="54" fillId="0" borderId="125" xfId="2" applyFont="1" applyBorder="1" applyAlignment="1"/>
    <xf numFmtId="173" fontId="54" fillId="0" borderId="119" xfId="2" applyFont="1" applyBorder="1" applyAlignment="1"/>
    <xf numFmtId="0" fontId="20" fillId="0" borderId="0" xfId="0" applyFont="1" applyAlignment="1">
      <alignment horizontal="left" vertical="top"/>
    </xf>
    <xf numFmtId="0" fontId="15" fillId="0" borderId="0" xfId="211" applyAlignment="1">
      <alignment horizontal="left"/>
    </xf>
    <xf numFmtId="0" fontId="15" fillId="0" borderId="0" xfId="211"/>
    <xf numFmtId="0" fontId="17" fillId="0" borderId="0" xfId="211" applyFont="1" applyAlignment="1">
      <alignment horizontal="left" vertical="center"/>
    </xf>
    <xf numFmtId="0" fontId="17" fillId="0" borderId="0" xfId="211" applyFont="1" applyAlignment="1">
      <alignment horizontal="center" wrapText="1"/>
    </xf>
    <xf numFmtId="0" fontId="17" fillId="0" borderId="0" xfId="211" applyFont="1"/>
    <xf numFmtId="0" fontId="17" fillId="0" borderId="131" xfId="211" applyFont="1" applyBorder="1" applyAlignment="1">
      <alignment horizontal="left" vertical="center"/>
    </xf>
    <xf numFmtId="0" fontId="17" fillId="0" borderId="167" xfId="211" applyFont="1" applyBorder="1" applyAlignment="1">
      <alignment horizontal="center" wrapText="1"/>
    </xf>
    <xf numFmtId="0" fontId="56" fillId="0" borderId="0" xfId="211" applyFont="1"/>
    <xf numFmtId="0" fontId="55" fillId="0" borderId="4" xfId="211" applyFont="1" applyBorder="1" applyAlignment="1">
      <alignment horizontal="center" wrapText="1"/>
    </xf>
    <xf numFmtId="0" fontId="49" fillId="0" borderId="22" xfId="0" applyFont="1" applyBorder="1" applyAlignment="1">
      <alignment horizontal="center" wrapText="1"/>
    </xf>
    <xf numFmtId="0" fontId="49" fillId="0" borderId="315" xfId="0" applyFont="1" applyBorder="1" applyAlignment="1">
      <alignment horizontal="center" wrapText="1"/>
    </xf>
    <xf numFmtId="0" fontId="49" fillId="0" borderId="272" xfId="0" applyFont="1" applyBorder="1" applyAlignment="1">
      <alignment horizontal="center" wrapText="1"/>
    </xf>
    <xf numFmtId="0" fontId="49" fillId="0" borderId="316" xfId="0" applyFont="1" applyBorder="1" applyAlignment="1">
      <alignment horizontal="center" wrapText="1"/>
    </xf>
    <xf numFmtId="180" fontId="49" fillId="0" borderId="317" xfId="0" applyNumberFormat="1" applyFont="1" applyBorder="1" applyAlignment="1">
      <alignment horizontal="center" wrapText="1"/>
    </xf>
    <xf numFmtId="0" fontId="49" fillId="0" borderId="318" xfId="0" applyFont="1" applyBorder="1" applyAlignment="1">
      <alignment horizontal="center" wrapText="1"/>
    </xf>
    <xf numFmtId="0" fontId="49" fillId="0" borderId="317" xfId="0" applyFont="1" applyBorder="1" applyAlignment="1">
      <alignment horizontal="center" wrapText="1"/>
    </xf>
    <xf numFmtId="0" fontId="57" fillId="0" borderId="179" xfId="211" applyFont="1" applyBorder="1" applyAlignment="1">
      <alignment horizontal="center" wrapText="1"/>
    </xf>
    <xf numFmtId="181" fontId="46" fillId="0" borderId="321" xfId="0" applyNumberFormat="1" applyFont="1" applyBorder="1" applyAlignment="1">
      <alignment horizontal="right"/>
    </xf>
    <xf numFmtId="181" fontId="46" fillId="0" borderId="315" xfId="0" applyNumberFormat="1" applyFont="1" applyBorder="1" applyAlignment="1">
      <alignment horizontal="right"/>
    </xf>
    <xf numFmtId="181" fontId="46" fillId="0" borderId="301" xfId="0" applyNumberFormat="1" applyFont="1" applyBorder="1" applyAlignment="1">
      <alignment horizontal="right"/>
    </xf>
    <xf numFmtId="181" fontId="46" fillId="0" borderId="271" xfId="0" applyNumberFormat="1" applyFont="1" applyBorder="1" applyAlignment="1">
      <alignment horizontal="right"/>
    </xf>
    <xf numFmtId="0" fontId="57" fillId="0" borderId="93" xfId="211" applyFont="1" applyBorder="1" applyAlignment="1">
      <alignment horizontal="center" wrapText="1"/>
    </xf>
    <xf numFmtId="181" fontId="59" fillId="0" borderId="150" xfId="0" applyNumberFormat="1" applyFont="1" applyBorder="1" applyAlignment="1">
      <alignment horizontal="right"/>
    </xf>
    <xf numFmtId="181" fontId="59" fillId="0" borderId="10" xfId="0" applyNumberFormat="1" applyFont="1" applyBorder="1" applyAlignment="1">
      <alignment horizontal="right"/>
    </xf>
    <xf numFmtId="181" fontId="59" fillId="0" borderId="190" xfId="0" applyNumberFormat="1" applyFont="1" applyBorder="1" applyAlignment="1">
      <alignment horizontal="right"/>
    </xf>
    <xf numFmtId="0" fontId="57" fillId="0" borderId="183" xfId="211" applyFont="1" applyBorder="1" applyAlignment="1">
      <alignment horizontal="center" wrapText="1"/>
    </xf>
    <xf numFmtId="181" fontId="59" fillId="0" borderId="322" xfId="0" applyNumberFormat="1" applyFont="1" applyBorder="1" applyAlignment="1">
      <alignment horizontal="right"/>
    </xf>
    <xf numFmtId="181" fontId="59" fillId="0" borderId="3" xfId="0" applyNumberFormat="1" applyFont="1" applyBorder="1" applyAlignment="1">
      <alignment horizontal="right"/>
    </xf>
    <xf numFmtId="181" fontId="59" fillId="0" borderId="300" xfId="0" applyNumberFormat="1" applyFont="1" applyBorder="1" applyAlignment="1">
      <alignment horizontal="right"/>
    </xf>
    <xf numFmtId="0" fontId="58" fillId="0" borderId="314" xfId="211" applyFont="1" applyBorder="1" applyAlignment="1">
      <alignment horizontal="center" wrapText="1"/>
    </xf>
    <xf numFmtId="181" fontId="46" fillId="0" borderId="307" xfId="0" applyNumberFormat="1" applyFont="1" applyBorder="1" applyAlignment="1">
      <alignment horizontal="right"/>
    </xf>
    <xf numFmtId="181" fontId="46" fillId="0" borderId="52" xfId="0" applyNumberFormat="1" applyFont="1" applyBorder="1" applyAlignment="1">
      <alignment horizontal="right"/>
    </xf>
    <xf numFmtId="181" fontId="46" fillId="0" borderId="319" xfId="0" applyNumberFormat="1" applyFont="1" applyBorder="1" applyAlignment="1">
      <alignment horizontal="right"/>
    </xf>
    <xf numFmtId="181" fontId="46" fillId="0" borderId="320" xfId="0" applyNumberFormat="1" applyFont="1" applyBorder="1" applyAlignment="1">
      <alignment horizontal="right"/>
    </xf>
    <xf numFmtId="0" fontId="58" fillId="0" borderId="93" xfId="211" applyFont="1" applyBorder="1" applyAlignment="1">
      <alignment horizontal="center" wrapText="1"/>
    </xf>
    <xf numFmtId="181" fontId="59" fillId="0" borderId="13" xfId="0" applyNumberFormat="1" applyFont="1" applyBorder="1" applyAlignment="1">
      <alignment horizontal="right"/>
    </xf>
    <xf numFmtId="181" fontId="46" fillId="0" borderId="58" xfId="0" applyNumberFormat="1" applyFont="1" applyBorder="1" applyAlignment="1">
      <alignment horizontal="right"/>
    </xf>
    <xf numFmtId="181" fontId="46" fillId="0" borderId="32" xfId="0" applyNumberFormat="1" applyFont="1" applyBorder="1" applyAlignment="1">
      <alignment horizontal="right"/>
    </xf>
    <xf numFmtId="181" fontId="46" fillId="0" borderId="144" xfId="0" applyNumberFormat="1" applyFont="1" applyBorder="1" applyAlignment="1">
      <alignment horizontal="right"/>
    </xf>
    <xf numFmtId="181" fontId="46" fillId="0" borderId="132" xfId="0" applyNumberFormat="1" applyFont="1" applyBorder="1" applyAlignment="1">
      <alignment horizontal="right"/>
    </xf>
    <xf numFmtId="0" fontId="55" fillId="0" borderId="2" xfId="211" applyFont="1" applyBorder="1" applyAlignment="1">
      <alignment horizontal="center" wrapText="1"/>
    </xf>
    <xf numFmtId="173" fontId="15" fillId="0" borderId="0" xfId="212"/>
    <xf numFmtId="0" fontId="55" fillId="0" borderId="21" xfId="211" applyFont="1" applyBorder="1" applyAlignment="1">
      <alignment horizontal="center" wrapText="1"/>
    </xf>
    <xf numFmtId="181" fontId="59" fillId="0" borderId="48" xfId="0" applyNumberFormat="1" applyFont="1" applyBorder="1" applyAlignment="1">
      <alignment horizontal="right"/>
    </xf>
    <xf numFmtId="0" fontId="30" fillId="0" borderId="0" xfId="211" applyFont="1"/>
    <xf numFmtId="181" fontId="46" fillId="0" borderId="85" xfId="0" applyNumberFormat="1" applyFont="1" applyBorder="1" applyAlignment="1">
      <alignment horizontal="right"/>
    </xf>
    <xf numFmtId="181" fontId="59" fillId="0" borderId="323" xfId="0" applyNumberFormat="1" applyFont="1" applyBorder="1" applyAlignment="1">
      <alignment horizontal="right"/>
    </xf>
    <xf numFmtId="181" fontId="46" fillId="0" borderId="0" xfId="0" applyNumberFormat="1" applyFont="1" applyAlignment="1">
      <alignment horizontal="right"/>
    </xf>
    <xf numFmtId="181" fontId="59" fillId="0" borderId="132" xfId="0" applyNumberFormat="1" applyFont="1" applyBorder="1" applyAlignment="1">
      <alignment horizontal="right"/>
    </xf>
    <xf numFmtId="181" fontId="59" fillId="0" borderId="85" xfId="0" applyNumberFormat="1" applyFont="1" applyBorder="1" applyAlignment="1">
      <alignment horizontal="right"/>
    </xf>
    <xf numFmtId="181" fontId="59" fillId="0" borderId="144" xfId="0" applyNumberFormat="1" applyFont="1" applyBorder="1" applyAlignment="1">
      <alignment horizontal="right"/>
    </xf>
    <xf numFmtId="181" fontId="59" fillId="0" borderId="0" xfId="0" applyNumberFormat="1" applyFont="1" applyAlignment="1">
      <alignment horizontal="right"/>
    </xf>
    <xf numFmtId="181" fontId="46" fillId="0" borderId="273" xfId="0" applyNumberFormat="1" applyFont="1" applyBorder="1" applyAlignment="1">
      <alignment horizontal="right"/>
    </xf>
    <xf numFmtId="181" fontId="46" fillId="0" borderId="128" xfId="0" applyNumberFormat="1" applyFont="1" applyBorder="1" applyAlignment="1">
      <alignment horizontal="right"/>
    </xf>
    <xf numFmtId="181" fontId="46" fillId="0" borderId="205" xfId="0" applyNumberFormat="1" applyFont="1" applyBorder="1" applyAlignment="1">
      <alignment horizontal="right"/>
    </xf>
    <xf numFmtId="181" fontId="46" fillId="0" borderId="127" xfId="0" applyNumberFormat="1" applyFont="1" applyBorder="1" applyAlignment="1">
      <alignment horizontal="right"/>
    </xf>
    <xf numFmtId="181" fontId="59" fillId="0" borderId="266" xfId="0" applyNumberFormat="1" applyFont="1" applyBorder="1" applyAlignment="1">
      <alignment horizontal="right"/>
    </xf>
    <xf numFmtId="181" fontId="59" fillId="0" borderId="87" xfId="0" applyNumberFormat="1" applyFont="1" applyBorder="1" applyAlignment="1">
      <alignment horizontal="right"/>
    </xf>
    <xf numFmtId="181" fontId="59" fillId="0" borderId="265" xfId="0" applyNumberFormat="1" applyFont="1" applyBorder="1" applyAlignment="1">
      <alignment horizontal="right"/>
    </xf>
    <xf numFmtId="181" fontId="59" fillId="0" borderId="99" xfId="0" applyNumberFormat="1" applyFont="1" applyBorder="1" applyAlignment="1">
      <alignment horizontal="right"/>
    </xf>
    <xf numFmtId="181" fontId="46" fillId="0" borderId="131" xfId="0" applyNumberFormat="1" applyFont="1" applyBorder="1" applyAlignment="1">
      <alignment horizontal="right"/>
    </xf>
    <xf numFmtId="181" fontId="46" fillId="0" borderId="268" xfId="0" applyNumberFormat="1" applyFont="1" applyBorder="1" applyAlignment="1">
      <alignment horizontal="right"/>
    </xf>
    <xf numFmtId="181" fontId="46" fillId="0" borderId="143" xfId="0" applyNumberFormat="1" applyFont="1" applyBorder="1" applyAlignment="1">
      <alignment horizontal="right"/>
    </xf>
    <xf numFmtId="181" fontId="46" fillId="0" borderId="122" xfId="0" applyNumberFormat="1" applyFont="1" applyBorder="1" applyAlignment="1">
      <alignment horizontal="right"/>
    </xf>
    <xf numFmtId="0" fontId="58" fillId="0" borderId="5" xfId="211" applyFont="1" applyBorder="1"/>
    <xf numFmtId="181" fontId="59" fillId="0" borderId="302" xfId="0" applyNumberFormat="1" applyFont="1" applyBorder="1" applyAlignment="1">
      <alignment horizontal="right"/>
    </xf>
    <xf numFmtId="181" fontId="59" fillId="0" borderId="193" xfId="0" applyNumberFormat="1" applyFont="1" applyBorder="1" applyAlignment="1">
      <alignment horizontal="right"/>
    </xf>
    <xf numFmtId="181" fontId="59" fillId="0" borderId="174" xfId="0" applyNumberFormat="1" applyFont="1" applyBorder="1" applyAlignment="1">
      <alignment horizontal="right"/>
    </xf>
    <xf numFmtId="181" fontId="59" fillId="0" borderId="112" xfId="0" applyNumberFormat="1" applyFont="1" applyBorder="1" applyAlignment="1">
      <alignment horizontal="right"/>
    </xf>
    <xf numFmtId="0" fontId="62" fillId="0" borderId="0" xfId="211" applyFont="1"/>
    <xf numFmtId="0" fontId="63" fillId="0" borderId="0" xfId="211" applyFont="1"/>
    <xf numFmtId="0" fontId="64" fillId="0" borderId="0" xfId="211" applyFont="1"/>
    <xf numFmtId="0" fontId="65" fillId="0" borderId="0" xfId="211" applyFont="1" applyAlignment="1">
      <alignment wrapText="1"/>
    </xf>
    <xf numFmtId="0" fontId="57" fillId="0" borderId="0" xfId="211" applyFont="1"/>
    <xf numFmtId="0" fontId="17" fillId="0" borderId="31" xfId="211" applyFont="1" applyBorder="1" applyAlignment="1">
      <alignment horizontal="left" vertical="center"/>
    </xf>
    <xf numFmtId="0" fontId="17" fillId="0" borderId="53" xfId="211" applyFont="1" applyBorder="1" applyAlignment="1">
      <alignment horizontal="center" wrapText="1"/>
    </xf>
    <xf numFmtId="0" fontId="55" fillId="0" borderId="46" xfId="211" applyFont="1" applyBorder="1" applyAlignment="1">
      <alignment horizontal="center" wrapText="1"/>
    </xf>
    <xf numFmtId="0" fontId="57" fillId="0" borderId="2" xfId="211" applyFont="1" applyBorder="1" applyAlignment="1">
      <alignment horizontal="center"/>
    </xf>
    <xf numFmtId="0" fontId="57" fillId="0" borderId="59" xfId="211" applyFont="1" applyBorder="1" applyAlignment="1">
      <alignment wrapText="1"/>
    </xf>
    <xf numFmtId="0" fontId="57" fillId="0" borderId="21" xfId="211" applyFont="1" applyBorder="1" applyAlignment="1">
      <alignment horizontal="center"/>
    </xf>
    <xf numFmtId="0" fontId="58" fillId="0" borderId="11" xfId="211" applyFont="1" applyBorder="1" applyAlignment="1">
      <alignment wrapText="1"/>
    </xf>
    <xf numFmtId="0" fontId="66" fillId="0" borderId="0" xfId="211" applyFont="1"/>
    <xf numFmtId="0" fontId="57" fillId="0" borderId="23" xfId="211" applyFont="1" applyBorder="1" applyAlignment="1">
      <alignment wrapText="1"/>
    </xf>
    <xf numFmtId="181" fontId="30" fillId="0" borderId="0" xfId="211" applyNumberFormat="1" applyFont="1"/>
    <xf numFmtId="3" fontId="30" fillId="0" borderId="0" xfId="211" applyNumberFormat="1" applyFont="1"/>
    <xf numFmtId="0" fontId="58" fillId="0" borderId="59" xfId="211" applyFont="1" applyBorder="1" applyAlignment="1">
      <alignment wrapText="1"/>
    </xf>
    <xf numFmtId="182" fontId="30" fillId="0" borderId="0" xfId="211" applyNumberFormat="1" applyFont="1"/>
    <xf numFmtId="3" fontId="15" fillId="0" borderId="0" xfId="211" applyNumberFormat="1"/>
    <xf numFmtId="0" fontId="57" fillId="0" borderId="11" xfId="211" applyFont="1" applyBorder="1" applyAlignment="1">
      <alignment wrapText="1"/>
    </xf>
    <xf numFmtId="3" fontId="70" fillId="0" borderId="242" xfId="211" applyNumberFormat="1" applyFont="1" applyBorder="1"/>
    <xf numFmtId="3" fontId="70" fillId="0" borderId="206" xfId="211" applyNumberFormat="1" applyFont="1" applyBorder="1"/>
    <xf numFmtId="0" fontId="57" fillId="0" borderId="15" xfId="211" applyFont="1" applyBorder="1" applyAlignment="1">
      <alignment horizontal="center"/>
    </xf>
    <xf numFmtId="0" fontId="57" fillId="0" borderId="16" xfId="211" applyFont="1" applyBorder="1" applyAlignment="1">
      <alignment wrapText="1"/>
    </xf>
    <xf numFmtId="0" fontId="57" fillId="0" borderId="22" xfId="211" applyFont="1" applyBorder="1" applyAlignment="1">
      <alignment horizontal="center"/>
    </xf>
    <xf numFmtId="0" fontId="23" fillId="0" borderId="0" xfId="211" applyFont="1"/>
    <xf numFmtId="0" fontId="75" fillId="0" borderId="0" xfId="211" applyFont="1" applyAlignment="1">
      <alignment wrapText="1"/>
    </xf>
    <xf numFmtId="3" fontId="76" fillId="0" borderId="0" xfId="211" applyNumberFormat="1" applyFont="1" applyAlignment="1">
      <alignment horizontal="left"/>
    </xf>
    <xf numFmtId="0" fontId="76" fillId="0" borderId="0" xfId="211" applyFont="1"/>
    <xf numFmtId="171" fontId="76" fillId="0" borderId="0" xfId="215" applyNumberFormat="1" applyFont="1"/>
    <xf numFmtId="3" fontId="76" fillId="0" borderId="0" xfId="211" applyNumberFormat="1" applyFont="1" applyAlignment="1">
      <alignment horizontal="center"/>
    </xf>
    <xf numFmtId="0" fontId="76" fillId="0" borderId="0" xfId="211" applyFont="1" applyAlignment="1">
      <alignment horizontal="left"/>
    </xf>
    <xf numFmtId="0" fontId="77" fillId="0" borderId="0" xfId="211" applyFont="1" applyAlignment="1">
      <alignment horizontal="left" vertical="center"/>
    </xf>
    <xf numFmtId="0" fontId="77" fillId="0" borderId="0" xfId="211" applyFont="1" applyAlignment="1">
      <alignment horizontal="center" wrapText="1"/>
    </xf>
    <xf numFmtId="171" fontId="77" fillId="0" borderId="0" xfId="215" applyNumberFormat="1" applyFont="1" applyAlignment="1">
      <alignment horizontal="center" wrapText="1"/>
    </xf>
    <xf numFmtId="0" fontId="51" fillId="0" borderId="0" xfId="211" applyFont="1" applyAlignment="1">
      <alignment horizontal="left" vertical="center"/>
    </xf>
    <xf numFmtId="0" fontId="17" fillId="0" borderId="182" xfId="211" applyFont="1" applyBorder="1" applyAlignment="1">
      <alignment horizontal="center" wrapText="1"/>
    </xf>
    <xf numFmtId="0" fontId="17" fillId="0" borderId="95" xfId="211" applyFont="1" applyBorder="1" applyAlignment="1">
      <alignment horizontal="center" wrapText="1"/>
    </xf>
    <xf numFmtId="0" fontId="17" fillId="0" borderId="158" xfId="211" applyFont="1" applyBorder="1" applyAlignment="1">
      <alignment horizontal="center" wrapText="1"/>
    </xf>
    <xf numFmtId="0" fontId="17" fillId="0" borderId="168" xfId="211" applyFont="1" applyBorder="1" applyAlignment="1">
      <alignment horizontal="center" wrapText="1"/>
    </xf>
    <xf numFmtId="0" fontId="15" fillId="0" borderId="93" xfId="211" applyBorder="1" applyAlignment="1">
      <alignment vertical="center"/>
    </xf>
    <xf numFmtId="0" fontId="15" fillId="0" borderId="11" xfId="211" applyBorder="1" applyAlignment="1">
      <alignment vertical="center" wrapText="1"/>
    </xf>
    <xf numFmtId="0" fontId="15" fillId="0" borderId="101" xfId="211" applyBorder="1" applyAlignment="1">
      <alignment vertical="center"/>
    </xf>
    <xf numFmtId="0" fontId="15" fillId="0" borderId="16" xfId="211" applyBorder="1" applyAlignment="1">
      <alignment vertical="center" wrapText="1"/>
    </xf>
    <xf numFmtId="3" fontId="79" fillId="0" borderId="0" xfId="230" applyNumberFormat="1" applyFont="1" applyAlignment="1">
      <alignment horizontal="left"/>
    </xf>
    <xf numFmtId="0" fontId="77" fillId="0" borderId="0" xfId="211" applyFont="1"/>
    <xf numFmtId="2" fontId="0" fillId="0" borderId="0" xfId="0" applyNumberFormat="1" applyAlignment="1">
      <alignment horizontal="left"/>
    </xf>
    <xf numFmtId="2" fontId="0" fillId="0" borderId="0" xfId="0" applyNumberFormat="1"/>
    <xf numFmtId="2" fontId="76" fillId="0" borderId="0" xfId="211" applyNumberFormat="1" applyFont="1"/>
    <xf numFmtId="0" fontId="15" fillId="0" borderId="179" xfId="211" applyBorder="1" applyAlignment="1">
      <alignment vertical="center"/>
    </xf>
    <xf numFmtId="0" fontId="15" fillId="0" borderId="23" xfId="211" applyBorder="1" applyAlignment="1">
      <alignment vertical="center" wrapText="1"/>
    </xf>
    <xf numFmtId="3" fontId="77" fillId="0" borderId="0" xfId="211" applyNumberFormat="1" applyFont="1"/>
    <xf numFmtId="0" fontId="15" fillId="0" borderId="66" xfId="211" applyBorder="1" applyAlignment="1">
      <alignment horizontal="center"/>
    </xf>
    <xf numFmtId="3" fontId="78" fillId="0" borderId="125" xfId="211" applyNumberFormat="1" applyFont="1" applyBorder="1"/>
    <xf numFmtId="3" fontId="78" fillId="0" borderId="243" xfId="211" applyNumberFormat="1" applyFont="1" applyBorder="1"/>
    <xf numFmtId="3" fontId="76" fillId="0" borderId="0" xfId="211" applyNumberFormat="1" applyFont="1"/>
    <xf numFmtId="0" fontId="15" fillId="0" borderId="68" xfId="211" applyBorder="1" applyAlignment="1">
      <alignment horizontal="center"/>
    </xf>
    <xf numFmtId="3" fontId="78" fillId="0" borderId="119" xfId="211" applyNumberFormat="1" applyFont="1" applyBorder="1"/>
    <xf numFmtId="3" fontId="78" fillId="0" borderId="244" xfId="211" applyNumberFormat="1" applyFont="1" applyBorder="1"/>
    <xf numFmtId="0" fontId="15" fillId="0" borderId="235" xfId="211" applyBorder="1" applyAlignment="1">
      <alignment horizontal="center"/>
    </xf>
    <xf numFmtId="3" fontId="78" fillId="0" borderId="142" xfId="211" applyNumberFormat="1" applyFont="1" applyBorder="1"/>
    <xf numFmtId="3" fontId="78" fillId="0" borderId="131" xfId="211" applyNumberFormat="1" applyFont="1" applyBorder="1"/>
    <xf numFmtId="3" fontId="78" fillId="0" borderId="64" xfId="211" applyNumberFormat="1" applyFont="1" applyBorder="1"/>
    <xf numFmtId="0" fontId="15" fillId="0" borderId="63" xfId="211" applyBorder="1" applyAlignment="1">
      <alignment horizontal="center"/>
    </xf>
    <xf numFmtId="3" fontId="78" fillId="0" borderId="116" xfId="211" applyNumberFormat="1" applyFont="1" applyBorder="1"/>
    <xf numFmtId="3" fontId="78" fillId="0" borderId="171" xfId="211" applyNumberFormat="1" applyFont="1" applyBorder="1"/>
    <xf numFmtId="0" fontId="76" fillId="0" borderId="0" xfId="211" applyFont="1" applyAlignment="1">
      <alignment horizontal="center"/>
    </xf>
    <xf numFmtId="0" fontId="21" fillId="0" borderId="41" xfId="1151" applyFont="1" applyBorder="1" applyAlignment="1">
      <alignment horizontal="center"/>
    </xf>
    <xf numFmtId="1" fontId="84" fillId="0" borderId="0" xfId="0" applyNumberFormat="1" applyFont="1" applyAlignment="1">
      <alignment horizontal="right"/>
    </xf>
    <xf numFmtId="1" fontId="20" fillId="0" borderId="0" xfId="7" applyNumberFormat="1" applyFont="1"/>
    <xf numFmtId="49" fontId="21" fillId="0" borderId="32" xfId="1151" applyNumberFormat="1" applyFont="1" applyBorder="1" applyAlignment="1">
      <alignment horizontal="center" wrapText="1"/>
    </xf>
    <xf numFmtId="49" fontId="21" fillId="0" borderId="2" xfId="1151" applyNumberFormat="1" applyFont="1" applyBorder="1" applyAlignment="1">
      <alignment horizontal="center" wrapText="1"/>
    </xf>
    <xf numFmtId="49" fontId="21" fillId="0" borderId="61" xfId="1151" applyNumberFormat="1" applyFont="1" applyBorder="1" applyAlignment="1">
      <alignment horizontal="center" wrapText="1"/>
    </xf>
    <xf numFmtId="0" fontId="46" fillId="0" borderId="0" xfId="211" applyFont="1"/>
    <xf numFmtId="0" fontId="21" fillId="0" borderId="0" xfId="211" applyFont="1"/>
    <xf numFmtId="0" fontId="17" fillId="0" borderId="189" xfId="0" applyFont="1" applyBorder="1" applyAlignment="1">
      <alignment horizontal="center" wrapText="1"/>
    </xf>
    <xf numFmtId="0" fontId="0" fillId="0" borderId="331" xfId="0" applyBorder="1" applyAlignment="1">
      <alignment horizontal="center"/>
    </xf>
    <xf numFmtId="0" fontId="0" fillId="0" borderId="260" xfId="0" applyBorder="1" applyAlignment="1">
      <alignment wrapText="1"/>
    </xf>
    <xf numFmtId="171" fontId="17" fillId="0" borderId="126" xfId="1" applyNumberFormat="1" applyFont="1" applyBorder="1" applyAlignment="1"/>
    <xf numFmtId="0" fontId="17" fillId="0" borderId="126" xfId="0" applyFont="1" applyBorder="1" applyAlignment="1">
      <alignment wrapText="1"/>
    </xf>
    <xf numFmtId="0" fontId="17" fillId="0" borderId="238" xfId="0" applyFont="1" applyBorder="1"/>
    <xf numFmtId="0" fontId="17" fillId="0" borderId="87" xfId="0" applyFont="1" applyBorder="1"/>
    <xf numFmtId="0" fontId="17" fillId="0" borderId="115" xfId="0" applyFont="1" applyBorder="1"/>
    <xf numFmtId="0" fontId="17" fillId="0" borderId="201" xfId="0" applyFont="1" applyBorder="1"/>
    <xf numFmtId="169" fontId="22" fillId="0" borderId="265" xfId="0" applyNumberFormat="1" applyFont="1" applyBorder="1"/>
    <xf numFmtId="0" fontId="0" fillId="0" borderId="260" xfId="0" applyBorder="1"/>
    <xf numFmtId="0" fontId="17" fillId="0" borderId="261" xfId="0" applyFont="1" applyBorder="1" applyAlignment="1">
      <alignment horizontal="center" wrapText="1"/>
    </xf>
    <xf numFmtId="169" fontId="0" fillId="0" borderId="242" xfId="0" applyNumberFormat="1" applyBorder="1"/>
    <xf numFmtId="169" fontId="0" fillId="0" borderId="206" xfId="0" applyNumberFormat="1" applyBorder="1"/>
    <xf numFmtId="169" fontId="21" fillId="0" borderId="206" xfId="0" applyNumberFormat="1" applyFont="1" applyBorder="1"/>
    <xf numFmtId="169" fontId="21" fillId="0" borderId="209" xfId="0" applyNumberFormat="1" applyFont="1" applyBorder="1"/>
    <xf numFmtId="0" fontId="17" fillId="0" borderId="96" xfId="0" applyFont="1" applyBorder="1" applyAlignment="1">
      <alignment wrapText="1"/>
    </xf>
    <xf numFmtId="0" fontId="23" fillId="0" borderId="0" xfId="3" applyFont="1" applyProtection="1"/>
    <xf numFmtId="1" fontId="17" fillId="0" borderId="25" xfId="0" applyNumberFormat="1" applyFont="1" applyBorder="1"/>
    <xf numFmtId="1" fontId="17" fillId="0" borderId="116" xfId="0" applyNumberFormat="1" applyFont="1" applyBorder="1"/>
    <xf numFmtId="1" fontId="0" fillId="0" borderId="303" xfId="0" applyNumberFormat="1" applyBorder="1"/>
    <xf numFmtId="1" fontId="21" fillId="0" borderId="194" xfId="0" applyNumberFormat="1" applyFont="1" applyBorder="1"/>
    <xf numFmtId="1" fontId="0" fillId="0" borderId="260" xfId="0" applyNumberFormat="1" applyBorder="1"/>
    <xf numFmtId="1" fontId="0" fillId="6" borderId="303" xfId="0" applyNumberFormat="1" applyFill="1" applyBorder="1"/>
    <xf numFmtId="1" fontId="0" fillId="6" borderId="193" xfId="0" applyNumberFormat="1" applyFill="1" applyBorder="1"/>
    <xf numFmtId="1" fontId="0" fillId="6" borderId="260" xfId="0" applyNumberFormat="1" applyFill="1" applyBorder="1"/>
    <xf numFmtId="1" fontId="0" fillId="0" borderId="87" xfId="0" applyNumberFormat="1" applyBorder="1"/>
    <xf numFmtId="0" fontId="15" fillId="0" borderId="102" xfId="211" applyBorder="1" applyAlignment="1">
      <alignment vertical="center"/>
    </xf>
    <xf numFmtId="0" fontId="15" fillId="0" borderId="98" xfId="211" applyBorder="1" applyAlignment="1">
      <alignment vertical="center" wrapText="1"/>
    </xf>
    <xf numFmtId="0" fontId="0" fillId="0" borderId="95" xfId="0" applyBorder="1" applyAlignment="1">
      <alignment horizontal="center"/>
    </xf>
    <xf numFmtId="169" fontId="0" fillId="0" borderId="192" xfId="0" applyNumberFormat="1" applyBorder="1"/>
    <xf numFmtId="169" fontId="0" fillId="0" borderId="193" xfId="0" applyNumberFormat="1" applyBorder="1"/>
    <xf numFmtId="169" fontId="0" fillId="0" borderId="260" xfId="0" applyNumberFormat="1" applyBorder="1"/>
    <xf numFmtId="171" fontId="17" fillId="0" borderId="213" xfId="1" applyNumberFormat="1" applyFont="1" applyBorder="1" applyAlignment="1"/>
    <xf numFmtId="171" fontId="17" fillId="0" borderId="211" xfId="1" applyNumberFormat="1" applyFont="1" applyBorder="1" applyAlignment="1"/>
    <xf numFmtId="171" fontId="15" fillId="0" borderId="213" xfId="1" applyNumberFormat="1" applyFont="1" applyBorder="1" applyAlignment="1"/>
    <xf numFmtId="171" fontId="15" fillId="0" borderId="211" xfId="1" applyNumberFormat="1" applyFont="1" applyBorder="1" applyAlignment="1"/>
    <xf numFmtId="171" fontId="15" fillId="0" borderId="265" xfId="1" applyNumberFormat="1" applyFont="1" applyBorder="1" applyAlignment="1"/>
    <xf numFmtId="171" fontId="21" fillId="0" borderId="187" xfId="1" applyNumberFormat="1" applyFont="1" applyBorder="1" applyAlignment="1"/>
    <xf numFmtId="171" fontId="21" fillId="0" borderId="190" xfId="1" applyNumberFormat="1" applyFont="1" applyBorder="1" applyAlignment="1"/>
    <xf numFmtId="171" fontId="21" fillId="0" borderId="144" xfId="1" applyNumberFormat="1" applyFont="1" applyBorder="1" applyAlignment="1"/>
    <xf numFmtId="0" fontId="0" fillId="0" borderId="247" xfId="0" applyBorder="1" applyAlignment="1">
      <alignment horizontal="center"/>
    </xf>
    <xf numFmtId="169" fontId="0" fillId="0" borderId="213" xfId="0" applyNumberFormat="1" applyBorder="1"/>
    <xf numFmtId="169" fontId="0" fillId="0" borderId="211" xfId="0" applyNumberFormat="1" applyBorder="1"/>
    <xf numFmtId="3" fontId="28" fillId="0" borderId="0" xfId="3" applyNumberFormat="1" applyFont="1" applyBorder="1" applyAlignment="1">
      <alignment horizontal="right"/>
    </xf>
    <xf numFmtId="0" fontId="15" fillId="0" borderId="64" xfId="3" applyFont="1" applyBorder="1" applyProtection="1"/>
    <xf numFmtId="1" fontId="21" fillId="0" borderId="64" xfId="3" applyNumberFormat="1" applyFont="1" applyBorder="1" applyProtection="1"/>
    <xf numFmtId="1" fontId="21" fillId="0" borderId="65" xfId="3" applyNumberFormat="1" applyFont="1" applyBorder="1" applyProtection="1"/>
    <xf numFmtId="0" fontId="21" fillId="0" borderId="68" xfId="7" applyFont="1" applyBorder="1" applyAlignment="1">
      <alignment horizontal="center" vertical="center"/>
    </xf>
    <xf numFmtId="1" fontId="17" fillId="3" borderId="201" xfId="0" applyNumberFormat="1" applyFont="1" applyFill="1" applyBorder="1"/>
    <xf numFmtId="1" fontId="0" fillId="0" borderId="201" xfId="0" applyNumberFormat="1" applyBorder="1"/>
    <xf numFmtId="1" fontId="0" fillId="3" borderId="213" xfId="0" applyNumberFormat="1" applyFill="1" applyBorder="1"/>
    <xf numFmtId="1" fontId="17" fillId="0" borderId="63" xfId="0" applyNumberFormat="1" applyFont="1" applyBorder="1"/>
    <xf numFmtId="1" fontId="17" fillId="0" borderId="64" xfId="0" applyNumberFormat="1" applyFont="1" applyBorder="1"/>
    <xf numFmtId="1" fontId="17" fillId="0" borderId="65" xfId="0" applyNumberFormat="1" applyFont="1" applyBorder="1"/>
    <xf numFmtId="1" fontId="17" fillId="0" borderId="213" xfId="0" applyNumberFormat="1" applyFont="1" applyBorder="1"/>
    <xf numFmtId="1" fontId="17" fillId="0" borderId="87" xfId="0" applyNumberFormat="1" applyFont="1" applyBorder="1"/>
    <xf numFmtId="1" fontId="17" fillId="0" borderId="211" xfId="0" applyNumberFormat="1" applyFont="1" applyBorder="1"/>
    <xf numFmtId="0" fontId="15" fillId="0" borderId="139" xfId="211" applyBorder="1" applyAlignment="1">
      <alignment vertical="center"/>
    </xf>
    <xf numFmtId="0" fontId="17" fillId="0" borderId="169" xfId="211" applyFont="1" applyBorder="1" applyAlignment="1">
      <alignment vertical="center" wrapText="1"/>
    </xf>
    <xf numFmtId="0" fontId="15" fillId="0" borderId="169" xfId="211" applyBorder="1" applyAlignment="1">
      <alignment vertical="center" wrapText="1"/>
    </xf>
    <xf numFmtId="0" fontId="17" fillId="0" borderId="162" xfId="211" applyFont="1" applyBorder="1" applyAlignment="1">
      <alignment horizontal="center" wrapText="1"/>
    </xf>
    <xf numFmtId="0" fontId="17" fillId="0" borderId="22" xfId="211" applyFont="1" applyBorder="1" applyAlignment="1">
      <alignment horizontal="center" wrapText="1"/>
    </xf>
    <xf numFmtId="0" fontId="17" fillId="0" borderId="315" xfId="211" applyFont="1" applyBorder="1" applyAlignment="1">
      <alignment horizontal="center" wrapText="1"/>
    </xf>
    <xf numFmtId="0" fontId="17" fillId="0" borderId="23" xfId="211" applyFont="1" applyBorder="1" applyAlignment="1">
      <alignment horizontal="center" wrapText="1"/>
    </xf>
    <xf numFmtId="0" fontId="0" fillId="0" borderId="0" xfId="211" applyFont="1"/>
    <xf numFmtId="3" fontId="70" fillId="0" borderId="187" xfId="211" applyNumberFormat="1" applyFont="1" applyBorder="1"/>
    <xf numFmtId="3" fontId="70" fillId="0" borderId="191" xfId="211" applyNumberFormat="1" applyFont="1" applyBorder="1"/>
    <xf numFmtId="0" fontId="69" fillId="0" borderId="332" xfId="0" applyFont="1" applyBorder="1" applyAlignment="1">
      <alignment horizontal="center" wrapText="1"/>
    </xf>
    <xf numFmtId="0" fontId="69" fillId="0" borderId="324" xfId="0" applyFont="1" applyBorder="1" applyAlignment="1">
      <alignment horizontal="center" wrapText="1"/>
    </xf>
    <xf numFmtId="0" fontId="69" fillId="0" borderId="333" xfId="0" applyFont="1" applyBorder="1" applyAlignment="1">
      <alignment horizontal="center" wrapText="1"/>
    </xf>
    <xf numFmtId="3" fontId="70" fillId="0" borderId="60" xfId="211" applyNumberFormat="1" applyFont="1" applyBorder="1"/>
    <xf numFmtId="3" fontId="70" fillId="0" borderId="63" xfId="211" applyNumberFormat="1" applyFont="1" applyBorder="1"/>
    <xf numFmtId="3" fontId="70" fillId="0" borderId="64" xfId="211" applyNumberFormat="1" applyFont="1" applyBorder="1"/>
    <xf numFmtId="3" fontId="70" fillId="0" borderId="65" xfId="211" applyNumberFormat="1" applyFont="1" applyBorder="1"/>
    <xf numFmtId="3" fontId="70" fillId="0" borderId="66" xfId="211" applyNumberFormat="1" applyFont="1" applyBorder="1"/>
    <xf numFmtId="3" fontId="70" fillId="0" borderId="67" xfId="211" applyNumberFormat="1" applyFont="1" applyBorder="1"/>
    <xf numFmtId="175" fontId="62" fillId="0" borderId="0" xfId="1" applyFont="1"/>
    <xf numFmtId="175" fontId="57" fillId="0" borderId="0" xfId="1" applyFont="1"/>
    <xf numFmtId="0" fontId="49" fillId="0" borderId="334" xfId="0" applyFont="1" applyBorder="1" applyAlignment="1">
      <alignment horizontal="center" wrapText="1"/>
    </xf>
    <xf numFmtId="181" fontId="46" fillId="0" borderId="130" xfId="0" applyNumberFormat="1" applyFont="1" applyBorder="1" applyAlignment="1">
      <alignment horizontal="right"/>
    </xf>
    <xf numFmtId="181" fontId="59" fillId="0" borderId="310" xfId="0" applyNumberFormat="1" applyFont="1" applyBorder="1" applyAlignment="1">
      <alignment horizontal="right"/>
    </xf>
    <xf numFmtId="0" fontId="50" fillId="0" borderId="0" xfId="0" applyFont="1" applyAlignment="1">
      <alignment horizontal="right"/>
    </xf>
    <xf numFmtId="3" fontId="50" fillId="0" borderId="0" xfId="3" applyNumberFormat="1" applyFont="1" applyBorder="1" applyAlignment="1">
      <alignment horizontal="right"/>
    </xf>
    <xf numFmtId="3" fontId="85" fillId="0" borderId="0" xfId="3" applyNumberFormat="1" applyFont="1" applyBorder="1" applyAlignment="1">
      <alignment horizontal="right"/>
    </xf>
    <xf numFmtId="3" fontId="21" fillId="0" borderId="198" xfId="0" applyNumberFormat="1" applyFont="1" applyBorder="1"/>
    <xf numFmtId="3" fontId="21" fillId="0" borderId="197" xfId="0" applyNumberFormat="1" applyFont="1" applyBorder="1"/>
    <xf numFmtId="0" fontId="0" fillId="0" borderId="271" xfId="0" applyBorder="1" applyAlignment="1">
      <alignment horizontal="center"/>
    </xf>
    <xf numFmtId="0" fontId="0" fillId="0" borderId="272" xfId="0" applyBorder="1" applyAlignment="1">
      <alignment wrapText="1"/>
    </xf>
    <xf numFmtId="0" fontId="17" fillId="0" borderId="331" xfId="0" applyFont="1" applyBorder="1" applyAlignment="1">
      <alignment horizontal="center"/>
    </xf>
    <xf numFmtId="0" fontId="17" fillId="0" borderId="71" xfId="0" applyFont="1" applyBorder="1" applyAlignment="1">
      <alignment wrapText="1"/>
    </xf>
    <xf numFmtId="3" fontId="17" fillId="0" borderId="186" xfId="0" applyNumberFormat="1" applyFont="1" applyBorder="1"/>
    <xf numFmtId="3" fontId="22" fillId="0" borderId="242" xfId="0" applyNumberFormat="1" applyFont="1" applyBorder="1"/>
    <xf numFmtId="3" fontId="22" fillId="0" borderId="187" xfId="0" applyNumberFormat="1" applyFont="1" applyBorder="1"/>
    <xf numFmtId="3" fontId="17" fillId="0" borderId="65" xfId="0" applyNumberFormat="1" applyFont="1" applyBorder="1"/>
    <xf numFmtId="0" fontId="0" fillId="0" borderId="302" xfId="0" applyBorder="1" applyAlignment="1">
      <alignment horizontal="center"/>
    </xf>
    <xf numFmtId="3" fontId="0" fillId="0" borderId="112" xfId="0" applyNumberFormat="1" applyBorder="1"/>
    <xf numFmtId="0" fontId="54" fillId="0" borderId="102" xfId="0" applyFont="1" applyBorder="1" applyAlignment="1">
      <alignment horizontal="center"/>
    </xf>
    <xf numFmtId="0" fontId="54" fillId="0" borderId="98" xfId="0" applyFont="1" applyBorder="1"/>
    <xf numFmtId="9" fontId="0" fillId="0" borderId="204" xfId="2" applyNumberFormat="1" applyFont="1" applyBorder="1"/>
    <xf numFmtId="171" fontId="22" fillId="0" borderId="258" xfId="1" applyNumberFormat="1" applyFont="1" applyBorder="1"/>
    <xf numFmtId="3" fontId="22" fillId="0" borderId="258" xfId="0" applyNumberFormat="1" applyFont="1" applyBorder="1"/>
    <xf numFmtId="0" fontId="0" fillId="0" borderId="91" xfId="3" applyFont="1" applyBorder="1" applyAlignment="1" applyProtection="1">
      <alignment horizontal="center"/>
    </xf>
    <xf numFmtId="0" fontId="0" fillId="0" borderId="96" xfId="3" applyFont="1" applyBorder="1" applyAlignment="1" applyProtection="1">
      <alignment wrapText="1"/>
    </xf>
    <xf numFmtId="1" fontId="15" fillId="0" borderId="0" xfId="3" applyNumberFormat="1" applyFont="1" applyProtection="1"/>
    <xf numFmtId="1" fontId="0" fillId="3" borderId="201" xfId="0" applyNumberFormat="1" applyFill="1" applyBorder="1"/>
    <xf numFmtId="3" fontId="22" fillId="0" borderId="126" xfId="7" applyNumberFormat="1" applyFont="1" applyBorder="1"/>
    <xf numFmtId="3" fontId="22" fillId="0" borderId="202" xfId="7" applyNumberFormat="1" applyFont="1" applyBorder="1"/>
    <xf numFmtId="3" fontId="22" fillId="0" borderId="205" xfId="7" applyNumberFormat="1" applyFont="1" applyBorder="1"/>
    <xf numFmtId="173" fontId="20" fillId="0" borderId="0" xfId="2" applyFont="1"/>
    <xf numFmtId="3" fontId="70" fillId="0" borderId="177" xfId="211" applyNumberFormat="1" applyFont="1" applyBorder="1"/>
    <xf numFmtId="3" fontId="70" fillId="0" borderId="128" xfId="211" applyNumberFormat="1" applyFont="1" applyBorder="1"/>
    <xf numFmtId="3" fontId="70" fillId="0" borderId="135" xfId="211" applyNumberFormat="1" applyFont="1" applyBorder="1"/>
    <xf numFmtId="3" fontId="70" fillId="0" borderId="301" xfId="211" applyNumberFormat="1" applyFont="1" applyBorder="1"/>
    <xf numFmtId="3" fontId="70" fillId="0" borderId="336" xfId="211" applyNumberFormat="1" applyFont="1" applyBorder="1"/>
    <xf numFmtId="0" fontId="55" fillId="0" borderId="73" xfId="211" applyFont="1" applyBorder="1" applyAlignment="1">
      <alignment horizontal="center" wrapText="1"/>
    </xf>
    <xf numFmtId="0" fontId="55" fillId="0" borderId="188" xfId="211" applyFont="1" applyBorder="1" applyAlignment="1">
      <alignment horizontal="center" wrapText="1"/>
    </xf>
    <xf numFmtId="0" fontId="58" fillId="0" borderId="188" xfId="211" applyFont="1" applyBorder="1" applyAlignment="1">
      <alignment horizontal="center" wrapText="1"/>
    </xf>
    <xf numFmtId="0" fontId="58" fillId="0" borderId="139" xfId="211" applyFont="1" applyBorder="1" applyAlignment="1">
      <alignment horizontal="center" wrapText="1"/>
    </xf>
    <xf numFmtId="181" fontId="46" fillId="0" borderId="181" xfId="0" applyNumberFormat="1" applyFont="1" applyBorder="1" applyAlignment="1">
      <alignment horizontal="right"/>
    </xf>
    <xf numFmtId="181" fontId="46" fillId="0" borderId="325" xfId="0" applyNumberFormat="1" applyFont="1" applyBorder="1" applyAlignment="1">
      <alignment horizontal="right"/>
    </xf>
    <xf numFmtId="0" fontId="17" fillId="0" borderId="246" xfId="0" applyFont="1" applyBorder="1"/>
    <xf numFmtId="0" fontId="54" fillId="0" borderId="113" xfId="0" applyFont="1" applyBorder="1" applyAlignment="1">
      <alignment horizontal="center"/>
    </xf>
    <xf numFmtId="0" fontId="52" fillId="0" borderId="114" xfId="0" applyFont="1" applyBorder="1"/>
    <xf numFmtId="173" fontId="52" fillId="0" borderId="62" xfId="2" applyFont="1" applyBorder="1" applyAlignment="1"/>
    <xf numFmtId="0" fontId="22" fillId="0" borderId="249" xfId="3" applyFont="1" applyBorder="1" applyAlignment="1" applyProtection="1">
      <alignment vertical="center" wrapText="1"/>
    </xf>
    <xf numFmtId="0" fontId="17" fillId="0" borderId="247" xfId="0" applyFont="1" applyBorder="1"/>
    <xf numFmtId="0" fontId="17" fillId="0" borderId="249" xfId="0" applyFont="1" applyBorder="1"/>
    <xf numFmtId="0" fontId="17" fillId="0" borderId="62" xfId="0" applyFont="1" applyBorder="1"/>
    <xf numFmtId="0" fontId="17" fillId="0" borderId="335" xfId="0" applyFont="1" applyBorder="1"/>
    <xf numFmtId="0" fontId="17" fillId="0" borderId="241" xfId="0" applyFont="1" applyBorder="1"/>
    <xf numFmtId="0" fontId="17" fillId="0" borderId="259" xfId="0" applyFont="1" applyBorder="1"/>
    <xf numFmtId="171" fontId="22" fillId="0" borderId="13" xfId="1" applyNumberFormat="1" applyFont="1" applyBorder="1"/>
    <xf numFmtId="9" fontId="0" fillId="0" borderId="201" xfId="2" applyNumberFormat="1" applyFont="1" applyBorder="1"/>
    <xf numFmtId="0" fontId="0" fillId="0" borderId="113" xfId="0" applyBorder="1" applyAlignment="1">
      <alignment horizontal="center"/>
    </xf>
    <xf numFmtId="0" fontId="17" fillId="0" borderId="114" xfId="0" applyFont="1" applyBorder="1" applyAlignment="1">
      <alignment wrapText="1"/>
    </xf>
    <xf numFmtId="171" fontId="22" fillId="0" borderId="234" xfId="1" applyNumberFormat="1" applyFont="1" applyBorder="1"/>
    <xf numFmtId="9" fontId="17" fillId="0" borderId="62" xfId="2" applyNumberFormat="1" applyFont="1" applyBorder="1"/>
    <xf numFmtId="3" fontId="22" fillId="0" borderId="234" xfId="0" applyNumberFormat="1" applyFont="1" applyBorder="1"/>
    <xf numFmtId="0" fontId="20" fillId="0" borderId="0" xfId="0" applyFont="1"/>
    <xf numFmtId="3" fontId="0" fillId="0" borderId="211" xfId="0" applyNumberFormat="1" applyBorder="1"/>
    <xf numFmtId="0" fontId="0" fillId="0" borderId="85" xfId="0" applyBorder="1"/>
    <xf numFmtId="0" fontId="35" fillId="0" borderId="116" xfId="0" applyFont="1" applyBorder="1" applyAlignment="1">
      <alignment horizontal="right"/>
    </xf>
    <xf numFmtId="0" fontId="35" fillId="0" borderId="125" xfId="0" applyFont="1" applyBorder="1" applyAlignment="1">
      <alignment horizontal="right"/>
    </xf>
    <xf numFmtId="0" fontId="0" fillId="0" borderId="188" xfId="0" applyBorder="1" applyAlignment="1">
      <alignment horizontal="center"/>
    </xf>
    <xf numFmtId="0" fontId="0" fillId="0" borderId="59" xfId="0" applyBorder="1" applyAlignment="1">
      <alignment wrapText="1"/>
    </xf>
    <xf numFmtId="0" fontId="35" fillId="0" borderId="0" xfId="0" applyFont="1"/>
    <xf numFmtId="0" fontId="17" fillId="0" borderId="235" xfId="3" applyFont="1" applyBorder="1" applyAlignment="1" applyProtection="1">
      <alignment horizontal="center"/>
    </xf>
    <xf numFmtId="1" fontId="0" fillId="0" borderId="67" xfId="3" applyNumberFormat="1" applyFont="1" applyBorder="1" applyProtection="1"/>
    <xf numFmtId="0" fontId="20" fillId="3" borderId="144" xfId="0" applyFont="1" applyFill="1" applyBorder="1" applyAlignment="1">
      <alignment horizontal="right"/>
    </xf>
    <xf numFmtId="181" fontId="87" fillId="0" borderId="10" xfId="0" applyNumberFormat="1" applyFont="1" applyBorder="1" applyAlignment="1">
      <alignment horizontal="right"/>
    </xf>
    <xf numFmtId="181" fontId="87" fillId="0" borderId="310" xfId="0" applyNumberFormat="1" applyFont="1" applyBorder="1" applyAlignment="1">
      <alignment horizontal="right"/>
    </xf>
    <xf numFmtId="173" fontId="21" fillId="0" borderId="0" xfId="2" applyFont="1"/>
    <xf numFmtId="0" fontId="17" fillId="0" borderId="246" xfId="0" applyFont="1" applyBorder="1" applyAlignment="1">
      <alignment horizontal="center" wrapText="1"/>
    </xf>
    <xf numFmtId="0" fontId="22" fillId="0" borderId="246" xfId="0" applyFont="1" applyBorder="1" applyAlignment="1">
      <alignment horizontal="center" wrapText="1"/>
    </xf>
    <xf numFmtId="0" fontId="17" fillId="0" borderId="259" xfId="0" applyFont="1" applyBorder="1" applyAlignment="1">
      <alignment horizontal="center" wrapText="1"/>
    </xf>
    <xf numFmtId="0" fontId="17" fillId="0" borderId="260" xfId="0" applyFont="1" applyBorder="1"/>
    <xf numFmtId="173" fontId="54" fillId="0" borderId="126" xfId="2" applyFont="1" applyBorder="1" applyAlignment="1"/>
    <xf numFmtId="173" fontId="54" fillId="0" borderId="202" xfId="2" applyFont="1" applyBorder="1" applyAlignment="1"/>
    <xf numFmtId="173" fontId="54" fillId="0" borderId="203" xfId="2" applyFont="1" applyBorder="1" applyAlignment="1"/>
    <xf numFmtId="1" fontId="52" fillId="0" borderId="192" xfId="0" applyNumberFormat="1" applyFont="1" applyBorder="1"/>
    <xf numFmtId="1" fontId="52" fillId="0" borderId="193" xfId="0" applyNumberFormat="1" applyFont="1" applyBorder="1"/>
    <xf numFmtId="1" fontId="52" fillId="0" borderId="260" xfId="0" applyNumberFormat="1" applyFont="1" applyBorder="1"/>
    <xf numFmtId="173" fontId="52" fillId="0" borderId="197" xfId="2" applyFont="1" applyBorder="1" applyAlignment="1"/>
    <xf numFmtId="1" fontId="52" fillId="0" borderId="194" xfId="0" applyNumberFormat="1" applyFont="1" applyBorder="1"/>
    <xf numFmtId="3" fontId="88" fillId="0" borderId="63" xfId="0" applyNumberFormat="1" applyFont="1" applyBorder="1" applyAlignment="1">
      <alignment horizontal="right"/>
    </xf>
    <xf numFmtId="3" fontId="88" fillId="0" borderId="65" xfId="0" applyNumberFormat="1" applyFont="1" applyBorder="1" applyAlignment="1">
      <alignment horizontal="right"/>
    </xf>
    <xf numFmtId="3" fontId="88" fillId="0" borderId="66" xfId="0" applyNumberFormat="1" applyFont="1" applyBorder="1" applyAlignment="1">
      <alignment horizontal="right"/>
    </xf>
    <xf numFmtId="3" fontId="88" fillId="0" borderId="67" xfId="0" applyNumberFormat="1" applyFont="1" applyBorder="1" applyAlignment="1">
      <alignment horizontal="right"/>
    </xf>
    <xf numFmtId="3" fontId="88" fillId="0" borderId="68" xfId="0" applyNumberFormat="1" applyFont="1" applyBorder="1" applyAlignment="1">
      <alignment horizontal="right"/>
    </xf>
    <xf numFmtId="3" fontId="88" fillId="0" borderId="70" xfId="0" applyNumberFormat="1" applyFont="1" applyBorder="1" applyAlignment="1">
      <alignment horizontal="right"/>
    </xf>
    <xf numFmtId="3" fontId="88" fillId="0" borderId="153" xfId="0" applyNumberFormat="1" applyFont="1" applyBorder="1" applyAlignment="1">
      <alignment horizontal="right"/>
    </xf>
    <xf numFmtId="3" fontId="88" fillId="0" borderId="124" xfId="0" applyNumberFormat="1" applyFont="1" applyBorder="1" applyAlignment="1">
      <alignment horizontal="right"/>
    </xf>
    <xf numFmtId="3" fontId="88" fillId="0" borderId="154" xfId="0" applyNumberFormat="1" applyFont="1" applyBorder="1" applyAlignment="1">
      <alignment horizontal="right"/>
    </xf>
    <xf numFmtId="3" fontId="21" fillId="0" borderId="242" xfId="0" applyNumberFormat="1" applyFont="1" applyBorder="1"/>
    <xf numFmtId="3" fontId="21" fillId="0" borderId="187" xfId="0" applyNumberFormat="1" applyFont="1" applyBorder="1"/>
    <xf numFmtId="173" fontId="54" fillId="0" borderId="137" xfId="2" applyFont="1" applyBorder="1" applyAlignment="1"/>
    <xf numFmtId="173" fontId="54" fillId="0" borderId="100" xfId="2" applyFont="1" applyBorder="1" applyAlignment="1"/>
    <xf numFmtId="173" fontId="54" fillId="0" borderId="136" xfId="2" applyFont="1" applyBorder="1" applyAlignment="1"/>
    <xf numFmtId="0" fontId="17" fillId="0" borderId="192" xfId="0" applyFont="1" applyBorder="1"/>
    <xf numFmtId="169" fontId="17" fillId="0" borderId="213" xfId="0" applyNumberFormat="1" applyFont="1" applyBorder="1"/>
    <xf numFmtId="169" fontId="17" fillId="0" borderId="87" xfId="0" applyNumberFormat="1" applyFont="1" applyBorder="1"/>
    <xf numFmtId="169" fontId="17" fillId="0" borderId="211" xfId="0" applyNumberFormat="1" applyFont="1" applyBorder="1"/>
    <xf numFmtId="1" fontId="21" fillId="0" borderId="68" xfId="0" applyNumberFormat="1" applyFont="1" applyBorder="1" applyAlignment="1">
      <alignment horizontal="right"/>
    </xf>
    <xf numFmtId="1" fontId="21" fillId="0" borderId="69" xfId="0" applyNumberFormat="1" applyFont="1" applyBorder="1" applyAlignment="1">
      <alignment horizontal="right"/>
    </xf>
    <xf numFmtId="0" fontId="25" fillId="0" borderId="144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22" fillId="0" borderId="122" xfId="0" applyFont="1" applyBorder="1" applyAlignment="1">
      <alignment horizontal="center" wrapText="1"/>
    </xf>
    <xf numFmtId="0" fontId="22" fillId="0" borderId="140" xfId="0" applyFont="1" applyBorder="1" applyAlignment="1">
      <alignment horizontal="center" wrapText="1"/>
    </xf>
    <xf numFmtId="181" fontId="86" fillId="0" borderId="32" xfId="0" applyNumberFormat="1" applyFont="1" applyBorder="1" applyAlignment="1">
      <alignment horizontal="right"/>
    </xf>
    <xf numFmtId="0" fontId="15" fillId="0" borderId="106" xfId="211" applyBorder="1"/>
    <xf numFmtId="0" fontId="15" fillId="0" borderId="115" xfId="211" applyBorder="1"/>
    <xf numFmtId="181" fontId="59" fillId="0" borderId="311" xfId="0" applyNumberFormat="1" applyFont="1" applyBorder="1" applyAlignment="1">
      <alignment horizontal="right"/>
    </xf>
    <xf numFmtId="181" fontId="46" fillId="0" borderId="189" xfId="0" applyNumberFormat="1" applyFont="1" applyBorder="1" applyAlignment="1">
      <alignment horizontal="right"/>
    </xf>
    <xf numFmtId="4" fontId="23" fillId="0" borderId="0" xfId="7" applyNumberFormat="1" applyFont="1"/>
    <xf numFmtId="1" fontId="23" fillId="0" borderId="0" xfId="3" applyNumberFormat="1" applyFont="1" applyProtection="1"/>
    <xf numFmtId="181" fontId="86" fillId="0" borderId="268" xfId="0" applyNumberFormat="1" applyFont="1" applyBorder="1" applyAlignment="1">
      <alignment horizontal="right"/>
    </xf>
    <xf numFmtId="181" fontId="87" fillId="0" borderId="85" xfId="0" applyNumberFormat="1" applyFont="1" applyBorder="1" applyAlignment="1">
      <alignment horizontal="right"/>
    </xf>
    <xf numFmtId="181" fontId="87" fillId="0" borderId="87" xfId="0" applyNumberFormat="1" applyFont="1" applyBorder="1" applyAlignment="1">
      <alignment horizontal="right"/>
    </xf>
    <xf numFmtId="181" fontId="86" fillId="0" borderId="85" xfId="0" applyNumberFormat="1" applyFont="1" applyBorder="1" applyAlignment="1">
      <alignment horizontal="right"/>
    </xf>
    <xf numFmtId="181" fontId="86" fillId="0" borderId="128" xfId="0" applyNumberFormat="1" applyFont="1" applyBorder="1" applyAlignment="1">
      <alignment horizontal="right"/>
    </xf>
    <xf numFmtId="181" fontId="46" fillId="0" borderId="265" xfId="0" applyNumberFormat="1" applyFont="1" applyBorder="1" applyAlignment="1">
      <alignment horizontal="right"/>
    </xf>
    <xf numFmtId="181" fontId="46" fillId="0" borderId="266" xfId="0" applyNumberFormat="1" applyFont="1" applyBorder="1" applyAlignment="1">
      <alignment horizontal="right"/>
    </xf>
    <xf numFmtId="181" fontId="86" fillId="0" borderId="87" xfId="0" applyNumberFormat="1" applyFont="1" applyBorder="1" applyAlignment="1">
      <alignment horizontal="right"/>
    </xf>
    <xf numFmtId="181" fontId="87" fillId="0" borderId="193" xfId="0" applyNumberFormat="1" applyFont="1" applyBorder="1" applyAlignment="1">
      <alignment horizontal="right"/>
    </xf>
    <xf numFmtId="181" fontId="46" fillId="0" borderId="174" xfId="0" applyNumberFormat="1" applyFont="1" applyBorder="1" applyAlignment="1">
      <alignment horizontal="right"/>
    </xf>
    <xf numFmtId="181" fontId="46" fillId="0" borderId="302" xfId="0" applyNumberFormat="1" applyFont="1" applyBorder="1" applyAlignment="1">
      <alignment horizontal="right"/>
    </xf>
    <xf numFmtId="181" fontId="86" fillId="0" borderId="193" xfId="0" applyNumberFormat="1" applyFont="1" applyBorder="1" applyAlignment="1">
      <alignment horizontal="right"/>
    </xf>
    <xf numFmtId="181" fontId="46" fillId="0" borderId="89" xfId="0" applyNumberFormat="1" applyFont="1" applyBorder="1" applyAlignment="1">
      <alignment horizontal="right"/>
    </xf>
    <xf numFmtId="181" fontId="46" fillId="0" borderId="90" xfId="0" applyNumberFormat="1" applyFont="1" applyBorder="1" applyAlignment="1">
      <alignment horizontal="right"/>
    </xf>
    <xf numFmtId="181" fontId="59" fillId="0" borderId="192" xfId="0" applyNumberFormat="1" applyFont="1" applyBorder="1" applyAlignment="1">
      <alignment horizontal="right"/>
    </xf>
    <xf numFmtId="181" fontId="59" fillId="0" borderId="260" xfId="0" applyNumberFormat="1" applyFont="1" applyBorder="1" applyAlignment="1">
      <alignment horizontal="right"/>
    </xf>
    <xf numFmtId="181" fontId="86" fillId="0" borderId="52" xfId="0" applyNumberFormat="1" applyFont="1" applyBorder="1" applyAlignment="1">
      <alignment horizontal="right"/>
    </xf>
    <xf numFmtId="181" fontId="86" fillId="0" borderId="315" xfId="0" applyNumberFormat="1" applyFont="1" applyBorder="1" applyAlignment="1">
      <alignment horizontal="right"/>
    </xf>
    <xf numFmtId="181" fontId="87" fillId="0" borderId="3" xfId="0" applyNumberFormat="1" applyFont="1" applyBorder="1" applyAlignment="1">
      <alignment horizontal="right"/>
    </xf>
    <xf numFmtId="0" fontId="66" fillId="9" borderId="0" xfId="211" applyFont="1" applyFill="1"/>
    <xf numFmtId="0" fontId="30" fillId="9" borderId="0" xfId="211" applyFont="1" applyFill="1"/>
    <xf numFmtId="0" fontId="17" fillId="0" borderId="57" xfId="211" applyFont="1" applyBorder="1" applyAlignment="1">
      <alignment horizontal="center" wrapText="1"/>
    </xf>
    <xf numFmtId="0" fontId="55" fillId="0" borderId="5" xfId="211" applyFont="1" applyBorder="1" applyAlignment="1">
      <alignment horizontal="center" wrapText="1"/>
    </xf>
    <xf numFmtId="0" fontId="49" fillId="0" borderId="179" xfId="0" applyFont="1" applyBorder="1" applyAlignment="1">
      <alignment horizontal="center" wrapText="1"/>
    </xf>
    <xf numFmtId="0" fontId="49" fillId="0" borderId="337" xfId="0" applyFont="1" applyBorder="1" applyAlignment="1">
      <alignment horizontal="center" wrapText="1"/>
    </xf>
    <xf numFmtId="0" fontId="49" fillId="0" borderId="338" xfId="0" applyFont="1" applyBorder="1" applyAlignment="1">
      <alignment horizontal="center" wrapText="1"/>
    </xf>
    <xf numFmtId="0" fontId="49" fillId="0" borderId="304" xfId="0" applyFont="1" applyBorder="1" applyAlignment="1">
      <alignment horizontal="center" wrapText="1"/>
    </xf>
    <xf numFmtId="0" fontId="49" fillId="0" borderId="305" xfId="0" applyFont="1" applyBorder="1" applyAlignment="1">
      <alignment horizontal="center" wrapText="1"/>
    </xf>
    <xf numFmtId="0" fontId="49" fillId="0" borderId="339" xfId="0" applyFont="1" applyBorder="1" applyAlignment="1">
      <alignment horizontal="center" wrapText="1"/>
    </xf>
    <xf numFmtId="181" fontId="86" fillId="0" borderId="0" xfId="0" applyNumberFormat="1" applyFont="1" applyAlignment="1">
      <alignment horizontal="right"/>
    </xf>
    <xf numFmtId="0" fontId="15" fillId="9" borderId="0" xfId="211" applyFill="1"/>
    <xf numFmtId="0" fontId="57" fillId="0" borderId="340" xfId="211" applyFont="1" applyBorder="1" applyAlignment="1">
      <alignment horizontal="center"/>
    </xf>
    <xf numFmtId="0" fontId="57" fillId="0" borderId="341" xfId="211" applyFont="1" applyBorder="1" applyAlignment="1">
      <alignment wrapText="1"/>
    </xf>
    <xf numFmtId="0" fontId="57" fillId="0" borderId="342" xfId="211" applyFont="1" applyBorder="1" applyAlignment="1">
      <alignment horizontal="center"/>
    </xf>
    <xf numFmtId="0" fontId="58" fillId="0" borderId="343" xfId="211" applyFont="1" applyBorder="1" applyAlignment="1">
      <alignment wrapText="1"/>
    </xf>
    <xf numFmtId="181" fontId="46" fillId="0" borderId="235" xfId="0" applyNumberFormat="1" applyFont="1" applyBorder="1" applyAlignment="1">
      <alignment horizontal="right"/>
    </xf>
    <xf numFmtId="181" fontId="86" fillId="0" borderId="122" xfId="0" applyNumberFormat="1" applyFont="1" applyBorder="1" applyAlignment="1">
      <alignment horizontal="right"/>
    </xf>
    <xf numFmtId="181" fontId="46" fillId="0" borderId="269" xfId="0" applyNumberFormat="1" applyFont="1" applyBorder="1" applyAlignment="1">
      <alignment horizontal="right"/>
    </xf>
    <xf numFmtId="181" fontId="46" fillId="0" borderId="112" xfId="0" applyNumberFormat="1" applyFont="1" applyBorder="1" applyAlignment="1">
      <alignment horizontal="right"/>
    </xf>
    <xf numFmtId="181" fontId="46" fillId="0" borderId="192" xfId="0" applyNumberFormat="1" applyFont="1" applyBorder="1" applyAlignment="1">
      <alignment horizontal="right"/>
    </xf>
    <xf numFmtId="181" fontId="86" fillId="0" borderId="112" xfId="0" applyNumberFormat="1" applyFont="1" applyBorder="1" applyAlignment="1">
      <alignment horizontal="right"/>
    </xf>
    <xf numFmtId="181" fontId="46" fillId="0" borderId="260" xfId="0" applyNumberFormat="1" applyFont="1" applyBorder="1" applyAlignment="1">
      <alignment horizontal="right"/>
    </xf>
    <xf numFmtId="181" fontId="46" fillId="0" borderId="59" xfId="0" applyNumberFormat="1" applyFont="1" applyBorder="1" applyAlignment="1">
      <alignment horizontal="right"/>
    </xf>
    <xf numFmtId="181" fontId="59" fillId="0" borderId="158" xfId="0" applyNumberFormat="1" applyFont="1" applyBorder="1" applyAlignment="1">
      <alignment horizontal="right"/>
    </xf>
    <xf numFmtId="181" fontId="46" fillId="0" borderId="344" xfId="0" applyNumberFormat="1" applyFont="1" applyBorder="1" applyAlignment="1">
      <alignment horizontal="right"/>
    </xf>
    <xf numFmtId="181" fontId="46" fillId="0" borderId="345" xfId="0" applyNumberFormat="1" applyFont="1" applyBorder="1" applyAlignment="1">
      <alignment horizontal="right"/>
    </xf>
    <xf numFmtId="171" fontId="15" fillId="0" borderId="63" xfId="1" applyNumberFormat="1" applyFont="1" applyBorder="1" applyAlignment="1"/>
    <xf numFmtId="171" fontId="15" fillId="0" borderId="65" xfId="1" applyNumberFormat="1" applyFont="1" applyBorder="1" applyAlignment="1"/>
    <xf numFmtId="0" fontId="0" fillId="0" borderId="116" xfId="0" applyBorder="1"/>
    <xf numFmtId="0" fontId="33" fillId="0" borderId="125" xfId="0" applyFont="1" applyBorder="1" applyAlignment="1">
      <alignment horizontal="right"/>
    </xf>
    <xf numFmtId="0" fontId="17" fillId="0" borderId="268" xfId="3" applyFont="1" applyBorder="1" applyProtection="1"/>
    <xf numFmtId="0" fontId="15" fillId="0" borderId="60" xfId="3" applyFont="1" applyBorder="1" applyProtection="1"/>
    <xf numFmtId="1" fontId="21" fillId="0" borderId="60" xfId="3" applyNumberFormat="1" applyFont="1" applyBorder="1" applyProtection="1"/>
    <xf numFmtId="0" fontId="0" fillId="0" borderId="60" xfId="3" applyFont="1" applyBorder="1" applyProtection="1"/>
    <xf numFmtId="0" fontId="15" fillId="0" borderId="63" xfId="3" applyFont="1" applyBorder="1" applyAlignment="1" applyProtection="1">
      <alignment horizontal="center"/>
    </xf>
    <xf numFmtId="0" fontId="15" fillId="0" borderId="66" xfId="3" applyFont="1" applyBorder="1" applyAlignment="1" applyProtection="1">
      <alignment horizontal="center"/>
    </xf>
    <xf numFmtId="1" fontId="21" fillId="0" borderId="67" xfId="3" applyNumberFormat="1" applyFont="1" applyBorder="1" applyProtection="1"/>
    <xf numFmtId="0" fontId="17" fillId="0" borderId="66" xfId="3" applyFont="1" applyBorder="1" applyAlignment="1" applyProtection="1">
      <alignment horizontal="center"/>
    </xf>
    <xf numFmtId="0" fontId="0" fillId="0" borderId="66" xfId="3" applyFont="1" applyBorder="1" applyAlignment="1" applyProtection="1">
      <alignment horizontal="center"/>
    </xf>
    <xf numFmtId="0" fontId="21" fillId="0" borderId="60" xfId="3" applyFont="1" applyBorder="1" applyAlignment="1" applyProtection="1">
      <alignment vertical="center" wrapText="1"/>
    </xf>
    <xf numFmtId="1" fontId="21" fillId="0" borderId="60" xfId="3" applyNumberFormat="1" applyFont="1" applyBorder="1" applyAlignment="1" applyProtection="1">
      <alignment vertical="center"/>
    </xf>
    <xf numFmtId="0" fontId="22" fillId="0" borderId="64" xfId="3" applyFont="1" applyBorder="1" applyAlignment="1" applyProtection="1">
      <alignment vertical="center" wrapText="1"/>
    </xf>
    <xf numFmtId="1" fontId="22" fillId="0" borderId="65" xfId="3" applyNumberFormat="1" applyFont="1" applyBorder="1" applyAlignment="1" applyProtection="1">
      <alignment vertical="center"/>
    </xf>
    <xf numFmtId="0" fontId="22" fillId="0" borderId="66" xfId="7" applyFont="1" applyBorder="1" applyAlignment="1">
      <alignment horizontal="center" vertical="center"/>
    </xf>
    <xf numFmtId="1" fontId="21" fillId="0" borderId="67" xfId="3" applyNumberFormat="1" applyFont="1" applyBorder="1" applyAlignment="1" applyProtection="1">
      <alignment vertical="center"/>
    </xf>
    <xf numFmtId="0" fontId="21" fillId="0" borderId="66" xfId="7" applyFont="1" applyBorder="1" applyAlignment="1">
      <alignment horizontal="center" vertical="center"/>
    </xf>
    <xf numFmtId="0" fontId="21" fillId="0" borderId="213" xfId="7" applyFont="1" applyBorder="1" applyAlignment="1">
      <alignment horizontal="center" vertical="center"/>
    </xf>
    <xf numFmtId="0" fontId="21" fillId="0" borderId="87" xfId="3" applyFont="1" applyBorder="1" applyAlignment="1" applyProtection="1">
      <alignment vertical="center" wrapText="1"/>
    </xf>
    <xf numFmtId="1" fontId="21" fillId="0" borderId="87" xfId="3" applyNumberFormat="1" applyFont="1" applyBorder="1" applyAlignment="1" applyProtection="1">
      <alignment vertical="center"/>
    </xf>
    <xf numFmtId="1" fontId="21" fillId="0" borderId="211" xfId="3" applyNumberFormat="1" applyFont="1" applyBorder="1" applyAlignment="1" applyProtection="1">
      <alignment vertical="center"/>
    </xf>
    <xf numFmtId="1" fontId="21" fillId="0" borderId="63" xfId="0" applyNumberFormat="1" applyFont="1" applyBorder="1" applyAlignment="1">
      <alignment horizontal="right"/>
    </xf>
    <xf numFmtId="1" fontId="21" fillId="0" borderId="64" xfId="0" applyNumberFormat="1" applyFont="1" applyBorder="1" applyAlignment="1">
      <alignment horizontal="right"/>
    </xf>
    <xf numFmtId="1" fontId="21" fillId="0" borderId="65" xfId="0" applyNumberFormat="1" applyFont="1" applyBorder="1" applyAlignment="1">
      <alignment horizontal="right"/>
    </xf>
    <xf numFmtId="1" fontId="0" fillId="0" borderId="174" xfId="0" applyNumberFormat="1" applyBorder="1"/>
    <xf numFmtId="1" fontId="0" fillId="3" borderId="174" xfId="0" applyNumberFormat="1" applyFill="1" applyBorder="1"/>
    <xf numFmtId="1" fontId="17" fillId="0" borderId="136" xfId="0" applyNumberFormat="1" applyFont="1" applyBorder="1"/>
    <xf numFmtId="1" fontId="22" fillId="0" borderId="203" xfId="0" applyNumberFormat="1" applyFont="1" applyBorder="1"/>
    <xf numFmtId="0" fontId="17" fillId="0" borderId="249" xfId="0" applyFont="1" applyBorder="1" applyAlignment="1">
      <alignment wrapText="1"/>
    </xf>
    <xf numFmtId="1" fontId="17" fillId="0" borderId="247" xfId="0" applyNumberFormat="1" applyFont="1" applyBorder="1"/>
    <xf numFmtId="1" fontId="17" fillId="0" borderId="246" xfId="0" applyNumberFormat="1" applyFont="1" applyBorder="1"/>
    <xf numFmtId="1" fontId="17" fillId="0" borderId="259" xfId="0" applyNumberFormat="1" applyFont="1" applyBorder="1"/>
    <xf numFmtId="1" fontId="17" fillId="0" borderId="234" xfId="0" applyNumberFormat="1" applyFont="1" applyBorder="1"/>
    <xf numFmtId="1" fontId="17" fillId="3" borderId="247" xfId="0" applyNumberFormat="1" applyFont="1" applyFill="1" applyBorder="1"/>
    <xf numFmtId="1" fontId="17" fillId="0" borderId="241" xfId="0" applyNumberFormat="1" applyFont="1" applyBorder="1"/>
    <xf numFmtId="1" fontId="0" fillId="3" borderId="241" xfId="0" applyNumberFormat="1" applyFill="1" applyBorder="1"/>
    <xf numFmtId="1" fontId="17" fillId="3" borderId="213" xfId="0" applyNumberFormat="1" applyFont="1" applyFill="1" applyBorder="1"/>
    <xf numFmtId="1" fontId="17" fillId="0" borderId="265" xfId="0" applyNumberFormat="1" applyFont="1" applyBorder="1"/>
    <xf numFmtId="1" fontId="0" fillId="0" borderId="177" xfId="0" applyNumberFormat="1" applyBorder="1"/>
    <xf numFmtId="1" fontId="0" fillId="0" borderId="128" xfId="0" applyNumberFormat="1" applyBorder="1"/>
    <xf numFmtId="1" fontId="0" fillId="0" borderId="135" xfId="0" applyNumberFormat="1" applyBorder="1"/>
    <xf numFmtId="0" fontId="21" fillId="0" borderId="60" xfId="0" applyFont="1" applyBorder="1" applyAlignment="1">
      <alignment horizontal="right"/>
    </xf>
    <xf numFmtId="1" fontId="21" fillId="0" borderId="158" xfId="0" applyNumberFormat="1" applyFont="1" applyBorder="1"/>
    <xf numFmtId="0" fontId="21" fillId="0" borderId="197" xfId="0" applyFont="1" applyBorder="1" applyAlignment="1">
      <alignment horizontal="right" wrapText="1"/>
    </xf>
    <xf numFmtId="1" fontId="21" fillId="0" borderId="303" xfId="0" applyNumberFormat="1" applyFont="1" applyBorder="1"/>
    <xf numFmtId="1" fontId="21" fillId="0" borderId="260" xfId="0" applyNumberFormat="1" applyFont="1" applyBorder="1"/>
    <xf numFmtId="0" fontId="21" fillId="0" borderId="69" xfId="0" applyFont="1" applyBorder="1" applyAlignment="1">
      <alignment horizontal="right"/>
    </xf>
    <xf numFmtId="0" fontId="22" fillId="0" borderId="246" xfId="3" applyFont="1" applyBorder="1" applyAlignment="1" applyProtection="1">
      <alignment vertical="center" wrapText="1"/>
    </xf>
    <xf numFmtId="0" fontId="22" fillId="0" borderId="246" xfId="3" applyFont="1" applyBorder="1" applyAlignment="1" applyProtection="1">
      <alignment horizontal="right" vertical="center"/>
    </xf>
    <xf numFmtId="0" fontId="57" fillId="0" borderId="0" xfId="211" applyFont="1" applyAlignment="1">
      <alignment horizontal="center"/>
    </xf>
    <xf numFmtId="0" fontId="0" fillId="0" borderId="98" xfId="211" applyFont="1" applyBorder="1" applyAlignment="1">
      <alignment vertical="center" wrapText="1"/>
    </xf>
    <xf numFmtId="0" fontId="22" fillId="10" borderId="0" xfId="0" applyFont="1" applyFill="1"/>
    <xf numFmtId="0" fontId="21" fillId="10" borderId="0" xfId="0" applyFont="1" applyFill="1"/>
    <xf numFmtId="0" fontId="41" fillId="0" borderId="0" xfId="0" applyFont="1"/>
    <xf numFmtId="10" fontId="21" fillId="0" borderId="0" xfId="0" applyNumberFormat="1" applyFont="1"/>
    <xf numFmtId="171" fontId="15" fillId="0" borderId="63" xfId="1154" applyNumberFormat="1" applyBorder="1"/>
    <xf numFmtId="171" fontId="15" fillId="0" borderId="64" xfId="1154" applyNumberFormat="1" applyBorder="1"/>
    <xf numFmtId="171" fontId="15" fillId="0" borderId="65" xfId="1154" applyNumberFormat="1" applyBorder="1"/>
    <xf numFmtId="171" fontId="15" fillId="0" borderId="66" xfId="1154" applyNumberFormat="1" applyBorder="1"/>
    <xf numFmtId="171" fontId="15" fillId="0" borderId="60" xfId="1154" applyNumberFormat="1" applyBorder="1"/>
    <xf numFmtId="171" fontId="15" fillId="0" borderId="67" xfId="1154" applyNumberFormat="1" applyBorder="1"/>
    <xf numFmtId="171" fontId="15" fillId="0" borderId="68" xfId="1154" applyNumberFormat="1" applyBorder="1"/>
    <xf numFmtId="171" fontId="15" fillId="0" borderId="69" xfId="1154" applyNumberFormat="1" applyBorder="1"/>
    <xf numFmtId="171" fontId="15" fillId="0" borderId="70" xfId="1154" applyNumberFormat="1" applyBorder="1"/>
    <xf numFmtId="0" fontId="21" fillId="0" borderId="19" xfId="0" applyFont="1" applyBorder="1"/>
    <xf numFmtId="1" fontId="21" fillId="0" borderId="109" xfId="7" applyNumberFormat="1" applyFont="1" applyBorder="1" applyAlignment="1">
      <alignment horizontal="right"/>
    </xf>
    <xf numFmtId="1" fontId="21" fillId="0" borderId="50" xfId="7" applyNumberFormat="1" applyFont="1" applyBorder="1" applyAlignment="1">
      <alignment horizontal="right"/>
    </xf>
    <xf numFmtId="0" fontId="21" fillId="0" borderId="6" xfId="0" applyFont="1" applyBorder="1"/>
    <xf numFmtId="0" fontId="21" fillId="0" borderId="15" xfId="0" applyFont="1" applyBorder="1"/>
    <xf numFmtId="0" fontId="21" fillId="0" borderId="35" xfId="0" applyFont="1" applyBorder="1"/>
    <xf numFmtId="1" fontId="21" fillId="0" borderId="109" xfId="201" applyNumberFormat="1" applyBorder="1" applyAlignment="1">
      <alignment horizontal="right"/>
    </xf>
    <xf numFmtId="1" fontId="21" fillId="0" borderId="50" xfId="201" applyNumberFormat="1" applyBorder="1" applyAlignment="1">
      <alignment horizontal="right"/>
    </xf>
    <xf numFmtId="1" fontId="22" fillId="0" borderId="85" xfId="3" applyNumberFormat="1" applyFont="1" applyBorder="1" applyProtection="1"/>
    <xf numFmtId="1" fontId="22" fillId="0" borderId="90" xfId="3" applyNumberFormat="1" applyFont="1" applyBorder="1" applyProtection="1"/>
    <xf numFmtId="0" fontId="21" fillId="0" borderId="274" xfId="0" applyFont="1" applyBorder="1"/>
    <xf numFmtId="0" fontId="21" fillId="0" borderId="346" xfId="0" applyFont="1" applyBorder="1"/>
    <xf numFmtId="0" fontId="21" fillId="0" borderId="17" xfId="0" applyFont="1" applyBorder="1"/>
    <xf numFmtId="0" fontId="21" fillId="0" borderId="37" xfId="0" applyFont="1" applyBorder="1"/>
    <xf numFmtId="0" fontId="21" fillId="0" borderId="39" xfId="0" applyFont="1" applyBorder="1"/>
    <xf numFmtId="1" fontId="22" fillId="0" borderId="87" xfId="3" applyNumberFormat="1" applyFont="1" applyBorder="1" applyAlignment="1" applyProtection="1">
      <alignment vertical="center"/>
    </xf>
    <xf numFmtId="0" fontId="21" fillId="0" borderId="17" xfId="0" applyFont="1" applyBorder="1" applyAlignment="1">
      <alignment wrapText="1"/>
    </xf>
    <xf numFmtId="3" fontId="22" fillId="0" borderId="137" xfId="7" applyNumberFormat="1" applyFont="1" applyBorder="1"/>
    <xf numFmtId="3" fontId="22" fillId="0" borderId="100" xfId="7" applyNumberFormat="1" applyFont="1" applyBorder="1"/>
    <xf numFmtId="3" fontId="22" fillId="0" borderId="127" xfId="7" applyNumberFormat="1" applyFont="1" applyBorder="1"/>
    <xf numFmtId="1" fontId="21" fillId="0" borderId="137" xfId="48" applyNumberFormat="1" applyBorder="1" applyAlignment="1">
      <alignment horizontal="right"/>
    </xf>
    <xf numFmtId="1" fontId="21" fillId="0" borderId="100" xfId="48" applyNumberFormat="1" applyBorder="1" applyAlignment="1">
      <alignment horizontal="right"/>
    </xf>
    <xf numFmtId="1" fontId="21" fillId="0" borderId="100" xfId="1152" applyNumberFormat="1" applyFont="1" applyBorder="1" applyAlignment="1">
      <alignment horizontal="right"/>
    </xf>
    <xf numFmtId="1" fontId="21" fillId="0" borderId="136" xfId="48" applyNumberFormat="1" applyBorder="1" applyAlignment="1">
      <alignment horizontal="right"/>
    </xf>
    <xf numFmtId="181" fontId="46" fillId="0" borderId="131" xfId="1155" applyNumberFormat="1" applyFont="1" applyBorder="1" applyAlignment="1">
      <alignment horizontal="right"/>
    </xf>
    <xf numFmtId="181" fontId="86" fillId="0" borderId="268" xfId="1155" applyNumberFormat="1" applyFont="1" applyBorder="1" applyAlignment="1">
      <alignment horizontal="right"/>
    </xf>
    <xf numFmtId="181" fontId="46" fillId="0" borderId="143" xfId="1155" applyNumberFormat="1" applyFont="1" applyBorder="1" applyAlignment="1">
      <alignment horizontal="right"/>
    </xf>
    <xf numFmtId="181" fontId="59" fillId="0" borderId="132" xfId="1155" applyNumberFormat="1" applyFont="1" applyBorder="1" applyAlignment="1">
      <alignment horizontal="right"/>
    </xf>
    <xf numFmtId="181" fontId="87" fillId="0" borderId="85" xfId="1155" applyNumberFormat="1" applyFont="1" applyBorder="1" applyAlignment="1">
      <alignment horizontal="right"/>
    </xf>
    <xf numFmtId="181" fontId="46" fillId="0" borderId="144" xfId="1155" applyNumberFormat="1" applyFont="1" applyBorder="1" applyAlignment="1">
      <alignment horizontal="right"/>
    </xf>
    <xf numFmtId="181" fontId="87" fillId="0" borderId="87" xfId="1155" applyNumberFormat="1" applyFont="1" applyBorder="1" applyAlignment="1">
      <alignment horizontal="right"/>
    </xf>
    <xf numFmtId="181" fontId="46" fillId="0" borderId="132" xfId="1155" applyNumberFormat="1" applyFont="1" applyBorder="1" applyAlignment="1">
      <alignment horizontal="right"/>
    </xf>
    <xf numFmtId="181" fontId="86" fillId="0" borderId="85" xfId="1155" applyNumberFormat="1" applyFont="1" applyBorder="1" applyAlignment="1">
      <alignment horizontal="right"/>
    </xf>
    <xf numFmtId="181" fontId="46" fillId="0" borderId="273" xfId="1155" applyNumberFormat="1" applyFont="1" applyBorder="1" applyAlignment="1">
      <alignment horizontal="right"/>
    </xf>
    <xf numFmtId="181" fontId="86" fillId="0" borderId="128" xfId="1155" applyNumberFormat="1" applyFont="1" applyBorder="1" applyAlignment="1">
      <alignment horizontal="right"/>
    </xf>
    <xf numFmtId="181" fontId="46" fillId="0" borderId="205" xfId="1155" applyNumberFormat="1" applyFont="1" applyBorder="1" applyAlignment="1">
      <alignment horizontal="right"/>
    </xf>
    <xf numFmtId="181" fontId="59" fillId="0" borderId="266" xfId="1155" applyNumberFormat="1" applyFont="1" applyBorder="1" applyAlignment="1">
      <alignment horizontal="right"/>
    </xf>
    <xf numFmtId="181" fontId="46" fillId="0" borderId="265" xfId="1155" applyNumberFormat="1" applyFont="1" applyBorder="1" applyAlignment="1">
      <alignment horizontal="right"/>
    </xf>
    <xf numFmtId="181" fontId="46" fillId="0" borderId="266" xfId="1155" applyNumberFormat="1" applyFont="1" applyBorder="1" applyAlignment="1">
      <alignment horizontal="right"/>
    </xf>
    <xf numFmtId="181" fontId="86" fillId="0" borderId="87" xfId="1155" applyNumberFormat="1" applyFont="1" applyBorder="1" applyAlignment="1">
      <alignment horizontal="right"/>
    </xf>
    <xf numFmtId="181" fontId="59" fillId="0" borderId="302" xfId="1155" applyNumberFormat="1" applyFont="1" applyBorder="1" applyAlignment="1">
      <alignment horizontal="right"/>
    </xf>
    <xf numFmtId="181" fontId="87" fillId="0" borderId="193" xfId="1155" applyNumberFormat="1" applyFont="1" applyBorder="1" applyAlignment="1">
      <alignment horizontal="right"/>
    </xf>
    <xf numFmtId="181" fontId="46" fillId="0" borderId="174" xfId="1155" applyNumberFormat="1" applyFont="1" applyBorder="1" applyAlignment="1">
      <alignment horizontal="right"/>
    </xf>
    <xf numFmtId="181" fontId="46" fillId="0" borderId="302" xfId="1155" applyNumberFormat="1" applyFont="1" applyBorder="1" applyAlignment="1">
      <alignment horizontal="right"/>
    </xf>
    <xf numFmtId="181" fontId="86" fillId="0" borderId="193" xfId="1155" applyNumberFormat="1" applyFont="1" applyBorder="1" applyAlignment="1">
      <alignment horizontal="right"/>
    </xf>
    <xf numFmtId="181" fontId="46" fillId="0" borderId="131" xfId="1156" applyNumberFormat="1" applyFont="1" applyBorder="1" applyAlignment="1">
      <alignment horizontal="right"/>
    </xf>
    <xf numFmtId="181" fontId="86" fillId="0" borderId="268" xfId="1156" applyNumberFormat="1" applyFont="1" applyBorder="1" applyAlignment="1">
      <alignment horizontal="right"/>
    </xf>
    <xf numFmtId="181" fontId="46" fillId="0" borderId="143" xfId="1156" applyNumberFormat="1" applyFont="1" applyBorder="1" applyAlignment="1">
      <alignment horizontal="right"/>
    </xf>
    <xf numFmtId="181" fontId="46" fillId="0" borderId="122" xfId="1156" applyNumberFormat="1" applyFont="1" applyBorder="1" applyAlignment="1">
      <alignment horizontal="right"/>
    </xf>
    <xf numFmtId="181" fontId="46" fillId="0" borderId="89" xfId="1156" applyNumberFormat="1" applyFont="1" applyBorder="1" applyAlignment="1">
      <alignment horizontal="right"/>
    </xf>
    <xf numFmtId="181" fontId="86" fillId="0" borderId="0" xfId="1156" applyNumberFormat="1" applyFont="1" applyAlignment="1">
      <alignment horizontal="right"/>
    </xf>
    <xf numFmtId="181" fontId="46" fillId="0" borderId="90" xfId="1156" applyNumberFormat="1" applyFont="1" applyBorder="1" applyAlignment="1">
      <alignment horizontal="right"/>
    </xf>
    <xf numFmtId="181" fontId="59" fillId="0" borderId="132" xfId="1156" applyNumberFormat="1" applyFont="1" applyBorder="1" applyAlignment="1">
      <alignment horizontal="right"/>
    </xf>
    <xf numFmtId="181" fontId="87" fillId="0" borderId="85" xfId="1156" applyNumberFormat="1" applyFont="1" applyBorder="1" applyAlignment="1">
      <alignment horizontal="right"/>
    </xf>
    <xf numFmtId="181" fontId="46" fillId="0" borderId="144" xfId="1156" applyNumberFormat="1" applyFont="1" applyBorder="1" applyAlignment="1">
      <alignment horizontal="right"/>
    </xf>
    <xf numFmtId="181" fontId="59" fillId="0" borderId="0" xfId="1156" applyNumberFormat="1" applyFont="1" applyAlignment="1">
      <alignment horizontal="right"/>
    </xf>
    <xf numFmtId="181" fontId="46" fillId="0" borderId="0" xfId="1156" applyNumberFormat="1" applyFont="1" applyAlignment="1">
      <alignment horizontal="right"/>
    </xf>
    <xf numFmtId="181" fontId="46" fillId="0" borderId="211" xfId="1156" applyNumberFormat="1" applyFont="1" applyBorder="1" applyAlignment="1">
      <alignment horizontal="right"/>
    </xf>
    <xf numFmtId="181" fontId="46" fillId="0" borderId="273" xfId="1156" applyNumberFormat="1" applyFont="1" applyBorder="1" applyAlignment="1">
      <alignment horizontal="right"/>
    </xf>
    <xf numFmtId="181" fontId="86" fillId="0" borderId="128" xfId="1156" applyNumberFormat="1" applyFont="1" applyBorder="1" applyAlignment="1">
      <alignment horizontal="right"/>
    </xf>
    <xf numFmtId="181" fontId="46" fillId="0" borderId="205" xfId="1156" applyNumberFormat="1" applyFont="1" applyBorder="1" applyAlignment="1">
      <alignment horizontal="right"/>
    </xf>
    <xf numFmtId="181" fontId="46" fillId="0" borderId="127" xfId="1156" applyNumberFormat="1" applyFont="1" applyBorder="1" applyAlignment="1">
      <alignment horizontal="right"/>
    </xf>
    <xf numFmtId="181" fontId="46" fillId="0" borderId="177" xfId="1156" applyNumberFormat="1" applyFont="1" applyBorder="1" applyAlignment="1">
      <alignment horizontal="right"/>
    </xf>
    <xf numFmtId="181" fontId="86" fillId="0" borderId="127" xfId="1156" applyNumberFormat="1" applyFont="1" applyBorder="1" applyAlignment="1">
      <alignment horizontal="right"/>
    </xf>
    <xf numFmtId="181" fontId="59" fillId="0" borderId="266" xfId="1156" applyNumberFormat="1" applyFont="1" applyBorder="1" applyAlignment="1">
      <alignment horizontal="right"/>
    </xf>
    <xf numFmtId="181" fontId="87" fillId="0" borderId="87" xfId="1156" applyNumberFormat="1" applyFont="1" applyBorder="1" applyAlignment="1">
      <alignment horizontal="right"/>
    </xf>
    <xf numFmtId="181" fontId="46" fillId="0" borderId="265" xfId="1156" applyNumberFormat="1" applyFont="1" applyBorder="1" applyAlignment="1">
      <alignment horizontal="right"/>
    </xf>
    <xf numFmtId="181" fontId="59" fillId="0" borderId="99" xfId="1156" applyNumberFormat="1" applyFont="1" applyBorder="1" applyAlignment="1">
      <alignment horizontal="right"/>
    </xf>
    <xf numFmtId="181" fontId="46" fillId="0" borderId="99" xfId="1156" applyNumberFormat="1" applyFont="1" applyBorder="1" applyAlignment="1">
      <alignment horizontal="right"/>
    </xf>
    <xf numFmtId="181" fontId="46" fillId="0" borderId="213" xfId="1156" applyNumberFormat="1" applyFont="1" applyBorder="1" applyAlignment="1">
      <alignment horizontal="right"/>
    </xf>
    <xf numFmtId="181" fontId="86" fillId="0" borderId="99" xfId="1156" applyNumberFormat="1" applyFont="1" applyBorder="1" applyAlignment="1">
      <alignment horizontal="right"/>
    </xf>
    <xf numFmtId="181" fontId="46" fillId="0" borderId="132" xfId="1156" applyNumberFormat="1" applyFont="1" applyBorder="1" applyAlignment="1">
      <alignment horizontal="right"/>
    </xf>
    <xf numFmtId="181" fontId="86" fillId="0" borderId="85" xfId="1156" applyNumberFormat="1" applyFont="1" applyBorder="1" applyAlignment="1">
      <alignment horizontal="right"/>
    </xf>
    <xf numFmtId="181" fontId="46" fillId="0" borderId="135" xfId="1156" applyNumberFormat="1" applyFont="1" applyBorder="1" applyAlignment="1">
      <alignment horizontal="right"/>
    </xf>
    <xf numFmtId="181" fontId="86" fillId="0" borderId="62" xfId="1156" applyNumberFormat="1" applyFont="1" applyBorder="1" applyAlignment="1">
      <alignment horizontal="right"/>
    </xf>
    <xf numFmtId="181" fontId="46" fillId="0" borderId="235" xfId="1156" applyNumberFormat="1" applyFont="1" applyBorder="1" applyAlignment="1">
      <alignment horizontal="right"/>
    </xf>
    <xf numFmtId="181" fontId="86" fillId="0" borderId="122" xfId="1156" applyNumberFormat="1" applyFont="1" applyBorder="1" applyAlignment="1">
      <alignment horizontal="right"/>
    </xf>
    <xf numFmtId="181" fontId="46" fillId="0" borderId="269" xfId="1156" applyNumberFormat="1" applyFont="1" applyBorder="1" applyAlignment="1">
      <alignment horizontal="right"/>
    </xf>
    <xf numFmtId="181" fontId="59" fillId="0" borderId="302" xfId="1156" applyNumberFormat="1" applyFont="1" applyBorder="1" applyAlignment="1">
      <alignment horizontal="right"/>
    </xf>
    <xf numFmtId="181" fontId="87" fillId="0" borderId="193" xfId="1156" applyNumberFormat="1" applyFont="1" applyBorder="1" applyAlignment="1">
      <alignment horizontal="right"/>
    </xf>
    <xf numFmtId="181" fontId="46" fillId="0" borderId="174" xfId="1156" applyNumberFormat="1" applyFont="1" applyBorder="1" applyAlignment="1">
      <alignment horizontal="right"/>
    </xf>
    <xf numFmtId="181" fontId="59" fillId="0" borderId="112" xfId="1156" applyNumberFormat="1" applyFont="1" applyBorder="1" applyAlignment="1">
      <alignment horizontal="right"/>
    </xf>
    <xf numFmtId="181" fontId="46" fillId="0" borderId="112" xfId="1156" applyNumberFormat="1" applyFont="1" applyBorder="1" applyAlignment="1">
      <alignment horizontal="right"/>
    </xf>
    <xf numFmtId="181" fontId="46" fillId="0" borderId="192" xfId="1156" applyNumberFormat="1" applyFont="1" applyBorder="1" applyAlignment="1">
      <alignment horizontal="right"/>
    </xf>
    <xf numFmtId="181" fontId="86" fillId="0" borderId="112" xfId="1156" applyNumberFormat="1" applyFont="1" applyBorder="1" applyAlignment="1">
      <alignment horizontal="right"/>
    </xf>
    <xf numFmtId="181" fontId="46" fillId="0" borderId="260" xfId="1156" applyNumberFormat="1" applyFont="1" applyBorder="1" applyAlignment="1">
      <alignment horizontal="right"/>
    </xf>
    <xf numFmtId="1" fontId="74" fillId="0" borderId="0" xfId="1157" applyNumberFormat="1" applyFont="1"/>
    <xf numFmtId="3" fontId="71" fillId="0" borderId="63" xfId="1158" applyNumberFormat="1" applyFont="1" applyBorder="1" applyAlignment="1">
      <alignment vertical="center" wrapText="1"/>
    </xf>
    <xf numFmtId="3" fontId="71" fillId="0" borderId="64" xfId="1158" applyNumberFormat="1" applyFont="1" applyBorder="1" applyAlignment="1">
      <alignment vertical="center" wrapText="1"/>
    </xf>
    <xf numFmtId="3" fontId="71" fillId="0" borderId="104" xfId="1158" applyNumberFormat="1" applyFont="1" applyBorder="1" applyAlignment="1">
      <alignment vertical="center" wrapText="1"/>
    </xf>
    <xf numFmtId="3" fontId="72" fillId="0" borderId="63" xfId="1158" applyNumberFormat="1" applyFont="1" applyBorder="1" applyAlignment="1">
      <alignment vertical="center" wrapText="1"/>
    </xf>
    <xf numFmtId="3" fontId="72" fillId="0" borderId="64" xfId="1158" applyNumberFormat="1" applyFont="1" applyBorder="1" applyAlignment="1">
      <alignment vertical="center" wrapText="1"/>
    </xf>
    <xf numFmtId="3" fontId="72" fillId="0" borderId="65" xfId="1158" applyNumberFormat="1" applyFont="1" applyBorder="1" applyAlignment="1">
      <alignment vertical="center" wrapText="1"/>
    </xf>
    <xf numFmtId="3" fontId="71" fillId="0" borderId="66" xfId="1158" applyNumberFormat="1" applyFont="1" applyBorder="1" applyAlignment="1">
      <alignment vertical="center" wrapText="1"/>
    </xf>
    <xf numFmtId="3" fontId="71" fillId="0" borderId="60" xfId="1158" applyNumberFormat="1" applyFont="1" applyBorder="1" applyAlignment="1">
      <alignment vertical="center" wrapText="1"/>
    </xf>
    <xf numFmtId="3" fontId="71" fillId="0" borderId="105" xfId="1158" applyNumberFormat="1" applyFont="1" applyBorder="1" applyAlignment="1">
      <alignment vertical="center" wrapText="1"/>
    </xf>
    <xf numFmtId="3" fontId="72" fillId="0" borderId="66" xfId="1158" applyNumberFormat="1" applyFont="1" applyBorder="1" applyAlignment="1">
      <alignment vertical="center" wrapText="1"/>
    </xf>
    <xf numFmtId="3" fontId="72" fillId="0" borderId="60" xfId="1158" applyNumberFormat="1" applyFont="1" applyBorder="1" applyAlignment="1">
      <alignment vertical="center" wrapText="1"/>
    </xf>
    <xf numFmtId="3" fontId="72" fillId="0" borderId="67" xfId="1158" applyNumberFormat="1" applyFont="1" applyBorder="1" applyAlignment="1">
      <alignment vertical="center" wrapText="1"/>
    </xf>
    <xf numFmtId="3" fontId="71" fillId="0" borderId="68" xfId="1158" applyNumberFormat="1" applyFont="1" applyBorder="1" applyAlignment="1">
      <alignment vertical="center" wrapText="1"/>
    </xf>
    <xf numFmtId="3" fontId="71" fillId="0" borderId="69" xfId="1158" applyNumberFormat="1" applyFont="1" applyBorder="1" applyAlignment="1">
      <alignment vertical="center" wrapText="1"/>
    </xf>
    <xf numFmtId="3" fontId="71" fillId="0" borderId="118" xfId="1158" applyNumberFormat="1" applyFont="1" applyBorder="1" applyAlignment="1">
      <alignment vertical="center" wrapText="1"/>
    </xf>
    <xf numFmtId="3" fontId="72" fillId="0" borderId="68" xfId="1158" applyNumberFormat="1" applyFont="1" applyBorder="1" applyAlignment="1">
      <alignment vertical="center" wrapText="1"/>
    </xf>
    <xf numFmtId="3" fontId="72" fillId="0" borderId="69" xfId="1158" applyNumberFormat="1" applyFont="1" applyBorder="1" applyAlignment="1">
      <alignment vertical="center" wrapText="1"/>
    </xf>
    <xf numFmtId="3" fontId="72" fillId="0" borderId="70" xfId="1158" applyNumberFormat="1" applyFont="1" applyBorder="1" applyAlignment="1">
      <alignment vertical="center" wrapText="1"/>
    </xf>
    <xf numFmtId="0" fontId="81" fillId="0" borderId="63" xfId="1159" applyFont="1" applyBorder="1" applyAlignment="1">
      <alignment horizontal="right"/>
    </xf>
    <xf numFmtId="0" fontId="81" fillId="0" borderId="64" xfId="1159" applyFont="1" applyBorder="1" applyAlignment="1">
      <alignment horizontal="right"/>
    </xf>
    <xf numFmtId="0" fontId="81" fillId="0" borderId="65" xfId="1159" applyFont="1" applyBorder="1" applyAlignment="1">
      <alignment horizontal="right"/>
    </xf>
    <xf numFmtId="0" fontId="81" fillId="0" borderId="66" xfId="1159" applyFont="1" applyBorder="1" applyAlignment="1">
      <alignment horizontal="right"/>
    </xf>
    <xf numFmtId="0" fontId="81" fillId="0" borderId="60" xfId="1159" applyFont="1" applyBorder="1" applyAlignment="1">
      <alignment horizontal="right"/>
    </xf>
    <xf numFmtId="0" fontId="81" fillId="0" borderId="67" xfId="1159" applyFont="1" applyBorder="1" applyAlignment="1">
      <alignment horizontal="right"/>
    </xf>
    <xf numFmtId="0" fontId="81" fillId="0" borderId="68" xfId="1159" applyFont="1" applyBorder="1" applyAlignment="1">
      <alignment horizontal="right"/>
    </xf>
    <xf numFmtId="0" fontId="81" fillId="0" borderId="69" xfId="1159" applyFont="1" applyBorder="1" applyAlignment="1">
      <alignment horizontal="right"/>
    </xf>
    <xf numFmtId="0" fontId="81" fillId="0" borderId="70" xfId="1159" applyFont="1" applyBorder="1" applyAlignment="1">
      <alignment horizontal="right"/>
    </xf>
    <xf numFmtId="3" fontId="78" fillId="0" borderId="68" xfId="1160" applyNumberFormat="1" applyFont="1" applyBorder="1"/>
    <xf numFmtId="3" fontId="78" fillId="0" borderId="69" xfId="1160" applyNumberFormat="1" applyFont="1" applyBorder="1"/>
    <xf numFmtId="3" fontId="81" fillId="0" borderId="116" xfId="1159" applyNumberFormat="1" applyFont="1" applyBorder="1" applyAlignment="1">
      <alignment horizontal="right"/>
    </xf>
    <xf numFmtId="3" fontId="81" fillId="0" borderId="125" xfId="1159" applyNumberFormat="1" applyFont="1" applyBorder="1" applyAlignment="1">
      <alignment horizontal="right"/>
    </xf>
    <xf numFmtId="3" fontId="78" fillId="0" borderId="118" xfId="1160" applyNumberFormat="1" applyFont="1" applyBorder="1"/>
    <xf numFmtId="3" fontId="81" fillId="0" borderId="204" xfId="1159" applyNumberFormat="1" applyFont="1" applyBorder="1" applyAlignment="1">
      <alignment horizontal="right"/>
    </xf>
    <xf numFmtId="0" fontId="17" fillId="0" borderId="235" xfId="0" applyFont="1" applyBorder="1" applyAlignment="1">
      <alignment horizontal="center" wrapText="1"/>
    </xf>
    <xf numFmtId="0" fontId="17" fillId="0" borderId="268" xfId="0" applyFont="1" applyBorder="1" applyAlignment="1">
      <alignment horizontal="center" wrapText="1"/>
    </xf>
    <xf numFmtId="0" fontId="17" fillId="0" borderId="180" xfId="0" applyFont="1" applyBorder="1" applyAlignment="1">
      <alignment horizontal="center"/>
    </xf>
    <xf numFmtId="0" fontId="17" fillId="0" borderId="235" xfId="0" applyFont="1" applyBorder="1" applyAlignment="1">
      <alignment horizontal="center" wrapText="1"/>
    </xf>
    <xf numFmtId="0" fontId="17" fillId="0" borderId="268" xfId="0" applyFont="1" applyBorder="1" applyAlignment="1">
      <alignment horizontal="center" wrapText="1"/>
    </xf>
    <xf numFmtId="0" fontId="17" fillId="0" borderId="269" xfId="0" applyFont="1" applyBorder="1" applyAlignment="1">
      <alignment horizontal="center" wrapText="1"/>
    </xf>
    <xf numFmtId="0" fontId="52" fillId="0" borderId="63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52" fillId="0" borderId="104" xfId="0" applyFont="1" applyBorder="1" applyAlignment="1">
      <alignment horizontal="center" vertical="center"/>
    </xf>
    <xf numFmtId="0" fontId="52" fillId="0" borderId="65" xfId="0" applyFont="1" applyBorder="1" applyAlignment="1">
      <alignment horizontal="center" vertical="center"/>
    </xf>
    <xf numFmtId="0" fontId="17" fillId="0" borderId="159" xfId="0" applyFont="1" applyBorder="1" applyAlignment="1">
      <alignment horizontal="center" vertical="center"/>
    </xf>
    <xf numFmtId="0" fontId="17" fillId="0" borderId="173" xfId="0" applyFont="1" applyBorder="1" applyAlignment="1">
      <alignment horizontal="center" vertical="center"/>
    </xf>
    <xf numFmtId="0" fontId="17" fillId="0" borderId="185" xfId="0" applyFont="1" applyBorder="1" applyAlignment="1">
      <alignment horizontal="center" vertical="center"/>
    </xf>
    <xf numFmtId="0" fontId="0" fillId="0" borderId="186" xfId="0" applyBorder="1" applyAlignment="1">
      <alignment horizontal="center" vertical="center"/>
    </xf>
    <xf numFmtId="0" fontId="17" fillId="0" borderId="247" xfId="0" applyFont="1" applyBorder="1" applyAlignment="1">
      <alignment horizontal="center"/>
    </xf>
    <xf numFmtId="0" fontId="17" fillId="0" borderId="246" xfId="0" applyFont="1" applyBorder="1" applyAlignment="1">
      <alignment horizontal="center"/>
    </xf>
    <xf numFmtId="0" fontId="17" fillId="0" borderId="259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0" fontId="25" fillId="0" borderId="52" xfId="3" applyFont="1" applyBorder="1" applyAlignment="1" applyProtection="1">
      <alignment horizontal="center" wrapText="1"/>
    </xf>
    <xf numFmtId="0" fontId="25" fillId="0" borderId="53" xfId="3" applyFont="1" applyBorder="1" applyAlignment="1" applyProtection="1">
      <alignment horizontal="center" wrapText="1"/>
    </xf>
    <xf numFmtId="0" fontId="22" fillId="0" borderId="31" xfId="3" applyFont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2" fillId="0" borderId="57" xfId="3" applyFont="1" applyBorder="1" applyAlignment="1" applyProtection="1">
      <alignment horizontal="center" wrapText="1"/>
    </xf>
    <xf numFmtId="0" fontId="0" fillId="0" borderId="59" xfId="7" applyFont="1" applyBorder="1" applyAlignment="1">
      <alignment horizontal="center" wrapText="1"/>
    </xf>
    <xf numFmtId="0" fontId="22" fillId="0" borderId="52" xfId="3" applyFont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84" xfId="3" applyFont="1" applyBorder="1" applyAlignment="1" applyProtection="1">
      <alignment horizontal="center" wrapText="1"/>
    </xf>
    <xf numFmtId="0" fontId="17" fillId="0" borderId="263" xfId="3" applyFont="1" applyBorder="1" applyAlignment="1" applyProtection="1">
      <alignment horizontal="center" wrapText="1"/>
    </xf>
    <xf numFmtId="0" fontId="17" fillId="0" borderId="161" xfId="3" applyFont="1" applyBorder="1" applyAlignment="1" applyProtection="1">
      <alignment horizontal="center" wrapText="1"/>
    </xf>
    <xf numFmtId="0" fontId="17" fillId="0" borderId="27" xfId="3" applyFont="1" applyBorder="1" applyAlignment="1" applyProtection="1">
      <alignment horizontal="center" wrapText="1"/>
    </xf>
    <xf numFmtId="0" fontId="17" fillId="0" borderId="52" xfId="3" applyFont="1" applyBorder="1" applyAlignment="1" applyProtection="1">
      <alignment horizontal="center" wrapText="1"/>
    </xf>
    <xf numFmtId="0" fontId="17" fillId="0" borderId="262" xfId="3" applyFont="1" applyBorder="1" applyAlignment="1" applyProtection="1">
      <alignment horizontal="center" wrapText="1"/>
    </xf>
    <xf numFmtId="0" fontId="17" fillId="0" borderId="264" xfId="3" applyFont="1" applyBorder="1" applyAlignment="1" applyProtection="1">
      <alignment horizontal="center" wrapText="1"/>
    </xf>
    <xf numFmtId="0" fontId="22" fillId="0" borderId="5" xfId="3" applyFont="1" applyBorder="1" applyAlignment="1" applyProtection="1">
      <alignment horizontal="left" vertical="center" wrapText="1"/>
    </xf>
    <xf numFmtId="0" fontId="22" fillId="0" borderId="109" xfId="7" applyFont="1" applyBorder="1" applyAlignment="1">
      <alignment horizontal="center"/>
    </xf>
    <xf numFmtId="0" fontId="0" fillId="0" borderId="55" xfId="7" applyFont="1" applyBorder="1" applyAlignment="1">
      <alignment horizontal="center"/>
    </xf>
    <xf numFmtId="0" fontId="22" fillId="0" borderId="159" xfId="7" applyFont="1" applyBorder="1" applyAlignment="1">
      <alignment horizontal="center" wrapText="1"/>
    </xf>
    <xf numFmtId="0" fontId="22" fillId="0" borderId="185" xfId="7" applyFont="1" applyBorder="1" applyAlignment="1">
      <alignment horizontal="center" wrapText="1"/>
    </xf>
    <xf numFmtId="0" fontId="22" fillId="0" borderId="172" xfId="7" applyFont="1" applyBorder="1" applyAlignment="1">
      <alignment horizontal="center" wrapText="1"/>
    </xf>
    <xf numFmtId="0" fontId="22" fillId="0" borderId="173" xfId="7" applyFont="1" applyBorder="1" applyAlignment="1">
      <alignment horizontal="center" wrapText="1"/>
    </xf>
    <xf numFmtId="0" fontId="17" fillId="0" borderId="109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7" fillId="0" borderId="307" xfId="0" applyFont="1" applyBorder="1" applyAlignment="1">
      <alignment horizontal="center" wrapText="1"/>
    </xf>
    <xf numFmtId="0" fontId="17" fillId="0" borderId="15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0" fillId="0" borderId="0" xfId="0" applyAlignment="1"/>
    <xf numFmtId="0" fontId="22" fillId="0" borderId="171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26" xfId="0" applyFon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26" xfId="0" applyBorder="1" applyAlignment="1">
      <alignment horizontal="center" wrapText="1"/>
    </xf>
    <xf numFmtId="0" fontId="17" fillId="0" borderId="330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17" fillId="0" borderId="181" xfId="0" applyFont="1" applyBorder="1" applyAlignment="1">
      <alignment horizontal="center"/>
    </xf>
    <xf numFmtId="0" fontId="55" fillId="0" borderId="185" xfId="211" applyFont="1" applyBorder="1" applyAlignment="1">
      <alignment horizontal="center" wrapText="1"/>
    </xf>
    <xf numFmtId="0" fontId="55" fillId="0" borderId="55" xfId="211" applyFont="1" applyBorder="1" applyAlignment="1">
      <alignment horizontal="center" wrapText="1"/>
    </xf>
    <xf numFmtId="0" fontId="69" fillId="0" borderId="326" xfId="0" applyFont="1" applyBorder="1" applyAlignment="1">
      <alignment horizontal="center"/>
    </xf>
    <xf numFmtId="0" fontId="17" fillId="0" borderId="330" xfId="211" applyFont="1" applyBorder="1" applyAlignment="1">
      <alignment horizontal="center" wrapText="1"/>
    </xf>
    <xf numFmtId="3" fontId="22" fillId="0" borderId="190" xfId="0" applyNumberFormat="1" applyFont="1" applyBorder="1"/>
    <xf numFmtId="0" fontId="0" fillId="0" borderId="150" xfId="0" applyFont="1" applyBorder="1" applyAlignment="1">
      <alignment horizontal="center"/>
    </xf>
    <xf numFmtId="0" fontId="0" fillId="0" borderId="94" xfId="0" applyFont="1" applyBorder="1" applyAlignment="1">
      <alignment wrapText="1"/>
    </xf>
    <xf numFmtId="3" fontId="0" fillId="0" borderId="13" xfId="0" applyNumberFormat="1" applyFont="1" applyBorder="1"/>
    <xf numFmtId="3" fontId="0" fillId="0" borderId="211" xfId="0" applyNumberFormat="1" applyFont="1" applyBorder="1"/>
    <xf numFmtId="3" fontId="21" fillId="0" borderId="60" xfId="0" applyNumberFormat="1" applyFont="1" applyBorder="1"/>
    <xf numFmtId="3" fontId="21" fillId="0" borderId="63" xfId="0" applyNumberFormat="1" applyFont="1" applyBorder="1"/>
    <xf numFmtId="3" fontId="21" fillId="0" borderId="64" xfId="0" applyNumberFormat="1" applyFont="1" applyBorder="1"/>
    <xf numFmtId="3" fontId="21" fillId="0" borderId="65" xfId="0" applyNumberFormat="1" applyFont="1" applyBorder="1"/>
    <xf numFmtId="3" fontId="21" fillId="0" borderId="66" xfId="0" applyNumberFormat="1" applyFont="1" applyBorder="1"/>
    <xf numFmtId="3" fontId="21" fillId="0" borderId="67" xfId="0" applyNumberFormat="1" applyFont="1" applyBorder="1"/>
    <xf numFmtId="3" fontId="21" fillId="0" borderId="68" xfId="0" applyNumberFormat="1" applyFont="1" applyBorder="1"/>
    <xf numFmtId="3" fontId="21" fillId="0" borderId="69" xfId="0" applyNumberFormat="1" applyFont="1" applyBorder="1"/>
    <xf numFmtId="3" fontId="21" fillId="0" borderId="70" xfId="0" applyNumberFormat="1" applyFont="1" applyBorder="1"/>
    <xf numFmtId="0" fontId="17" fillId="0" borderId="194" xfId="0" applyFont="1" applyBorder="1" applyAlignment="1">
      <alignment wrapText="1"/>
    </xf>
    <xf numFmtId="0" fontId="0" fillId="0" borderId="96" xfId="0" applyBorder="1"/>
    <xf numFmtId="0" fontId="0" fillId="0" borderId="98" xfId="0" applyBorder="1"/>
    <xf numFmtId="0" fontId="54" fillId="0" borderId="188" xfId="0" applyFont="1" applyBorder="1" applyAlignment="1">
      <alignment horizontal="center"/>
    </xf>
    <xf numFmtId="0" fontId="54" fillId="0" borderId="59" xfId="0" applyFont="1" applyBorder="1"/>
    <xf numFmtId="1" fontId="54" fillId="0" borderId="89" xfId="0" applyNumberFormat="1" applyFont="1" applyBorder="1"/>
    <xf numFmtId="1" fontId="54" fillId="0" borderId="85" xfId="0" applyNumberFormat="1" applyFont="1" applyBorder="1"/>
    <xf numFmtId="1" fontId="54" fillId="0" borderId="90" xfId="0" applyNumberFormat="1" applyFont="1" applyBorder="1"/>
    <xf numFmtId="173" fontId="54" fillId="0" borderId="117" xfId="2" applyFont="1" applyBorder="1" applyAlignment="1"/>
    <xf numFmtId="1" fontId="54" fillId="0" borderId="86" xfId="0" applyNumberFormat="1" applyFont="1" applyBorder="1"/>
    <xf numFmtId="0" fontId="0" fillId="0" borderId="213" xfId="0" applyFont="1" applyBorder="1" applyAlignment="1">
      <alignment horizontal="center"/>
    </xf>
    <xf numFmtId="0" fontId="0" fillId="0" borderId="115" xfId="0" applyFont="1" applyBorder="1" applyAlignment="1">
      <alignment wrapText="1"/>
    </xf>
    <xf numFmtId="0" fontId="0" fillId="0" borderId="0" xfId="0" applyFont="1"/>
    <xf numFmtId="0" fontId="0" fillId="0" borderId="265" xfId="0" applyFont="1" applyBorder="1" applyAlignment="1">
      <alignment wrapText="1"/>
    </xf>
    <xf numFmtId="0" fontId="0" fillId="0" borderId="238" xfId="0" applyFont="1" applyBorder="1"/>
    <xf numFmtId="0" fontId="0" fillId="0" borderId="87" xfId="0" applyFont="1" applyBorder="1"/>
    <xf numFmtId="0" fontId="0" fillId="0" borderId="115" xfId="0" applyFont="1" applyBorder="1"/>
    <xf numFmtId="0" fontId="0" fillId="0" borderId="201" xfId="0" applyFont="1" applyBorder="1"/>
    <xf numFmtId="171" fontId="15" fillId="0" borderId="66" xfId="1" applyNumberFormat="1" applyFont="1" applyBorder="1" applyAlignment="1"/>
    <xf numFmtId="171" fontId="15" fillId="0" borderId="67" xfId="1" applyNumberFormat="1" applyFont="1" applyBorder="1" applyAlignment="1"/>
    <xf numFmtId="171" fontId="15" fillId="0" borderId="68" xfId="1" applyNumberFormat="1" applyFont="1" applyBorder="1" applyAlignment="1"/>
    <xf numFmtId="171" fontId="15" fillId="0" borderId="70" xfId="1" applyNumberFormat="1" applyFont="1" applyBorder="1" applyAlignment="1"/>
    <xf numFmtId="0" fontId="54" fillId="0" borderId="178" xfId="0" applyFont="1" applyBorder="1" applyAlignment="1">
      <alignment horizontal="center"/>
    </xf>
    <xf numFmtId="0" fontId="54" fillId="0" borderId="7" xfId="0" applyFont="1" applyBorder="1" applyAlignment="1">
      <alignment wrapText="1"/>
    </xf>
    <xf numFmtId="0" fontId="54" fillId="0" borderId="16" xfId="0" applyFont="1" applyBorder="1" applyAlignment="1">
      <alignment wrapText="1"/>
    </xf>
    <xf numFmtId="0" fontId="88" fillId="0" borderId="101" xfId="0" applyFont="1" applyBorder="1" applyAlignment="1">
      <alignment horizontal="center"/>
    </xf>
    <xf numFmtId="0" fontId="88" fillId="0" borderId="16" xfId="0" applyFont="1" applyBorder="1" applyAlignment="1">
      <alignment wrapText="1"/>
    </xf>
    <xf numFmtId="0" fontId="88" fillId="0" borderId="179" xfId="0" applyFont="1" applyBorder="1" applyAlignment="1">
      <alignment horizontal="center"/>
    </xf>
    <xf numFmtId="0" fontId="88" fillId="0" borderId="23" xfId="0" applyFont="1" applyBorder="1" applyAlignment="1">
      <alignment wrapText="1"/>
    </xf>
    <xf numFmtId="0" fontId="52" fillId="0" borderId="139" xfId="0" applyFont="1" applyBorder="1" applyAlignment="1">
      <alignment horizontal="left" vertical="center"/>
    </xf>
    <xf numFmtId="0" fontId="52" fillId="0" borderId="183" xfId="0" applyFont="1" applyBorder="1" applyAlignment="1">
      <alignment horizontal="center" wrapText="1"/>
    </xf>
    <xf numFmtId="0" fontId="52" fillId="0" borderId="47" xfId="0" applyFont="1" applyBorder="1" applyAlignment="1">
      <alignment horizontal="center" wrapText="1"/>
    </xf>
    <xf numFmtId="0" fontId="52" fillId="0" borderId="58" xfId="0" applyFont="1" applyBorder="1" applyAlignment="1">
      <alignment horizontal="center" wrapText="1"/>
    </xf>
    <xf numFmtId="0" fontId="89" fillId="0" borderId="126" xfId="0" applyFont="1" applyBorder="1" applyAlignment="1">
      <alignment horizontal="right"/>
    </xf>
    <xf numFmtId="0" fontId="89" fillId="0" borderId="202" xfId="0" applyFont="1" applyFill="1" applyBorder="1" applyAlignment="1">
      <alignment horizontal="right"/>
    </xf>
    <xf numFmtId="0" fontId="89" fillId="0" borderId="202" xfId="0" applyFont="1" applyBorder="1" applyAlignment="1">
      <alignment horizontal="right"/>
    </xf>
    <xf numFmtId="0" fontId="89" fillId="0" borderId="203" xfId="0" applyFont="1" applyBorder="1" applyAlignment="1">
      <alignment horizontal="right"/>
    </xf>
    <xf numFmtId="0" fontId="54" fillId="0" borderId="116" xfId="0" applyFont="1" applyBorder="1"/>
    <xf numFmtId="0" fontId="54" fillId="0" borderId="125" xfId="0" applyFont="1" applyFill="1" applyBorder="1"/>
    <xf numFmtId="0" fontId="54" fillId="0" borderId="125" xfId="0" applyFont="1" applyBorder="1"/>
    <xf numFmtId="0" fontId="54" fillId="0" borderId="119" xfId="0" applyFont="1" applyBorder="1"/>
    <xf numFmtId="0" fontId="52" fillId="0" borderId="169" xfId="0" applyFont="1" applyBorder="1" applyAlignment="1">
      <alignment horizontal="center" vertical="center"/>
    </xf>
    <xf numFmtId="0" fontId="52" fillId="0" borderId="240" xfId="0" applyFont="1" applyBorder="1" applyAlignment="1">
      <alignment horizontal="center" vertical="center"/>
    </xf>
    <xf numFmtId="0" fontId="52" fillId="0" borderId="241" xfId="0" applyFont="1" applyBorder="1" applyAlignment="1">
      <alignment horizontal="center" vertical="center"/>
    </xf>
    <xf numFmtId="0" fontId="52" fillId="0" borderId="62" xfId="0" applyFont="1" applyBorder="1" applyAlignment="1">
      <alignment horizontal="center" wrapText="1"/>
    </xf>
    <xf numFmtId="0" fontId="52" fillId="0" borderId="247" xfId="0" applyFont="1" applyBorder="1" applyAlignment="1">
      <alignment horizontal="center"/>
    </xf>
    <xf numFmtId="0" fontId="52" fillId="0" borderId="249" xfId="0" applyFont="1" applyBorder="1" applyAlignment="1">
      <alignment wrapText="1"/>
    </xf>
    <xf numFmtId="171" fontId="52" fillId="0" borderId="241" xfId="1" applyNumberFormat="1" applyFont="1" applyBorder="1" applyAlignment="1"/>
    <xf numFmtId="171" fontId="52" fillId="0" borderId="62" xfId="1" applyNumberFormat="1" applyFont="1" applyBorder="1" applyAlignment="1"/>
    <xf numFmtId="0" fontId="35" fillId="0" borderId="99" xfId="0" applyFont="1" applyBorder="1" applyAlignment="1">
      <alignment horizontal="right"/>
    </xf>
    <xf numFmtId="0" fontId="35" fillId="0" borderId="100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/>
    <xf numFmtId="0" fontId="90" fillId="0" borderId="0" xfId="0" applyFont="1"/>
    <xf numFmtId="0" fontId="91" fillId="0" borderId="0" xfId="0" applyFont="1" applyAlignment="1">
      <alignment horizontal="left" vertical="center"/>
    </xf>
    <xf numFmtId="0" fontId="90" fillId="0" borderId="0" xfId="0" applyFont="1" applyAlignment="1">
      <alignment horizontal="center" wrapText="1"/>
    </xf>
    <xf numFmtId="0" fontId="90" fillId="0" borderId="58" xfId="0" applyFont="1" applyBorder="1" applyAlignment="1">
      <alignment horizontal="center" wrapText="1"/>
    </xf>
    <xf numFmtId="0" fontId="90" fillId="0" borderId="240" xfId="0" applyFont="1" applyBorder="1" applyAlignment="1">
      <alignment horizontal="center" wrapText="1"/>
    </xf>
    <xf numFmtId="0" fontId="90" fillId="0" borderId="62" xfId="0" applyFont="1" applyBorder="1" applyAlignment="1">
      <alignment horizontal="center" wrapText="1"/>
    </xf>
    <xf numFmtId="0" fontId="90" fillId="0" borderId="241" xfId="0" applyFont="1" applyBorder="1" applyAlignment="1">
      <alignment horizontal="center" wrapText="1"/>
    </xf>
    <xf numFmtId="0" fontId="32" fillId="0" borderId="91" xfId="0" applyFont="1" applyBorder="1" applyAlignment="1">
      <alignment horizontal="center"/>
    </xf>
    <xf numFmtId="0" fontId="32" fillId="0" borderId="11" xfId="0" applyFont="1" applyBorder="1" applyAlignment="1">
      <alignment wrapText="1"/>
    </xf>
    <xf numFmtId="0" fontId="92" fillId="0" borderId="201" xfId="0" applyFont="1" applyBorder="1" applyAlignment="1">
      <alignment horizontal="right"/>
    </xf>
    <xf numFmtId="0" fontId="32" fillId="0" borderId="242" xfId="0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92" fillId="0" borderId="0" xfId="77" applyFont="1" applyAlignment="1">
      <alignment horizontal="right"/>
    </xf>
    <xf numFmtId="0" fontId="92" fillId="0" borderId="0" xfId="230" applyFont="1" applyAlignment="1">
      <alignment horizontal="right"/>
    </xf>
    <xf numFmtId="0" fontId="32" fillId="0" borderId="101" xfId="0" applyFont="1" applyBorder="1" applyAlignment="1">
      <alignment horizontal="center"/>
    </xf>
    <xf numFmtId="0" fontId="32" fillId="0" borderId="16" xfId="0" applyFont="1" applyBorder="1" applyAlignment="1">
      <alignment wrapText="1"/>
    </xf>
    <xf numFmtId="0" fontId="92" fillId="0" borderId="125" xfId="0" applyFont="1" applyBorder="1" applyAlignment="1">
      <alignment horizontal="right"/>
    </xf>
    <xf numFmtId="0" fontId="32" fillId="0" borderId="198" xfId="0" applyFont="1" applyBorder="1" applyAlignment="1">
      <alignment horizontal="right" vertical="center"/>
    </xf>
    <xf numFmtId="0" fontId="32" fillId="0" borderId="0" xfId="0" applyFont="1" applyAlignment="1">
      <alignment horizontal="center" wrapText="1"/>
    </xf>
    <xf numFmtId="0" fontId="32" fillId="0" borderId="179" xfId="0" applyFont="1" applyBorder="1" applyAlignment="1">
      <alignment horizontal="center"/>
    </xf>
    <xf numFmtId="0" fontId="32" fillId="0" borderId="23" xfId="0" applyFont="1" applyBorder="1" applyAlignment="1">
      <alignment wrapText="1"/>
    </xf>
    <xf numFmtId="0" fontId="92" fillId="0" borderId="119" xfId="0" applyFont="1" applyBorder="1" applyAlignment="1">
      <alignment horizontal="right"/>
    </xf>
    <xf numFmtId="0" fontId="32" fillId="0" borderId="197" xfId="0" applyFont="1" applyBorder="1" applyAlignment="1">
      <alignment horizontal="right" vertical="center"/>
    </xf>
    <xf numFmtId="0" fontId="32" fillId="0" borderId="247" xfId="0" applyFont="1" applyBorder="1" applyAlignment="1">
      <alignment horizontal="center"/>
    </xf>
    <xf numFmtId="0" fontId="90" fillId="0" borderId="114" xfId="0" applyFont="1" applyBorder="1"/>
    <xf numFmtId="0" fontId="90" fillId="0" borderId="193" xfId="0" applyFont="1" applyBorder="1"/>
    <xf numFmtId="0" fontId="90" fillId="0" borderId="259" xfId="0" applyFont="1" applyBorder="1"/>
    <xf numFmtId="0" fontId="32" fillId="0" borderId="114" xfId="0" applyFont="1" applyBorder="1"/>
    <xf numFmtId="0" fontId="32" fillId="0" borderId="193" xfId="0" applyFont="1" applyBorder="1"/>
    <xf numFmtId="0" fontId="32" fillId="0" borderId="259" xfId="0" applyFont="1" applyBorder="1"/>
    <xf numFmtId="0" fontId="32" fillId="0" borderId="0" xfId="0" applyFont="1" applyAlignment="1">
      <alignment horizontal="center"/>
    </xf>
    <xf numFmtId="0" fontId="33" fillId="0" borderId="116" xfId="0" applyFont="1" applyBorder="1" applyAlignment="1">
      <alignment horizontal="right"/>
    </xf>
    <xf numFmtId="0" fontId="21" fillId="0" borderId="119" xfId="0" applyFont="1" applyBorder="1" applyAlignment="1">
      <alignment horizontal="right"/>
    </xf>
    <xf numFmtId="171" fontId="22" fillId="0" borderId="0" xfId="1" applyNumberFormat="1" applyFont="1" applyBorder="1"/>
    <xf numFmtId="0" fontId="0" fillId="0" borderId="55" xfId="0" applyBorder="1"/>
    <xf numFmtId="171" fontId="15" fillId="0" borderId="213" xfId="1" applyNumberFormat="1" applyBorder="1"/>
    <xf numFmtId="171" fontId="15" fillId="0" borderId="87" xfId="1" applyNumberFormat="1" applyBorder="1"/>
    <xf numFmtId="171" fontId="15" fillId="0" borderId="211" xfId="1" applyNumberFormat="1" applyBorder="1"/>
    <xf numFmtId="171" fontId="15" fillId="0" borderId="68" xfId="1" applyNumberFormat="1" applyBorder="1"/>
    <xf numFmtId="171" fontId="15" fillId="0" borderId="69" xfId="1" applyNumberFormat="1" applyBorder="1"/>
    <xf numFmtId="171" fontId="15" fillId="0" borderId="70" xfId="1" applyNumberFormat="1" applyBorder="1"/>
    <xf numFmtId="0" fontId="26" fillId="0" borderId="0" xfId="1158" applyFont="1" applyAlignment="1">
      <alignment vertical="center"/>
    </xf>
    <xf numFmtId="176" fontId="33" fillId="8" borderId="0" xfId="50" applyFont="1" applyFill="1" applyAlignment="1">
      <alignment horizontal="right"/>
    </xf>
    <xf numFmtId="0" fontId="17" fillId="0" borderId="159" xfId="0" applyFont="1" applyBorder="1" applyAlignment="1">
      <alignment horizontal="center"/>
    </xf>
    <xf numFmtId="0" fontId="0" fillId="0" borderId="186" xfId="0" applyBorder="1"/>
    <xf numFmtId="0" fontId="0" fillId="0" borderId="210" xfId="0" applyBorder="1"/>
    <xf numFmtId="9" fontId="15" fillId="0" borderId="117" xfId="2" applyNumberFormat="1" applyBorder="1"/>
    <xf numFmtId="0" fontId="0" fillId="0" borderId="122" xfId="0" applyBorder="1"/>
    <xf numFmtId="0" fontId="0" fillId="0" borderId="93" xfId="0" applyFont="1" applyBorder="1" applyAlignment="1">
      <alignment horizontal="center"/>
    </xf>
    <xf numFmtId="0" fontId="0" fillId="0" borderId="11" xfId="0" applyFont="1" applyBorder="1" applyAlignment="1">
      <alignment wrapText="1"/>
    </xf>
    <xf numFmtId="169" fontId="0" fillId="0" borderId="213" xfId="0" applyNumberFormat="1" applyFont="1" applyBorder="1"/>
    <xf numFmtId="169" fontId="0" fillId="0" borderId="87" xfId="0" applyNumberFormat="1" applyFont="1" applyBorder="1"/>
    <xf numFmtId="169" fontId="0" fillId="0" borderId="21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0" fontId="0" fillId="0" borderId="0" xfId="0" applyBorder="1"/>
    <xf numFmtId="3" fontId="22" fillId="0" borderId="0" xfId="0" applyNumberFormat="1" applyFont="1" applyBorder="1"/>
    <xf numFmtId="9" fontId="0" fillId="0" borderId="0" xfId="2" applyNumberFormat="1" applyFont="1" applyBorder="1"/>
    <xf numFmtId="0" fontId="26" fillId="0" borderId="0" xfId="1158" applyFont="1" applyBorder="1" applyAlignment="1">
      <alignment horizontal="left" vertical="top" wrapText="1"/>
    </xf>
    <xf numFmtId="0" fontId="0" fillId="0" borderId="0" xfId="0" applyBorder="1"/>
    <xf numFmtId="3" fontId="21" fillId="0" borderId="0" xfId="0" applyNumberFormat="1" applyFont="1" applyBorder="1"/>
    <xf numFmtId="171" fontId="15" fillId="0" borderId="0" xfId="1" applyNumberFormat="1" applyBorder="1"/>
    <xf numFmtId="171" fontId="17" fillId="0" borderId="247" xfId="1" applyNumberFormat="1" applyFont="1" applyBorder="1"/>
    <xf numFmtId="171" fontId="17" fillId="0" borderId="246" xfId="1" applyNumberFormat="1" applyFont="1" applyBorder="1"/>
    <xf numFmtId="171" fontId="17" fillId="0" borderId="259" xfId="1" applyNumberFormat="1" applyFont="1" applyBorder="1"/>
    <xf numFmtId="0" fontId="0" fillId="0" borderId="0" xfId="0" applyBorder="1" applyAlignment="1">
      <alignment horizontal="left" vertical="top"/>
    </xf>
    <xf numFmtId="0" fontId="21" fillId="0" borderId="22" xfId="3" applyFont="1" applyBorder="1" applyAlignment="1" applyProtection="1">
      <alignment horizontal="center" vertical="center"/>
    </xf>
    <xf numFmtId="0" fontId="21" fillId="0" borderId="23" xfId="3" applyFont="1" applyBorder="1" applyAlignment="1" applyProtection="1">
      <alignment vertical="center" wrapText="1"/>
    </xf>
    <xf numFmtId="1" fontId="21" fillId="0" borderId="321" xfId="7" applyNumberFormat="1" applyFont="1" applyBorder="1" applyAlignment="1">
      <alignment horizontal="right"/>
    </xf>
    <xf numFmtId="1" fontId="21" fillId="0" borderId="321" xfId="201" applyNumberFormat="1" applyBorder="1" applyAlignment="1">
      <alignment horizontal="right"/>
    </xf>
    <xf numFmtId="9" fontId="26" fillId="0" borderId="54" xfId="3" applyNumberFormat="1" applyFont="1" applyBorder="1" applyProtection="1"/>
    <xf numFmtId="0" fontId="22" fillId="0" borderId="91" xfId="3" applyFont="1" applyBorder="1" applyAlignment="1" applyProtection="1">
      <alignment horizontal="center" vertical="center"/>
    </xf>
    <xf numFmtId="0" fontId="22" fillId="0" borderId="96" xfId="3" applyFont="1" applyBorder="1" applyAlignment="1" applyProtection="1">
      <alignment vertical="center" wrapText="1"/>
    </xf>
    <xf numFmtId="1" fontId="22" fillId="0" borderId="185" xfId="7" applyNumberFormat="1" applyFont="1" applyBorder="1" applyAlignment="1">
      <alignment horizontal="right"/>
    </xf>
    <xf numFmtId="1" fontId="22" fillId="0" borderId="185" xfId="201" applyNumberFormat="1" applyFont="1" applyBorder="1" applyAlignment="1">
      <alignment horizontal="right"/>
    </xf>
    <xf numFmtId="9" fontId="25" fillId="0" borderId="210" xfId="3" applyNumberFormat="1" applyFont="1" applyBorder="1" applyProtection="1"/>
    <xf numFmtId="9" fontId="25" fillId="0" borderId="187" xfId="3" applyNumberFormat="1" applyFont="1" applyBorder="1" applyProtection="1"/>
    <xf numFmtId="0" fontId="21" fillId="0" borderId="101" xfId="3" applyFont="1" applyBorder="1" applyAlignment="1" applyProtection="1">
      <alignment horizontal="center" vertical="center"/>
    </xf>
    <xf numFmtId="9" fontId="26" fillId="0" borderId="191" xfId="3" applyNumberFormat="1" applyFont="1" applyBorder="1" applyProtection="1"/>
    <xf numFmtId="1" fontId="21" fillId="0" borderId="347" xfId="7" applyNumberFormat="1" applyFont="1" applyBorder="1" applyAlignment="1">
      <alignment horizontal="right"/>
    </xf>
    <xf numFmtId="1" fontId="21" fillId="0" borderId="347" xfId="201" applyNumberFormat="1" applyBorder="1" applyAlignment="1">
      <alignment horizontal="right"/>
    </xf>
    <xf numFmtId="9" fontId="26" fillId="0" borderId="348" xfId="3" applyNumberFormat="1" applyFont="1" applyBorder="1" applyProtection="1"/>
    <xf numFmtId="9" fontId="26" fillId="0" borderId="208" xfId="3" applyNumberFormat="1" applyFont="1" applyBorder="1" applyProtection="1"/>
    <xf numFmtId="0" fontId="17" fillId="0" borderId="63" xfId="3" applyFont="1" applyBorder="1" applyAlignment="1" applyProtection="1">
      <alignment horizontal="center"/>
    </xf>
    <xf numFmtId="1" fontId="15" fillId="0" borderId="116" xfId="3" applyNumberFormat="1" applyFont="1" applyBorder="1" applyProtection="1"/>
    <xf numFmtId="1" fontId="15" fillId="0" borderId="125" xfId="3" applyNumberFormat="1" applyFont="1" applyBorder="1" applyProtection="1"/>
    <xf numFmtId="1" fontId="15" fillId="0" borderId="119" xfId="3" applyNumberFormat="1" applyFont="1" applyBorder="1" applyProtection="1"/>
    <xf numFmtId="0" fontId="17" fillId="0" borderId="104" xfId="3" applyFont="1" applyBorder="1" applyProtection="1"/>
    <xf numFmtId="0" fontId="15" fillId="0" borderId="105" xfId="3" applyFont="1" applyBorder="1" applyProtection="1"/>
    <xf numFmtId="0" fontId="0" fillId="0" borderId="105" xfId="3" applyFont="1" applyBorder="1" applyProtection="1"/>
    <xf numFmtId="0" fontId="0" fillId="0" borderId="118" xfId="3" applyFont="1" applyBorder="1" applyProtection="1"/>
    <xf numFmtId="1" fontId="17" fillId="0" borderId="116" xfId="3" applyNumberFormat="1" applyFont="1" applyBorder="1" applyProtection="1"/>
    <xf numFmtId="1" fontId="0" fillId="0" borderId="125" xfId="3" applyNumberFormat="1" applyFont="1" applyBorder="1" applyProtection="1"/>
    <xf numFmtId="1" fontId="0" fillId="0" borderId="119" xfId="3" applyNumberFormat="1" applyFont="1" applyBorder="1" applyProtection="1"/>
    <xf numFmtId="0" fontId="21" fillId="0" borderId="12" xfId="0" applyFont="1" applyBorder="1"/>
    <xf numFmtId="0" fontId="21" fillId="0" borderId="19" xfId="0" applyFont="1" applyBorder="1" applyAlignment="1">
      <alignment wrapText="1"/>
    </xf>
    <xf numFmtId="0" fontId="21" fillId="0" borderId="49" xfId="0" applyFont="1" applyBorder="1"/>
    <xf numFmtId="0" fontId="21" fillId="0" borderId="22" xfId="0" applyFont="1" applyBorder="1"/>
    <xf numFmtId="0" fontId="21" fillId="0" borderId="315" xfId="0" applyFont="1" applyBorder="1"/>
    <xf numFmtId="0" fontId="21" fillId="0" borderId="315" xfId="0" applyFont="1" applyBorder="1" applyAlignment="1">
      <alignment wrapText="1"/>
    </xf>
    <xf numFmtId="0" fontId="21" fillId="0" borderId="24" xfId="0" applyFont="1" applyBorder="1"/>
    <xf numFmtId="1" fontId="21" fillId="0" borderId="127" xfId="48" applyNumberFormat="1" applyBorder="1" applyAlignment="1">
      <alignment horizontal="right"/>
    </xf>
    <xf numFmtId="0" fontId="21" fillId="0" borderId="349" xfId="0" applyFont="1" applyBorder="1"/>
    <xf numFmtId="0" fontId="21" fillId="0" borderId="91" xfId="7" applyFont="1" applyBorder="1" applyAlignment="1">
      <alignment horizontal="center"/>
    </xf>
    <xf numFmtId="0" fontId="22" fillId="0" borderId="71" xfId="7" applyFont="1" applyBorder="1" applyAlignment="1">
      <alignment wrapText="1"/>
    </xf>
    <xf numFmtId="0" fontId="22" fillId="0" borderId="91" xfId="0" applyFont="1" applyBorder="1"/>
    <xf numFmtId="0" fontId="22" fillId="0" borderId="92" xfId="0" applyFont="1" applyBorder="1"/>
    <xf numFmtId="0" fontId="22" fillId="0" borderId="71" xfId="0" applyFont="1" applyBorder="1"/>
    <xf numFmtId="3" fontId="22" fillId="0" borderId="116" xfId="7" applyNumberFormat="1" applyFont="1" applyBorder="1"/>
    <xf numFmtId="0" fontId="22" fillId="0" borderId="350" xfId="0" applyFont="1" applyBorder="1"/>
    <xf numFmtId="1" fontId="22" fillId="0" borderId="137" xfId="48" applyNumberFormat="1" applyFont="1" applyBorder="1" applyAlignment="1">
      <alignment horizontal="right"/>
    </xf>
    <xf numFmtId="0" fontId="22" fillId="0" borderId="159" xfId="0" applyFont="1" applyBorder="1"/>
    <xf numFmtId="0" fontId="21" fillId="0" borderId="72" xfId="7" applyFont="1" applyBorder="1" applyAlignment="1">
      <alignment wrapText="1"/>
    </xf>
    <xf numFmtId="0" fontId="21" fillId="0" borderId="101" xfId="0" applyFont="1" applyBorder="1"/>
    <xf numFmtId="0" fontId="21" fillId="0" borderId="72" xfId="0" applyFont="1" applyBorder="1"/>
    <xf numFmtId="3" fontId="22" fillId="0" borderId="125" xfId="7" applyNumberFormat="1" applyFont="1" applyBorder="1"/>
    <xf numFmtId="0" fontId="21" fillId="0" borderId="102" xfId="7" applyFont="1" applyBorder="1" applyAlignment="1">
      <alignment horizontal="center"/>
    </xf>
    <xf numFmtId="0" fontId="21" fillId="0" borderId="175" xfId="7" applyFont="1" applyBorder="1" applyAlignment="1">
      <alignment wrapText="1"/>
    </xf>
    <xf numFmtId="0" fontId="21" fillId="0" borderId="102" xfId="0" applyFont="1" applyBorder="1"/>
    <xf numFmtId="0" fontId="21" fillId="0" borderId="103" xfId="0" applyFont="1" applyBorder="1"/>
    <xf numFmtId="0" fontId="21" fillId="0" borderId="175" xfId="0" applyFont="1" applyBorder="1"/>
    <xf numFmtId="3" fontId="22" fillId="0" borderId="119" xfId="7" applyNumberFormat="1" applyFont="1" applyBorder="1"/>
    <xf numFmtId="0" fontId="21" fillId="0" borderId="207" xfId="0" applyFont="1" applyBorder="1"/>
    <xf numFmtId="0" fontId="21" fillId="0" borderId="351" xfId="0" applyFont="1" applyBorder="1"/>
    <xf numFmtId="3" fontId="22" fillId="0" borderId="203" xfId="7" applyNumberFormat="1" applyFont="1" applyBorder="1"/>
    <xf numFmtId="1" fontId="0" fillId="0" borderId="213" xfId="0" applyNumberFormat="1" applyFont="1" applyBorder="1"/>
    <xf numFmtId="1" fontId="0" fillId="0" borderId="87" xfId="0" applyNumberFormat="1" applyFont="1" applyBorder="1"/>
    <xf numFmtId="1" fontId="0" fillId="0" borderId="211" xfId="0" applyNumberFormat="1" applyFont="1" applyBorder="1"/>
    <xf numFmtId="1" fontId="0" fillId="0" borderId="201" xfId="0" applyNumberFormat="1" applyFont="1" applyBorder="1"/>
    <xf numFmtId="1" fontId="0" fillId="3" borderId="213" xfId="0" applyNumberFormat="1" applyFont="1" applyFill="1" applyBorder="1"/>
    <xf numFmtId="1" fontId="0" fillId="0" borderId="265" xfId="0" applyNumberFormat="1" applyFont="1" applyBorder="1"/>
    <xf numFmtId="1" fontId="0" fillId="3" borderId="201" xfId="0" applyNumberFormat="1" applyFont="1" applyFill="1" applyBorder="1"/>
    <xf numFmtId="1" fontId="0" fillId="0" borderId="104" xfId="0" applyNumberFormat="1" applyBorder="1"/>
    <xf numFmtId="1" fontId="17" fillId="0" borderId="63" xfId="0" applyNumberFormat="1" applyFont="1" applyBorder="1" applyAlignment="1">
      <alignment wrapText="1"/>
    </xf>
    <xf numFmtId="0" fontId="55" fillId="0" borderId="159" xfId="211" applyFont="1" applyBorder="1" applyAlignment="1">
      <alignment horizontal="center" wrapText="1"/>
    </xf>
    <xf numFmtId="0" fontId="55" fillId="0" borderId="173" xfId="211" applyFont="1" applyBorder="1" applyAlignment="1">
      <alignment horizontal="center" wrapText="1"/>
    </xf>
    <xf numFmtId="0" fontId="0" fillId="0" borderId="187" xfId="0" applyBorder="1"/>
    <xf numFmtId="0" fontId="57" fillId="0" borderId="169" xfId="213" applyFont="1" applyBorder="1"/>
    <xf numFmtId="0" fontId="58" fillId="0" borderId="11" xfId="213" applyFont="1" applyBorder="1"/>
    <xf numFmtId="0" fontId="57" fillId="0" borderId="24" xfId="213" applyFont="1" applyBorder="1"/>
    <xf numFmtId="0" fontId="57" fillId="0" borderId="167" xfId="213" applyFont="1" applyBorder="1"/>
    <xf numFmtId="0" fontId="58" fillId="0" borderId="8" xfId="213" applyFont="1" applyBorder="1"/>
    <xf numFmtId="0" fontId="58" fillId="0" borderId="47" xfId="213" applyFont="1" applyBorder="1"/>
    <xf numFmtId="0" fontId="57" fillId="0" borderId="33" xfId="213" applyFont="1" applyBorder="1"/>
    <xf numFmtId="0" fontId="57" fillId="0" borderId="53" xfId="213" applyFont="1" applyBorder="1"/>
    <xf numFmtId="173" fontId="30" fillId="0" borderId="0" xfId="212" applyFont="1"/>
    <xf numFmtId="0" fontId="60" fillId="0" borderId="2" xfId="213" applyFont="1" applyBorder="1" applyAlignment="1">
      <alignment horizontal="center"/>
    </xf>
    <xf numFmtId="0" fontId="60" fillId="0" borderId="59" xfId="213" applyFont="1" applyBorder="1" applyAlignment="1">
      <alignment wrapText="1"/>
    </xf>
    <xf numFmtId="0" fontId="60" fillId="0" borderId="46" xfId="213" applyFont="1" applyBorder="1" applyAlignment="1">
      <alignment horizontal="center"/>
    </xf>
    <xf numFmtId="0" fontId="61" fillId="0" borderId="29" xfId="213" applyFont="1" applyBorder="1" applyAlignment="1">
      <alignment wrapText="1"/>
    </xf>
    <xf numFmtId="0" fontId="55" fillId="0" borderId="2" xfId="213" applyFont="1" applyBorder="1" applyAlignment="1">
      <alignment horizontal="center"/>
    </xf>
    <xf numFmtId="0" fontId="57" fillId="0" borderId="59" xfId="213" applyFont="1" applyBorder="1"/>
    <xf numFmtId="0" fontId="57" fillId="0" borderId="21" xfId="213" applyFont="1" applyBorder="1" applyAlignment="1">
      <alignment horizontal="center"/>
    </xf>
    <xf numFmtId="0" fontId="55" fillId="0" borderId="22" xfId="213" applyFont="1" applyBorder="1" applyAlignment="1">
      <alignment horizontal="center"/>
    </xf>
    <xf numFmtId="0" fontId="57" fillId="0" borderId="23" xfId="213" applyFont="1" applyBorder="1"/>
    <xf numFmtId="0" fontId="57" fillId="0" borderId="2" xfId="213" applyFont="1" applyBorder="1" applyAlignment="1">
      <alignment horizontal="center"/>
    </xf>
    <xf numFmtId="0" fontId="58" fillId="0" borderId="59" xfId="213" applyFont="1" applyBorder="1"/>
    <xf numFmtId="0" fontId="57" fillId="0" borderId="46" xfId="213" applyFont="1" applyBorder="1" applyAlignment="1">
      <alignment horizontal="center"/>
    </xf>
    <xf numFmtId="0" fontId="58" fillId="0" borderId="29" xfId="213" applyFont="1" applyBorder="1"/>
    <xf numFmtId="0" fontId="46" fillId="0" borderId="59" xfId="213" applyFont="1" applyBorder="1"/>
    <xf numFmtId="0" fontId="61" fillId="0" borderId="0" xfId="213" applyFont="1"/>
    <xf numFmtId="0" fontId="57" fillId="0" borderId="0" xfId="213" applyFont="1"/>
    <xf numFmtId="3" fontId="57" fillId="0" borderId="0" xfId="213" applyNumberFormat="1" applyFont="1"/>
    <xf numFmtId="175" fontId="30" fillId="9" borderId="0" xfId="1" applyFont="1" applyFill="1"/>
    <xf numFmtId="0" fontId="55" fillId="0" borderId="242" xfId="211" applyFont="1" applyBorder="1" applyAlignment="1">
      <alignment horizontal="center" wrapText="1"/>
    </xf>
    <xf numFmtId="175" fontId="30" fillId="0" borderId="0" xfId="1" applyFont="1"/>
    <xf numFmtId="0" fontId="30" fillId="0" borderId="0" xfId="212" applyNumberFormat="1" applyFont="1"/>
    <xf numFmtId="3" fontId="67" fillId="0" borderId="0" xfId="12" applyNumberFormat="1" applyFont="1" applyAlignment="1">
      <alignment wrapText="1"/>
    </xf>
    <xf numFmtId="0" fontId="55" fillId="0" borderId="131" xfId="213" applyFont="1" applyBorder="1"/>
    <xf numFmtId="0" fontId="93" fillId="0" borderId="132" xfId="213" applyFont="1" applyBorder="1"/>
    <xf numFmtId="0" fontId="57" fillId="0" borderId="131" xfId="213" applyFont="1" applyBorder="1"/>
    <xf numFmtId="0" fontId="58" fillId="0" borderId="302" xfId="213" applyFont="1" applyBorder="1"/>
    <xf numFmtId="0" fontId="58" fillId="0" borderId="132" xfId="213" applyFont="1" applyBorder="1"/>
    <xf numFmtId="0" fontId="57" fillId="0" borderId="132" xfId="213" applyFont="1" applyBorder="1"/>
    <xf numFmtId="0" fontId="58" fillId="0" borderId="322" xfId="213" applyFont="1" applyBorder="1"/>
    <xf numFmtId="0" fontId="57" fillId="0" borderId="271" xfId="213" applyFont="1" applyBorder="1"/>
    <xf numFmtId="0" fontId="0" fillId="0" borderId="327" xfId="0" applyBorder="1"/>
    <xf numFmtId="0" fontId="68" fillId="0" borderId="240" xfId="0" applyFont="1" applyBorder="1" applyAlignment="1">
      <alignment horizontal="center" wrapText="1"/>
    </xf>
    <xf numFmtId="0" fontId="68" fillId="0" borderId="62" xfId="0" applyFont="1" applyBorder="1" applyAlignment="1">
      <alignment horizontal="center" wrapText="1"/>
    </xf>
    <xf numFmtId="0" fontId="0" fillId="0" borderId="302" xfId="0" applyBorder="1"/>
    <xf numFmtId="0" fontId="0" fillId="0" borderId="197" xfId="0" applyBorder="1"/>
    <xf numFmtId="0" fontId="60" fillId="0" borderId="116" xfId="12" applyFont="1" applyBorder="1" applyAlignment="1">
      <alignment horizontal="center" vertical="center"/>
    </xf>
    <xf numFmtId="0" fontId="60" fillId="0" borderId="137" xfId="12" applyFont="1" applyBorder="1" applyAlignment="1">
      <alignment vertical="center" wrapText="1"/>
    </xf>
    <xf numFmtId="0" fontId="60" fillId="0" borderId="201" xfId="12" applyFont="1" applyBorder="1" applyAlignment="1">
      <alignment horizontal="center" vertical="center"/>
    </xf>
    <xf numFmtId="0" fontId="60" fillId="0" borderId="100" xfId="12" applyFont="1" applyBorder="1" applyAlignment="1">
      <alignment vertical="center" wrapText="1"/>
    </xf>
    <xf numFmtId="3" fontId="71" fillId="0" borderId="213" xfId="1158" applyNumberFormat="1" applyFont="1" applyBorder="1" applyAlignment="1">
      <alignment vertical="center" wrapText="1"/>
    </xf>
    <xf numFmtId="3" fontId="71" fillId="0" borderId="87" xfId="1158" applyNumberFormat="1" applyFont="1" applyBorder="1" applyAlignment="1">
      <alignment vertical="center" wrapText="1"/>
    </xf>
    <xf numFmtId="3" fontId="71" fillId="0" borderId="115" xfId="1158" applyNumberFormat="1" applyFont="1" applyBorder="1" applyAlignment="1">
      <alignment vertical="center" wrapText="1"/>
    </xf>
    <xf numFmtId="3" fontId="72" fillId="0" borderId="213" xfId="1158" applyNumberFormat="1" applyFont="1" applyBorder="1" applyAlignment="1">
      <alignment vertical="center" wrapText="1"/>
    </xf>
    <xf numFmtId="3" fontId="72" fillId="0" borderId="87" xfId="1158" applyNumberFormat="1" applyFont="1" applyBorder="1" applyAlignment="1">
      <alignment vertical="center" wrapText="1"/>
    </xf>
    <xf numFmtId="3" fontId="72" fillId="0" borderId="211" xfId="1158" applyNumberFormat="1" applyFont="1" applyBorder="1" applyAlignment="1">
      <alignment vertical="center" wrapText="1"/>
    </xf>
    <xf numFmtId="0" fontId="60" fillId="0" borderId="99" xfId="12" applyFont="1" applyBorder="1" applyAlignment="1">
      <alignment vertical="center" wrapText="1"/>
    </xf>
    <xf numFmtId="0" fontId="60" fillId="0" borderId="125" xfId="12" applyFont="1" applyBorder="1" applyAlignment="1">
      <alignment horizontal="center" vertical="center"/>
    </xf>
    <xf numFmtId="0" fontId="60" fillId="0" borderId="119" xfId="12" applyFont="1" applyBorder="1" applyAlignment="1">
      <alignment horizontal="center" vertical="center"/>
    </xf>
    <xf numFmtId="0" fontId="60" fillId="0" borderId="136" xfId="12" applyFont="1" applyBorder="1" applyAlignment="1">
      <alignment vertical="center" wrapText="1"/>
    </xf>
    <xf numFmtId="3" fontId="71" fillId="0" borderId="63" xfId="12" applyNumberFormat="1" applyFont="1" applyBorder="1" applyAlignment="1">
      <alignment vertical="center" wrapText="1"/>
    </xf>
    <xf numFmtId="3" fontId="71" fillId="0" borderId="64" xfId="12" applyNumberFormat="1" applyFont="1" applyBorder="1" applyAlignment="1">
      <alignment vertical="center" wrapText="1"/>
    </xf>
    <xf numFmtId="3" fontId="71" fillId="0" borderId="104" xfId="12" applyNumberFormat="1" applyFont="1" applyBorder="1" applyAlignment="1">
      <alignment vertical="center" wrapText="1"/>
    </xf>
    <xf numFmtId="3" fontId="72" fillId="0" borderId="63" xfId="12" applyNumberFormat="1" applyFont="1" applyBorder="1" applyAlignment="1">
      <alignment vertical="center" wrapText="1"/>
    </xf>
    <xf numFmtId="3" fontId="72" fillId="0" borderId="64" xfId="12" applyNumberFormat="1" applyFont="1" applyBorder="1" applyAlignment="1">
      <alignment vertical="center" wrapText="1"/>
    </xf>
    <xf numFmtId="3" fontId="72" fillId="0" borderId="65" xfId="12" applyNumberFormat="1" applyFont="1" applyBorder="1" applyAlignment="1">
      <alignment vertical="center" wrapText="1"/>
    </xf>
    <xf numFmtId="3" fontId="71" fillId="0" borderId="66" xfId="12" applyNumberFormat="1" applyFont="1" applyBorder="1" applyAlignment="1">
      <alignment vertical="center" wrapText="1"/>
    </xf>
    <xf numFmtId="3" fontId="71" fillId="0" borderId="60" xfId="12" applyNumberFormat="1" applyFont="1" applyBorder="1" applyAlignment="1">
      <alignment vertical="center" wrapText="1"/>
    </xf>
    <xf numFmtId="3" fontId="71" fillId="0" borderId="105" xfId="12" applyNumberFormat="1" applyFont="1" applyBorder="1" applyAlignment="1">
      <alignment vertical="center" wrapText="1"/>
    </xf>
    <xf numFmtId="3" fontId="72" fillId="0" borderId="66" xfId="12" applyNumberFormat="1" applyFont="1" applyBorder="1" applyAlignment="1">
      <alignment vertical="center" wrapText="1"/>
    </xf>
    <xf numFmtId="3" fontId="72" fillId="0" borderId="60" xfId="12" applyNumberFormat="1" applyFont="1" applyBorder="1" applyAlignment="1">
      <alignment vertical="center" wrapText="1"/>
    </xf>
    <xf numFmtId="3" fontId="72" fillId="0" borderId="67" xfId="12" applyNumberFormat="1" applyFont="1" applyBorder="1" applyAlignment="1">
      <alignment vertical="center" wrapText="1"/>
    </xf>
    <xf numFmtId="3" fontId="71" fillId="0" borderId="68" xfId="12" applyNumberFormat="1" applyFont="1" applyBorder="1" applyAlignment="1">
      <alignment vertical="center" wrapText="1"/>
    </xf>
    <xf numFmtId="3" fontId="71" fillId="0" borderId="69" xfId="12" applyNumberFormat="1" applyFont="1" applyBorder="1" applyAlignment="1">
      <alignment vertical="center" wrapText="1"/>
    </xf>
    <xf numFmtId="3" fontId="71" fillId="0" borderId="118" xfId="12" applyNumberFormat="1" applyFont="1" applyBorder="1" applyAlignment="1">
      <alignment vertical="center" wrapText="1"/>
    </xf>
    <xf numFmtId="3" fontId="72" fillId="0" borderId="68" xfId="12" applyNumberFormat="1" applyFont="1" applyBorder="1" applyAlignment="1">
      <alignment vertical="center" wrapText="1"/>
    </xf>
    <xf numFmtId="3" fontId="72" fillId="0" borderId="69" xfId="12" applyNumberFormat="1" applyFont="1" applyBorder="1" applyAlignment="1">
      <alignment vertical="center" wrapText="1"/>
    </xf>
    <xf numFmtId="3" fontId="72" fillId="0" borderId="70" xfId="12" applyNumberFormat="1" applyFont="1" applyBorder="1" applyAlignment="1">
      <alignment vertical="center" wrapText="1"/>
    </xf>
    <xf numFmtId="0" fontId="60" fillId="0" borderId="139" xfId="12" applyFont="1" applyBorder="1" applyAlignment="1">
      <alignment horizontal="center" vertical="center"/>
    </xf>
    <xf numFmtId="0" fontId="60" fillId="0" borderId="169" xfId="12" applyFont="1" applyBorder="1" applyAlignment="1">
      <alignment vertical="center" wrapText="1"/>
    </xf>
    <xf numFmtId="3" fontId="71" fillId="0" borderId="120" xfId="12" applyNumberFormat="1" applyFont="1" applyBorder="1" applyAlignment="1">
      <alignment vertical="center" wrapText="1"/>
    </xf>
    <xf numFmtId="3" fontId="71" fillId="0" borderId="122" xfId="12" applyNumberFormat="1" applyFont="1" applyBorder="1" applyAlignment="1">
      <alignment vertical="center" wrapText="1"/>
    </xf>
    <xf numFmtId="3" fontId="71" fillId="0" borderId="169" xfId="12" applyNumberFormat="1" applyFont="1" applyBorder="1" applyAlignment="1">
      <alignment vertical="center" wrapText="1"/>
    </xf>
    <xf numFmtId="3" fontId="72" fillId="0" borderId="131" xfId="12" applyNumberFormat="1" applyFont="1" applyBorder="1" applyAlignment="1">
      <alignment vertical="center" wrapText="1"/>
    </xf>
    <xf numFmtId="3" fontId="72" fillId="0" borderId="142" xfId="12" applyNumberFormat="1" applyFont="1" applyBorder="1" applyAlignment="1">
      <alignment vertical="center" wrapText="1"/>
    </xf>
    <xf numFmtId="0" fontId="60" fillId="0" borderId="101" xfId="12" applyFont="1" applyBorder="1" applyAlignment="1">
      <alignment horizontal="center" vertical="center"/>
    </xf>
    <xf numFmtId="0" fontId="60" fillId="0" borderId="16" xfId="12" applyFont="1" applyBorder="1" applyAlignment="1">
      <alignment vertical="center" wrapText="1"/>
    </xf>
    <xf numFmtId="3" fontId="71" fillId="0" borderId="15" xfId="12" applyNumberFormat="1" applyFont="1" applyBorder="1" applyAlignment="1">
      <alignment vertical="center" wrapText="1"/>
    </xf>
    <xf numFmtId="3" fontId="71" fillId="0" borderId="20" xfId="12" applyNumberFormat="1" applyFont="1" applyBorder="1" applyAlignment="1">
      <alignment vertical="center" wrapText="1"/>
    </xf>
    <xf numFmtId="3" fontId="71" fillId="0" borderId="16" xfId="12" applyNumberFormat="1" applyFont="1" applyBorder="1" applyAlignment="1">
      <alignment vertical="center" wrapText="1"/>
    </xf>
    <xf numFmtId="3" fontId="72" fillId="0" borderId="97" xfId="12" applyNumberFormat="1" applyFont="1" applyBorder="1" applyAlignment="1">
      <alignment vertical="center" wrapText="1"/>
    </xf>
    <xf numFmtId="3" fontId="72" fillId="0" borderId="206" xfId="12" applyNumberFormat="1" applyFont="1" applyBorder="1" applyAlignment="1">
      <alignment vertical="center" wrapText="1"/>
    </xf>
    <xf numFmtId="0" fontId="60" fillId="0" borderId="102" xfId="12" applyFont="1" applyBorder="1" applyAlignment="1">
      <alignment horizontal="center" vertical="center"/>
    </xf>
    <xf numFmtId="0" fontId="60" fillId="0" borderId="98" xfId="12" applyFont="1" applyBorder="1" applyAlignment="1">
      <alignment vertical="center" wrapText="1"/>
    </xf>
    <xf numFmtId="3" fontId="71" fillId="0" borderId="168" xfId="12" applyNumberFormat="1" applyFont="1" applyBorder="1" applyAlignment="1">
      <alignment vertical="center" wrapText="1"/>
    </xf>
    <xf numFmtId="3" fontId="71" fillId="0" borderId="258" xfId="12" applyNumberFormat="1" applyFont="1" applyBorder="1" applyAlignment="1">
      <alignment vertical="center" wrapText="1"/>
    </xf>
    <xf numFmtId="3" fontId="71" fillId="0" borderId="98" xfId="12" applyNumberFormat="1" applyFont="1" applyBorder="1" applyAlignment="1">
      <alignment vertical="center" wrapText="1"/>
    </xf>
    <xf numFmtId="3" fontId="72" fillId="0" borderId="233" xfId="12" applyNumberFormat="1" applyFont="1" applyBorder="1" applyAlignment="1">
      <alignment vertical="center" wrapText="1"/>
    </xf>
    <xf numFmtId="3" fontId="72" fillId="0" borderId="209" xfId="12" applyNumberFormat="1" applyFont="1" applyBorder="1" applyAlignment="1">
      <alignment vertical="center" wrapText="1"/>
    </xf>
    <xf numFmtId="0" fontId="60" fillId="0" borderId="21" xfId="12" applyFont="1" applyBorder="1" applyAlignment="1">
      <alignment horizontal="center" vertical="center"/>
    </xf>
    <xf numFmtId="0" fontId="60" fillId="0" borderId="11" xfId="12" applyFont="1" applyBorder="1" applyAlignment="1">
      <alignment vertical="center" wrapText="1"/>
    </xf>
    <xf numFmtId="3" fontId="71" fillId="0" borderId="21" xfId="12" applyNumberFormat="1" applyFont="1" applyBorder="1" applyAlignment="1">
      <alignment vertical="center" wrapText="1"/>
    </xf>
    <xf numFmtId="3" fontId="71" fillId="0" borderId="13" xfId="12" applyNumberFormat="1" applyFont="1" applyBorder="1" applyAlignment="1">
      <alignment vertical="center" wrapText="1"/>
    </xf>
    <xf numFmtId="3" fontId="71" fillId="0" borderId="11" xfId="12" applyNumberFormat="1" applyFont="1" applyBorder="1" applyAlignment="1">
      <alignment vertical="center" wrapText="1"/>
    </xf>
    <xf numFmtId="3" fontId="72" fillId="0" borderId="150" xfId="12" applyNumberFormat="1" applyFont="1" applyBorder="1" applyAlignment="1">
      <alignment vertical="center" wrapText="1"/>
    </xf>
    <xf numFmtId="3" fontId="72" fillId="0" borderId="198" xfId="12" applyNumberFormat="1" applyFont="1" applyBorder="1" applyAlignment="1">
      <alignment vertical="center" wrapText="1"/>
    </xf>
    <xf numFmtId="0" fontId="60" fillId="0" borderId="15" xfId="12" applyFont="1" applyBorder="1" applyAlignment="1">
      <alignment horizontal="center" vertical="center"/>
    </xf>
    <xf numFmtId="0" fontId="60" fillId="0" borderId="35" xfId="12" applyFont="1" applyBorder="1" applyAlignment="1">
      <alignment horizontal="center" vertical="center"/>
    </xf>
    <xf numFmtId="0" fontId="60" fillId="0" borderId="38" xfId="12" applyFont="1" applyBorder="1" applyAlignment="1">
      <alignment vertical="center" wrapText="1"/>
    </xf>
    <xf numFmtId="3" fontId="71" fillId="0" borderId="35" xfId="12" applyNumberFormat="1" applyFont="1" applyBorder="1" applyAlignment="1">
      <alignment vertical="center" wrapText="1"/>
    </xf>
    <xf numFmtId="3" fontId="71" fillId="0" borderId="56" xfId="12" applyNumberFormat="1" applyFont="1" applyBorder="1" applyAlignment="1">
      <alignment vertical="center" wrapText="1"/>
    </xf>
    <xf numFmtId="3" fontId="71" fillId="0" borderId="38" xfId="12" applyNumberFormat="1" applyFont="1" applyBorder="1" applyAlignment="1">
      <alignment vertical="center" wrapText="1"/>
    </xf>
    <xf numFmtId="3" fontId="72" fillId="0" borderId="151" xfId="12" applyNumberFormat="1" applyFont="1" applyBorder="1" applyAlignment="1">
      <alignment vertical="center" wrapText="1"/>
    </xf>
    <xf numFmtId="3" fontId="72" fillId="0" borderId="199" xfId="12" applyNumberFormat="1" applyFont="1" applyBorder="1" applyAlignment="1">
      <alignment vertical="center" wrapText="1"/>
    </xf>
    <xf numFmtId="0" fontId="60" fillId="0" borderId="6" xfId="12" applyFont="1" applyBorder="1" applyAlignment="1">
      <alignment horizontal="center" vertical="center"/>
    </xf>
    <xf numFmtId="0" fontId="60" fillId="0" borderId="57" xfId="12" applyFont="1" applyBorder="1" applyAlignment="1">
      <alignment vertical="center" wrapText="1"/>
    </xf>
    <xf numFmtId="3" fontId="71" fillId="0" borderId="31" xfId="12" applyNumberFormat="1" applyFont="1" applyBorder="1" applyAlignment="1">
      <alignment vertical="center" wrapText="1"/>
    </xf>
    <xf numFmtId="3" fontId="71" fillId="0" borderId="307" xfId="12" applyNumberFormat="1" applyFont="1" applyBorder="1" applyAlignment="1">
      <alignment vertical="center" wrapText="1"/>
    </xf>
    <xf numFmtId="3" fontId="71" fillId="0" borderId="57" xfId="12" applyNumberFormat="1" applyFont="1" applyBorder="1" applyAlignment="1">
      <alignment vertical="center" wrapText="1"/>
    </xf>
    <xf numFmtId="3" fontId="72" fillId="0" borderId="320" xfId="12" applyNumberFormat="1" applyFont="1" applyBorder="1" applyAlignment="1">
      <alignment vertical="center" wrapText="1"/>
    </xf>
    <xf numFmtId="3" fontId="72" fillId="0" borderId="328" xfId="12" applyNumberFormat="1" applyFont="1" applyBorder="1" applyAlignment="1">
      <alignment vertical="center" wrapText="1"/>
    </xf>
    <xf numFmtId="0" fontId="55" fillId="0" borderId="21" xfId="12" applyFont="1" applyBorder="1" applyAlignment="1">
      <alignment horizontal="center" vertical="center"/>
    </xf>
    <xf numFmtId="0" fontId="57" fillId="0" borderId="11" xfId="12" applyFont="1" applyBorder="1" applyAlignment="1">
      <alignment vertical="center"/>
    </xf>
    <xf numFmtId="3" fontId="73" fillId="0" borderId="21" xfId="12" applyNumberFormat="1" applyFont="1" applyBorder="1" applyAlignment="1">
      <alignment vertical="center"/>
    </xf>
    <xf numFmtId="3" fontId="73" fillId="0" borderId="13" xfId="12" applyNumberFormat="1" applyFont="1" applyBorder="1" applyAlignment="1">
      <alignment vertical="center"/>
    </xf>
    <xf numFmtId="3" fontId="73" fillId="0" borderId="11" xfId="12" applyNumberFormat="1" applyFont="1" applyBorder="1" applyAlignment="1">
      <alignment vertical="center"/>
    </xf>
    <xf numFmtId="3" fontId="74" fillId="0" borderId="150" xfId="12" applyNumberFormat="1" applyFont="1" applyBorder="1" applyAlignment="1">
      <alignment vertical="center"/>
    </xf>
    <xf numFmtId="3" fontId="74" fillId="0" borderId="198" xfId="12" applyNumberFormat="1" applyFont="1" applyBorder="1" applyAlignment="1">
      <alignment vertical="center"/>
    </xf>
    <xf numFmtId="0" fontId="55" fillId="0" borderId="15" xfId="12" applyFont="1" applyBorder="1" applyAlignment="1">
      <alignment horizontal="center" vertical="center"/>
    </xf>
    <xf numFmtId="0" fontId="57" fillId="0" borderId="16" xfId="12" applyFont="1" applyBorder="1" applyAlignment="1">
      <alignment vertical="center"/>
    </xf>
    <xf numFmtId="3" fontId="73" fillId="0" borderId="15" xfId="12" applyNumberFormat="1" applyFont="1" applyBorder="1" applyAlignment="1">
      <alignment vertical="center"/>
    </xf>
    <xf numFmtId="3" fontId="73" fillId="0" borderId="20" xfId="12" applyNumberFormat="1" applyFont="1" applyBorder="1" applyAlignment="1">
      <alignment vertical="center"/>
    </xf>
    <xf numFmtId="3" fontId="73" fillId="0" borderId="16" xfId="12" applyNumberFormat="1" applyFont="1" applyBorder="1" applyAlignment="1">
      <alignment vertical="center"/>
    </xf>
    <xf numFmtId="3" fontId="74" fillId="0" borderId="97" xfId="12" applyNumberFormat="1" applyFont="1" applyBorder="1" applyAlignment="1">
      <alignment vertical="center"/>
    </xf>
    <xf numFmtId="3" fontId="74" fillId="0" borderId="206" xfId="12" applyNumberFormat="1" applyFont="1" applyBorder="1" applyAlignment="1">
      <alignment vertical="center"/>
    </xf>
    <xf numFmtId="0" fontId="55" fillId="0" borderId="35" xfId="12" applyFont="1" applyBorder="1" applyAlignment="1">
      <alignment horizontal="center" vertical="center"/>
    </xf>
    <xf numFmtId="0" fontId="57" fillId="0" borderId="38" xfId="12" applyFont="1" applyBorder="1" applyAlignment="1">
      <alignment vertical="center"/>
    </xf>
    <xf numFmtId="3" fontId="73" fillId="0" borderId="35" xfId="12" applyNumberFormat="1" applyFont="1" applyBorder="1" applyAlignment="1">
      <alignment vertical="center"/>
    </xf>
    <xf numFmtId="3" fontId="73" fillId="0" borderId="56" xfId="12" applyNumberFormat="1" applyFont="1" applyBorder="1" applyAlignment="1">
      <alignment vertical="center"/>
    </xf>
    <xf numFmtId="3" fontId="73" fillId="0" borderId="38" xfId="12" applyNumberFormat="1" applyFont="1" applyBorder="1" applyAlignment="1">
      <alignment vertical="center"/>
    </xf>
    <xf numFmtId="3" fontId="74" fillId="0" borderId="151" xfId="12" applyNumberFormat="1" applyFont="1" applyBorder="1" applyAlignment="1">
      <alignment vertical="center"/>
    </xf>
    <xf numFmtId="3" fontId="74" fillId="0" borderId="199" xfId="12" applyNumberFormat="1" applyFont="1" applyBorder="1" applyAlignment="1">
      <alignment vertical="center"/>
    </xf>
    <xf numFmtId="0" fontId="55" fillId="0" borderId="46" xfId="12" applyFont="1" applyBorder="1" applyAlignment="1">
      <alignment horizontal="center" vertical="center"/>
    </xf>
    <xf numFmtId="0" fontId="57" fillId="0" borderId="29" xfId="12" applyFont="1" applyBorder="1" applyAlignment="1">
      <alignment vertical="center"/>
    </xf>
    <xf numFmtId="3" fontId="73" fillId="0" borderId="46" xfId="12" applyNumberFormat="1" applyFont="1" applyBorder="1" applyAlignment="1">
      <alignment vertical="center"/>
    </xf>
    <xf numFmtId="3" fontId="73" fillId="0" borderId="5" xfId="12" applyNumberFormat="1" applyFont="1" applyBorder="1" applyAlignment="1">
      <alignment vertical="center"/>
    </xf>
    <xf numFmtId="3" fontId="73" fillId="0" borderId="29" xfId="12" applyNumberFormat="1" applyFont="1" applyBorder="1" applyAlignment="1">
      <alignment vertical="center"/>
    </xf>
    <xf numFmtId="3" fontId="74" fillId="0" borderId="322" xfId="12" applyNumberFormat="1" applyFont="1" applyBorder="1" applyAlignment="1">
      <alignment vertical="center"/>
    </xf>
    <xf numFmtId="3" fontId="74" fillId="0" borderId="329" xfId="12" applyNumberFormat="1" applyFont="1" applyBorder="1" applyAlignment="1">
      <alignment vertical="center"/>
    </xf>
    <xf numFmtId="0" fontId="61" fillId="0" borderId="0" xfId="12" applyFont="1"/>
    <xf numFmtId="0" fontId="0" fillId="0" borderId="330" xfId="0" applyBorder="1"/>
    <xf numFmtId="171" fontId="17" fillId="0" borderId="181" xfId="215" applyNumberFormat="1" applyFont="1" applyBorder="1" applyAlignment="1">
      <alignment horizontal="center" wrapText="1"/>
    </xf>
    <xf numFmtId="171" fontId="17" fillId="0" borderId="122" xfId="215" applyNumberFormat="1" applyFont="1" applyBorder="1" applyAlignment="1">
      <alignment horizontal="center"/>
    </xf>
    <xf numFmtId="179" fontId="17" fillId="0" borderId="143" xfId="215" applyNumberFormat="1" applyFont="1" applyBorder="1" applyAlignment="1">
      <alignment horizontal="center" wrapText="1"/>
    </xf>
    <xf numFmtId="179" fontId="17" fillId="0" borderId="175" xfId="215" applyNumberFormat="1" applyFont="1" applyBorder="1" applyAlignment="1">
      <alignment horizontal="center" wrapText="1"/>
    </xf>
    <xf numFmtId="3" fontId="78" fillId="0" borderId="99" xfId="215" applyNumberFormat="1" applyFont="1" applyBorder="1" applyAlignment="1">
      <alignment vertical="center"/>
    </xf>
    <xf numFmtId="183" fontId="78" fillId="0" borderId="265" xfId="1" applyNumberFormat="1" applyFont="1" applyBorder="1" applyAlignment="1">
      <alignment vertical="center"/>
    </xf>
    <xf numFmtId="3" fontId="78" fillId="0" borderId="100" xfId="215" applyNumberFormat="1" applyFont="1" applyBorder="1" applyAlignment="1">
      <alignment vertical="center"/>
    </xf>
    <xf numFmtId="183" fontId="78" fillId="0" borderId="202" xfId="1" applyNumberFormat="1" applyFont="1" applyBorder="1" applyAlignment="1">
      <alignment vertical="center"/>
    </xf>
    <xf numFmtId="182" fontId="80" fillId="0" borderId="0" xfId="2" applyNumberFormat="1" applyFont="1"/>
    <xf numFmtId="183" fontId="81" fillId="0" borderId="202" xfId="1" applyNumberFormat="1" applyFont="1" applyBorder="1" applyAlignment="1">
      <alignment vertical="center"/>
    </xf>
    <xf numFmtId="3" fontId="78" fillId="0" borderId="127" xfId="215" applyNumberFormat="1" applyFont="1" applyBorder="1" applyAlignment="1">
      <alignment vertical="center"/>
    </xf>
    <xf numFmtId="183" fontId="78" fillId="0" borderId="205" xfId="1" applyNumberFormat="1" applyFont="1" applyBorder="1" applyAlignment="1">
      <alignment vertical="center"/>
    </xf>
    <xf numFmtId="3" fontId="51" fillId="0" borderId="89" xfId="215" applyNumberFormat="1" applyFont="1" applyBorder="1"/>
    <xf numFmtId="3" fontId="51" fillId="0" borderId="85" xfId="215" applyNumberFormat="1" applyFont="1" applyBorder="1"/>
    <xf numFmtId="3" fontId="51" fillId="0" borderId="86" xfId="215" applyNumberFormat="1" applyFont="1" applyBorder="1"/>
    <xf numFmtId="3" fontId="51" fillId="0" borderId="6" xfId="215" applyNumberFormat="1" applyFont="1" applyBorder="1" applyAlignment="1">
      <alignment vertical="center"/>
    </xf>
    <xf numFmtId="3" fontId="51" fillId="0" borderId="274" xfId="215" applyNumberFormat="1" applyFont="1" applyBorder="1" applyAlignment="1">
      <alignment vertical="center"/>
    </xf>
    <xf numFmtId="183" fontId="51" fillId="0" borderId="346" xfId="1" applyNumberFormat="1" applyFont="1" applyBorder="1" applyAlignment="1">
      <alignment vertical="center"/>
    </xf>
    <xf numFmtId="3" fontId="78" fillId="0" borderId="244" xfId="215" applyNumberFormat="1" applyFont="1" applyBorder="1" applyAlignment="1">
      <alignment vertical="center"/>
    </xf>
    <xf numFmtId="3" fontId="78" fillId="0" borderId="69" xfId="215" applyNumberFormat="1" applyFont="1" applyBorder="1"/>
    <xf numFmtId="183" fontId="78" fillId="0" borderId="203" xfId="1" applyNumberFormat="1" applyFont="1" applyBorder="1" applyAlignment="1">
      <alignment vertical="center"/>
    </xf>
    <xf numFmtId="3" fontId="78" fillId="0" borderId="235" xfId="215" applyNumberFormat="1" applyFont="1" applyBorder="1"/>
    <xf numFmtId="3" fontId="78" fillId="0" borderId="268" xfId="215" applyNumberFormat="1" applyFont="1" applyBorder="1"/>
    <xf numFmtId="3" fontId="78" fillId="0" borderId="269" xfId="215" applyNumberFormat="1" applyFont="1" applyBorder="1"/>
    <xf numFmtId="3" fontId="78" fillId="0" borderId="131" xfId="215" applyNumberFormat="1" applyFont="1" applyBorder="1" applyAlignment="1">
      <alignment vertical="center"/>
    </xf>
    <xf numFmtId="183" fontId="78" fillId="0" borderId="143" xfId="1" applyNumberFormat="1" applyFont="1" applyBorder="1" applyAlignment="1">
      <alignment vertical="center"/>
    </xf>
    <xf numFmtId="3" fontId="78" fillId="0" borderId="68" xfId="215" applyNumberFormat="1" applyFont="1" applyBorder="1"/>
    <xf numFmtId="3" fontId="78" fillId="0" borderId="70" xfId="215" applyNumberFormat="1" applyFont="1" applyBorder="1"/>
    <xf numFmtId="3" fontId="78" fillId="0" borderId="270" xfId="215" applyNumberFormat="1" applyFont="1" applyBorder="1"/>
    <xf numFmtId="3" fontId="78" fillId="0" borderId="248" xfId="215" applyNumberFormat="1" applyFont="1" applyBorder="1"/>
    <xf numFmtId="183" fontId="78" fillId="0" borderId="269" xfId="1" applyNumberFormat="1" applyFont="1" applyBorder="1"/>
    <xf numFmtId="3" fontId="78" fillId="0" borderId="124" xfId="215" applyNumberFormat="1" applyFont="1" applyBorder="1"/>
    <xf numFmtId="3" fontId="78" fillId="0" borderId="60" xfId="215" applyNumberFormat="1" applyFont="1" applyBorder="1"/>
    <xf numFmtId="3" fontId="78" fillId="0" borderId="105" xfId="215" applyNumberFormat="1" applyFont="1" applyBorder="1"/>
    <xf numFmtId="183" fontId="78" fillId="0" borderId="67" xfId="1" applyNumberFormat="1" applyFont="1" applyBorder="1"/>
    <xf numFmtId="3" fontId="78" fillId="0" borderId="153" xfId="215" applyNumberFormat="1" applyFont="1" applyBorder="1"/>
    <xf numFmtId="3" fontId="78" fillId="0" borderId="64" xfId="215" applyNumberFormat="1" applyFont="1" applyBorder="1"/>
    <xf numFmtId="3" fontId="78" fillId="0" borderId="104" xfId="215" applyNumberFormat="1" applyFont="1" applyBorder="1"/>
    <xf numFmtId="183" fontId="78" fillId="0" borderId="65" xfId="1" applyNumberFormat="1" applyFont="1" applyBorder="1"/>
    <xf numFmtId="3" fontId="78" fillId="0" borderId="154" xfId="215" applyNumberFormat="1" applyFont="1" applyBorder="1"/>
    <xf numFmtId="3" fontId="78" fillId="0" borderId="118" xfId="215" applyNumberFormat="1" applyFont="1" applyBorder="1"/>
    <xf numFmtId="183" fontId="78" fillId="0" borderId="70" xfId="1" applyNumberFormat="1" applyFont="1" applyBorder="1"/>
    <xf numFmtId="0" fontId="82" fillId="0" borderId="122" xfId="12" applyFont="1" applyBorder="1" applyAlignment="1">
      <alignment horizontal="left" vertical="top" wrapText="1"/>
    </xf>
    <xf numFmtId="0" fontId="83" fillId="0" borderId="0" xfId="12" applyFont="1" applyAlignment="1">
      <alignment horizontal="left" vertical="top" wrapText="1"/>
    </xf>
    <xf numFmtId="0" fontId="76" fillId="0" borderId="0" xfId="211" applyFont="1"/>
    <xf numFmtId="171" fontId="76" fillId="0" borderId="0" xfId="215" applyNumberFormat="1" applyFont="1" applyAlignment="1"/>
    <xf numFmtId="3" fontId="78" fillId="0" borderId="0" xfId="215" applyNumberFormat="1" applyFont="1"/>
    <xf numFmtId="179" fontId="78" fillId="0" borderId="0" xfId="215" applyNumberFormat="1" applyFont="1"/>
  </cellXfs>
  <cellStyles count="1161">
    <cellStyle name="Comma" xfId="22" xr:uid="{00000000-0005-0000-0000-000000000000}"/>
    <cellStyle name="Comma [0]" xfId="23" xr:uid="{00000000-0005-0000-0000-000001000000}"/>
    <cellStyle name="Currency" xfId="20" xr:uid="{00000000-0005-0000-0000-000002000000}"/>
    <cellStyle name="Currency [0]" xfId="21" xr:uid="{00000000-0005-0000-0000-000003000000}"/>
    <cellStyle name="Hyperkobling 2" xfId="70" xr:uid="{00000000-0005-0000-0000-000004000000}"/>
    <cellStyle name="Komma" xfId="1" builtinId="3" customBuiltin="1"/>
    <cellStyle name="Komma 2" xfId="25" xr:uid="{00000000-0005-0000-0000-000006000000}"/>
    <cellStyle name="Komma 2 2" xfId="46" xr:uid="{00000000-0005-0000-0000-000007000000}"/>
    <cellStyle name="Komma 3" xfId="38" xr:uid="{00000000-0005-0000-0000-000008000000}"/>
    <cellStyle name="Komma 3 2" xfId="51" xr:uid="{00000000-0005-0000-0000-000009000000}"/>
    <cellStyle name="Komma 4" xfId="455" xr:uid="{00000000-0005-0000-0000-00000A000000}"/>
    <cellStyle name="Komma 5" xfId="457" xr:uid="{00000000-0005-0000-0000-00000B000000}"/>
    <cellStyle name="Komma_Ark1" xfId="1154" xr:uid="{00000000-0005-0000-0000-00000C000000}"/>
    <cellStyle name="Normal" xfId="0" builtinId="0" customBuiltin="1"/>
    <cellStyle name="Normal 10" xfId="77" xr:uid="{00000000-0005-0000-0000-00000F000000}"/>
    <cellStyle name="Normal 10 2" xfId="91" xr:uid="{00000000-0005-0000-0000-000010000000}"/>
    <cellStyle name="Normal 10 2 2" xfId="230" xr:uid="{00000000-0005-0000-0000-000011000000}"/>
    <cellStyle name="Normal 10 3" xfId="238" xr:uid="{00000000-0005-0000-0000-000012000000}"/>
    <cellStyle name="Normal 10 3 2" xfId="271" xr:uid="{00000000-0005-0000-0000-000013000000}"/>
    <cellStyle name="Normal 10 3 2 2" xfId="649" xr:uid="{00000000-0005-0000-0000-000014000000}"/>
    <cellStyle name="Normal 10 4" xfId="207" xr:uid="{00000000-0005-0000-0000-000015000000}"/>
    <cellStyle name="Normal 10 4 2" xfId="615" xr:uid="{00000000-0005-0000-0000-000016000000}"/>
    <cellStyle name="Normal 10 4 2 2" xfId="1115" xr:uid="{00000000-0005-0000-0000-000017000000}"/>
    <cellStyle name="Normal 10 4 3" xfId="427" xr:uid="{00000000-0005-0000-0000-000018000000}"/>
    <cellStyle name="Normal 10 4 4" xfId="932" xr:uid="{00000000-0005-0000-0000-000019000000}"/>
    <cellStyle name="Normal 11" xfId="42" xr:uid="{00000000-0005-0000-0000-00001A000000}"/>
    <cellStyle name="Normal 11 2" xfId="115" xr:uid="{00000000-0005-0000-0000-00001B000000}"/>
    <cellStyle name="Normal 11 2 2" xfId="525" xr:uid="{00000000-0005-0000-0000-00001C000000}"/>
    <cellStyle name="Normal 11 2 2 2" xfId="1025" xr:uid="{00000000-0005-0000-0000-00001D000000}"/>
    <cellStyle name="Normal 11 2 2 2 2" xfId="1152" xr:uid="{00000000-0005-0000-0000-00001E000000}"/>
    <cellStyle name="Normal 11 2 3" xfId="715" xr:uid="{00000000-0005-0000-0000-00001F000000}"/>
    <cellStyle name="Normal 11 2 4" xfId="337" xr:uid="{00000000-0005-0000-0000-000020000000}"/>
    <cellStyle name="Normal 11 2 5" xfId="842" xr:uid="{00000000-0005-0000-0000-000021000000}"/>
    <cellStyle name="Normal 11 3" xfId="201" xr:uid="{00000000-0005-0000-0000-000022000000}"/>
    <cellStyle name="Normal 11 4" xfId="480" xr:uid="{00000000-0005-0000-0000-000023000000}"/>
    <cellStyle name="Normal 11 4 2" xfId="981" xr:uid="{00000000-0005-0000-0000-000024000000}"/>
    <cellStyle name="Normal 11 5" xfId="671" xr:uid="{00000000-0005-0000-0000-000025000000}"/>
    <cellStyle name="Normal 11 6" xfId="293" xr:uid="{00000000-0005-0000-0000-000026000000}"/>
    <cellStyle name="Normal 11 7" xfId="798" xr:uid="{00000000-0005-0000-0000-000027000000}"/>
    <cellStyle name="Normal 12" xfId="113" xr:uid="{00000000-0005-0000-0000-000028000000}"/>
    <cellStyle name="Normal 12 2" xfId="523" xr:uid="{00000000-0005-0000-0000-000029000000}"/>
    <cellStyle name="Normal 12 2 2" xfId="1023" xr:uid="{00000000-0005-0000-0000-00002A000000}"/>
    <cellStyle name="Normal 12 3" xfId="713" xr:uid="{00000000-0005-0000-0000-00002B000000}"/>
    <cellStyle name="Normal 12 4" xfId="335" xr:uid="{00000000-0005-0000-0000-00002C000000}"/>
    <cellStyle name="Normal 12 5" xfId="840" xr:uid="{00000000-0005-0000-0000-00002D000000}"/>
    <cellStyle name="Normal 13" xfId="177" xr:uid="{00000000-0005-0000-0000-00002E000000}"/>
    <cellStyle name="Normal 13 2" xfId="587" xr:uid="{00000000-0005-0000-0000-00002F000000}"/>
    <cellStyle name="Normal 13 2 2" xfId="1087" xr:uid="{00000000-0005-0000-0000-000030000000}"/>
    <cellStyle name="Normal 13 3" xfId="399" xr:uid="{00000000-0005-0000-0000-000031000000}"/>
    <cellStyle name="Normal 13 4" xfId="904" xr:uid="{00000000-0005-0000-0000-000032000000}"/>
    <cellStyle name="Normal 14" xfId="456" xr:uid="{00000000-0005-0000-0000-000033000000}"/>
    <cellStyle name="Normal 15" xfId="1150" xr:uid="{00000000-0005-0000-0000-000034000000}"/>
    <cellStyle name="Normal 16" xfId="1153" xr:uid="{00000000-0005-0000-0000-000035000000}"/>
    <cellStyle name="Normal 2" xfId="3" xr:uid="{00000000-0005-0000-0000-000036000000}"/>
    <cellStyle name="Normal 2 2" xfId="8" xr:uid="{00000000-0005-0000-0000-000037000000}"/>
    <cellStyle name="Normal 2 2 10" xfId="192" xr:uid="{00000000-0005-0000-0000-000038000000}"/>
    <cellStyle name="Normal 2 2 10 2" xfId="602" xr:uid="{00000000-0005-0000-0000-000039000000}"/>
    <cellStyle name="Normal 2 2 10 2 2" xfId="1102" xr:uid="{00000000-0005-0000-0000-00003A000000}"/>
    <cellStyle name="Normal 2 2 10 3" xfId="414" xr:uid="{00000000-0005-0000-0000-00003B000000}"/>
    <cellStyle name="Normal 2 2 10 4" xfId="919" xr:uid="{00000000-0005-0000-0000-00003C000000}"/>
    <cellStyle name="Normal 2 2 11" xfId="459" xr:uid="{00000000-0005-0000-0000-00003D000000}"/>
    <cellStyle name="Normal 2 2 11 2" xfId="960" xr:uid="{00000000-0005-0000-0000-00003E000000}"/>
    <cellStyle name="Normal 2 2 12" xfId="650" xr:uid="{00000000-0005-0000-0000-00003F000000}"/>
    <cellStyle name="Normal 2 2 13" xfId="272" xr:uid="{00000000-0005-0000-0000-000040000000}"/>
    <cellStyle name="Normal 2 2 14" xfId="777" xr:uid="{00000000-0005-0000-0000-000041000000}"/>
    <cellStyle name="Normal 2 2 2" xfId="9" xr:uid="{00000000-0005-0000-0000-000042000000}"/>
    <cellStyle name="Normal 2 2 2 10" xfId="651" xr:uid="{00000000-0005-0000-0000-000043000000}"/>
    <cellStyle name="Normal 2 2 2 11" xfId="273" xr:uid="{00000000-0005-0000-0000-000044000000}"/>
    <cellStyle name="Normal 2 2 2 12" xfId="778" xr:uid="{00000000-0005-0000-0000-000045000000}"/>
    <cellStyle name="Normal 2 2 2 2" xfId="12" xr:uid="{00000000-0005-0000-0000-000046000000}"/>
    <cellStyle name="Normal 2 2 2 2_Tab 4-1-C Brutto stønad" xfId="1158" xr:uid="{00000000-0005-0000-0000-000047000000}"/>
    <cellStyle name="Normal 2 2 2 3" xfId="14" xr:uid="{00000000-0005-0000-0000-000048000000}"/>
    <cellStyle name="Normal 2 2 2 3 2" xfId="28" xr:uid="{00000000-0005-0000-0000-000049000000}"/>
    <cellStyle name="Normal 2 2 2 3 2 2" xfId="101" xr:uid="{00000000-0005-0000-0000-00004A000000}"/>
    <cellStyle name="Normal 2 2 2 3 2 2 2" xfId="120" xr:uid="{00000000-0005-0000-0000-00004B000000}"/>
    <cellStyle name="Normal 2 2 2 3 2 2 2 2" xfId="530" xr:uid="{00000000-0005-0000-0000-00004C000000}"/>
    <cellStyle name="Normal 2 2 2 3 2 2 2 2 2" xfId="1030" xr:uid="{00000000-0005-0000-0000-00004D000000}"/>
    <cellStyle name="Normal 2 2 2 3 2 2 2 3" xfId="720" xr:uid="{00000000-0005-0000-0000-00004E000000}"/>
    <cellStyle name="Normal 2 2 2 3 2 2 2 4" xfId="342" xr:uid="{00000000-0005-0000-0000-00004F000000}"/>
    <cellStyle name="Normal 2 2 2 3 2 2 2 5" xfId="847" xr:uid="{00000000-0005-0000-0000-000050000000}"/>
    <cellStyle name="Normal 2 2 2 3 2 2 3" xfId="512" xr:uid="{00000000-0005-0000-0000-000051000000}"/>
    <cellStyle name="Normal 2 2 2 3 2 2 3 2" xfId="1012" xr:uid="{00000000-0005-0000-0000-000052000000}"/>
    <cellStyle name="Normal 2 2 2 3 2 2 4" xfId="702" xr:uid="{00000000-0005-0000-0000-000053000000}"/>
    <cellStyle name="Normal 2 2 2 3 2 2 5" xfId="324" xr:uid="{00000000-0005-0000-0000-000054000000}"/>
    <cellStyle name="Normal 2 2 2 3 2 2 6" xfId="829" xr:uid="{00000000-0005-0000-0000-000055000000}"/>
    <cellStyle name="Normal 2 2 2 3 2 3" xfId="119" xr:uid="{00000000-0005-0000-0000-000056000000}"/>
    <cellStyle name="Normal 2 2 2 3 2 3 2" xfId="529" xr:uid="{00000000-0005-0000-0000-000057000000}"/>
    <cellStyle name="Normal 2 2 2 3 2 3 2 2" xfId="1029" xr:uid="{00000000-0005-0000-0000-000058000000}"/>
    <cellStyle name="Normal 2 2 2 3 2 3 3" xfId="719" xr:uid="{00000000-0005-0000-0000-000059000000}"/>
    <cellStyle name="Normal 2 2 2 3 2 3 4" xfId="341" xr:uid="{00000000-0005-0000-0000-00005A000000}"/>
    <cellStyle name="Normal 2 2 2 3 2 3 5" xfId="846" xr:uid="{00000000-0005-0000-0000-00005B000000}"/>
    <cellStyle name="Normal 2 2 2 3 2 4" xfId="469" xr:uid="{00000000-0005-0000-0000-00005C000000}"/>
    <cellStyle name="Normal 2 2 2 3 2 4 2" xfId="970" xr:uid="{00000000-0005-0000-0000-00005D000000}"/>
    <cellStyle name="Normal 2 2 2 3 2 5" xfId="660" xr:uid="{00000000-0005-0000-0000-00005E000000}"/>
    <cellStyle name="Normal 2 2 2 3 2 6" xfId="282" xr:uid="{00000000-0005-0000-0000-00005F000000}"/>
    <cellStyle name="Normal 2 2 2 3 2 7" xfId="787" xr:uid="{00000000-0005-0000-0000-000060000000}"/>
    <cellStyle name="Normal 2 2 2 3 2 8" xfId="1151" xr:uid="{00000000-0005-0000-0000-000061000000}"/>
    <cellStyle name="Normal 2 2 2 3 3" xfId="34" xr:uid="{00000000-0005-0000-0000-000062000000}"/>
    <cellStyle name="Normal 2 2 2 3 3 2" xfId="107" xr:uid="{00000000-0005-0000-0000-000063000000}"/>
    <cellStyle name="Normal 2 2 2 3 3 2 2" xfId="122" xr:uid="{00000000-0005-0000-0000-000064000000}"/>
    <cellStyle name="Normal 2 2 2 3 3 2 2 2" xfId="532" xr:uid="{00000000-0005-0000-0000-000065000000}"/>
    <cellStyle name="Normal 2 2 2 3 3 2 2 2 2" xfId="1032" xr:uid="{00000000-0005-0000-0000-000066000000}"/>
    <cellStyle name="Normal 2 2 2 3 3 2 2 3" xfId="722" xr:uid="{00000000-0005-0000-0000-000067000000}"/>
    <cellStyle name="Normal 2 2 2 3 3 2 2 4" xfId="344" xr:uid="{00000000-0005-0000-0000-000068000000}"/>
    <cellStyle name="Normal 2 2 2 3 3 2 2 5" xfId="849" xr:uid="{00000000-0005-0000-0000-000069000000}"/>
    <cellStyle name="Normal 2 2 2 3 3 2 3" xfId="518" xr:uid="{00000000-0005-0000-0000-00006A000000}"/>
    <cellStyle name="Normal 2 2 2 3 3 2 3 2" xfId="1018" xr:uid="{00000000-0005-0000-0000-00006B000000}"/>
    <cellStyle name="Normal 2 2 2 3 3 2 4" xfId="708" xr:uid="{00000000-0005-0000-0000-00006C000000}"/>
    <cellStyle name="Normal 2 2 2 3 3 2 5" xfId="330" xr:uid="{00000000-0005-0000-0000-00006D000000}"/>
    <cellStyle name="Normal 2 2 2 3 3 2 6" xfId="835" xr:uid="{00000000-0005-0000-0000-00006E000000}"/>
    <cellStyle name="Normal 2 2 2 3 3 3" xfId="121" xr:uid="{00000000-0005-0000-0000-00006F000000}"/>
    <cellStyle name="Normal 2 2 2 3 3 3 2" xfId="531" xr:uid="{00000000-0005-0000-0000-000070000000}"/>
    <cellStyle name="Normal 2 2 2 3 3 3 2 2" xfId="1031" xr:uid="{00000000-0005-0000-0000-000071000000}"/>
    <cellStyle name="Normal 2 2 2 3 3 3 3" xfId="721" xr:uid="{00000000-0005-0000-0000-000072000000}"/>
    <cellStyle name="Normal 2 2 2 3 3 3 4" xfId="343" xr:uid="{00000000-0005-0000-0000-000073000000}"/>
    <cellStyle name="Normal 2 2 2 3 3 3 5" xfId="848" xr:uid="{00000000-0005-0000-0000-000074000000}"/>
    <cellStyle name="Normal 2 2 2 3 3 4" xfId="475" xr:uid="{00000000-0005-0000-0000-000075000000}"/>
    <cellStyle name="Normal 2 2 2 3 3 4 2" xfId="976" xr:uid="{00000000-0005-0000-0000-000076000000}"/>
    <cellStyle name="Normal 2 2 2 3 3 5" xfId="666" xr:uid="{00000000-0005-0000-0000-000077000000}"/>
    <cellStyle name="Normal 2 2 2 3 3 6" xfId="288" xr:uid="{00000000-0005-0000-0000-000078000000}"/>
    <cellStyle name="Normal 2 2 2 3 3 7" xfId="793" xr:uid="{00000000-0005-0000-0000-000079000000}"/>
    <cellStyle name="Normal 2 2 2 3 4" xfId="93" xr:uid="{00000000-0005-0000-0000-00007A000000}"/>
    <cellStyle name="Normal 2 2 2 3 4 2" xfId="123" xr:uid="{00000000-0005-0000-0000-00007B000000}"/>
    <cellStyle name="Normal 2 2 2 3 4 2 2" xfId="533" xr:uid="{00000000-0005-0000-0000-00007C000000}"/>
    <cellStyle name="Normal 2 2 2 3 4 2 2 2" xfId="1033" xr:uid="{00000000-0005-0000-0000-00007D000000}"/>
    <cellStyle name="Normal 2 2 2 3 4 2 3" xfId="723" xr:uid="{00000000-0005-0000-0000-00007E000000}"/>
    <cellStyle name="Normal 2 2 2 3 4 2 4" xfId="345" xr:uid="{00000000-0005-0000-0000-00007F000000}"/>
    <cellStyle name="Normal 2 2 2 3 4 2 5" xfId="850" xr:uid="{00000000-0005-0000-0000-000080000000}"/>
    <cellStyle name="Normal 2 2 2 3 4 3" xfId="504" xr:uid="{00000000-0005-0000-0000-000081000000}"/>
    <cellStyle name="Normal 2 2 2 3 4 3 2" xfId="1004" xr:uid="{00000000-0005-0000-0000-000082000000}"/>
    <cellStyle name="Normal 2 2 2 3 4 4" xfId="694" xr:uid="{00000000-0005-0000-0000-000083000000}"/>
    <cellStyle name="Normal 2 2 2 3 4 5" xfId="316" xr:uid="{00000000-0005-0000-0000-000084000000}"/>
    <cellStyle name="Normal 2 2 2 3 4 6" xfId="821" xr:uid="{00000000-0005-0000-0000-000085000000}"/>
    <cellStyle name="Normal 2 2 2 3 5" xfId="118" xr:uid="{00000000-0005-0000-0000-000086000000}"/>
    <cellStyle name="Normal 2 2 2 3 5 2" xfId="528" xr:uid="{00000000-0005-0000-0000-000087000000}"/>
    <cellStyle name="Normal 2 2 2 3 5 2 2" xfId="1028" xr:uid="{00000000-0005-0000-0000-000088000000}"/>
    <cellStyle name="Normal 2 2 2 3 5 3" xfId="718" xr:uid="{00000000-0005-0000-0000-000089000000}"/>
    <cellStyle name="Normal 2 2 2 3 5 4" xfId="340" xr:uid="{00000000-0005-0000-0000-00008A000000}"/>
    <cellStyle name="Normal 2 2 2 3 5 5" xfId="845" xr:uid="{00000000-0005-0000-0000-00008B000000}"/>
    <cellStyle name="Normal 2 2 2 3 6" xfId="463" xr:uid="{00000000-0005-0000-0000-00008C000000}"/>
    <cellStyle name="Normal 2 2 2 3 6 2" xfId="964" xr:uid="{00000000-0005-0000-0000-00008D000000}"/>
    <cellStyle name="Normal 2 2 2 3 7" xfId="654" xr:uid="{00000000-0005-0000-0000-00008E000000}"/>
    <cellStyle name="Normal 2 2 2 3 8" xfId="276" xr:uid="{00000000-0005-0000-0000-00008F000000}"/>
    <cellStyle name="Normal 2 2 2 3 9" xfId="781" xr:uid="{00000000-0005-0000-0000-000090000000}"/>
    <cellStyle name="Normal 2 2 2 4" xfId="17" xr:uid="{00000000-0005-0000-0000-000091000000}"/>
    <cellStyle name="Normal 2 2 2 4 2" xfId="98" xr:uid="{00000000-0005-0000-0000-000092000000}"/>
    <cellStyle name="Normal 2 2 2 4 2 2" xfId="125" xr:uid="{00000000-0005-0000-0000-000093000000}"/>
    <cellStyle name="Normal 2 2 2 4 2 2 2" xfId="535" xr:uid="{00000000-0005-0000-0000-000094000000}"/>
    <cellStyle name="Normal 2 2 2 4 2 2 2 2" xfId="1035" xr:uid="{00000000-0005-0000-0000-000095000000}"/>
    <cellStyle name="Normal 2 2 2 4 2 2 3" xfId="725" xr:uid="{00000000-0005-0000-0000-000096000000}"/>
    <cellStyle name="Normal 2 2 2 4 2 2 4" xfId="347" xr:uid="{00000000-0005-0000-0000-000097000000}"/>
    <cellStyle name="Normal 2 2 2 4 2 2 5" xfId="852" xr:uid="{00000000-0005-0000-0000-000098000000}"/>
    <cellStyle name="Normal 2 2 2 4 2 3" xfId="509" xr:uid="{00000000-0005-0000-0000-000099000000}"/>
    <cellStyle name="Normal 2 2 2 4 2 3 2" xfId="1009" xr:uid="{00000000-0005-0000-0000-00009A000000}"/>
    <cellStyle name="Normal 2 2 2 4 2 4" xfId="699" xr:uid="{00000000-0005-0000-0000-00009B000000}"/>
    <cellStyle name="Normal 2 2 2 4 2 5" xfId="321" xr:uid="{00000000-0005-0000-0000-00009C000000}"/>
    <cellStyle name="Normal 2 2 2 4 2 6" xfId="826" xr:uid="{00000000-0005-0000-0000-00009D000000}"/>
    <cellStyle name="Normal 2 2 2 4 3" xfId="124" xr:uid="{00000000-0005-0000-0000-00009E000000}"/>
    <cellStyle name="Normal 2 2 2 4 3 2" xfId="534" xr:uid="{00000000-0005-0000-0000-00009F000000}"/>
    <cellStyle name="Normal 2 2 2 4 3 2 2" xfId="1034" xr:uid="{00000000-0005-0000-0000-0000A0000000}"/>
    <cellStyle name="Normal 2 2 2 4 3 3" xfId="724" xr:uid="{00000000-0005-0000-0000-0000A1000000}"/>
    <cellStyle name="Normal 2 2 2 4 3 4" xfId="346" xr:uid="{00000000-0005-0000-0000-0000A2000000}"/>
    <cellStyle name="Normal 2 2 2 4 3 5" xfId="851" xr:uid="{00000000-0005-0000-0000-0000A3000000}"/>
    <cellStyle name="Normal 2 2 2 4 4" xfId="466" xr:uid="{00000000-0005-0000-0000-0000A4000000}"/>
    <cellStyle name="Normal 2 2 2 4 4 2" xfId="967" xr:uid="{00000000-0005-0000-0000-0000A5000000}"/>
    <cellStyle name="Normal 2 2 2 4 5" xfId="657" xr:uid="{00000000-0005-0000-0000-0000A6000000}"/>
    <cellStyle name="Normal 2 2 2 4 6" xfId="279" xr:uid="{00000000-0005-0000-0000-0000A7000000}"/>
    <cellStyle name="Normal 2 2 2 4 7" xfId="784" xr:uid="{00000000-0005-0000-0000-0000A8000000}"/>
    <cellStyle name="Normal 2 2 2 5" xfId="31" xr:uid="{00000000-0005-0000-0000-0000A9000000}"/>
    <cellStyle name="Normal 2 2 2 5 2" xfId="104" xr:uid="{00000000-0005-0000-0000-0000AA000000}"/>
    <cellStyle name="Normal 2 2 2 5 2 2" xfId="127" xr:uid="{00000000-0005-0000-0000-0000AB000000}"/>
    <cellStyle name="Normal 2 2 2 5 2 2 2" xfId="537" xr:uid="{00000000-0005-0000-0000-0000AC000000}"/>
    <cellStyle name="Normal 2 2 2 5 2 2 2 2" xfId="1037" xr:uid="{00000000-0005-0000-0000-0000AD000000}"/>
    <cellStyle name="Normal 2 2 2 5 2 2 3" xfId="727" xr:uid="{00000000-0005-0000-0000-0000AE000000}"/>
    <cellStyle name="Normal 2 2 2 5 2 2 4" xfId="349" xr:uid="{00000000-0005-0000-0000-0000AF000000}"/>
    <cellStyle name="Normal 2 2 2 5 2 2 5" xfId="854" xr:uid="{00000000-0005-0000-0000-0000B0000000}"/>
    <cellStyle name="Normal 2 2 2 5 2 3" xfId="515" xr:uid="{00000000-0005-0000-0000-0000B1000000}"/>
    <cellStyle name="Normal 2 2 2 5 2 3 2" xfId="1015" xr:uid="{00000000-0005-0000-0000-0000B2000000}"/>
    <cellStyle name="Normal 2 2 2 5 2 4" xfId="705" xr:uid="{00000000-0005-0000-0000-0000B3000000}"/>
    <cellStyle name="Normal 2 2 2 5 2 5" xfId="327" xr:uid="{00000000-0005-0000-0000-0000B4000000}"/>
    <cellStyle name="Normal 2 2 2 5 2 6" xfId="832" xr:uid="{00000000-0005-0000-0000-0000B5000000}"/>
    <cellStyle name="Normal 2 2 2 5 3" xfId="126" xr:uid="{00000000-0005-0000-0000-0000B6000000}"/>
    <cellStyle name="Normal 2 2 2 5 3 2" xfId="536" xr:uid="{00000000-0005-0000-0000-0000B7000000}"/>
    <cellStyle name="Normal 2 2 2 5 3 2 2" xfId="1036" xr:uid="{00000000-0005-0000-0000-0000B8000000}"/>
    <cellStyle name="Normal 2 2 2 5 3 3" xfId="726" xr:uid="{00000000-0005-0000-0000-0000B9000000}"/>
    <cellStyle name="Normal 2 2 2 5 3 4" xfId="348" xr:uid="{00000000-0005-0000-0000-0000BA000000}"/>
    <cellStyle name="Normal 2 2 2 5 3 5" xfId="853" xr:uid="{00000000-0005-0000-0000-0000BB000000}"/>
    <cellStyle name="Normal 2 2 2 5 4" xfId="472" xr:uid="{00000000-0005-0000-0000-0000BC000000}"/>
    <cellStyle name="Normal 2 2 2 5 4 2" xfId="973" xr:uid="{00000000-0005-0000-0000-0000BD000000}"/>
    <cellStyle name="Normal 2 2 2 5 5" xfId="663" xr:uid="{00000000-0005-0000-0000-0000BE000000}"/>
    <cellStyle name="Normal 2 2 2 5 6" xfId="285" xr:uid="{00000000-0005-0000-0000-0000BF000000}"/>
    <cellStyle name="Normal 2 2 2 5 7" xfId="790" xr:uid="{00000000-0005-0000-0000-0000C0000000}"/>
    <cellStyle name="Normal 2 2 2 6" xfId="40" xr:uid="{00000000-0005-0000-0000-0000C1000000}"/>
    <cellStyle name="Normal 2 2 2 6 2" xfId="111" xr:uid="{00000000-0005-0000-0000-0000C2000000}"/>
    <cellStyle name="Normal 2 2 2 6 2 2" xfId="129" xr:uid="{00000000-0005-0000-0000-0000C3000000}"/>
    <cellStyle name="Normal 2 2 2 6 2 2 2" xfId="539" xr:uid="{00000000-0005-0000-0000-0000C4000000}"/>
    <cellStyle name="Normal 2 2 2 6 2 2 2 2" xfId="1039" xr:uid="{00000000-0005-0000-0000-0000C5000000}"/>
    <cellStyle name="Normal 2 2 2 6 2 2 3" xfId="729" xr:uid="{00000000-0005-0000-0000-0000C6000000}"/>
    <cellStyle name="Normal 2 2 2 6 2 2 4" xfId="351" xr:uid="{00000000-0005-0000-0000-0000C7000000}"/>
    <cellStyle name="Normal 2 2 2 6 2 2 5" xfId="856" xr:uid="{00000000-0005-0000-0000-0000C8000000}"/>
    <cellStyle name="Normal 2 2 2 6 2 3" xfId="521" xr:uid="{00000000-0005-0000-0000-0000C9000000}"/>
    <cellStyle name="Normal 2 2 2 6 2 3 2" xfId="1021" xr:uid="{00000000-0005-0000-0000-0000CA000000}"/>
    <cellStyle name="Normal 2 2 2 6 2 4" xfId="711" xr:uid="{00000000-0005-0000-0000-0000CB000000}"/>
    <cellStyle name="Normal 2 2 2 6 2 5" xfId="333" xr:uid="{00000000-0005-0000-0000-0000CC000000}"/>
    <cellStyle name="Normal 2 2 2 6 2 6" xfId="838" xr:uid="{00000000-0005-0000-0000-0000CD000000}"/>
    <cellStyle name="Normal 2 2 2 6 3" xfId="128" xr:uid="{00000000-0005-0000-0000-0000CE000000}"/>
    <cellStyle name="Normal 2 2 2 6 3 2" xfId="538" xr:uid="{00000000-0005-0000-0000-0000CF000000}"/>
    <cellStyle name="Normal 2 2 2 6 3 2 2" xfId="1038" xr:uid="{00000000-0005-0000-0000-0000D0000000}"/>
    <cellStyle name="Normal 2 2 2 6 3 3" xfId="728" xr:uid="{00000000-0005-0000-0000-0000D1000000}"/>
    <cellStyle name="Normal 2 2 2 6 3 4" xfId="350" xr:uid="{00000000-0005-0000-0000-0000D2000000}"/>
    <cellStyle name="Normal 2 2 2 6 3 5" xfId="855" xr:uid="{00000000-0005-0000-0000-0000D3000000}"/>
    <cellStyle name="Normal 2 2 2 6 4" xfId="478" xr:uid="{00000000-0005-0000-0000-0000D4000000}"/>
    <cellStyle name="Normal 2 2 2 6 4 2" xfId="979" xr:uid="{00000000-0005-0000-0000-0000D5000000}"/>
    <cellStyle name="Normal 2 2 2 6 5" xfId="669" xr:uid="{00000000-0005-0000-0000-0000D6000000}"/>
    <cellStyle name="Normal 2 2 2 6 6" xfId="291" xr:uid="{00000000-0005-0000-0000-0000D7000000}"/>
    <cellStyle name="Normal 2 2 2 6 7" xfId="796" xr:uid="{00000000-0005-0000-0000-0000D8000000}"/>
    <cellStyle name="Normal 2 2 2 7" xfId="95" xr:uid="{00000000-0005-0000-0000-0000D9000000}"/>
    <cellStyle name="Normal 2 2 2 7 2" xfId="130" xr:uid="{00000000-0005-0000-0000-0000DA000000}"/>
    <cellStyle name="Normal 2 2 2 7 2 2" xfId="540" xr:uid="{00000000-0005-0000-0000-0000DB000000}"/>
    <cellStyle name="Normal 2 2 2 7 2 2 2" xfId="1040" xr:uid="{00000000-0005-0000-0000-0000DC000000}"/>
    <cellStyle name="Normal 2 2 2 7 2 3" xfId="730" xr:uid="{00000000-0005-0000-0000-0000DD000000}"/>
    <cellStyle name="Normal 2 2 2 7 2 4" xfId="352" xr:uid="{00000000-0005-0000-0000-0000DE000000}"/>
    <cellStyle name="Normal 2 2 2 7 2 5" xfId="857" xr:uid="{00000000-0005-0000-0000-0000DF000000}"/>
    <cellStyle name="Normal 2 2 2 7 3" xfId="506" xr:uid="{00000000-0005-0000-0000-0000E0000000}"/>
    <cellStyle name="Normal 2 2 2 7 3 2" xfId="1006" xr:uid="{00000000-0005-0000-0000-0000E1000000}"/>
    <cellStyle name="Normal 2 2 2 7 4" xfId="696" xr:uid="{00000000-0005-0000-0000-0000E2000000}"/>
    <cellStyle name="Normal 2 2 2 7 5" xfId="318" xr:uid="{00000000-0005-0000-0000-0000E3000000}"/>
    <cellStyle name="Normal 2 2 2 7 6" xfId="823" xr:uid="{00000000-0005-0000-0000-0000E4000000}"/>
    <cellStyle name="Normal 2 2 2 8" xfId="117" xr:uid="{00000000-0005-0000-0000-0000E5000000}"/>
    <cellStyle name="Normal 2 2 2 8 2" xfId="527" xr:uid="{00000000-0005-0000-0000-0000E6000000}"/>
    <cellStyle name="Normal 2 2 2 8 2 2" xfId="1027" xr:uid="{00000000-0005-0000-0000-0000E7000000}"/>
    <cellStyle name="Normal 2 2 2 8 3" xfId="717" xr:uid="{00000000-0005-0000-0000-0000E8000000}"/>
    <cellStyle name="Normal 2 2 2 8 4" xfId="339" xr:uid="{00000000-0005-0000-0000-0000E9000000}"/>
    <cellStyle name="Normal 2 2 2 8 5" xfId="844" xr:uid="{00000000-0005-0000-0000-0000EA000000}"/>
    <cellStyle name="Normal 2 2 2 9" xfId="460" xr:uid="{00000000-0005-0000-0000-0000EB000000}"/>
    <cellStyle name="Normal 2 2 2 9 2" xfId="961" xr:uid="{00000000-0005-0000-0000-0000EC000000}"/>
    <cellStyle name="Normal 2 2 3" xfId="11" xr:uid="{00000000-0005-0000-0000-0000ED000000}"/>
    <cellStyle name="Normal 2 2 3 10" xfId="274" xr:uid="{00000000-0005-0000-0000-0000EE000000}"/>
    <cellStyle name="Normal 2 2 3 11" xfId="779" xr:uid="{00000000-0005-0000-0000-0000EF000000}"/>
    <cellStyle name="Normal 2 2 3 2" xfId="15" xr:uid="{00000000-0005-0000-0000-0000F0000000}"/>
    <cellStyle name="Normal 2 2 3 2 2" xfId="29" xr:uid="{00000000-0005-0000-0000-0000F1000000}"/>
    <cellStyle name="Normal 2 2 3 2 2 2" xfId="102" xr:uid="{00000000-0005-0000-0000-0000F2000000}"/>
    <cellStyle name="Normal 2 2 3 2 2 2 2" xfId="134" xr:uid="{00000000-0005-0000-0000-0000F3000000}"/>
    <cellStyle name="Normal 2 2 3 2 2 2 2 2" xfId="544" xr:uid="{00000000-0005-0000-0000-0000F4000000}"/>
    <cellStyle name="Normal 2 2 3 2 2 2 2 2 2" xfId="1044" xr:uid="{00000000-0005-0000-0000-0000F5000000}"/>
    <cellStyle name="Normal 2 2 3 2 2 2 2 3" xfId="734" xr:uid="{00000000-0005-0000-0000-0000F6000000}"/>
    <cellStyle name="Normal 2 2 3 2 2 2 2 4" xfId="356" xr:uid="{00000000-0005-0000-0000-0000F7000000}"/>
    <cellStyle name="Normal 2 2 3 2 2 2 2 5" xfId="861" xr:uid="{00000000-0005-0000-0000-0000F8000000}"/>
    <cellStyle name="Normal 2 2 3 2 2 2 3" xfId="513" xr:uid="{00000000-0005-0000-0000-0000F9000000}"/>
    <cellStyle name="Normal 2 2 3 2 2 2 3 2" xfId="1013" xr:uid="{00000000-0005-0000-0000-0000FA000000}"/>
    <cellStyle name="Normal 2 2 3 2 2 2 4" xfId="703" xr:uid="{00000000-0005-0000-0000-0000FB000000}"/>
    <cellStyle name="Normal 2 2 3 2 2 2 5" xfId="325" xr:uid="{00000000-0005-0000-0000-0000FC000000}"/>
    <cellStyle name="Normal 2 2 3 2 2 2 6" xfId="830" xr:uid="{00000000-0005-0000-0000-0000FD000000}"/>
    <cellStyle name="Normal 2 2 3 2 2 3" xfId="133" xr:uid="{00000000-0005-0000-0000-0000FE000000}"/>
    <cellStyle name="Normal 2 2 3 2 2 3 2" xfId="543" xr:uid="{00000000-0005-0000-0000-0000FF000000}"/>
    <cellStyle name="Normal 2 2 3 2 2 3 2 2" xfId="1043" xr:uid="{00000000-0005-0000-0000-000000010000}"/>
    <cellStyle name="Normal 2 2 3 2 2 3 3" xfId="733" xr:uid="{00000000-0005-0000-0000-000001010000}"/>
    <cellStyle name="Normal 2 2 3 2 2 3 4" xfId="355" xr:uid="{00000000-0005-0000-0000-000002010000}"/>
    <cellStyle name="Normal 2 2 3 2 2 3 5" xfId="860" xr:uid="{00000000-0005-0000-0000-000003010000}"/>
    <cellStyle name="Normal 2 2 3 2 2 4" xfId="470" xr:uid="{00000000-0005-0000-0000-000004010000}"/>
    <cellStyle name="Normal 2 2 3 2 2 4 2" xfId="971" xr:uid="{00000000-0005-0000-0000-000005010000}"/>
    <cellStyle name="Normal 2 2 3 2 2 5" xfId="661" xr:uid="{00000000-0005-0000-0000-000006010000}"/>
    <cellStyle name="Normal 2 2 3 2 2 6" xfId="283" xr:uid="{00000000-0005-0000-0000-000007010000}"/>
    <cellStyle name="Normal 2 2 3 2 2 7" xfId="788" xr:uid="{00000000-0005-0000-0000-000008010000}"/>
    <cellStyle name="Normal 2 2 3 2 3" xfId="35" xr:uid="{00000000-0005-0000-0000-000009010000}"/>
    <cellStyle name="Normal 2 2 3 2 3 2" xfId="108" xr:uid="{00000000-0005-0000-0000-00000A010000}"/>
    <cellStyle name="Normal 2 2 3 2 3 2 2" xfId="136" xr:uid="{00000000-0005-0000-0000-00000B010000}"/>
    <cellStyle name="Normal 2 2 3 2 3 2 2 2" xfId="546" xr:uid="{00000000-0005-0000-0000-00000C010000}"/>
    <cellStyle name="Normal 2 2 3 2 3 2 2 2 2" xfId="1046" xr:uid="{00000000-0005-0000-0000-00000D010000}"/>
    <cellStyle name="Normal 2 2 3 2 3 2 2 3" xfId="736" xr:uid="{00000000-0005-0000-0000-00000E010000}"/>
    <cellStyle name="Normal 2 2 3 2 3 2 2 4" xfId="358" xr:uid="{00000000-0005-0000-0000-00000F010000}"/>
    <cellStyle name="Normal 2 2 3 2 3 2 2 5" xfId="863" xr:uid="{00000000-0005-0000-0000-000010010000}"/>
    <cellStyle name="Normal 2 2 3 2 3 2 3" xfId="519" xr:uid="{00000000-0005-0000-0000-000011010000}"/>
    <cellStyle name="Normal 2 2 3 2 3 2 3 2" xfId="1019" xr:uid="{00000000-0005-0000-0000-000012010000}"/>
    <cellStyle name="Normal 2 2 3 2 3 2 4" xfId="709" xr:uid="{00000000-0005-0000-0000-000013010000}"/>
    <cellStyle name="Normal 2 2 3 2 3 2 5" xfId="331" xr:uid="{00000000-0005-0000-0000-000014010000}"/>
    <cellStyle name="Normal 2 2 3 2 3 2 6" xfId="836" xr:uid="{00000000-0005-0000-0000-000015010000}"/>
    <cellStyle name="Normal 2 2 3 2 3 3" xfId="135" xr:uid="{00000000-0005-0000-0000-000016010000}"/>
    <cellStyle name="Normal 2 2 3 2 3 3 2" xfId="545" xr:uid="{00000000-0005-0000-0000-000017010000}"/>
    <cellStyle name="Normal 2 2 3 2 3 3 2 2" xfId="1045" xr:uid="{00000000-0005-0000-0000-000018010000}"/>
    <cellStyle name="Normal 2 2 3 2 3 3 3" xfId="735" xr:uid="{00000000-0005-0000-0000-000019010000}"/>
    <cellStyle name="Normal 2 2 3 2 3 3 4" xfId="357" xr:uid="{00000000-0005-0000-0000-00001A010000}"/>
    <cellStyle name="Normal 2 2 3 2 3 3 5" xfId="862" xr:uid="{00000000-0005-0000-0000-00001B010000}"/>
    <cellStyle name="Normal 2 2 3 2 3 4" xfId="476" xr:uid="{00000000-0005-0000-0000-00001C010000}"/>
    <cellStyle name="Normal 2 2 3 2 3 4 2" xfId="977" xr:uid="{00000000-0005-0000-0000-00001D010000}"/>
    <cellStyle name="Normal 2 2 3 2 3 5" xfId="667" xr:uid="{00000000-0005-0000-0000-00001E010000}"/>
    <cellStyle name="Normal 2 2 3 2 3 6" xfId="289" xr:uid="{00000000-0005-0000-0000-00001F010000}"/>
    <cellStyle name="Normal 2 2 3 2 3 7" xfId="794" xr:uid="{00000000-0005-0000-0000-000020010000}"/>
    <cellStyle name="Normal 2 2 3 2 4" xfId="94" xr:uid="{00000000-0005-0000-0000-000021010000}"/>
    <cellStyle name="Normal 2 2 3 2 4 2" xfId="137" xr:uid="{00000000-0005-0000-0000-000022010000}"/>
    <cellStyle name="Normal 2 2 3 2 4 2 2" xfId="547" xr:uid="{00000000-0005-0000-0000-000023010000}"/>
    <cellStyle name="Normal 2 2 3 2 4 2 2 2" xfId="1047" xr:uid="{00000000-0005-0000-0000-000024010000}"/>
    <cellStyle name="Normal 2 2 3 2 4 2 3" xfId="737" xr:uid="{00000000-0005-0000-0000-000025010000}"/>
    <cellStyle name="Normal 2 2 3 2 4 2 4" xfId="359" xr:uid="{00000000-0005-0000-0000-000026010000}"/>
    <cellStyle name="Normal 2 2 3 2 4 2 5" xfId="864" xr:uid="{00000000-0005-0000-0000-000027010000}"/>
    <cellStyle name="Normal 2 2 3 2 4 3" xfId="505" xr:uid="{00000000-0005-0000-0000-000028010000}"/>
    <cellStyle name="Normal 2 2 3 2 4 3 2" xfId="1005" xr:uid="{00000000-0005-0000-0000-000029010000}"/>
    <cellStyle name="Normal 2 2 3 2 4 4" xfId="695" xr:uid="{00000000-0005-0000-0000-00002A010000}"/>
    <cellStyle name="Normal 2 2 3 2 4 5" xfId="317" xr:uid="{00000000-0005-0000-0000-00002B010000}"/>
    <cellStyle name="Normal 2 2 3 2 4 6" xfId="822" xr:uid="{00000000-0005-0000-0000-00002C010000}"/>
    <cellStyle name="Normal 2 2 3 2 5" xfId="132" xr:uid="{00000000-0005-0000-0000-00002D010000}"/>
    <cellStyle name="Normal 2 2 3 2 5 2" xfId="542" xr:uid="{00000000-0005-0000-0000-00002E010000}"/>
    <cellStyle name="Normal 2 2 3 2 5 2 2" xfId="1042" xr:uid="{00000000-0005-0000-0000-00002F010000}"/>
    <cellStyle name="Normal 2 2 3 2 5 3" xfId="732" xr:uid="{00000000-0005-0000-0000-000030010000}"/>
    <cellStyle name="Normal 2 2 3 2 5 4" xfId="354" xr:uid="{00000000-0005-0000-0000-000031010000}"/>
    <cellStyle name="Normal 2 2 3 2 5 5" xfId="859" xr:uid="{00000000-0005-0000-0000-000032010000}"/>
    <cellStyle name="Normal 2 2 3 2 6" xfId="464" xr:uid="{00000000-0005-0000-0000-000033010000}"/>
    <cellStyle name="Normal 2 2 3 2 6 2" xfId="965" xr:uid="{00000000-0005-0000-0000-000034010000}"/>
    <cellStyle name="Normal 2 2 3 2 7" xfId="655" xr:uid="{00000000-0005-0000-0000-000035010000}"/>
    <cellStyle name="Normal 2 2 3 2 8" xfId="277" xr:uid="{00000000-0005-0000-0000-000036010000}"/>
    <cellStyle name="Normal 2 2 3 2 9" xfId="782" xr:uid="{00000000-0005-0000-0000-000037010000}"/>
    <cellStyle name="Normal 2 2 3 3" xfId="18" xr:uid="{00000000-0005-0000-0000-000038010000}"/>
    <cellStyle name="Normal 2 2 3 3 2" xfId="99" xr:uid="{00000000-0005-0000-0000-000039010000}"/>
    <cellStyle name="Normal 2 2 3 3 2 2" xfId="138" xr:uid="{00000000-0005-0000-0000-00003A010000}"/>
    <cellStyle name="Normal 2 2 3 3 2 2 2" xfId="548" xr:uid="{00000000-0005-0000-0000-00003B010000}"/>
    <cellStyle name="Normal 2 2 3 3 2 2 2 2" xfId="1048" xr:uid="{00000000-0005-0000-0000-00003C010000}"/>
    <cellStyle name="Normal 2 2 3 3 2 2 3" xfId="738" xr:uid="{00000000-0005-0000-0000-00003D010000}"/>
    <cellStyle name="Normal 2 2 3 3 2 2 4" xfId="360" xr:uid="{00000000-0005-0000-0000-00003E010000}"/>
    <cellStyle name="Normal 2 2 3 3 2 2 5" xfId="865" xr:uid="{00000000-0005-0000-0000-00003F010000}"/>
    <cellStyle name="Normal 2 2 3 3 2 3" xfId="510" xr:uid="{00000000-0005-0000-0000-000040010000}"/>
    <cellStyle name="Normal 2 2 3 3 2 3 2" xfId="1010" xr:uid="{00000000-0005-0000-0000-000041010000}"/>
    <cellStyle name="Normal 2 2 3 3 2 4" xfId="700" xr:uid="{00000000-0005-0000-0000-000042010000}"/>
    <cellStyle name="Normal 2 2 3 3 2 5" xfId="322" xr:uid="{00000000-0005-0000-0000-000043010000}"/>
    <cellStyle name="Normal 2 2 3 3 2 6" xfId="827" xr:uid="{00000000-0005-0000-0000-000044010000}"/>
    <cellStyle name="Normal 2 2 3 3 3" xfId="114" xr:uid="{00000000-0005-0000-0000-000045010000}"/>
    <cellStyle name="Normal 2 2 3 3 3 2" xfId="524" xr:uid="{00000000-0005-0000-0000-000046010000}"/>
    <cellStyle name="Normal 2 2 3 3 3 2 2" xfId="1024" xr:uid="{00000000-0005-0000-0000-000047010000}"/>
    <cellStyle name="Normal 2 2 3 3 3 3" xfId="714" xr:uid="{00000000-0005-0000-0000-000048010000}"/>
    <cellStyle name="Normal 2 2 3 3 3 4" xfId="336" xr:uid="{00000000-0005-0000-0000-000049010000}"/>
    <cellStyle name="Normal 2 2 3 3 3 5" xfId="841" xr:uid="{00000000-0005-0000-0000-00004A010000}"/>
    <cellStyle name="Normal 2 2 3 3 4" xfId="467" xr:uid="{00000000-0005-0000-0000-00004B010000}"/>
    <cellStyle name="Normal 2 2 3 3 4 2" xfId="968" xr:uid="{00000000-0005-0000-0000-00004C010000}"/>
    <cellStyle name="Normal 2 2 3 3 5" xfId="658" xr:uid="{00000000-0005-0000-0000-00004D010000}"/>
    <cellStyle name="Normal 2 2 3 3 6" xfId="280" xr:uid="{00000000-0005-0000-0000-00004E010000}"/>
    <cellStyle name="Normal 2 2 3 3 7" xfId="785" xr:uid="{00000000-0005-0000-0000-00004F010000}"/>
    <cellStyle name="Normal 2 2 3 4" xfId="32" xr:uid="{00000000-0005-0000-0000-000050010000}"/>
    <cellStyle name="Normal 2 2 3 4 2" xfId="105" xr:uid="{00000000-0005-0000-0000-000051010000}"/>
    <cellStyle name="Normal 2 2 3 4 2 2" xfId="140" xr:uid="{00000000-0005-0000-0000-000052010000}"/>
    <cellStyle name="Normal 2 2 3 4 2 2 2" xfId="550" xr:uid="{00000000-0005-0000-0000-000053010000}"/>
    <cellStyle name="Normal 2 2 3 4 2 2 2 2" xfId="1050" xr:uid="{00000000-0005-0000-0000-000054010000}"/>
    <cellStyle name="Normal 2 2 3 4 2 2 3" xfId="740" xr:uid="{00000000-0005-0000-0000-000055010000}"/>
    <cellStyle name="Normal 2 2 3 4 2 2 4" xfId="362" xr:uid="{00000000-0005-0000-0000-000056010000}"/>
    <cellStyle name="Normal 2 2 3 4 2 2 5" xfId="867" xr:uid="{00000000-0005-0000-0000-000057010000}"/>
    <cellStyle name="Normal 2 2 3 4 2 3" xfId="516" xr:uid="{00000000-0005-0000-0000-000058010000}"/>
    <cellStyle name="Normal 2 2 3 4 2 3 2" xfId="1016" xr:uid="{00000000-0005-0000-0000-000059010000}"/>
    <cellStyle name="Normal 2 2 3 4 2 4" xfId="706" xr:uid="{00000000-0005-0000-0000-00005A010000}"/>
    <cellStyle name="Normal 2 2 3 4 2 5" xfId="328" xr:uid="{00000000-0005-0000-0000-00005B010000}"/>
    <cellStyle name="Normal 2 2 3 4 2 6" xfId="833" xr:uid="{00000000-0005-0000-0000-00005C010000}"/>
    <cellStyle name="Normal 2 2 3 4 3" xfId="139" xr:uid="{00000000-0005-0000-0000-00005D010000}"/>
    <cellStyle name="Normal 2 2 3 4 3 2" xfId="549" xr:uid="{00000000-0005-0000-0000-00005E010000}"/>
    <cellStyle name="Normal 2 2 3 4 3 2 2" xfId="1049" xr:uid="{00000000-0005-0000-0000-00005F010000}"/>
    <cellStyle name="Normal 2 2 3 4 3 3" xfId="739" xr:uid="{00000000-0005-0000-0000-000060010000}"/>
    <cellStyle name="Normal 2 2 3 4 3 4" xfId="361" xr:uid="{00000000-0005-0000-0000-000061010000}"/>
    <cellStyle name="Normal 2 2 3 4 3 5" xfId="866" xr:uid="{00000000-0005-0000-0000-000062010000}"/>
    <cellStyle name="Normal 2 2 3 4 4" xfId="473" xr:uid="{00000000-0005-0000-0000-000063010000}"/>
    <cellStyle name="Normal 2 2 3 4 4 2" xfId="974" xr:uid="{00000000-0005-0000-0000-000064010000}"/>
    <cellStyle name="Normal 2 2 3 4 5" xfId="664" xr:uid="{00000000-0005-0000-0000-000065010000}"/>
    <cellStyle name="Normal 2 2 3 4 6" xfId="286" xr:uid="{00000000-0005-0000-0000-000066010000}"/>
    <cellStyle name="Normal 2 2 3 4 7" xfId="791" xr:uid="{00000000-0005-0000-0000-000067010000}"/>
    <cellStyle name="Normal 2 2 3 5" xfId="41" xr:uid="{00000000-0005-0000-0000-000068010000}"/>
    <cellStyle name="Normal 2 2 3 5 2" xfId="112" xr:uid="{00000000-0005-0000-0000-000069010000}"/>
    <cellStyle name="Normal 2 2 3 5 2 2" xfId="142" xr:uid="{00000000-0005-0000-0000-00006A010000}"/>
    <cellStyle name="Normal 2 2 3 5 2 2 2" xfId="552" xr:uid="{00000000-0005-0000-0000-00006B010000}"/>
    <cellStyle name="Normal 2 2 3 5 2 2 2 2" xfId="1052" xr:uid="{00000000-0005-0000-0000-00006C010000}"/>
    <cellStyle name="Normal 2 2 3 5 2 2 3" xfId="742" xr:uid="{00000000-0005-0000-0000-00006D010000}"/>
    <cellStyle name="Normal 2 2 3 5 2 2 4" xfId="364" xr:uid="{00000000-0005-0000-0000-00006E010000}"/>
    <cellStyle name="Normal 2 2 3 5 2 2 5" xfId="869" xr:uid="{00000000-0005-0000-0000-00006F010000}"/>
    <cellStyle name="Normal 2 2 3 5 2 3" xfId="522" xr:uid="{00000000-0005-0000-0000-000070010000}"/>
    <cellStyle name="Normal 2 2 3 5 2 3 2" xfId="1022" xr:uid="{00000000-0005-0000-0000-000071010000}"/>
    <cellStyle name="Normal 2 2 3 5 2 4" xfId="712" xr:uid="{00000000-0005-0000-0000-000072010000}"/>
    <cellStyle name="Normal 2 2 3 5 2 5" xfId="334" xr:uid="{00000000-0005-0000-0000-000073010000}"/>
    <cellStyle name="Normal 2 2 3 5 2 6" xfId="839" xr:uid="{00000000-0005-0000-0000-000074010000}"/>
    <cellStyle name="Normal 2 2 3 5 3" xfId="141" xr:uid="{00000000-0005-0000-0000-000075010000}"/>
    <cellStyle name="Normal 2 2 3 5 3 2" xfId="551" xr:uid="{00000000-0005-0000-0000-000076010000}"/>
    <cellStyle name="Normal 2 2 3 5 3 2 2" xfId="1051" xr:uid="{00000000-0005-0000-0000-000077010000}"/>
    <cellStyle name="Normal 2 2 3 5 3 3" xfId="741" xr:uid="{00000000-0005-0000-0000-000078010000}"/>
    <cellStyle name="Normal 2 2 3 5 3 4" xfId="363" xr:uid="{00000000-0005-0000-0000-000079010000}"/>
    <cellStyle name="Normal 2 2 3 5 3 5" xfId="868" xr:uid="{00000000-0005-0000-0000-00007A010000}"/>
    <cellStyle name="Normal 2 2 3 5 4" xfId="479" xr:uid="{00000000-0005-0000-0000-00007B010000}"/>
    <cellStyle name="Normal 2 2 3 5 4 2" xfId="980" xr:uid="{00000000-0005-0000-0000-00007C010000}"/>
    <cellStyle name="Normal 2 2 3 5 5" xfId="670" xr:uid="{00000000-0005-0000-0000-00007D010000}"/>
    <cellStyle name="Normal 2 2 3 5 6" xfId="292" xr:uid="{00000000-0005-0000-0000-00007E010000}"/>
    <cellStyle name="Normal 2 2 3 5 7" xfId="797" xr:uid="{00000000-0005-0000-0000-00007F010000}"/>
    <cellStyle name="Normal 2 2 3 6" xfId="96" xr:uid="{00000000-0005-0000-0000-000080010000}"/>
    <cellStyle name="Normal 2 2 3 6 2" xfId="143" xr:uid="{00000000-0005-0000-0000-000081010000}"/>
    <cellStyle name="Normal 2 2 3 6 2 2" xfId="553" xr:uid="{00000000-0005-0000-0000-000082010000}"/>
    <cellStyle name="Normal 2 2 3 6 2 2 2" xfId="1053" xr:uid="{00000000-0005-0000-0000-000083010000}"/>
    <cellStyle name="Normal 2 2 3 6 2 3" xfId="743" xr:uid="{00000000-0005-0000-0000-000084010000}"/>
    <cellStyle name="Normal 2 2 3 6 2 4" xfId="365" xr:uid="{00000000-0005-0000-0000-000085010000}"/>
    <cellStyle name="Normal 2 2 3 6 2 5" xfId="870" xr:uid="{00000000-0005-0000-0000-000086010000}"/>
    <cellStyle name="Normal 2 2 3 6 3" xfId="507" xr:uid="{00000000-0005-0000-0000-000087010000}"/>
    <cellStyle name="Normal 2 2 3 6 3 2" xfId="1007" xr:uid="{00000000-0005-0000-0000-000088010000}"/>
    <cellStyle name="Normal 2 2 3 6 4" xfId="697" xr:uid="{00000000-0005-0000-0000-000089010000}"/>
    <cellStyle name="Normal 2 2 3 6 5" xfId="319" xr:uid="{00000000-0005-0000-0000-00008A010000}"/>
    <cellStyle name="Normal 2 2 3 6 6" xfId="824" xr:uid="{00000000-0005-0000-0000-00008B010000}"/>
    <cellStyle name="Normal 2 2 3 7" xfId="131" xr:uid="{00000000-0005-0000-0000-00008C010000}"/>
    <cellStyle name="Normal 2 2 3 7 2" xfId="541" xr:uid="{00000000-0005-0000-0000-00008D010000}"/>
    <cellStyle name="Normal 2 2 3 7 2 2" xfId="1041" xr:uid="{00000000-0005-0000-0000-00008E010000}"/>
    <cellStyle name="Normal 2 2 3 7 3" xfId="731" xr:uid="{00000000-0005-0000-0000-00008F010000}"/>
    <cellStyle name="Normal 2 2 3 7 4" xfId="353" xr:uid="{00000000-0005-0000-0000-000090010000}"/>
    <cellStyle name="Normal 2 2 3 7 5" xfId="858" xr:uid="{00000000-0005-0000-0000-000091010000}"/>
    <cellStyle name="Normal 2 2 3 8" xfId="461" xr:uid="{00000000-0005-0000-0000-000092010000}"/>
    <cellStyle name="Normal 2 2 3 8 2" xfId="962" xr:uid="{00000000-0005-0000-0000-000093010000}"/>
    <cellStyle name="Normal 2 2 3 9" xfId="652" xr:uid="{00000000-0005-0000-0000-000094010000}"/>
    <cellStyle name="Normal 2 2 4" xfId="13" xr:uid="{00000000-0005-0000-0000-000095010000}"/>
    <cellStyle name="Normal 2 2 4 2" xfId="27" xr:uid="{00000000-0005-0000-0000-000096010000}"/>
    <cellStyle name="Normal 2 2 4 2 2" xfId="100" xr:uid="{00000000-0005-0000-0000-000097010000}"/>
    <cellStyle name="Normal 2 2 4 2 2 2" xfId="146" xr:uid="{00000000-0005-0000-0000-000098010000}"/>
    <cellStyle name="Normal 2 2 4 2 2 2 2" xfId="556" xr:uid="{00000000-0005-0000-0000-000099010000}"/>
    <cellStyle name="Normal 2 2 4 2 2 2 2 2" xfId="1056" xr:uid="{00000000-0005-0000-0000-00009A010000}"/>
    <cellStyle name="Normal 2 2 4 2 2 2 3" xfId="746" xr:uid="{00000000-0005-0000-0000-00009B010000}"/>
    <cellStyle name="Normal 2 2 4 2 2 2 4" xfId="368" xr:uid="{00000000-0005-0000-0000-00009C010000}"/>
    <cellStyle name="Normal 2 2 4 2 2 2 5" xfId="873" xr:uid="{00000000-0005-0000-0000-00009D010000}"/>
    <cellStyle name="Normal 2 2 4 2 2 3" xfId="511" xr:uid="{00000000-0005-0000-0000-00009E010000}"/>
    <cellStyle name="Normal 2 2 4 2 2 3 2" xfId="1011" xr:uid="{00000000-0005-0000-0000-00009F010000}"/>
    <cellStyle name="Normal 2 2 4 2 2 4" xfId="701" xr:uid="{00000000-0005-0000-0000-0000A0010000}"/>
    <cellStyle name="Normal 2 2 4 2 2 5" xfId="323" xr:uid="{00000000-0005-0000-0000-0000A1010000}"/>
    <cellStyle name="Normal 2 2 4 2 2 6" xfId="828" xr:uid="{00000000-0005-0000-0000-0000A2010000}"/>
    <cellStyle name="Normal 2 2 4 2 3" xfId="145" xr:uid="{00000000-0005-0000-0000-0000A3010000}"/>
    <cellStyle name="Normal 2 2 4 2 3 2" xfId="555" xr:uid="{00000000-0005-0000-0000-0000A4010000}"/>
    <cellStyle name="Normal 2 2 4 2 3 2 2" xfId="1055" xr:uid="{00000000-0005-0000-0000-0000A5010000}"/>
    <cellStyle name="Normal 2 2 4 2 3 3" xfId="745" xr:uid="{00000000-0005-0000-0000-0000A6010000}"/>
    <cellStyle name="Normal 2 2 4 2 3 4" xfId="367" xr:uid="{00000000-0005-0000-0000-0000A7010000}"/>
    <cellStyle name="Normal 2 2 4 2 3 5" xfId="872" xr:uid="{00000000-0005-0000-0000-0000A8010000}"/>
    <cellStyle name="Normal 2 2 4 2 4" xfId="468" xr:uid="{00000000-0005-0000-0000-0000A9010000}"/>
    <cellStyle name="Normal 2 2 4 2 4 2" xfId="969" xr:uid="{00000000-0005-0000-0000-0000AA010000}"/>
    <cellStyle name="Normal 2 2 4 2 5" xfId="659" xr:uid="{00000000-0005-0000-0000-0000AB010000}"/>
    <cellStyle name="Normal 2 2 4 2 6" xfId="281" xr:uid="{00000000-0005-0000-0000-0000AC010000}"/>
    <cellStyle name="Normal 2 2 4 2 7" xfId="786" xr:uid="{00000000-0005-0000-0000-0000AD010000}"/>
    <cellStyle name="Normal 2 2 4 3" xfId="33" xr:uid="{00000000-0005-0000-0000-0000AE010000}"/>
    <cellStyle name="Normal 2 2 4 3 2" xfId="106" xr:uid="{00000000-0005-0000-0000-0000AF010000}"/>
    <cellStyle name="Normal 2 2 4 3 2 2" xfId="148" xr:uid="{00000000-0005-0000-0000-0000B0010000}"/>
    <cellStyle name="Normal 2 2 4 3 2 2 2" xfId="558" xr:uid="{00000000-0005-0000-0000-0000B1010000}"/>
    <cellStyle name="Normal 2 2 4 3 2 2 2 2" xfId="1058" xr:uid="{00000000-0005-0000-0000-0000B2010000}"/>
    <cellStyle name="Normal 2 2 4 3 2 2 3" xfId="748" xr:uid="{00000000-0005-0000-0000-0000B3010000}"/>
    <cellStyle name="Normal 2 2 4 3 2 2 4" xfId="370" xr:uid="{00000000-0005-0000-0000-0000B4010000}"/>
    <cellStyle name="Normal 2 2 4 3 2 2 5" xfId="875" xr:uid="{00000000-0005-0000-0000-0000B5010000}"/>
    <cellStyle name="Normal 2 2 4 3 2 3" xfId="517" xr:uid="{00000000-0005-0000-0000-0000B6010000}"/>
    <cellStyle name="Normal 2 2 4 3 2 3 2" xfId="1017" xr:uid="{00000000-0005-0000-0000-0000B7010000}"/>
    <cellStyle name="Normal 2 2 4 3 2 4" xfId="707" xr:uid="{00000000-0005-0000-0000-0000B8010000}"/>
    <cellStyle name="Normal 2 2 4 3 2 5" xfId="329" xr:uid="{00000000-0005-0000-0000-0000B9010000}"/>
    <cellStyle name="Normal 2 2 4 3 2 6" xfId="834" xr:uid="{00000000-0005-0000-0000-0000BA010000}"/>
    <cellStyle name="Normal 2 2 4 3 3" xfId="147" xr:uid="{00000000-0005-0000-0000-0000BB010000}"/>
    <cellStyle name="Normal 2 2 4 3 3 2" xfId="557" xr:uid="{00000000-0005-0000-0000-0000BC010000}"/>
    <cellStyle name="Normal 2 2 4 3 3 2 2" xfId="1057" xr:uid="{00000000-0005-0000-0000-0000BD010000}"/>
    <cellStyle name="Normal 2 2 4 3 3 3" xfId="747" xr:uid="{00000000-0005-0000-0000-0000BE010000}"/>
    <cellStyle name="Normal 2 2 4 3 3 4" xfId="369" xr:uid="{00000000-0005-0000-0000-0000BF010000}"/>
    <cellStyle name="Normal 2 2 4 3 3 5" xfId="874" xr:uid="{00000000-0005-0000-0000-0000C0010000}"/>
    <cellStyle name="Normal 2 2 4 3 4" xfId="474" xr:uid="{00000000-0005-0000-0000-0000C1010000}"/>
    <cellStyle name="Normal 2 2 4 3 4 2" xfId="975" xr:uid="{00000000-0005-0000-0000-0000C2010000}"/>
    <cellStyle name="Normal 2 2 4 3 5" xfId="665" xr:uid="{00000000-0005-0000-0000-0000C3010000}"/>
    <cellStyle name="Normal 2 2 4 3 6" xfId="287" xr:uid="{00000000-0005-0000-0000-0000C4010000}"/>
    <cellStyle name="Normal 2 2 4 3 7" xfId="792" xr:uid="{00000000-0005-0000-0000-0000C5010000}"/>
    <cellStyle name="Normal 2 2 4 4" xfId="92" xr:uid="{00000000-0005-0000-0000-0000C6010000}"/>
    <cellStyle name="Normal 2 2 4 4 2" xfId="149" xr:uid="{00000000-0005-0000-0000-0000C7010000}"/>
    <cellStyle name="Normal 2 2 4 4 2 2" xfId="559" xr:uid="{00000000-0005-0000-0000-0000C8010000}"/>
    <cellStyle name="Normal 2 2 4 4 2 2 2" xfId="1059" xr:uid="{00000000-0005-0000-0000-0000C9010000}"/>
    <cellStyle name="Normal 2 2 4 4 2 3" xfId="749" xr:uid="{00000000-0005-0000-0000-0000CA010000}"/>
    <cellStyle name="Normal 2 2 4 4 2 4" xfId="371" xr:uid="{00000000-0005-0000-0000-0000CB010000}"/>
    <cellStyle name="Normal 2 2 4 4 2 5" xfId="876" xr:uid="{00000000-0005-0000-0000-0000CC010000}"/>
    <cellStyle name="Normal 2 2 4 4 3" xfId="503" xr:uid="{00000000-0005-0000-0000-0000CD010000}"/>
    <cellStyle name="Normal 2 2 4 4 3 2" xfId="1003" xr:uid="{00000000-0005-0000-0000-0000CE010000}"/>
    <cellStyle name="Normal 2 2 4 4 4" xfId="693" xr:uid="{00000000-0005-0000-0000-0000CF010000}"/>
    <cellStyle name="Normal 2 2 4 4 5" xfId="315" xr:uid="{00000000-0005-0000-0000-0000D0010000}"/>
    <cellStyle name="Normal 2 2 4 4 6" xfId="820" xr:uid="{00000000-0005-0000-0000-0000D1010000}"/>
    <cellStyle name="Normal 2 2 4 5" xfId="144" xr:uid="{00000000-0005-0000-0000-0000D2010000}"/>
    <cellStyle name="Normal 2 2 4 5 2" xfId="554" xr:uid="{00000000-0005-0000-0000-0000D3010000}"/>
    <cellStyle name="Normal 2 2 4 5 2 2" xfId="1054" xr:uid="{00000000-0005-0000-0000-0000D4010000}"/>
    <cellStyle name="Normal 2 2 4 5 3" xfId="744" xr:uid="{00000000-0005-0000-0000-0000D5010000}"/>
    <cellStyle name="Normal 2 2 4 5 4" xfId="366" xr:uid="{00000000-0005-0000-0000-0000D6010000}"/>
    <cellStyle name="Normal 2 2 4 5 5" xfId="871" xr:uid="{00000000-0005-0000-0000-0000D7010000}"/>
    <cellStyle name="Normal 2 2 4 6" xfId="462" xr:uid="{00000000-0005-0000-0000-0000D8010000}"/>
    <cellStyle name="Normal 2 2 4 6 2" xfId="963" xr:uid="{00000000-0005-0000-0000-0000D9010000}"/>
    <cellStyle name="Normal 2 2 4 7" xfId="653" xr:uid="{00000000-0005-0000-0000-0000DA010000}"/>
    <cellStyle name="Normal 2 2 4 8" xfId="275" xr:uid="{00000000-0005-0000-0000-0000DB010000}"/>
    <cellStyle name="Normal 2 2 4 9" xfId="780" xr:uid="{00000000-0005-0000-0000-0000DC010000}"/>
    <cellStyle name="Normal 2 2 5" xfId="16" xr:uid="{00000000-0005-0000-0000-0000DD010000}"/>
    <cellStyle name="Normal 2 2 5 2" xfId="97" xr:uid="{00000000-0005-0000-0000-0000DE010000}"/>
    <cellStyle name="Normal 2 2 5 2 2" xfId="151" xr:uid="{00000000-0005-0000-0000-0000DF010000}"/>
    <cellStyle name="Normal 2 2 5 2 2 2" xfId="561" xr:uid="{00000000-0005-0000-0000-0000E0010000}"/>
    <cellStyle name="Normal 2 2 5 2 2 2 2" xfId="1061" xr:uid="{00000000-0005-0000-0000-0000E1010000}"/>
    <cellStyle name="Normal 2 2 5 2 2 3" xfId="751" xr:uid="{00000000-0005-0000-0000-0000E2010000}"/>
    <cellStyle name="Normal 2 2 5 2 2 4" xfId="373" xr:uid="{00000000-0005-0000-0000-0000E3010000}"/>
    <cellStyle name="Normal 2 2 5 2 2 5" xfId="878" xr:uid="{00000000-0005-0000-0000-0000E4010000}"/>
    <cellStyle name="Normal 2 2 5 2 3" xfId="508" xr:uid="{00000000-0005-0000-0000-0000E5010000}"/>
    <cellStyle name="Normal 2 2 5 2 3 2" xfId="1008" xr:uid="{00000000-0005-0000-0000-0000E6010000}"/>
    <cellStyle name="Normal 2 2 5 2 4" xfId="698" xr:uid="{00000000-0005-0000-0000-0000E7010000}"/>
    <cellStyle name="Normal 2 2 5 2 5" xfId="320" xr:uid="{00000000-0005-0000-0000-0000E8010000}"/>
    <cellStyle name="Normal 2 2 5 2 6" xfId="825" xr:uid="{00000000-0005-0000-0000-0000E9010000}"/>
    <cellStyle name="Normal 2 2 5 3" xfId="150" xr:uid="{00000000-0005-0000-0000-0000EA010000}"/>
    <cellStyle name="Normal 2 2 5 3 2" xfId="560" xr:uid="{00000000-0005-0000-0000-0000EB010000}"/>
    <cellStyle name="Normal 2 2 5 3 2 2" xfId="1060" xr:uid="{00000000-0005-0000-0000-0000EC010000}"/>
    <cellStyle name="Normal 2 2 5 3 3" xfId="750" xr:uid="{00000000-0005-0000-0000-0000ED010000}"/>
    <cellStyle name="Normal 2 2 5 3 4" xfId="372" xr:uid="{00000000-0005-0000-0000-0000EE010000}"/>
    <cellStyle name="Normal 2 2 5 3 5" xfId="877" xr:uid="{00000000-0005-0000-0000-0000EF010000}"/>
    <cellStyle name="Normal 2 2 5 4" xfId="465" xr:uid="{00000000-0005-0000-0000-0000F0010000}"/>
    <cellStyle name="Normal 2 2 5 4 2" xfId="966" xr:uid="{00000000-0005-0000-0000-0000F1010000}"/>
    <cellStyle name="Normal 2 2 5 5" xfId="656" xr:uid="{00000000-0005-0000-0000-0000F2010000}"/>
    <cellStyle name="Normal 2 2 5 6" xfId="278" xr:uid="{00000000-0005-0000-0000-0000F3010000}"/>
    <cellStyle name="Normal 2 2 5 7" xfId="783" xr:uid="{00000000-0005-0000-0000-0000F4010000}"/>
    <cellStyle name="Normal 2 2 6" xfId="30" xr:uid="{00000000-0005-0000-0000-0000F5010000}"/>
    <cellStyle name="Normal 2 2 6 2" xfId="103" xr:uid="{00000000-0005-0000-0000-0000F6010000}"/>
    <cellStyle name="Normal 2 2 6 2 2" xfId="153" xr:uid="{00000000-0005-0000-0000-0000F7010000}"/>
    <cellStyle name="Normal 2 2 6 2 2 2" xfId="563" xr:uid="{00000000-0005-0000-0000-0000F8010000}"/>
    <cellStyle name="Normal 2 2 6 2 2 2 2" xfId="1063" xr:uid="{00000000-0005-0000-0000-0000F9010000}"/>
    <cellStyle name="Normal 2 2 6 2 2 3" xfId="753" xr:uid="{00000000-0005-0000-0000-0000FA010000}"/>
    <cellStyle name="Normal 2 2 6 2 2 4" xfId="375" xr:uid="{00000000-0005-0000-0000-0000FB010000}"/>
    <cellStyle name="Normal 2 2 6 2 2 5" xfId="880" xr:uid="{00000000-0005-0000-0000-0000FC010000}"/>
    <cellStyle name="Normal 2 2 6 2 3" xfId="514" xr:uid="{00000000-0005-0000-0000-0000FD010000}"/>
    <cellStyle name="Normal 2 2 6 2 3 2" xfId="1014" xr:uid="{00000000-0005-0000-0000-0000FE010000}"/>
    <cellStyle name="Normal 2 2 6 2 4" xfId="704" xr:uid="{00000000-0005-0000-0000-0000FF010000}"/>
    <cellStyle name="Normal 2 2 6 2 5" xfId="326" xr:uid="{00000000-0005-0000-0000-000000020000}"/>
    <cellStyle name="Normal 2 2 6 2 6" xfId="831" xr:uid="{00000000-0005-0000-0000-000001020000}"/>
    <cellStyle name="Normal 2 2 6 3" xfId="152" xr:uid="{00000000-0005-0000-0000-000002020000}"/>
    <cellStyle name="Normal 2 2 6 3 2" xfId="562" xr:uid="{00000000-0005-0000-0000-000003020000}"/>
    <cellStyle name="Normal 2 2 6 3 2 2" xfId="1062" xr:uid="{00000000-0005-0000-0000-000004020000}"/>
    <cellStyle name="Normal 2 2 6 3 3" xfId="752" xr:uid="{00000000-0005-0000-0000-000005020000}"/>
    <cellStyle name="Normal 2 2 6 3 4" xfId="374" xr:uid="{00000000-0005-0000-0000-000006020000}"/>
    <cellStyle name="Normal 2 2 6 3 5" xfId="879" xr:uid="{00000000-0005-0000-0000-000007020000}"/>
    <cellStyle name="Normal 2 2 6 4" xfId="471" xr:uid="{00000000-0005-0000-0000-000008020000}"/>
    <cellStyle name="Normal 2 2 6 4 2" xfId="972" xr:uid="{00000000-0005-0000-0000-000009020000}"/>
    <cellStyle name="Normal 2 2 6 5" xfId="662" xr:uid="{00000000-0005-0000-0000-00000A020000}"/>
    <cellStyle name="Normal 2 2 6 6" xfId="284" xr:uid="{00000000-0005-0000-0000-00000B020000}"/>
    <cellStyle name="Normal 2 2 6 7" xfId="789" xr:uid="{00000000-0005-0000-0000-00000C020000}"/>
    <cellStyle name="Normal 2 2 7" xfId="39" xr:uid="{00000000-0005-0000-0000-00000D020000}"/>
    <cellStyle name="Normal 2 2 7 2" xfId="110" xr:uid="{00000000-0005-0000-0000-00000E020000}"/>
    <cellStyle name="Normal 2 2 7 2 2" xfId="155" xr:uid="{00000000-0005-0000-0000-00000F020000}"/>
    <cellStyle name="Normal 2 2 7 2 2 2" xfId="565" xr:uid="{00000000-0005-0000-0000-000010020000}"/>
    <cellStyle name="Normal 2 2 7 2 2 2 2" xfId="1065" xr:uid="{00000000-0005-0000-0000-000011020000}"/>
    <cellStyle name="Normal 2 2 7 2 2 3" xfId="755" xr:uid="{00000000-0005-0000-0000-000012020000}"/>
    <cellStyle name="Normal 2 2 7 2 2 4" xfId="377" xr:uid="{00000000-0005-0000-0000-000013020000}"/>
    <cellStyle name="Normal 2 2 7 2 2 5" xfId="882" xr:uid="{00000000-0005-0000-0000-000014020000}"/>
    <cellStyle name="Normal 2 2 7 2 3" xfId="520" xr:uid="{00000000-0005-0000-0000-000015020000}"/>
    <cellStyle name="Normal 2 2 7 2 3 2" xfId="1020" xr:uid="{00000000-0005-0000-0000-000016020000}"/>
    <cellStyle name="Normal 2 2 7 2 4" xfId="710" xr:uid="{00000000-0005-0000-0000-000017020000}"/>
    <cellStyle name="Normal 2 2 7 2 5" xfId="332" xr:uid="{00000000-0005-0000-0000-000018020000}"/>
    <cellStyle name="Normal 2 2 7 2 6" xfId="837" xr:uid="{00000000-0005-0000-0000-000019020000}"/>
    <cellStyle name="Normal 2 2 7 3" xfId="154" xr:uid="{00000000-0005-0000-0000-00001A020000}"/>
    <cellStyle name="Normal 2 2 7 3 2" xfId="564" xr:uid="{00000000-0005-0000-0000-00001B020000}"/>
    <cellStyle name="Normal 2 2 7 3 2 2" xfId="1064" xr:uid="{00000000-0005-0000-0000-00001C020000}"/>
    <cellStyle name="Normal 2 2 7 3 3" xfId="754" xr:uid="{00000000-0005-0000-0000-00001D020000}"/>
    <cellStyle name="Normal 2 2 7 3 4" xfId="376" xr:uid="{00000000-0005-0000-0000-00001E020000}"/>
    <cellStyle name="Normal 2 2 7 3 5" xfId="881" xr:uid="{00000000-0005-0000-0000-00001F020000}"/>
    <cellStyle name="Normal 2 2 7 4" xfId="477" xr:uid="{00000000-0005-0000-0000-000020020000}"/>
    <cellStyle name="Normal 2 2 7 4 2" xfId="978" xr:uid="{00000000-0005-0000-0000-000021020000}"/>
    <cellStyle name="Normal 2 2 7 5" xfId="668" xr:uid="{00000000-0005-0000-0000-000022020000}"/>
    <cellStyle name="Normal 2 2 7 6" xfId="290" xr:uid="{00000000-0005-0000-0000-000023020000}"/>
    <cellStyle name="Normal 2 2 7 7" xfId="795" xr:uid="{00000000-0005-0000-0000-000024020000}"/>
    <cellStyle name="Normal 2 2 8" xfId="71" xr:uid="{00000000-0005-0000-0000-000025020000}"/>
    <cellStyle name="Normal 2 2 8 2" xfId="156" xr:uid="{00000000-0005-0000-0000-000026020000}"/>
    <cellStyle name="Normal 2 2 8 2 2" xfId="566" xr:uid="{00000000-0005-0000-0000-000027020000}"/>
    <cellStyle name="Normal 2 2 8 2 2 2" xfId="1066" xr:uid="{00000000-0005-0000-0000-000028020000}"/>
    <cellStyle name="Normal 2 2 8 2 3" xfId="756" xr:uid="{00000000-0005-0000-0000-000029020000}"/>
    <cellStyle name="Normal 2 2 8 2 4" xfId="378" xr:uid="{00000000-0005-0000-0000-00002A020000}"/>
    <cellStyle name="Normal 2 2 8 2 5" xfId="883" xr:uid="{00000000-0005-0000-0000-00002B020000}"/>
    <cellStyle name="Normal 2 2 8 3" xfId="495" xr:uid="{00000000-0005-0000-0000-00002C020000}"/>
    <cellStyle name="Normal 2 2 8 3 2" xfId="996" xr:uid="{00000000-0005-0000-0000-00002D020000}"/>
    <cellStyle name="Normal 2 2 8 4" xfId="686" xr:uid="{00000000-0005-0000-0000-00002E020000}"/>
    <cellStyle name="Normal 2 2 8 5" xfId="308" xr:uid="{00000000-0005-0000-0000-00002F020000}"/>
    <cellStyle name="Normal 2 2 8 6" xfId="813" xr:uid="{00000000-0005-0000-0000-000030020000}"/>
    <cellStyle name="Normal 2 2 9" xfId="116" xr:uid="{00000000-0005-0000-0000-000031020000}"/>
    <cellStyle name="Normal 2 2 9 2" xfId="526" xr:uid="{00000000-0005-0000-0000-000032020000}"/>
    <cellStyle name="Normal 2 2 9 2 2" xfId="1026" xr:uid="{00000000-0005-0000-0000-000033020000}"/>
    <cellStyle name="Normal 2 2 9 3" xfId="716" xr:uid="{00000000-0005-0000-0000-000034020000}"/>
    <cellStyle name="Normal 2 2 9 4" xfId="338" xr:uid="{00000000-0005-0000-0000-000035020000}"/>
    <cellStyle name="Normal 2 2 9 5" xfId="843" xr:uid="{00000000-0005-0000-0000-000036020000}"/>
    <cellStyle name="Normal 2 3" xfId="48" xr:uid="{00000000-0005-0000-0000-000037020000}"/>
    <cellStyle name="Normal 2 3 2" xfId="213" xr:uid="{00000000-0005-0000-0000-000038020000}"/>
    <cellStyle name="Normal 2 4" xfId="221" xr:uid="{00000000-0005-0000-0000-000039020000}"/>
    <cellStyle name="Normal 3" xfId="7" xr:uid="{00000000-0005-0000-0000-00003A020000}"/>
    <cellStyle name="Normal 3 2" xfId="52" xr:uid="{00000000-0005-0000-0000-00003B020000}"/>
    <cellStyle name="Normal 3 2 2" xfId="222" xr:uid="{00000000-0005-0000-0000-00003C020000}"/>
    <cellStyle name="Normal 3 2 3" xfId="203" xr:uid="{00000000-0005-0000-0000-00003D020000}"/>
    <cellStyle name="Normal 3 2 3 2" xfId="612" xr:uid="{00000000-0005-0000-0000-00003E020000}"/>
    <cellStyle name="Normal 3 2 3 2 2" xfId="1112" xr:uid="{00000000-0005-0000-0000-00003F020000}"/>
    <cellStyle name="Normal 3 2 3 3" xfId="424" xr:uid="{00000000-0005-0000-0000-000040020000}"/>
    <cellStyle name="Normal 3 2 3 4" xfId="929" xr:uid="{00000000-0005-0000-0000-000041020000}"/>
    <cellStyle name="Normal 3 3" xfId="43" xr:uid="{00000000-0005-0000-0000-000042020000}"/>
    <cellStyle name="Normal 3 3 2" xfId="211" xr:uid="{00000000-0005-0000-0000-000043020000}"/>
    <cellStyle name="Normal 3 4" xfId="84" xr:uid="{00000000-0005-0000-0000-000044020000}"/>
    <cellStyle name="Normal 3 4 2" xfId="220" xr:uid="{00000000-0005-0000-0000-000045020000}"/>
    <cellStyle name="Normal 3 5" xfId="231" xr:uid="{00000000-0005-0000-0000-000046020000}"/>
    <cellStyle name="Normal 3 5 2" xfId="270" xr:uid="{00000000-0005-0000-0000-000047020000}"/>
    <cellStyle name="Normal 3 5 2 2" xfId="648" xr:uid="{00000000-0005-0000-0000-000048020000}"/>
    <cellStyle name="Normal 3 6" xfId="200" xr:uid="{00000000-0005-0000-0000-000049020000}"/>
    <cellStyle name="Normal 3 6 2" xfId="610" xr:uid="{00000000-0005-0000-0000-00004A020000}"/>
    <cellStyle name="Normal 3 6 2 2" xfId="1110" xr:uid="{00000000-0005-0000-0000-00004B020000}"/>
    <cellStyle name="Normal 3 6 3" xfId="422" xr:uid="{00000000-0005-0000-0000-00004C020000}"/>
    <cellStyle name="Normal 3 6 4" xfId="927" xr:uid="{00000000-0005-0000-0000-00004D020000}"/>
    <cellStyle name="Normal 4" xfId="10" xr:uid="{00000000-0005-0000-0000-00004E020000}"/>
    <cellStyle name="Normal 4 10" xfId="178" xr:uid="{00000000-0005-0000-0000-00004F020000}"/>
    <cellStyle name="Normal 4 10 2" xfId="588" xr:uid="{00000000-0005-0000-0000-000050020000}"/>
    <cellStyle name="Normal 4 10 2 2" xfId="1088" xr:uid="{00000000-0005-0000-0000-000051020000}"/>
    <cellStyle name="Normal 4 10 3" xfId="400" xr:uid="{00000000-0005-0000-0000-000052020000}"/>
    <cellStyle name="Normal 4 10 4" xfId="905" xr:uid="{00000000-0005-0000-0000-000053020000}"/>
    <cellStyle name="Normal 4 11" xfId="1143" xr:uid="{00000000-0005-0000-0000-000054020000}"/>
    <cellStyle name="Normal 4 2" xfId="55" xr:uid="{00000000-0005-0000-0000-000055020000}"/>
    <cellStyle name="Normal 4 2 10" xfId="674" xr:uid="{00000000-0005-0000-0000-000056020000}"/>
    <cellStyle name="Normal 4 2 11" xfId="296" xr:uid="{00000000-0005-0000-0000-000057020000}"/>
    <cellStyle name="Normal 4 2 12" xfId="801" xr:uid="{00000000-0005-0000-0000-000058020000}"/>
    <cellStyle name="Normal 4 2 13" xfId="1145" xr:uid="{00000000-0005-0000-0000-000059020000}"/>
    <cellStyle name="Normal 4 2 2" xfId="63" xr:uid="{00000000-0005-0000-0000-00005A020000}"/>
    <cellStyle name="Normal 4 2 2 2" xfId="158" xr:uid="{00000000-0005-0000-0000-00005B020000}"/>
    <cellStyle name="Normal 4 2 2 2 2" xfId="257" xr:uid="{00000000-0005-0000-0000-00005C020000}"/>
    <cellStyle name="Normal 4 2 2 2 2 2" xfId="637" xr:uid="{00000000-0005-0000-0000-00005D020000}"/>
    <cellStyle name="Normal 4 2 2 2 2 2 2" xfId="1137" xr:uid="{00000000-0005-0000-0000-00005E020000}"/>
    <cellStyle name="Normal 4 2 2 2 2 3" xfId="449" xr:uid="{00000000-0005-0000-0000-00005F020000}"/>
    <cellStyle name="Normal 4 2 2 2 2 4" xfId="954" xr:uid="{00000000-0005-0000-0000-000060020000}"/>
    <cellStyle name="Normal 4 2 2 2 3" xfId="568" xr:uid="{00000000-0005-0000-0000-000061020000}"/>
    <cellStyle name="Normal 4 2 2 2 3 2" xfId="1068" xr:uid="{00000000-0005-0000-0000-000062020000}"/>
    <cellStyle name="Normal 4 2 2 2 4" xfId="758" xr:uid="{00000000-0005-0000-0000-000063020000}"/>
    <cellStyle name="Normal 4 2 2 2 5" xfId="380" xr:uid="{00000000-0005-0000-0000-000064020000}"/>
    <cellStyle name="Normal 4 2 2 2 6" xfId="885" xr:uid="{00000000-0005-0000-0000-000065020000}"/>
    <cellStyle name="Normal 4 2 2 3" xfId="186" xr:uid="{00000000-0005-0000-0000-000066020000}"/>
    <cellStyle name="Normal 4 2 2 3 2" xfId="596" xr:uid="{00000000-0005-0000-0000-000067020000}"/>
    <cellStyle name="Normal 4 2 2 3 2 2" xfId="1096" xr:uid="{00000000-0005-0000-0000-000068020000}"/>
    <cellStyle name="Normal 4 2 2 3 3" xfId="408" xr:uid="{00000000-0005-0000-0000-000069020000}"/>
    <cellStyle name="Normal 4 2 2 3 4" xfId="913" xr:uid="{00000000-0005-0000-0000-00006A020000}"/>
    <cellStyle name="Normal 4 2 2 4" xfId="489" xr:uid="{00000000-0005-0000-0000-00006B020000}"/>
    <cellStyle name="Normal 4 2 2 4 2" xfId="990" xr:uid="{00000000-0005-0000-0000-00006C020000}"/>
    <cellStyle name="Normal 4 2 2 5" xfId="680" xr:uid="{00000000-0005-0000-0000-00006D020000}"/>
    <cellStyle name="Normal 4 2 2 6" xfId="302" xr:uid="{00000000-0005-0000-0000-00006E020000}"/>
    <cellStyle name="Normal 4 2 2 7" xfId="807" xr:uid="{00000000-0005-0000-0000-00006F020000}"/>
    <cellStyle name="Normal 4 2 3" xfId="67" xr:uid="{00000000-0005-0000-0000-000070020000}"/>
    <cellStyle name="Normal 4 2 3 2" xfId="159" xr:uid="{00000000-0005-0000-0000-000071020000}"/>
    <cellStyle name="Normal 4 2 3 2 2" xfId="569" xr:uid="{00000000-0005-0000-0000-000072020000}"/>
    <cellStyle name="Normal 4 2 3 2 2 2" xfId="1069" xr:uid="{00000000-0005-0000-0000-000073020000}"/>
    <cellStyle name="Normal 4 2 3 2 3" xfId="759" xr:uid="{00000000-0005-0000-0000-000074020000}"/>
    <cellStyle name="Normal 4 2 3 2 4" xfId="381" xr:uid="{00000000-0005-0000-0000-000075020000}"/>
    <cellStyle name="Normal 4 2 3 2 5" xfId="886" xr:uid="{00000000-0005-0000-0000-000076020000}"/>
    <cellStyle name="Normal 4 2 3 3" xfId="190" xr:uid="{00000000-0005-0000-0000-000077020000}"/>
    <cellStyle name="Normal 4 2 3 3 2" xfId="600" xr:uid="{00000000-0005-0000-0000-000078020000}"/>
    <cellStyle name="Normal 4 2 3 3 2 2" xfId="1100" xr:uid="{00000000-0005-0000-0000-000079020000}"/>
    <cellStyle name="Normal 4 2 3 3 3" xfId="412" xr:uid="{00000000-0005-0000-0000-00007A020000}"/>
    <cellStyle name="Normal 4 2 3 3 4" xfId="917" xr:uid="{00000000-0005-0000-0000-00007B020000}"/>
    <cellStyle name="Normal 4 2 3 4" xfId="493" xr:uid="{00000000-0005-0000-0000-00007C020000}"/>
    <cellStyle name="Normal 4 2 3 4 2" xfId="994" xr:uid="{00000000-0005-0000-0000-00007D020000}"/>
    <cellStyle name="Normal 4 2 3 5" xfId="684" xr:uid="{00000000-0005-0000-0000-00007E020000}"/>
    <cellStyle name="Normal 4 2 3 6" xfId="306" xr:uid="{00000000-0005-0000-0000-00007F020000}"/>
    <cellStyle name="Normal 4 2 3 7" xfId="811" xr:uid="{00000000-0005-0000-0000-000080020000}"/>
    <cellStyle name="Normal 4 2 4" xfId="157" xr:uid="{00000000-0005-0000-0000-000081020000}"/>
    <cellStyle name="Normal 4 2 4 2" xfId="242" xr:uid="{00000000-0005-0000-0000-000082020000}"/>
    <cellStyle name="Normal 4 2 4 2 2" xfId="622" xr:uid="{00000000-0005-0000-0000-000083020000}"/>
    <cellStyle name="Normal 4 2 4 2 2 2" xfId="1122" xr:uid="{00000000-0005-0000-0000-000084020000}"/>
    <cellStyle name="Normal 4 2 4 2 3" xfId="434" xr:uid="{00000000-0005-0000-0000-000085020000}"/>
    <cellStyle name="Normal 4 2 4 2 4" xfId="939" xr:uid="{00000000-0005-0000-0000-000086020000}"/>
    <cellStyle name="Normal 4 2 4 3" xfId="567" xr:uid="{00000000-0005-0000-0000-000087020000}"/>
    <cellStyle name="Normal 4 2 4 3 2" xfId="1067" xr:uid="{00000000-0005-0000-0000-000088020000}"/>
    <cellStyle name="Normal 4 2 4 4" xfId="757" xr:uid="{00000000-0005-0000-0000-000089020000}"/>
    <cellStyle name="Normal 4 2 4 5" xfId="379" xr:uid="{00000000-0005-0000-0000-00008A020000}"/>
    <cellStyle name="Normal 4 2 4 6" xfId="884" xr:uid="{00000000-0005-0000-0000-00008B020000}"/>
    <cellStyle name="Normal 4 2 5" xfId="253" xr:uid="{00000000-0005-0000-0000-00008C020000}"/>
    <cellStyle name="Normal 4 2 5 2" xfId="633" xr:uid="{00000000-0005-0000-0000-00008D020000}"/>
    <cellStyle name="Normal 4 2 5 2 2" xfId="1133" xr:uid="{00000000-0005-0000-0000-00008E020000}"/>
    <cellStyle name="Normal 4 2 5 3" xfId="445" xr:uid="{00000000-0005-0000-0000-00008F020000}"/>
    <cellStyle name="Normal 4 2 5 4" xfId="950" xr:uid="{00000000-0005-0000-0000-000090020000}"/>
    <cellStyle name="Normal 4 2 6" xfId="261" xr:uid="{00000000-0005-0000-0000-000091020000}"/>
    <cellStyle name="Normal 4 2 6 2" xfId="641" xr:uid="{00000000-0005-0000-0000-000092020000}"/>
    <cellStyle name="Normal 4 2 6 2 2" xfId="1141" xr:uid="{00000000-0005-0000-0000-000093020000}"/>
    <cellStyle name="Normal 4 2 6 3" xfId="453" xr:uid="{00000000-0005-0000-0000-000094020000}"/>
    <cellStyle name="Normal 4 2 6 4" xfId="958" xr:uid="{00000000-0005-0000-0000-000095020000}"/>
    <cellStyle name="Normal 4 2 7" xfId="247" xr:uid="{00000000-0005-0000-0000-000096020000}"/>
    <cellStyle name="Normal 4 2 7 2" xfId="627" xr:uid="{00000000-0005-0000-0000-000097020000}"/>
    <cellStyle name="Normal 4 2 7 2 2" xfId="1127" xr:uid="{00000000-0005-0000-0000-000098020000}"/>
    <cellStyle name="Normal 4 2 7 3" xfId="439" xr:uid="{00000000-0005-0000-0000-000099020000}"/>
    <cellStyle name="Normal 4 2 7 4" xfId="944" xr:uid="{00000000-0005-0000-0000-00009A020000}"/>
    <cellStyle name="Normal 4 2 8" xfId="180" xr:uid="{00000000-0005-0000-0000-00009B020000}"/>
    <cellStyle name="Normal 4 2 8 2" xfId="590" xr:uid="{00000000-0005-0000-0000-00009C020000}"/>
    <cellStyle name="Normal 4 2 8 2 2" xfId="1090" xr:uid="{00000000-0005-0000-0000-00009D020000}"/>
    <cellStyle name="Normal 4 2 8 3" xfId="402" xr:uid="{00000000-0005-0000-0000-00009E020000}"/>
    <cellStyle name="Normal 4 2 8 4" xfId="907" xr:uid="{00000000-0005-0000-0000-00009F020000}"/>
    <cellStyle name="Normal 4 2 9" xfId="483" xr:uid="{00000000-0005-0000-0000-0000A0020000}"/>
    <cellStyle name="Normal 4 2 9 2" xfId="984" xr:uid="{00000000-0005-0000-0000-0000A1020000}"/>
    <cellStyle name="Normal 4 2_MAL2T-2014A.XLS" xfId="263" xr:uid="{00000000-0005-0000-0000-0000A2020000}"/>
    <cellStyle name="Normal 4 3" xfId="58" xr:uid="{00000000-0005-0000-0000-0000A3020000}"/>
    <cellStyle name="Normal 4 3 10" xfId="804" xr:uid="{00000000-0005-0000-0000-0000A4020000}"/>
    <cellStyle name="Normal 4 3 11" xfId="1148" xr:uid="{00000000-0005-0000-0000-0000A5020000}"/>
    <cellStyle name="Normal 4 3 2" xfId="80" xr:uid="{00000000-0005-0000-0000-0000A6020000}"/>
    <cellStyle name="Normal 4 3 2 2" xfId="161" xr:uid="{00000000-0005-0000-0000-0000A7020000}"/>
    <cellStyle name="Normal 4 3 2 2 2" xfId="255" xr:uid="{00000000-0005-0000-0000-0000A8020000}"/>
    <cellStyle name="Normal 4 3 2 2 2 2" xfId="635" xr:uid="{00000000-0005-0000-0000-0000A9020000}"/>
    <cellStyle name="Normal 4 3 2 2 2 2 2" xfId="1135" xr:uid="{00000000-0005-0000-0000-0000AA020000}"/>
    <cellStyle name="Normal 4 3 2 2 2 3" xfId="447" xr:uid="{00000000-0005-0000-0000-0000AB020000}"/>
    <cellStyle name="Normal 4 3 2 2 2 4" xfId="952" xr:uid="{00000000-0005-0000-0000-0000AC020000}"/>
    <cellStyle name="Normal 4 3 2 2 3" xfId="571" xr:uid="{00000000-0005-0000-0000-0000AD020000}"/>
    <cellStyle name="Normal 4 3 2 2 3 2" xfId="1071" xr:uid="{00000000-0005-0000-0000-0000AE020000}"/>
    <cellStyle name="Normal 4 3 2 2 4" xfId="761" xr:uid="{00000000-0005-0000-0000-0000AF020000}"/>
    <cellStyle name="Normal 4 3 2 2 5" xfId="383" xr:uid="{00000000-0005-0000-0000-0000B0020000}"/>
    <cellStyle name="Normal 4 3 2 2 6" xfId="888" xr:uid="{00000000-0005-0000-0000-0000B1020000}"/>
    <cellStyle name="Normal 4 3 2 3" xfId="195" xr:uid="{00000000-0005-0000-0000-0000B2020000}"/>
    <cellStyle name="Normal 4 3 2 3 2" xfId="605" xr:uid="{00000000-0005-0000-0000-0000B3020000}"/>
    <cellStyle name="Normal 4 3 2 3 2 2" xfId="1105" xr:uid="{00000000-0005-0000-0000-0000B4020000}"/>
    <cellStyle name="Normal 4 3 2 3 3" xfId="417" xr:uid="{00000000-0005-0000-0000-0000B5020000}"/>
    <cellStyle name="Normal 4 3 2 3 4" xfId="922" xr:uid="{00000000-0005-0000-0000-0000B6020000}"/>
    <cellStyle name="Normal 4 3 2 4" xfId="498" xr:uid="{00000000-0005-0000-0000-0000B7020000}"/>
    <cellStyle name="Normal 4 3 2 4 2" xfId="999" xr:uid="{00000000-0005-0000-0000-0000B8020000}"/>
    <cellStyle name="Normal 4 3 2 5" xfId="689" xr:uid="{00000000-0005-0000-0000-0000B9020000}"/>
    <cellStyle name="Normal 4 3 2 6" xfId="311" xr:uid="{00000000-0005-0000-0000-0000BA020000}"/>
    <cellStyle name="Normal 4 3 2 7" xfId="816" xr:uid="{00000000-0005-0000-0000-0000BB020000}"/>
    <cellStyle name="Normal 4 3 3" xfId="160" xr:uid="{00000000-0005-0000-0000-0000BC020000}"/>
    <cellStyle name="Normal 4 3 3 2" xfId="239" xr:uid="{00000000-0005-0000-0000-0000BD020000}"/>
    <cellStyle name="Normal 4 3 3 2 2" xfId="619" xr:uid="{00000000-0005-0000-0000-0000BE020000}"/>
    <cellStyle name="Normal 4 3 3 2 2 2" xfId="1119" xr:uid="{00000000-0005-0000-0000-0000BF020000}"/>
    <cellStyle name="Normal 4 3 3 2 3" xfId="431" xr:uid="{00000000-0005-0000-0000-0000C0020000}"/>
    <cellStyle name="Normal 4 3 3 2 4" xfId="936" xr:uid="{00000000-0005-0000-0000-0000C1020000}"/>
    <cellStyle name="Normal 4 3 3 3" xfId="570" xr:uid="{00000000-0005-0000-0000-0000C2020000}"/>
    <cellStyle name="Normal 4 3 3 3 2" xfId="1070" xr:uid="{00000000-0005-0000-0000-0000C3020000}"/>
    <cellStyle name="Normal 4 3 3 4" xfId="760" xr:uid="{00000000-0005-0000-0000-0000C4020000}"/>
    <cellStyle name="Normal 4 3 3 5" xfId="382" xr:uid="{00000000-0005-0000-0000-0000C5020000}"/>
    <cellStyle name="Normal 4 3 3 6" xfId="887" xr:uid="{00000000-0005-0000-0000-0000C6020000}"/>
    <cellStyle name="Normal 4 3 4" xfId="244" xr:uid="{00000000-0005-0000-0000-0000C7020000}"/>
    <cellStyle name="Normal 4 3 4 2" xfId="624" xr:uid="{00000000-0005-0000-0000-0000C8020000}"/>
    <cellStyle name="Normal 4 3 4 2 2" xfId="1124" xr:uid="{00000000-0005-0000-0000-0000C9020000}"/>
    <cellStyle name="Normal 4 3 4 3" xfId="436" xr:uid="{00000000-0005-0000-0000-0000CA020000}"/>
    <cellStyle name="Normal 4 3 4 4" xfId="941" xr:uid="{00000000-0005-0000-0000-0000CB020000}"/>
    <cellStyle name="Normal 4 3 5" xfId="250" xr:uid="{00000000-0005-0000-0000-0000CC020000}"/>
    <cellStyle name="Normal 4 3 5 2" xfId="630" xr:uid="{00000000-0005-0000-0000-0000CD020000}"/>
    <cellStyle name="Normal 4 3 5 2 2" xfId="1130" xr:uid="{00000000-0005-0000-0000-0000CE020000}"/>
    <cellStyle name="Normal 4 3 5 3" xfId="442" xr:uid="{00000000-0005-0000-0000-0000CF020000}"/>
    <cellStyle name="Normal 4 3 5 4" xfId="947" xr:uid="{00000000-0005-0000-0000-0000D0020000}"/>
    <cellStyle name="Normal 4 3 6" xfId="183" xr:uid="{00000000-0005-0000-0000-0000D1020000}"/>
    <cellStyle name="Normal 4 3 6 2" xfId="593" xr:uid="{00000000-0005-0000-0000-0000D2020000}"/>
    <cellStyle name="Normal 4 3 6 2 2" xfId="1093" xr:uid="{00000000-0005-0000-0000-0000D3020000}"/>
    <cellStyle name="Normal 4 3 6 3" xfId="405" xr:uid="{00000000-0005-0000-0000-0000D4020000}"/>
    <cellStyle name="Normal 4 3 6 4" xfId="910" xr:uid="{00000000-0005-0000-0000-0000D5020000}"/>
    <cellStyle name="Normal 4 3 7" xfId="486" xr:uid="{00000000-0005-0000-0000-0000D6020000}"/>
    <cellStyle name="Normal 4 3 7 2" xfId="987" xr:uid="{00000000-0005-0000-0000-0000D7020000}"/>
    <cellStyle name="Normal 4 3 8" xfId="677" xr:uid="{00000000-0005-0000-0000-0000D8020000}"/>
    <cellStyle name="Normal 4 3 9" xfId="299" xr:uid="{00000000-0005-0000-0000-0000D9020000}"/>
    <cellStyle name="Normal 4 3_MAL2T-2014A.XLS" xfId="264" xr:uid="{00000000-0005-0000-0000-0000DA020000}"/>
    <cellStyle name="Normal 4 4" xfId="59" xr:uid="{00000000-0005-0000-0000-0000DB020000}"/>
    <cellStyle name="Normal 4 4 2" xfId="82" xr:uid="{00000000-0005-0000-0000-0000DC020000}"/>
    <cellStyle name="Normal 4 4 2 2" xfId="163" xr:uid="{00000000-0005-0000-0000-0000DD020000}"/>
    <cellStyle name="Normal 4 4 2 2 2" xfId="573" xr:uid="{00000000-0005-0000-0000-0000DE020000}"/>
    <cellStyle name="Normal 4 4 2 2 2 2" xfId="1073" xr:uid="{00000000-0005-0000-0000-0000DF020000}"/>
    <cellStyle name="Normal 4 4 2 2 3" xfId="763" xr:uid="{00000000-0005-0000-0000-0000E0020000}"/>
    <cellStyle name="Normal 4 4 2 2 4" xfId="385" xr:uid="{00000000-0005-0000-0000-0000E1020000}"/>
    <cellStyle name="Normal 4 4 2 2 5" xfId="890" xr:uid="{00000000-0005-0000-0000-0000E2020000}"/>
    <cellStyle name="Normal 4 4 2 3" xfId="197" xr:uid="{00000000-0005-0000-0000-0000E3020000}"/>
    <cellStyle name="Normal 4 4 2 3 2" xfId="607" xr:uid="{00000000-0005-0000-0000-0000E4020000}"/>
    <cellStyle name="Normal 4 4 2 3 2 2" xfId="1107" xr:uid="{00000000-0005-0000-0000-0000E5020000}"/>
    <cellStyle name="Normal 4 4 2 3 3" xfId="419" xr:uid="{00000000-0005-0000-0000-0000E6020000}"/>
    <cellStyle name="Normal 4 4 2 3 4" xfId="924" xr:uid="{00000000-0005-0000-0000-0000E7020000}"/>
    <cellStyle name="Normal 4 4 2 4" xfId="500" xr:uid="{00000000-0005-0000-0000-0000E8020000}"/>
    <cellStyle name="Normal 4 4 2 4 2" xfId="1001" xr:uid="{00000000-0005-0000-0000-0000E9020000}"/>
    <cellStyle name="Normal 4 4 2 5" xfId="691" xr:uid="{00000000-0005-0000-0000-0000EA020000}"/>
    <cellStyle name="Normal 4 4 2 6" xfId="313" xr:uid="{00000000-0005-0000-0000-0000EB020000}"/>
    <cellStyle name="Normal 4 4 2 7" xfId="818" xr:uid="{00000000-0005-0000-0000-0000EC020000}"/>
    <cellStyle name="Normal 4 4 3" xfId="162" xr:uid="{00000000-0005-0000-0000-0000ED020000}"/>
    <cellStyle name="Normal 4 4 3 2" xfId="572" xr:uid="{00000000-0005-0000-0000-0000EE020000}"/>
    <cellStyle name="Normal 4 4 3 2 2" xfId="1072" xr:uid="{00000000-0005-0000-0000-0000EF020000}"/>
    <cellStyle name="Normal 4 4 3 3" xfId="762" xr:uid="{00000000-0005-0000-0000-0000F0020000}"/>
    <cellStyle name="Normal 4 4 3 4" xfId="384" xr:uid="{00000000-0005-0000-0000-0000F1020000}"/>
    <cellStyle name="Normal 4 4 3 5" xfId="889" xr:uid="{00000000-0005-0000-0000-0000F2020000}"/>
    <cellStyle name="Normal 4 4 4" xfId="184" xr:uid="{00000000-0005-0000-0000-0000F3020000}"/>
    <cellStyle name="Normal 4 4 4 2" xfId="594" xr:uid="{00000000-0005-0000-0000-0000F4020000}"/>
    <cellStyle name="Normal 4 4 4 2 2" xfId="1094" xr:uid="{00000000-0005-0000-0000-0000F5020000}"/>
    <cellStyle name="Normal 4 4 4 3" xfId="406" xr:uid="{00000000-0005-0000-0000-0000F6020000}"/>
    <cellStyle name="Normal 4 4 4 4" xfId="911" xr:uid="{00000000-0005-0000-0000-0000F7020000}"/>
    <cellStyle name="Normal 4 4 5" xfId="487" xr:uid="{00000000-0005-0000-0000-0000F8020000}"/>
    <cellStyle name="Normal 4 4 5 2" xfId="988" xr:uid="{00000000-0005-0000-0000-0000F9020000}"/>
    <cellStyle name="Normal 4 4 6" xfId="678" xr:uid="{00000000-0005-0000-0000-0000FA020000}"/>
    <cellStyle name="Normal 4 4 7" xfId="300" xr:uid="{00000000-0005-0000-0000-0000FB020000}"/>
    <cellStyle name="Normal 4 4 8" xfId="805" xr:uid="{00000000-0005-0000-0000-0000FC020000}"/>
    <cellStyle name="Normal 4 5" xfId="65" xr:uid="{00000000-0005-0000-0000-0000FD020000}"/>
    <cellStyle name="Normal 4 5 2" xfId="164" xr:uid="{00000000-0005-0000-0000-0000FE020000}"/>
    <cellStyle name="Normal 4 5 2 2" xfId="574" xr:uid="{00000000-0005-0000-0000-0000FF020000}"/>
    <cellStyle name="Normal 4 5 2 2 2" xfId="1074" xr:uid="{00000000-0005-0000-0000-000000030000}"/>
    <cellStyle name="Normal 4 5 2 3" xfId="764" xr:uid="{00000000-0005-0000-0000-000001030000}"/>
    <cellStyle name="Normal 4 5 2 4" xfId="386" xr:uid="{00000000-0005-0000-0000-000002030000}"/>
    <cellStyle name="Normal 4 5 2 5" xfId="891" xr:uid="{00000000-0005-0000-0000-000003030000}"/>
    <cellStyle name="Normal 4 5 3" xfId="188" xr:uid="{00000000-0005-0000-0000-000004030000}"/>
    <cellStyle name="Normal 4 5 3 2" xfId="598" xr:uid="{00000000-0005-0000-0000-000005030000}"/>
    <cellStyle name="Normal 4 5 3 2 2" xfId="1098" xr:uid="{00000000-0005-0000-0000-000006030000}"/>
    <cellStyle name="Normal 4 5 3 3" xfId="410" xr:uid="{00000000-0005-0000-0000-000007030000}"/>
    <cellStyle name="Normal 4 5 3 4" xfId="915" xr:uid="{00000000-0005-0000-0000-000008030000}"/>
    <cellStyle name="Normal 4 5 4" xfId="491" xr:uid="{00000000-0005-0000-0000-000009030000}"/>
    <cellStyle name="Normal 4 5 4 2" xfId="992" xr:uid="{00000000-0005-0000-0000-00000A030000}"/>
    <cellStyle name="Normal 4 5 5" xfId="682" xr:uid="{00000000-0005-0000-0000-00000B030000}"/>
    <cellStyle name="Normal 4 5 6" xfId="304" xr:uid="{00000000-0005-0000-0000-00000C030000}"/>
    <cellStyle name="Normal 4 5 7" xfId="809" xr:uid="{00000000-0005-0000-0000-00000D030000}"/>
    <cellStyle name="Normal 4 6" xfId="53" xr:uid="{00000000-0005-0000-0000-00000E030000}"/>
    <cellStyle name="Normal 4 6 2" xfId="165" xr:uid="{00000000-0005-0000-0000-00000F030000}"/>
    <cellStyle name="Normal 4 6 2 2" xfId="575" xr:uid="{00000000-0005-0000-0000-000010030000}"/>
    <cellStyle name="Normal 4 6 2 2 2" xfId="1075" xr:uid="{00000000-0005-0000-0000-000011030000}"/>
    <cellStyle name="Normal 4 6 2 3" xfId="765" xr:uid="{00000000-0005-0000-0000-000012030000}"/>
    <cellStyle name="Normal 4 6 2 4" xfId="387" xr:uid="{00000000-0005-0000-0000-000013030000}"/>
    <cellStyle name="Normal 4 6 2 5" xfId="892" xr:uid="{00000000-0005-0000-0000-000014030000}"/>
    <cellStyle name="Normal 4 6 3" xfId="240" xr:uid="{00000000-0005-0000-0000-000015030000}"/>
    <cellStyle name="Normal 4 6 3 2" xfId="620" xr:uid="{00000000-0005-0000-0000-000016030000}"/>
    <cellStyle name="Normal 4 6 3 2 2" xfId="1120" xr:uid="{00000000-0005-0000-0000-000017030000}"/>
    <cellStyle name="Normal 4 6 3 3" xfId="432" xr:uid="{00000000-0005-0000-0000-000018030000}"/>
    <cellStyle name="Normal 4 6 3 4" xfId="937" xr:uid="{00000000-0005-0000-0000-000019030000}"/>
    <cellStyle name="Normal 4 6 4" xfId="481" xr:uid="{00000000-0005-0000-0000-00001A030000}"/>
    <cellStyle name="Normal 4 6 4 2" xfId="982" xr:uid="{00000000-0005-0000-0000-00001B030000}"/>
    <cellStyle name="Normal 4 6 5" xfId="672" xr:uid="{00000000-0005-0000-0000-00001C030000}"/>
    <cellStyle name="Normal 4 6 6" xfId="294" xr:uid="{00000000-0005-0000-0000-00001D030000}"/>
    <cellStyle name="Normal 4 6 7" xfId="799" xr:uid="{00000000-0005-0000-0000-00001E030000}"/>
    <cellStyle name="Normal 4 7" xfId="251" xr:uid="{00000000-0005-0000-0000-00001F030000}"/>
    <cellStyle name="Normal 4 7 2" xfId="631" xr:uid="{00000000-0005-0000-0000-000020030000}"/>
    <cellStyle name="Normal 4 7 2 2" xfId="1131" xr:uid="{00000000-0005-0000-0000-000021030000}"/>
    <cellStyle name="Normal 4 7 3" xfId="443" xr:uid="{00000000-0005-0000-0000-000022030000}"/>
    <cellStyle name="Normal 4 7 4" xfId="948" xr:uid="{00000000-0005-0000-0000-000023030000}"/>
    <cellStyle name="Normal 4 8" xfId="259" xr:uid="{00000000-0005-0000-0000-000024030000}"/>
    <cellStyle name="Normal 4 8 2" xfId="639" xr:uid="{00000000-0005-0000-0000-000025030000}"/>
    <cellStyle name="Normal 4 8 2 2" xfId="1139" xr:uid="{00000000-0005-0000-0000-000026030000}"/>
    <cellStyle name="Normal 4 8 3" xfId="451" xr:uid="{00000000-0005-0000-0000-000027030000}"/>
    <cellStyle name="Normal 4 8 4" xfId="956" xr:uid="{00000000-0005-0000-0000-000028030000}"/>
    <cellStyle name="Normal 4 9" xfId="245" xr:uid="{00000000-0005-0000-0000-000029030000}"/>
    <cellStyle name="Normal 4 9 2" xfId="625" xr:uid="{00000000-0005-0000-0000-00002A030000}"/>
    <cellStyle name="Normal 4 9 2 2" xfId="1125" xr:uid="{00000000-0005-0000-0000-00002B030000}"/>
    <cellStyle name="Normal 4 9 3" xfId="437" xr:uid="{00000000-0005-0000-0000-00002C030000}"/>
    <cellStyle name="Normal 4 9 4" xfId="942" xr:uid="{00000000-0005-0000-0000-00002D030000}"/>
    <cellStyle name="Normal 4_MAL1K-2014A.XLS" xfId="72" xr:uid="{00000000-0005-0000-0000-00002E030000}"/>
    <cellStyle name="Normal 5" xfId="24" xr:uid="{00000000-0005-0000-0000-00002F030000}"/>
    <cellStyle name="Normal 5 2" xfId="62" xr:uid="{00000000-0005-0000-0000-000030030000}"/>
    <cellStyle name="Normal 5 2 2" xfId="85" xr:uid="{00000000-0005-0000-0000-000031030000}"/>
    <cellStyle name="Normal 5 2 2 2" xfId="225" xr:uid="{00000000-0005-0000-0000-000032030000}"/>
    <cellStyle name="Normal 5 2 3" xfId="233" xr:uid="{00000000-0005-0000-0000-000033030000}"/>
    <cellStyle name="Normal 5 2 3 2" xfId="268" xr:uid="{00000000-0005-0000-0000-000034030000}"/>
    <cellStyle name="Normal 5 2 3 2 2" xfId="646" xr:uid="{00000000-0005-0000-0000-000035030000}"/>
    <cellStyle name="Normal 5 2 4" xfId="202" xr:uid="{00000000-0005-0000-0000-000036030000}"/>
    <cellStyle name="Normal 5 2 4 2" xfId="611" xr:uid="{00000000-0005-0000-0000-000037030000}"/>
    <cellStyle name="Normal 5 2 4 2 2" xfId="1111" xr:uid="{00000000-0005-0000-0000-000038030000}"/>
    <cellStyle name="Normal 5 2 4 3" xfId="423" xr:uid="{00000000-0005-0000-0000-000039030000}"/>
    <cellStyle name="Normal 5 2 4 4" xfId="928" xr:uid="{00000000-0005-0000-0000-00003A030000}"/>
    <cellStyle name="Normal 5 3" xfId="69" xr:uid="{00000000-0005-0000-0000-00003B030000}"/>
    <cellStyle name="Normal 5 4" xfId="78" xr:uid="{00000000-0005-0000-0000-00003C030000}"/>
    <cellStyle name="Normal 5 4 2" xfId="166" xr:uid="{00000000-0005-0000-0000-00003D030000}"/>
    <cellStyle name="Normal 5 4 2 2" xfId="576" xr:uid="{00000000-0005-0000-0000-00003E030000}"/>
    <cellStyle name="Normal 5 4 2 2 2" xfId="1076" xr:uid="{00000000-0005-0000-0000-00003F030000}"/>
    <cellStyle name="Normal 5 4 2 3" xfId="766" xr:uid="{00000000-0005-0000-0000-000040030000}"/>
    <cellStyle name="Normal 5 4 2 4" xfId="388" xr:uid="{00000000-0005-0000-0000-000041030000}"/>
    <cellStyle name="Normal 5 4 2 5" xfId="893" xr:uid="{00000000-0005-0000-0000-000042030000}"/>
    <cellStyle name="Normal 5 4 3" xfId="193" xr:uid="{00000000-0005-0000-0000-000043030000}"/>
    <cellStyle name="Normal 5 4 3 2" xfId="603" xr:uid="{00000000-0005-0000-0000-000044030000}"/>
    <cellStyle name="Normal 5 4 3 2 2" xfId="1103" xr:uid="{00000000-0005-0000-0000-000045030000}"/>
    <cellStyle name="Normal 5 4 3 3" xfId="415" xr:uid="{00000000-0005-0000-0000-000046030000}"/>
    <cellStyle name="Normal 5 4 3 4" xfId="920" xr:uid="{00000000-0005-0000-0000-000047030000}"/>
    <cellStyle name="Normal 5 4 4" xfId="496" xr:uid="{00000000-0005-0000-0000-000048030000}"/>
    <cellStyle name="Normal 5 4 4 2" xfId="997" xr:uid="{00000000-0005-0000-0000-000049030000}"/>
    <cellStyle name="Normal 5 4 5" xfId="687" xr:uid="{00000000-0005-0000-0000-00004A030000}"/>
    <cellStyle name="Normal 5 4 6" xfId="309" xr:uid="{00000000-0005-0000-0000-00004B030000}"/>
    <cellStyle name="Normal 5 4 7" xfId="814" xr:uid="{00000000-0005-0000-0000-00004C030000}"/>
    <cellStyle name="Normal 5 5" xfId="49" xr:uid="{00000000-0005-0000-0000-00004D030000}"/>
    <cellStyle name="Normal 5 6" xfId="86" xr:uid="{00000000-0005-0000-0000-00004E030000}"/>
    <cellStyle name="Normal 5 6 2" xfId="232" xr:uid="{00000000-0005-0000-0000-00004F030000}"/>
    <cellStyle name="Normal 6" xfId="36" xr:uid="{00000000-0005-0000-0000-000050030000}"/>
    <cellStyle name="Normal 6 2" xfId="73" xr:uid="{00000000-0005-0000-0000-000051030000}"/>
    <cellStyle name="Normal 6 2 2" xfId="206" xr:uid="{00000000-0005-0000-0000-000052030000}"/>
    <cellStyle name="Normal 6 2 2 2" xfId="614" xr:uid="{00000000-0005-0000-0000-000053030000}"/>
    <cellStyle name="Normal 6 2 2 2 2" xfId="1114" xr:uid="{00000000-0005-0000-0000-000054030000}"/>
    <cellStyle name="Normal 6 2 2 3" xfId="426" xr:uid="{00000000-0005-0000-0000-000055030000}"/>
    <cellStyle name="Normal 6 2 2 4" xfId="931" xr:uid="{00000000-0005-0000-0000-000056030000}"/>
    <cellStyle name="Normal 6 3" xfId="87" xr:uid="{00000000-0005-0000-0000-000057030000}"/>
    <cellStyle name="Normal 6 3 2" xfId="226" xr:uid="{00000000-0005-0000-0000-000058030000}"/>
    <cellStyle name="Normal 6 4" xfId="109" xr:uid="{00000000-0005-0000-0000-000059030000}"/>
    <cellStyle name="Normal 6 4 2" xfId="234" xr:uid="{00000000-0005-0000-0000-00005A030000}"/>
    <cellStyle name="Normal 6 4 3" xfId="265" xr:uid="{00000000-0005-0000-0000-00005B030000}"/>
    <cellStyle name="Normal 6 4 3 2" xfId="643" xr:uid="{00000000-0005-0000-0000-00005C030000}"/>
    <cellStyle name="Normal 6 5" xfId="199" xr:uid="{00000000-0005-0000-0000-00005D030000}"/>
    <cellStyle name="Normal 6 5 2" xfId="609" xr:uid="{00000000-0005-0000-0000-00005E030000}"/>
    <cellStyle name="Normal 6 5 2 2" xfId="1109" xr:uid="{00000000-0005-0000-0000-00005F030000}"/>
    <cellStyle name="Normal 6 5 3" xfId="421" xr:uid="{00000000-0005-0000-0000-000060030000}"/>
    <cellStyle name="Normal 6 5 4" xfId="926" xr:uid="{00000000-0005-0000-0000-000061030000}"/>
    <cellStyle name="Normal 7" xfId="75" xr:uid="{00000000-0005-0000-0000-000062030000}"/>
    <cellStyle name="Normal 7 2" xfId="89" xr:uid="{00000000-0005-0000-0000-000063030000}"/>
    <cellStyle name="Normal 7 2 2" xfId="228" xr:uid="{00000000-0005-0000-0000-000064030000}"/>
    <cellStyle name="Normal 7 3" xfId="236" xr:uid="{00000000-0005-0000-0000-000065030000}"/>
    <cellStyle name="Normal 7 3 2" xfId="266" xr:uid="{00000000-0005-0000-0000-000066030000}"/>
    <cellStyle name="Normal 7 3 2 2" xfId="644" xr:uid="{00000000-0005-0000-0000-000067030000}"/>
    <cellStyle name="Normal 7 4" xfId="204" xr:uid="{00000000-0005-0000-0000-000068030000}"/>
    <cellStyle name="Normal 7 4 2" xfId="613" xr:uid="{00000000-0005-0000-0000-000069030000}"/>
    <cellStyle name="Normal 7 4 2 2" xfId="1113" xr:uid="{00000000-0005-0000-0000-00006A030000}"/>
    <cellStyle name="Normal 7 4 3" xfId="425" xr:uid="{00000000-0005-0000-0000-00006B030000}"/>
    <cellStyle name="Normal 7 4 4" xfId="930" xr:uid="{00000000-0005-0000-0000-00006C030000}"/>
    <cellStyle name="Normal 8" xfId="76" xr:uid="{00000000-0005-0000-0000-00006D030000}"/>
    <cellStyle name="Normal 8 2" xfId="90" xr:uid="{00000000-0005-0000-0000-00006E030000}"/>
    <cellStyle name="Normal 8 2 2" xfId="219" xr:uid="{00000000-0005-0000-0000-00006F030000}"/>
    <cellStyle name="Normal 8 2 3" xfId="502" xr:uid="{00000000-0005-0000-0000-000070030000}"/>
    <cellStyle name="Normal 8 3" xfId="217" xr:uid="{00000000-0005-0000-0000-000071030000}"/>
    <cellStyle name="Normal 8 4" xfId="229" xr:uid="{00000000-0005-0000-0000-000072030000}"/>
    <cellStyle name="Normal 8 5" xfId="237" xr:uid="{00000000-0005-0000-0000-000073030000}"/>
    <cellStyle name="Normal 8 5 2" xfId="267" xr:uid="{00000000-0005-0000-0000-000074030000}"/>
    <cellStyle name="Normal 8 5 2 2" xfId="645" xr:uid="{00000000-0005-0000-0000-000075030000}"/>
    <cellStyle name="Normal 8 6" xfId="209" xr:uid="{00000000-0005-0000-0000-000076030000}"/>
    <cellStyle name="Normal 9" xfId="74" xr:uid="{00000000-0005-0000-0000-000077030000}"/>
    <cellStyle name="Normal 9 2" xfId="88" xr:uid="{00000000-0005-0000-0000-000078030000}"/>
    <cellStyle name="Normal 9 2 2" xfId="227" xr:uid="{00000000-0005-0000-0000-000079030000}"/>
    <cellStyle name="Normal 9 3" xfId="235" xr:uid="{00000000-0005-0000-0000-00007A030000}"/>
    <cellStyle name="Normal 9 3 2" xfId="269" xr:uid="{00000000-0005-0000-0000-00007B030000}"/>
    <cellStyle name="Normal 9 3 2 2" xfId="647" xr:uid="{00000000-0005-0000-0000-00007C030000}"/>
    <cellStyle name="Normal 9 4" xfId="208" xr:uid="{00000000-0005-0000-0000-00007D030000}"/>
    <cellStyle name="Normal 9 4 2" xfId="616" xr:uid="{00000000-0005-0000-0000-00007E030000}"/>
    <cellStyle name="Normal 9 4 2 2" xfId="1116" xr:uid="{00000000-0005-0000-0000-00007F030000}"/>
    <cellStyle name="Normal 9 4 3" xfId="428" xr:uid="{00000000-0005-0000-0000-000080030000}"/>
    <cellStyle name="Normal 9 4 4" xfId="933" xr:uid="{00000000-0005-0000-0000-000081030000}"/>
    <cellStyle name="Normal_Ark2" xfId="1155" xr:uid="{00000000-0005-0000-0000-000082030000}"/>
    <cellStyle name="Normal_Ark3" xfId="1156" xr:uid="{00000000-0005-0000-0000-000083030000}"/>
    <cellStyle name="Normal_Ark4" xfId="1157" xr:uid="{00000000-0005-0000-0000-000084030000}"/>
    <cellStyle name="Normal_Ark5" xfId="1159" xr:uid="{00000000-0005-0000-0000-000085030000}"/>
    <cellStyle name="Percent" xfId="19" xr:uid="{00000000-0005-0000-0000-000086030000}"/>
    <cellStyle name="Prosent" xfId="2" builtinId="5" customBuiltin="1"/>
    <cellStyle name="Prosent 13" xfId="1149" xr:uid="{00000000-0005-0000-0000-000088030000}"/>
    <cellStyle name="Prosent 2" xfId="4" xr:uid="{00000000-0005-0000-0000-000089030000}"/>
    <cellStyle name="Prosent 2 10" xfId="1144" xr:uid="{00000000-0005-0000-0000-00008A030000}"/>
    <cellStyle name="Prosent 2 2" xfId="56" xr:uid="{00000000-0005-0000-0000-00008B030000}"/>
    <cellStyle name="Prosent 2 2 10" xfId="675" xr:uid="{00000000-0005-0000-0000-00008C030000}"/>
    <cellStyle name="Prosent 2 2 11" xfId="297" xr:uid="{00000000-0005-0000-0000-00008D030000}"/>
    <cellStyle name="Prosent 2 2 12" xfId="802" xr:uid="{00000000-0005-0000-0000-00008E030000}"/>
    <cellStyle name="Prosent 2 2 13" xfId="1146" xr:uid="{00000000-0005-0000-0000-00008F030000}"/>
    <cellStyle name="Prosent 2 2 2" xfId="64" xr:uid="{00000000-0005-0000-0000-000090030000}"/>
    <cellStyle name="Prosent 2 2 2 2" xfId="168" xr:uid="{00000000-0005-0000-0000-000091030000}"/>
    <cellStyle name="Prosent 2 2 2 2 2" xfId="258" xr:uid="{00000000-0005-0000-0000-000092030000}"/>
    <cellStyle name="Prosent 2 2 2 2 2 2" xfId="638" xr:uid="{00000000-0005-0000-0000-000093030000}"/>
    <cellStyle name="Prosent 2 2 2 2 2 2 2" xfId="1138" xr:uid="{00000000-0005-0000-0000-000094030000}"/>
    <cellStyle name="Prosent 2 2 2 2 2 3" xfId="450" xr:uid="{00000000-0005-0000-0000-000095030000}"/>
    <cellStyle name="Prosent 2 2 2 2 2 4" xfId="955" xr:uid="{00000000-0005-0000-0000-000096030000}"/>
    <cellStyle name="Prosent 2 2 2 2 3" xfId="578" xr:uid="{00000000-0005-0000-0000-000097030000}"/>
    <cellStyle name="Prosent 2 2 2 2 3 2" xfId="1078" xr:uid="{00000000-0005-0000-0000-000098030000}"/>
    <cellStyle name="Prosent 2 2 2 2 4" xfId="768" xr:uid="{00000000-0005-0000-0000-000099030000}"/>
    <cellStyle name="Prosent 2 2 2 2 5" xfId="390" xr:uid="{00000000-0005-0000-0000-00009A030000}"/>
    <cellStyle name="Prosent 2 2 2 2 6" xfId="895" xr:uid="{00000000-0005-0000-0000-00009B030000}"/>
    <cellStyle name="Prosent 2 2 2 3" xfId="187" xr:uid="{00000000-0005-0000-0000-00009C030000}"/>
    <cellStyle name="Prosent 2 2 2 3 2" xfId="597" xr:uid="{00000000-0005-0000-0000-00009D030000}"/>
    <cellStyle name="Prosent 2 2 2 3 2 2" xfId="1097" xr:uid="{00000000-0005-0000-0000-00009E030000}"/>
    <cellStyle name="Prosent 2 2 2 3 3" xfId="409" xr:uid="{00000000-0005-0000-0000-00009F030000}"/>
    <cellStyle name="Prosent 2 2 2 3 4" xfId="914" xr:uid="{00000000-0005-0000-0000-0000A0030000}"/>
    <cellStyle name="Prosent 2 2 2 4" xfId="490" xr:uid="{00000000-0005-0000-0000-0000A1030000}"/>
    <cellStyle name="Prosent 2 2 2 4 2" xfId="991" xr:uid="{00000000-0005-0000-0000-0000A2030000}"/>
    <cellStyle name="Prosent 2 2 2 5" xfId="681" xr:uid="{00000000-0005-0000-0000-0000A3030000}"/>
    <cellStyle name="Prosent 2 2 2 6" xfId="303" xr:uid="{00000000-0005-0000-0000-0000A4030000}"/>
    <cellStyle name="Prosent 2 2 2 7" xfId="808" xr:uid="{00000000-0005-0000-0000-0000A5030000}"/>
    <cellStyle name="Prosent 2 2 3" xfId="68" xr:uid="{00000000-0005-0000-0000-0000A6030000}"/>
    <cellStyle name="Prosent 2 2 3 2" xfId="169" xr:uid="{00000000-0005-0000-0000-0000A7030000}"/>
    <cellStyle name="Prosent 2 2 3 2 2" xfId="579" xr:uid="{00000000-0005-0000-0000-0000A8030000}"/>
    <cellStyle name="Prosent 2 2 3 2 2 2" xfId="1079" xr:uid="{00000000-0005-0000-0000-0000A9030000}"/>
    <cellStyle name="Prosent 2 2 3 2 3" xfId="769" xr:uid="{00000000-0005-0000-0000-0000AA030000}"/>
    <cellStyle name="Prosent 2 2 3 2 4" xfId="391" xr:uid="{00000000-0005-0000-0000-0000AB030000}"/>
    <cellStyle name="Prosent 2 2 3 2 5" xfId="896" xr:uid="{00000000-0005-0000-0000-0000AC030000}"/>
    <cellStyle name="Prosent 2 2 3 3" xfId="191" xr:uid="{00000000-0005-0000-0000-0000AD030000}"/>
    <cellStyle name="Prosent 2 2 3 3 2" xfId="601" xr:uid="{00000000-0005-0000-0000-0000AE030000}"/>
    <cellStyle name="Prosent 2 2 3 3 2 2" xfId="1101" xr:uid="{00000000-0005-0000-0000-0000AF030000}"/>
    <cellStyle name="Prosent 2 2 3 3 3" xfId="413" xr:uid="{00000000-0005-0000-0000-0000B0030000}"/>
    <cellStyle name="Prosent 2 2 3 3 4" xfId="918" xr:uid="{00000000-0005-0000-0000-0000B1030000}"/>
    <cellStyle name="Prosent 2 2 3 4" xfId="494" xr:uid="{00000000-0005-0000-0000-0000B2030000}"/>
    <cellStyle name="Prosent 2 2 3 4 2" xfId="995" xr:uid="{00000000-0005-0000-0000-0000B3030000}"/>
    <cellStyle name="Prosent 2 2 3 5" xfId="685" xr:uid="{00000000-0005-0000-0000-0000B4030000}"/>
    <cellStyle name="Prosent 2 2 3 6" xfId="307" xr:uid="{00000000-0005-0000-0000-0000B5030000}"/>
    <cellStyle name="Prosent 2 2 3 7" xfId="812" xr:uid="{00000000-0005-0000-0000-0000B6030000}"/>
    <cellStyle name="Prosent 2 2 4" xfId="167" xr:uid="{00000000-0005-0000-0000-0000B7030000}"/>
    <cellStyle name="Prosent 2 2 4 2" xfId="223" xr:uid="{00000000-0005-0000-0000-0000B8030000}"/>
    <cellStyle name="Prosent 2 2 4 2 2" xfId="617" xr:uid="{00000000-0005-0000-0000-0000B9030000}"/>
    <cellStyle name="Prosent 2 2 4 2 2 2" xfId="1117" xr:uid="{00000000-0005-0000-0000-0000BA030000}"/>
    <cellStyle name="Prosent 2 2 4 2 3" xfId="429" xr:uid="{00000000-0005-0000-0000-0000BB030000}"/>
    <cellStyle name="Prosent 2 2 4 2 4" xfId="934" xr:uid="{00000000-0005-0000-0000-0000BC030000}"/>
    <cellStyle name="Prosent 2 2 4 3" xfId="577" xr:uid="{00000000-0005-0000-0000-0000BD030000}"/>
    <cellStyle name="Prosent 2 2 4 3 2" xfId="1077" xr:uid="{00000000-0005-0000-0000-0000BE030000}"/>
    <cellStyle name="Prosent 2 2 4 4" xfId="767" xr:uid="{00000000-0005-0000-0000-0000BF030000}"/>
    <cellStyle name="Prosent 2 2 4 5" xfId="389" xr:uid="{00000000-0005-0000-0000-0000C0030000}"/>
    <cellStyle name="Prosent 2 2 4 6" xfId="894" xr:uid="{00000000-0005-0000-0000-0000C1030000}"/>
    <cellStyle name="Prosent 2 2 5" xfId="210" xr:uid="{00000000-0005-0000-0000-0000C2030000}"/>
    <cellStyle name="Prosent 2 2 5 2" xfId="254" xr:uid="{00000000-0005-0000-0000-0000C3030000}"/>
    <cellStyle name="Prosent 2 2 5 2 2" xfId="634" xr:uid="{00000000-0005-0000-0000-0000C4030000}"/>
    <cellStyle name="Prosent 2 2 5 2 2 2" xfId="1134" xr:uid="{00000000-0005-0000-0000-0000C5030000}"/>
    <cellStyle name="Prosent 2 2 5 2 3" xfId="446" xr:uid="{00000000-0005-0000-0000-0000C6030000}"/>
    <cellStyle name="Prosent 2 2 5 2 4" xfId="951" xr:uid="{00000000-0005-0000-0000-0000C7030000}"/>
    <cellStyle name="Prosent 2 2 6" xfId="262" xr:uid="{00000000-0005-0000-0000-0000C8030000}"/>
    <cellStyle name="Prosent 2 2 6 2" xfId="642" xr:uid="{00000000-0005-0000-0000-0000C9030000}"/>
    <cellStyle name="Prosent 2 2 6 2 2" xfId="1142" xr:uid="{00000000-0005-0000-0000-0000CA030000}"/>
    <cellStyle name="Prosent 2 2 6 3" xfId="454" xr:uid="{00000000-0005-0000-0000-0000CB030000}"/>
    <cellStyle name="Prosent 2 2 6 4" xfId="959" xr:uid="{00000000-0005-0000-0000-0000CC030000}"/>
    <cellStyle name="Prosent 2 2 7" xfId="248" xr:uid="{00000000-0005-0000-0000-0000CD030000}"/>
    <cellStyle name="Prosent 2 2 7 2" xfId="628" xr:uid="{00000000-0005-0000-0000-0000CE030000}"/>
    <cellStyle name="Prosent 2 2 7 2 2" xfId="1128" xr:uid="{00000000-0005-0000-0000-0000CF030000}"/>
    <cellStyle name="Prosent 2 2 7 3" xfId="440" xr:uid="{00000000-0005-0000-0000-0000D0030000}"/>
    <cellStyle name="Prosent 2 2 7 4" xfId="945" xr:uid="{00000000-0005-0000-0000-0000D1030000}"/>
    <cellStyle name="Prosent 2 2 8" xfId="181" xr:uid="{00000000-0005-0000-0000-0000D2030000}"/>
    <cellStyle name="Prosent 2 2 8 2" xfId="591" xr:uid="{00000000-0005-0000-0000-0000D3030000}"/>
    <cellStyle name="Prosent 2 2 8 2 2" xfId="1091" xr:uid="{00000000-0005-0000-0000-0000D4030000}"/>
    <cellStyle name="Prosent 2 2 8 3" xfId="403" xr:uid="{00000000-0005-0000-0000-0000D5030000}"/>
    <cellStyle name="Prosent 2 2 8 4" xfId="908" xr:uid="{00000000-0005-0000-0000-0000D6030000}"/>
    <cellStyle name="Prosent 2 2 9" xfId="484" xr:uid="{00000000-0005-0000-0000-0000D7030000}"/>
    <cellStyle name="Prosent 2 2 9 2" xfId="985" xr:uid="{00000000-0005-0000-0000-0000D8030000}"/>
    <cellStyle name="Prosent 2 3" xfId="57" xr:uid="{00000000-0005-0000-0000-0000D9030000}"/>
    <cellStyle name="Prosent 2 3 10" xfId="803" xr:uid="{00000000-0005-0000-0000-0000DA030000}"/>
    <cellStyle name="Prosent 2 3 11" xfId="1147" xr:uid="{00000000-0005-0000-0000-0000DB030000}"/>
    <cellStyle name="Prosent 2 3 2" xfId="81" xr:uid="{00000000-0005-0000-0000-0000DC030000}"/>
    <cellStyle name="Prosent 2 3 2 2" xfId="171" xr:uid="{00000000-0005-0000-0000-0000DD030000}"/>
    <cellStyle name="Prosent 2 3 2 2 2" xfId="256" xr:uid="{00000000-0005-0000-0000-0000DE030000}"/>
    <cellStyle name="Prosent 2 3 2 2 2 2" xfId="636" xr:uid="{00000000-0005-0000-0000-0000DF030000}"/>
    <cellStyle name="Prosent 2 3 2 2 2 2 2" xfId="1136" xr:uid="{00000000-0005-0000-0000-0000E0030000}"/>
    <cellStyle name="Prosent 2 3 2 2 2 3" xfId="448" xr:uid="{00000000-0005-0000-0000-0000E1030000}"/>
    <cellStyle name="Prosent 2 3 2 2 2 4" xfId="953" xr:uid="{00000000-0005-0000-0000-0000E2030000}"/>
    <cellStyle name="Prosent 2 3 2 2 3" xfId="581" xr:uid="{00000000-0005-0000-0000-0000E3030000}"/>
    <cellStyle name="Prosent 2 3 2 2 3 2" xfId="1081" xr:uid="{00000000-0005-0000-0000-0000E4030000}"/>
    <cellStyle name="Prosent 2 3 2 2 4" xfId="771" xr:uid="{00000000-0005-0000-0000-0000E5030000}"/>
    <cellStyle name="Prosent 2 3 2 2 5" xfId="393" xr:uid="{00000000-0005-0000-0000-0000E6030000}"/>
    <cellStyle name="Prosent 2 3 2 2 6" xfId="898" xr:uid="{00000000-0005-0000-0000-0000E7030000}"/>
    <cellStyle name="Prosent 2 3 2 3" xfId="196" xr:uid="{00000000-0005-0000-0000-0000E8030000}"/>
    <cellStyle name="Prosent 2 3 2 3 2" xfId="606" xr:uid="{00000000-0005-0000-0000-0000E9030000}"/>
    <cellStyle name="Prosent 2 3 2 3 2 2" xfId="1106" xr:uid="{00000000-0005-0000-0000-0000EA030000}"/>
    <cellStyle name="Prosent 2 3 2 3 3" xfId="418" xr:uid="{00000000-0005-0000-0000-0000EB030000}"/>
    <cellStyle name="Prosent 2 3 2 3 4" xfId="923" xr:uid="{00000000-0005-0000-0000-0000EC030000}"/>
    <cellStyle name="Prosent 2 3 2 4" xfId="499" xr:uid="{00000000-0005-0000-0000-0000ED030000}"/>
    <cellStyle name="Prosent 2 3 2 4 2" xfId="1000" xr:uid="{00000000-0005-0000-0000-0000EE030000}"/>
    <cellStyle name="Prosent 2 3 2 5" xfId="690" xr:uid="{00000000-0005-0000-0000-0000EF030000}"/>
    <cellStyle name="Prosent 2 3 2 6" xfId="312" xr:uid="{00000000-0005-0000-0000-0000F0030000}"/>
    <cellStyle name="Prosent 2 3 2 7" xfId="817" xr:uid="{00000000-0005-0000-0000-0000F1030000}"/>
    <cellStyle name="Prosent 2 3 3" xfId="170" xr:uid="{00000000-0005-0000-0000-0000F2030000}"/>
    <cellStyle name="Prosent 2 3 3 2" xfId="224" xr:uid="{00000000-0005-0000-0000-0000F3030000}"/>
    <cellStyle name="Prosent 2 3 3 2 2" xfId="618" xr:uid="{00000000-0005-0000-0000-0000F4030000}"/>
    <cellStyle name="Prosent 2 3 3 2 2 2" xfId="1118" xr:uid="{00000000-0005-0000-0000-0000F5030000}"/>
    <cellStyle name="Prosent 2 3 3 2 3" xfId="430" xr:uid="{00000000-0005-0000-0000-0000F6030000}"/>
    <cellStyle name="Prosent 2 3 3 2 4" xfId="935" xr:uid="{00000000-0005-0000-0000-0000F7030000}"/>
    <cellStyle name="Prosent 2 3 3 3" xfId="580" xr:uid="{00000000-0005-0000-0000-0000F8030000}"/>
    <cellStyle name="Prosent 2 3 3 3 2" xfId="1080" xr:uid="{00000000-0005-0000-0000-0000F9030000}"/>
    <cellStyle name="Prosent 2 3 3 4" xfId="770" xr:uid="{00000000-0005-0000-0000-0000FA030000}"/>
    <cellStyle name="Prosent 2 3 3 5" xfId="392" xr:uid="{00000000-0005-0000-0000-0000FB030000}"/>
    <cellStyle name="Prosent 2 3 3 6" xfId="897" xr:uid="{00000000-0005-0000-0000-0000FC030000}"/>
    <cellStyle name="Prosent 2 3 4" xfId="212" xr:uid="{00000000-0005-0000-0000-0000FD030000}"/>
    <cellStyle name="Prosent 2 3 4 2" xfId="243" xr:uid="{00000000-0005-0000-0000-0000FE030000}"/>
    <cellStyle name="Prosent 2 3 4 2 2" xfId="623" xr:uid="{00000000-0005-0000-0000-0000FF030000}"/>
    <cellStyle name="Prosent 2 3 4 2 2 2" xfId="1123" xr:uid="{00000000-0005-0000-0000-000000040000}"/>
    <cellStyle name="Prosent 2 3 4 2 3" xfId="435" xr:uid="{00000000-0005-0000-0000-000001040000}"/>
    <cellStyle name="Prosent 2 3 4 2 4" xfId="940" xr:uid="{00000000-0005-0000-0000-000002040000}"/>
    <cellStyle name="Prosent 2 3 5" xfId="249" xr:uid="{00000000-0005-0000-0000-000003040000}"/>
    <cellStyle name="Prosent 2 3 5 2" xfId="629" xr:uid="{00000000-0005-0000-0000-000004040000}"/>
    <cellStyle name="Prosent 2 3 5 2 2" xfId="1129" xr:uid="{00000000-0005-0000-0000-000005040000}"/>
    <cellStyle name="Prosent 2 3 5 3" xfId="441" xr:uid="{00000000-0005-0000-0000-000006040000}"/>
    <cellStyle name="Prosent 2 3 5 4" xfId="946" xr:uid="{00000000-0005-0000-0000-000007040000}"/>
    <cellStyle name="Prosent 2 3 6" xfId="182" xr:uid="{00000000-0005-0000-0000-000008040000}"/>
    <cellStyle name="Prosent 2 3 6 2" xfId="592" xr:uid="{00000000-0005-0000-0000-000009040000}"/>
    <cellStyle name="Prosent 2 3 6 2 2" xfId="1092" xr:uid="{00000000-0005-0000-0000-00000A040000}"/>
    <cellStyle name="Prosent 2 3 6 3" xfId="404" xr:uid="{00000000-0005-0000-0000-00000B040000}"/>
    <cellStyle name="Prosent 2 3 6 4" xfId="909" xr:uid="{00000000-0005-0000-0000-00000C040000}"/>
    <cellStyle name="Prosent 2 3 7" xfId="485" xr:uid="{00000000-0005-0000-0000-00000D040000}"/>
    <cellStyle name="Prosent 2 3 7 2" xfId="986" xr:uid="{00000000-0005-0000-0000-00000E040000}"/>
    <cellStyle name="Prosent 2 3 8" xfId="676" xr:uid="{00000000-0005-0000-0000-00000F040000}"/>
    <cellStyle name="Prosent 2 3 9" xfId="298" xr:uid="{00000000-0005-0000-0000-000010040000}"/>
    <cellStyle name="Prosent 2 4" xfId="54" xr:uid="{00000000-0005-0000-0000-000011040000}"/>
    <cellStyle name="Prosent 2 4 2" xfId="83" xr:uid="{00000000-0005-0000-0000-000012040000}"/>
    <cellStyle name="Prosent 2 4 2 2" xfId="173" xr:uid="{00000000-0005-0000-0000-000013040000}"/>
    <cellStyle name="Prosent 2 4 2 2 2" xfId="583" xr:uid="{00000000-0005-0000-0000-000014040000}"/>
    <cellStyle name="Prosent 2 4 2 2 2 2" xfId="1083" xr:uid="{00000000-0005-0000-0000-000015040000}"/>
    <cellStyle name="Prosent 2 4 2 2 3" xfId="773" xr:uid="{00000000-0005-0000-0000-000016040000}"/>
    <cellStyle name="Prosent 2 4 2 2 4" xfId="395" xr:uid="{00000000-0005-0000-0000-000017040000}"/>
    <cellStyle name="Prosent 2 4 2 2 5" xfId="900" xr:uid="{00000000-0005-0000-0000-000018040000}"/>
    <cellStyle name="Prosent 2 4 2 3" xfId="198" xr:uid="{00000000-0005-0000-0000-000019040000}"/>
    <cellStyle name="Prosent 2 4 2 3 2" xfId="608" xr:uid="{00000000-0005-0000-0000-00001A040000}"/>
    <cellStyle name="Prosent 2 4 2 3 2 2" xfId="1108" xr:uid="{00000000-0005-0000-0000-00001B040000}"/>
    <cellStyle name="Prosent 2 4 2 3 3" xfId="420" xr:uid="{00000000-0005-0000-0000-00001C040000}"/>
    <cellStyle name="Prosent 2 4 2 3 4" xfId="925" xr:uid="{00000000-0005-0000-0000-00001D040000}"/>
    <cellStyle name="Prosent 2 4 2 4" xfId="501" xr:uid="{00000000-0005-0000-0000-00001E040000}"/>
    <cellStyle name="Prosent 2 4 2 4 2" xfId="1002" xr:uid="{00000000-0005-0000-0000-00001F040000}"/>
    <cellStyle name="Prosent 2 4 2 5" xfId="692" xr:uid="{00000000-0005-0000-0000-000020040000}"/>
    <cellStyle name="Prosent 2 4 2 6" xfId="314" xr:uid="{00000000-0005-0000-0000-000021040000}"/>
    <cellStyle name="Prosent 2 4 2 7" xfId="819" xr:uid="{00000000-0005-0000-0000-000022040000}"/>
    <cellStyle name="Prosent 2 4 3" xfId="172" xr:uid="{00000000-0005-0000-0000-000023040000}"/>
    <cellStyle name="Prosent 2 4 3 2" xfId="582" xr:uid="{00000000-0005-0000-0000-000024040000}"/>
    <cellStyle name="Prosent 2 4 3 2 2" xfId="1082" xr:uid="{00000000-0005-0000-0000-000025040000}"/>
    <cellStyle name="Prosent 2 4 3 3" xfId="772" xr:uid="{00000000-0005-0000-0000-000026040000}"/>
    <cellStyle name="Prosent 2 4 3 4" xfId="394" xr:uid="{00000000-0005-0000-0000-000027040000}"/>
    <cellStyle name="Prosent 2 4 3 5" xfId="899" xr:uid="{00000000-0005-0000-0000-000028040000}"/>
    <cellStyle name="Prosent 2 4 4" xfId="179" xr:uid="{00000000-0005-0000-0000-000029040000}"/>
    <cellStyle name="Prosent 2 4 4 2" xfId="589" xr:uid="{00000000-0005-0000-0000-00002A040000}"/>
    <cellStyle name="Prosent 2 4 4 2 2" xfId="1089" xr:uid="{00000000-0005-0000-0000-00002B040000}"/>
    <cellStyle name="Prosent 2 4 4 3" xfId="401" xr:uid="{00000000-0005-0000-0000-00002C040000}"/>
    <cellStyle name="Prosent 2 4 4 4" xfId="906" xr:uid="{00000000-0005-0000-0000-00002D040000}"/>
    <cellStyle name="Prosent 2 4 5" xfId="482" xr:uid="{00000000-0005-0000-0000-00002E040000}"/>
    <cellStyle name="Prosent 2 4 5 2" xfId="983" xr:uid="{00000000-0005-0000-0000-00002F040000}"/>
    <cellStyle name="Prosent 2 4 6" xfId="673" xr:uid="{00000000-0005-0000-0000-000030040000}"/>
    <cellStyle name="Prosent 2 4 7" xfId="295" xr:uid="{00000000-0005-0000-0000-000031040000}"/>
    <cellStyle name="Prosent 2 4 8" xfId="800" xr:uid="{00000000-0005-0000-0000-000032040000}"/>
    <cellStyle name="Prosent 2 5" xfId="61" xr:uid="{00000000-0005-0000-0000-000033040000}"/>
    <cellStyle name="Prosent 2 5 2" xfId="66" xr:uid="{00000000-0005-0000-0000-000034040000}"/>
    <cellStyle name="Prosent 2 5 2 2" xfId="174" xr:uid="{00000000-0005-0000-0000-000035040000}"/>
    <cellStyle name="Prosent 2 5 2 2 2" xfId="584" xr:uid="{00000000-0005-0000-0000-000036040000}"/>
    <cellStyle name="Prosent 2 5 2 2 2 2" xfId="1084" xr:uid="{00000000-0005-0000-0000-000037040000}"/>
    <cellStyle name="Prosent 2 5 2 2 3" xfId="774" xr:uid="{00000000-0005-0000-0000-000038040000}"/>
    <cellStyle name="Prosent 2 5 2 2 4" xfId="396" xr:uid="{00000000-0005-0000-0000-000039040000}"/>
    <cellStyle name="Prosent 2 5 2 2 5" xfId="901" xr:uid="{00000000-0005-0000-0000-00003A040000}"/>
    <cellStyle name="Prosent 2 5 2 3" xfId="189" xr:uid="{00000000-0005-0000-0000-00003B040000}"/>
    <cellStyle name="Prosent 2 5 2 3 2" xfId="599" xr:uid="{00000000-0005-0000-0000-00003C040000}"/>
    <cellStyle name="Prosent 2 5 2 3 2 2" xfId="1099" xr:uid="{00000000-0005-0000-0000-00003D040000}"/>
    <cellStyle name="Prosent 2 5 2 3 3" xfId="411" xr:uid="{00000000-0005-0000-0000-00003E040000}"/>
    <cellStyle name="Prosent 2 5 2 3 4" xfId="916" xr:uid="{00000000-0005-0000-0000-00003F040000}"/>
    <cellStyle name="Prosent 2 5 2 4" xfId="492" xr:uid="{00000000-0005-0000-0000-000040040000}"/>
    <cellStyle name="Prosent 2 5 2 4 2" xfId="993" xr:uid="{00000000-0005-0000-0000-000041040000}"/>
    <cellStyle name="Prosent 2 5 2 5" xfId="683" xr:uid="{00000000-0005-0000-0000-000042040000}"/>
    <cellStyle name="Prosent 2 5 2 6" xfId="305" xr:uid="{00000000-0005-0000-0000-000043040000}"/>
    <cellStyle name="Prosent 2 5 2 7" xfId="810" xr:uid="{00000000-0005-0000-0000-000044040000}"/>
    <cellStyle name="Prosent 2 6" xfId="47" xr:uid="{00000000-0005-0000-0000-000045040000}"/>
    <cellStyle name="Prosent 2 6 2" xfId="241" xr:uid="{00000000-0005-0000-0000-000046040000}"/>
    <cellStyle name="Prosent 2 6 2 2" xfId="621" xr:uid="{00000000-0005-0000-0000-000047040000}"/>
    <cellStyle name="Prosent 2 6 2 2 2" xfId="1121" xr:uid="{00000000-0005-0000-0000-000048040000}"/>
    <cellStyle name="Prosent 2 6 2 3" xfId="433" xr:uid="{00000000-0005-0000-0000-000049040000}"/>
    <cellStyle name="Prosent 2 6 2 4" xfId="938" xr:uid="{00000000-0005-0000-0000-00004A040000}"/>
    <cellStyle name="Prosent 2 7" xfId="252" xr:uid="{00000000-0005-0000-0000-00004B040000}"/>
    <cellStyle name="Prosent 2 7 2" xfId="632" xr:uid="{00000000-0005-0000-0000-00004C040000}"/>
    <cellStyle name="Prosent 2 7 2 2" xfId="1132" xr:uid="{00000000-0005-0000-0000-00004D040000}"/>
    <cellStyle name="Prosent 2 7 3" xfId="444" xr:uid="{00000000-0005-0000-0000-00004E040000}"/>
    <cellStyle name="Prosent 2 7 4" xfId="949" xr:uid="{00000000-0005-0000-0000-00004F040000}"/>
    <cellStyle name="Prosent 2 8" xfId="260" xr:uid="{00000000-0005-0000-0000-000050040000}"/>
    <cellStyle name="Prosent 2 8 2" xfId="640" xr:uid="{00000000-0005-0000-0000-000051040000}"/>
    <cellStyle name="Prosent 2 8 2 2" xfId="1140" xr:uid="{00000000-0005-0000-0000-000052040000}"/>
    <cellStyle name="Prosent 2 8 3" xfId="452" xr:uid="{00000000-0005-0000-0000-000053040000}"/>
    <cellStyle name="Prosent 2 8 4" xfId="957" xr:uid="{00000000-0005-0000-0000-000054040000}"/>
    <cellStyle name="Prosent 2 9" xfId="246" xr:uid="{00000000-0005-0000-0000-000055040000}"/>
    <cellStyle name="Prosent 2 9 2" xfId="626" xr:uid="{00000000-0005-0000-0000-000056040000}"/>
    <cellStyle name="Prosent 2 9 2 2" xfId="1126" xr:uid="{00000000-0005-0000-0000-000057040000}"/>
    <cellStyle name="Prosent 2 9 3" xfId="438" xr:uid="{00000000-0005-0000-0000-000058040000}"/>
    <cellStyle name="Prosent 2 9 4" xfId="943" xr:uid="{00000000-0005-0000-0000-000059040000}"/>
    <cellStyle name="Prosent 3" xfId="26" xr:uid="{00000000-0005-0000-0000-00005A040000}"/>
    <cellStyle name="Prosent 3 2" xfId="79" xr:uid="{00000000-0005-0000-0000-00005B040000}"/>
    <cellStyle name="Prosent 3 2 2" xfId="175" xr:uid="{00000000-0005-0000-0000-00005C040000}"/>
    <cellStyle name="Prosent 3 2 2 2" xfId="585" xr:uid="{00000000-0005-0000-0000-00005D040000}"/>
    <cellStyle name="Prosent 3 2 2 2 2" xfId="1085" xr:uid="{00000000-0005-0000-0000-00005E040000}"/>
    <cellStyle name="Prosent 3 2 2 3" xfId="775" xr:uid="{00000000-0005-0000-0000-00005F040000}"/>
    <cellStyle name="Prosent 3 2 2 4" xfId="397" xr:uid="{00000000-0005-0000-0000-000060040000}"/>
    <cellStyle name="Prosent 3 2 2 5" xfId="902" xr:uid="{00000000-0005-0000-0000-000061040000}"/>
    <cellStyle name="Prosent 3 2 3" xfId="194" xr:uid="{00000000-0005-0000-0000-000062040000}"/>
    <cellStyle name="Prosent 3 2 3 2" xfId="604" xr:uid="{00000000-0005-0000-0000-000063040000}"/>
    <cellStyle name="Prosent 3 2 3 2 2" xfId="1104" xr:uid="{00000000-0005-0000-0000-000064040000}"/>
    <cellStyle name="Prosent 3 2 3 3" xfId="416" xr:uid="{00000000-0005-0000-0000-000065040000}"/>
    <cellStyle name="Prosent 3 2 3 4" xfId="921" xr:uid="{00000000-0005-0000-0000-000066040000}"/>
    <cellStyle name="Prosent 3 2 4" xfId="497" xr:uid="{00000000-0005-0000-0000-000067040000}"/>
    <cellStyle name="Prosent 3 2 4 2" xfId="998" xr:uid="{00000000-0005-0000-0000-000068040000}"/>
    <cellStyle name="Prosent 3 2 5" xfId="688" xr:uid="{00000000-0005-0000-0000-000069040000}"/>
    <cellStyle name="Prosent 3 2 6" xfId="310" xr:uid="{00000000-0005-0000-0000-00006A040000}"/>
    <cellStyle name="Prosent 3 2 7" xfId="815" xr:uid="{00000000-0005-0000-0000-00006B040000}"/>
    <cellStyle name="Prosent 3 3" xfId="44" xr:uid="{00000000-0005-0000-0000-00006C040000}"/>
    <cellStyle name="Prosent 4" xfId="37" xr:uid="{00000000-0005-0000-0000-00006D040000}"/>
    <cellStyle name="Prosent 4 2" xfId="50" xr:uid="{00000000-0005-0000-0000-00006E040000}"/>
    <cellStyle name="Prosent 5" xfId="60" xr:uid="{00000000-0005-0000-0000-00006F040000}"/>
    <cellStyle name="Prosent 5 2" xfId="176" xr:uid="{00000000-0005-0000-0000-000070040000}"/>
    <cellStyle name="Prosent 5 2 2" xfId="586" xr:uid="{00000000-0005-0000-0000-000071040000}"/>
    <cellStyle name="Prosent 5 2 2 2" xfId="1086" xr:uid="{00000000-0005-0000-0000-000072040000}"/>
    <cellStyle name="Prosent 5 2 3" xfId="776" xr:uid="{00000000-0005-0000-0000-000073040000}"/>
    <cellStyle name="Prosent 5 2 4" xfId="398" xr:uid="{00000000-0005-0000-0000-000074040000}"/>
    <cellStyle name="Prosent 5 2 5" xfId="903" xr:uid="{00000000-0005-0000-0000-000075040000}"/>
    <cellStyle name="Prosent 5 3" xfId="488" xr:uid="{00000000-0005-0000-0000-000076040000}"/>
    <cellStyle name="Prosent 5 3 2" xfId="989" xr:uid="{00000000-0005-0000-0000-000077040000}"/>
    <cellStyle name="Prosent 5 4" xfId="679" xr:uid="{00000000-0005-0000-0000-000078040000}"/>
    <cellStyle name="Prosent 5 5" xfId="301" xr:uid="{00000000-0005-0000-0000-000079040000}"/>
    <cellStyle name="Prosent 5 6" xfId="806" xr:uid="{00000000-0005-0000-0000-00007A040000}"/>
    <cellStyle name="Prosent 6" xfId="185" xr:uid="{00000000-0005-0000-0000-00007B040000}"/>
    <cellStyle name="Prosent 6 2" xfId="595" xr:uid="{00000000-0005-0000-0000-00007C040000}"/>
    <cellStyle name="Prosent 6 2 2" xfId="1095" xr:uid="{00000000-0005-0000-0000-00007D040000}"/>
    <cellStyle name="Prosent 6 3" xfId="407" xr:uid="{00000000-0005-0000-0000-00007E040000}"/>
    <cellStyle name="Prosent 6 4" xfId="912" xr:uid="{00000000-0005-0000-0000-00007F040000}"/>
    <cellStyle name="Prosent 7" xfId="458" xr:uid="{00000000-0005-0000-0000-000080040000}"/>
    <cellStyle name="Svein" xfId="5" xr:uid="{00000000-0005-0000-0000-000081040000}"/>
    <cellStyle name="Svein 2" xfId="45" xr:uid="{00000000-0005-0000-0000-000082040000}"/>
    <cellStyle name="Svein 3" xfId="214" xr:uid="{00000000-0005-0000-0000-000083040000}"/>
    <cellStyle name="Tusen[0]" xfId="6" xr:uid="{00000000-0005-0000-0000-000084040000}"/>
    <cellStyle name="Tusenskille 2" xfId="205" xr:uid="{00000000-0005-0000-0000-000085040000}"/>
    <cellStyle name="Tusenskille 2 2" xfId="218" xr:uid="{00000000-0005-0000-0000-000086040000}"/>
    <cellStyle name="Tusenskille 2 3" xfId="216" xr:uid="{00000000-0005-0000-0000-000087040000}"/>
    <cellStyle name="Tusenskille 3" xfId="215" xr:uid="{00000000-0005-0000-0000-000088040000}"/>
    <cellStyle name="Tusenskille 3_Tab 4-2-A Ant tjenestemottagere" xfId="1160" xr:uid="{00000000-0005-0000-0000-000089040000}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externalLink" Target="externalLinks/externalLink16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4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0.85607338241948094</c:v>
                </c:pt>
                <c:pt idx="1">
                  <c:v>0.83930066486087174</c:v>
                </c:pt>
                <c:pt idx="2">
                  <c:v>0.85295722391968576</c:v>
                </c:pt>
                <c:pt idx="3">
                  <c:v>0.85267115502317037</c:v>
                </c:pt>
                <c:pt idx="4">
                  <c:v>0.88082191780821917</c:v>
                </c:pt>
                <c:pt idx="5">
                  <c:v>0.75910693301997645</c:v>
                </c:pt>
                <c:pt idx="6">
                  <c:v>0.82687191182060049</c:v>
                </c:pt>
                <c:pt idx="7">
                  <c:v>0.88777949655463362</c:v>
                </c:pt>
                <c:pt idx="8">
                  <c:v>0.84530682061150308</c:v>
                </c:pt>
                <c:pt idx="9">
                  <c:v>0.76348186076914692</c:v>
                </c:pt>
                <c:pt idx="10">
                  <c:v>0.68267533673943337</c:v>
                </c:pt>
                <c:pt idx="11">
                  <c:v>0.70765488818323086</c:v>
                </c:pt>
                <c:pt idx="12">
                  <c:v>0.83861859252823634</c:v>
                </c:pt>
                <c:pt idx="13">
                  <c:v>0.85542763157894741</c:v>
                </c:pt>
                <c:pt idx="14">
                  <c:v>0.74091676568069542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832-AAE2-62DABA08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'[17]Tabell_1-_7_og_1-8_-_Beh_tid'!$J$8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f>'[17]Tabell_1-_7_og_1-8_-_Beh_tid'!$B$9:$B$23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'[17]Tabell_1-_7_og_1-8_-_Beh_tid'!$J$9:$J$23</c:f>
              <c:numCache>
                <c:formatCode>General</c:formatCode>
                <c:ptCount val="15"/>
                <c:pt idx="0">
                  <c:v>0.85607338241948094</c:v>
                </c:pt>
                <c:pt idx="1">
                  <c:v>0.83930066486087174</c:v>
                </c:pt>
                <c:pt idx="2">
                  <c:v>0.85295722391968576</c:v>
                </c:pt>
                <c:pt idx="3">
                  <c:v>0.85267115502317037</c:v>
                </c:pt>
                <c:pt idx="4">
                  <c:v>0.88082191780821917</c:v>
                </c:pt>
                <c:pt idx="5">
                  <c:v>0.75910693301997645</c:v>
                </c:pt>
                <c:pt idx="6">
                  <c:v>0.82687191182060049</c:v>
                </c:pt>
                <c:pt idx="7">
                  <c:v>0.88777949655463362</c:v>
                </c:pt>
                <c:pt idx="8">
                  <c:v>0.84530682061150308</c:v>
                </c:pt>
                <c:pt idx="9">
                  <c:v>0.76348186076914692</c:v>
                </c:pt>
                <c:pt idx="10">
                  <c:v>0.68267533673943337</c:v>
                </c:pt>
                <c:pt idx="11">
                  <c:v>0.70765488818323086</c:v>
                </c:pt>
                <c:pt idx="12">
                  <c:v>0.83861859252823634</c:v>
                </c:pt>
                <c:pt idx="13">
                  <c:v>0.85542763157894741</c:v>
                </c:pt>
                <c:pt idx="14">
                  <c:v>0.74091676568069542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A-4654-A37F-5B342702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'[17]Tabell_1-_7_og_1-8_-_Beh_tid'!$J$45:$J$46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f>'[17]Tabell_1-_7_og_1-8_-_Beh_tid'!$B$47:$B$60</c:f>
              <c:strCache>
                <c:ptCount val="14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</c:strCache>
            </c:strRef>
          </c:cat>
          <c:val>
            <c:numRef>
              <c:f>'[17]Tabell_1-_7_og_1-8_-_Beh_tid'!$J$47:$J$60</c:f>
              <c:numCache>
                <c:formatCode>General</c:formatCode>
                <c:ptCount val="14"/>
                <c:pt idx="0">
                  <c:v>0.24074074074074073</c:v>
                </c:pt>
                <c:pt idx="1">
                  <c:v>6.0606060606060608E-2</c:v>
                </c:pt>
                <c:pt idx="2">
                  <c:v>0.17142857142857143</c:v>
                </c:pt>
                <c:pt idx="3">
                  <c:v>0.33944954128440369</c:v>
                </c:pt>
                <c:pt idx="4">
                  <c:v>0.66666666666666663</c:v>
                </c:pt>
                <c:pt idx="5">
                  <c:v>0</c:v>
                </c:pt>
                <c:pt idx="6">
                  <c:v>0.49056603773584906</c:v>
                </c:pt>
                <c:pt idx="7">
                  <c:v>0.89189189189189189</c:v>
                </c:pt>
                <c:pt idx="8">
                  <c:v>4.1666666666666664E-2</c:v>
                </c:pt>
                <c:pt idx="9">
                  <c:v>0</c:v>
                </c:pt>
                <c:pt idx="10">
                  <c:v>0</c:v>
                </c:pt>
                <c:pt idx="11">
                  <c:v>9.5238095238095233E-2</c:v>
                </c:pt>
                <c:pt idx="12">
                  <c:v>4.3478260869565216E-2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674-BD5D-B101D60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2022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0.5089285714285714</c:v>
                </c:pt>
                <c:pt idx="1">
                  <c:v>0.43689320388349512</c:v>
                </c:pt>
                <c:pt idx="2">
                  <c:v>0.6875</c:v>
                </c:pt>
                <c:pt idx="3">
                  <c:v>0.65116279069767447</c:v>
                </c:pt>
                <c:pt idx="4">
                  <c:v>0.57499999999999996</c:v>
                </c:pt>
                <c:pt idx="5">
                  <c:v>9.0909090909090912E-2</c:v>
                </c:pt>
                <c:pt idx="6">
                  <c:v>0.4</c:v>
                </c:pt>
                <c:pt idx="7">
                  <c:v>0.22580645161290322</c:v>
                </c:pt>
                <c:pt idx="8">
                  <c:v>0.36585365853658536</c:v>
                </c:pt>
                <c:pt idx="9">
                  <c:v>0.79411764705882348</c:v>
                </c:pt>
                <c:pt idx="10">
                  <c:v>0.39285714285714285</c:v>
                </c:pt>
                <c:pt idx="11">
                  <c:v>0.35714285714285715</c:v>
                </c:pt>
                <c:pt idx="12">
                  <c:v>0.48888888888888887</c:v>
                </c:pt>
                <c:pt idx="13">
                  <c:v>0.3888888888888889</c:v>
                </c:pt>
                <c:pt idx="14">
                  <c:v>0.50943396226415094</c:v>
                </c:pt>
                <c:pt idx="15">
                  <c:v>0.46947674418604651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A-4D6A-9CC2-CCCFCA39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2022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0.35483870967741937</c:v>
                </c:pt>
                <c:pt idx="1">
                  <c:v>0.56666666666666665</c:v>
                </c:pt>
                <c:pt idx="2">
                  <c:v>0.45833333333333331</c:v>
                </c:pt>
                <c:pt idx="3">
                  <c:v>0.36363636363636365</c:v>
                </c:pt>
                <c:pt idx="4">
                  <c:v>0.10526315789473684</c:v>
                </c:pt>
                <c:pt idx="5">
                  <c:v>0.47058823529411764</c:v>
                </c:pt>
                <c:pt idx="6">
                  <c:v>0.1875</c:v>
                </c:pt>
                <c:pt idx="7">
                  <c:v>0.22222222222222221</c:v>
                </c:pt>
                <c:pt idx="8">
                  <c:v>0.36363636363636365</c:v>
                </c:pt>
                <c:pt idx="9">
                  <c:v>0.25</c:v>
                </c:pt>
                <c:pt idx="10">
                  <c:v>0.53333333333333333</c:v>
                </c:pt>
                <c:pt idx="11">
                  <c:v>0.125</c:v>
                </c:pt>
                <c:pt idx="12">
                  <c:v>0.14285714285714285</c:v>
                </c:pt>
                <c:pt idx="13">
                  <c:v>0.4375</c:v>
                </c:pt>
                <c:pt idx="14">
                  <c:v>0.18181818181818182</c:v>
                </c:pt>
                <c:pt idx="15">
                  <c:v>0.3512396694214876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3BA-9227-1AA0EB1C9302}"/>
            </c:ext>
          </c:extLst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2022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0.32258064516129031</c:v>
                </c:pt>
                <c:pt idx="1">
                  <c:v>0.23333333333333334</c:v>
                </c:pt>
                <c:pt idx="2">
                  <c:v>0.33333333333333331</c:v>
                </c:pt>
                <c:pt idx="3">
                  <c:v>0.45454545454545453</c:v>
                </c:pt>
                <c:pt idx="4">
                  <c:v>0.26315789473684209</c:v>
                </c:pt>
                <c:pt idx="5">
                  <c:v>0.23529411764705882</c:v>
                </c:pt>
                <c:pt idx="6">
                  <c:v>0.5625</c:v>
                </c:pt>
                <c:pt idx="7">
                  <c:v>0.5</c:v>
                </c:pt>
                <c:pt idx="8">
                  <c:v>0.36363636363636365</c:v>
                </c:pt>
                <c:pt idx="9">
                  <c:v>0.25</c:v>
                </c:pt>
                <c:pt idx="10">
                  <c:v>6.6666666666666666E-2</c:v>
                </c:pt>
                <c:pt idx="11">
                  <c:v>0</c:v>
                </c:pt>
                <c:pt idx="12">
                  <c:v>0.42857142857142855</c:v>
                </c:pt>
                <c:pt idx="13">
                  <c:v>0.3125</c:v>
                </c:pt>
                <c:pt idx="14">
                  <c:v>0.45454545454545453</c:v>
                </c:pt>
                <c:pt idx="15">
                  <c:v>0.31818181818181818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2-43BA-9227-1AA0EB1C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424"/>
        <c:axId val="167349632"/>
      </c:barChart>
      <c:valAx>
        <c:axId val="1673496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51424"/>
        <c:crosses val="autoZero"/>
        <c:crossBetween val="between"/>
      </c:valAx>
      <c:catAx>
        <c:axId val="1673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4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2022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0.46153846153846156</c:v>
                </c:pt>
                <c:pt idx="1">
                  <c:v>0.45833333333333331</c:v>
                </c:pt>
                <c:pt idx="2">
                  <c:v>0.5357142857142857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0.66666666666666663</c:v>
                </c:pt>
                <c:pt idx="7">
                  <c:v>0.625</c:v>
                </c:pt>
                <c:pt idx="8">
                  <c:v>0.54545454545454541</c:v>
                </c:pt>
                <c:pt idx="9">
                  <c:v>0.55172413793103448</c:v>
                </c:pt>
                <c:pt idx="10">
                  <c:v>0.63636363636363635</c:v>
                </c:pt>
                <c:pt idx="11">
                  <c:v>0.5</c:v>
                </c:pt>
                <c:pt idx="12">
                  <c:v>0.2</c:v>
                </c:pt>
                <c:pt idx="13">
                  <c:v>0.53333333333333333</c:v>
                </c:pt>
                <c:pt idx="14">
                  <c:v>0.64406779661016944</c:v>
                </c:pt>
                <c:pt idx="15">
                  <c:v>0.5490196078431373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9F9-8CF5-E28962173478}"/>
            </c:ext>
          </c:extLst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2022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0.11538461538461539</c:v>
                </c:pt>
                <c:pt idx="1">
                  <c:v>0.375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0.25</c:v>
                </c:pt>
                <c:pt idx="8">
                  <c:v>0.36363636363636365</c:v>
                </c:pt>
                <c:pt idx="9">
                  <c:v>0.2413793103448276</c:v>
                </c:pt>
                <c:pt idx="10">
                  <c:v>0.22727272727272727</c:v>
                </c:pt>
                <c:pt idx="11">
                  <c:v>0.5</c:v>
                </c:pt>
                <c:pt idx="12">
                  <c:v>0</c:v>
                </c:pt>
                <c:pt idx="13">
                  <c:v>0.2</c:v>
                </c:pt>
                <c:pt idx="14">
                  <c:v>0.13559322033898305</c:v>
                </c:pt>
                <c:pt idx="15">
                  <c:v>0.2196078431372549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C-49F9-8CF5-E2896217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7840"/>
        <c:axId val="167506304"/>
      </c:barChart>
      <c:valAx>
        <c:axId val="16750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7840"/>
        <c:crosses val="autoZero"/>
        <c:crossBetween val="between"/>
      </c:valAx>
      <c:catAx>
        <c:axId val="16750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200663</xdr:colOff>
      <xdr:row>4</xdr:row>
      <xdr:rowOff>240030</xdr:rowOff>
    </xdr:from>
    <xdr:ext cx="8470898" cy="470217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638175</xdr:colOff>
      <xdr:row>4</xdr:row>
      <xdr:rowOff>240030</xdr:rowOff>
    </xdr:from>
    <xdr:ext cx="8795386" cy="518922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211423E-28FD-4250-92D6-055DDFF1E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200021</xdr:colOff>
      <xdr:row>41</xdr:row>
      <xdr:rowOff>180978</xdr:rowOff>
    </xdr:from>
    <xdr:ext cx="8686804" cy="4867272"/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6A9F9F1-25B7-48C1-A31B-D57BF525F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18</xdr:col>
      <xdr:colOff>5479</xdr:colOff>
      <xdr:row>7</xdr:row>
      <xdr:rowOff>603692</xdr:rowOff>
    </xdr:from>
    <xdr:to>
      <xdr:col>29</xdr:col>
      <xdr:colOff>157880</xdr:colOff>
      <xdr:row>27</xdr:row>
      <xdr:rowOff>165735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C00-00000C000000}"/>
            </a:ext>
            <a:ext uri="{147F2762-F138-4A5C-976F-8EAC2B608ADB}">
              <a16:predDERef xmlns:a16="http://schemas.microsoft.com/office/drawing/2014/main" pre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3811</xdr:colOff>
      <xdr:row>8</xdr:row>
      <xdr:rowOff>957584</xdr:rowOff>
    </xdr:from>
    <xdr:ext cx="8235314" cy="5309866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280991</xdr:colOff>
      <xdr:row>8</xdr:row>
      <xdr:rowOff>488953</xdr:rowOff>
    </xdr:from>
    <xdr:ext cx="8920159" cy="5616572"/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8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800-00002D000000}"/>
            </a:ext>
            <a:ext uri="{147F2762-F138-4A5C-976F-8EAC2B608ADB}">
              <a16:predDERef xmlns:a16="http://schemas.microsoft.com/office/drawing/2014/main" pre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800-00002E000000}"/>
            </a:ext>
            <a:ext uri="{147F2762-F138-4A5C-976F-8EAC2B608ADB}">
              <a16:predDERef xmlns:a16="http://schemas.microsoft.com/office/drawing/2014/main" pred="{00000000-0008-0000-1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800-00002F000000}"/>
            </a:ext>
            <a:ext uri="{147F2762-F138-4A5C-976F-8EAC2B608ADB}">
              <a16:predDERef xmlns:a16="http://schemas.microsoft.com/office/drawing/2014/main" pred="{00000000-0008-0000-18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1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1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1800-00003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18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1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1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1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8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8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1800-00004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18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1800-00004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1800-00004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1800-00004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1800-00004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18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1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1800-000051000000}"/>
            </a:ext>
            <a:ext uri="{147F2762-F138-4A5C-976F-8EAC2B608ADB}">
              <a16:predDERef xmlns:a16="http://schemas.microsoft.com/office/drawing/2014/main" pre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1800-000052000000}"/>
            </a:ext>
            <a:ext uri="{147F2762-F138-4A5C-976F-8EAC2B608ADB}">
              <a16:predDERef xmlns:a16="http://schemas.microsoft.com/office/drawing/2014/main" pred="{00000000-0008-0000-1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800-000053000000}"/>
            </a:ext>
            <a:ext uri="{147F2762-F138-4A5C-976F-8EAC2B608ADB}">
              <a16:predDERef xmlns:a16="http://schemas.microsoft.com/office/drawing/2014/main" pred="{00000000-0008-0000-18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1800-00005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18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00000000-0008-0000-18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1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00000000-0008-0000-1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1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8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800-00005E000000}"/>
            </a:ext>
            <a:ext uri="{147F2762-F138-4A5C-976F-8EAC2B608ADB}">
              <a16:predDERef xmlns:a16="http://schemas.microsoft.com/office/drawing/2014/main" pre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800-00005F000000}"/>
            </a:ext>
            <a:ext uri="{147F2762-F138-4A5C-976F-8EAC2B608ADB}">
              <a16:predDERef xmlns:a16="http://schemas.microsoft.com/office/drawing/2014/main" pred="{00000000-0008-0000-1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800-000060000000}"/>
            </a:ext>
            <a:ext uri="{147F2762-F138-4A5C-976F-8EAC2B608ADB}">
              <a16:predDERef xmlns:a16="http://schemas.microsoft.com/office/drawing/2014/main" pred="{00000000-0008-0000-1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1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1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00000000-0008-0000-1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1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1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1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8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800-00006B000000}"/>
            </a:ext>
            <a:ext uri="{147F2762-F138-4A5C-976F-8EAC2B608ADB}">
              <a16:predDERef xmlns:a16="http://schemas.microsoft.com/office/drawing/2014/main" pre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800-00006C000000}"/>
            </a:ext>
            <a:ext uri="{147F2762-F138-4A5C-976F-8EAC2B608ADB}">
              <a16:predDERef xmlns:a16="http://schemas.microsoft.com/office/drawing/2014/main" pred="{00000000-0008-0000-1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800-00006D000000}"/>
            </a:ext>
            <a:ext uri="{147F2762-F138-4A5C-976F-8EAC2B608ADB}">
              <a16:predDERef xmlns:a16="http://schemas.microsoft.com/office/drawing/2014/main" pred="{00000000-0008-0000-1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1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1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1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1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1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00000000-0008-0000-1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8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800-000078000000}"/>
            </a:ext>
            <a:ext uri="{147F2762-F138-4A5C-976F-8EAC2B608ADB}">
              <a16:predDERef xmlns:a16="http://schemas.microsoft.com/office/drawing/2014/main" pre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800-000079000000}"/>
            </a:ext>
            <a:ext uri="{147F2762-F138-4A5C-976F-8EAC2B608ADB}">
              <a16:predDERef xmlns:a16="http://schemas.microsoft.com/office/drawing/2014/main" pred="{00000000-0008-0000-1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800-00007A000000}"/>
            </a:ext>
            <a:ext uri="{147F2762-F138-4A5C-976F-8EAC2B608ADB}">
              <a16:predDERef xmlns:a16="http://schemas.microsoft.com/office/drawing/2014/main" pred="{00000000-0008-0000-1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lisabeth_boe_byr_oslo_kommune_no/Documents/Rapportering/Rapportering%202022/&#197;rsstatistikk%20for%202022/FO-4-3T2022%20-%20tabeller%20utfylt%20av%20VE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lisabeth_boe_byr_oslo_kommune_no/Documents/Rapportering/Rapportering%202022/&#197;rsstatistikk%20for%202022/FO-4-3T2022%20-%20KVP%20tabeller%20utfylt%20av%20V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_1-_7_og_1-8_-_Beh_tid"/>
      <sheetName val="Tabell_1-_14_-A-B-trusler,vold"/>
      <sheetName val="4-1-A Hovedtall hele byen"/>
      <sheetName val="4-1-B Hovedtall bydelene"/>
      <sheetName val="Tab 4-1-C Brutto stønad"/>
      <sheetName val="Tab 4-2-A Ant tjenestemottagere"/>
    </sheetNames>
    <sheetDataSet>
      <sheetData sheetId="0">
        <row r="8">
          <cell r="J8" t="str">
            <v>Andel saker behandlet innen 2 uker</v>
          </cell>
        </row>
        <row r="9">
          <cell r="B9" t="str">
            <v>Bydel Gamle Oslo</v>
          </cell>
          <cell r="J9">
            <v>0.85607338241948094</v>
          </cell>
        </row>
        <row r="10">
          <cell r="B10" t="str">
            <v>Bydel Grünerløkka</v>
          </cell>
          <cell r="J10">
            <v>0.83930066486087174</v>
          </cell>
        </row>
        <row r="11">
          <cell r="B11" t="str">
            <v>Bydel Sagene</v>
          </cell>
          <cell r="J11">
            <v>0.85295722391968576</v>
          </cell>
        </row>
        <row r="12">
          <cell r="B12" t="str">
            <v>Bydel St. Hanshaugen</v>
          </cell>
          <cell r="J12">
            <v>0.85267115502317037</v>
          </cell>
        </row>
        <row r="13">
          <cell r="B13" t="str">
            <v>Bydel Frogner</v>
          </cell>
          <cell r="J13">
            <v>0.88082191780821917</v>
          </cell>
        </row>
        <row r="14">
          <cell r="B14" t="str">
            <v>Bydel Ullern</v>
          </cell>
          <cell r="J14">
            <v>0.75910693301997645</v>
          </cell>
        </row>
        <row r="15">
          <cell r="B15" t="str">
            <v>Bydel Vestre Aker</v>
          </cell>
          <cell r="J15">
            <v>0.82687191182060049</v>
          </cell>
        </row>
        <row r="16">
          <cell r="B16" t="str">
            <v>Bydel Nordre Aker</v>
          </cell>
          <cell r="J16">
            <v>0.88777949655463362</v>
          </cell>
        </row>
        <row r="17">
          <cell r="B17" t="str">
            <v>Bydel Bjerke</v>
          </cell>
          <cell r="J17">
            <v>0.84530682061150308</v>
          </cell>
        </row>
        <row r="18">
          <cell r="B18" t="str">
            <v>Bydel Grorud</v>
          </cell>
          <cell r="J18">
            <v>0.76348186076914692</v>
          </cell>
        </row>
        <row r="19">
          <cell r="B19" t="str">
            <v>Bydel Stovner</v>
          </cell>
          <cell r="J19">
            <v>0.68267533673943337</v>
          </cell>
        </row>
        <row r="20">
          <cell r="B20" t="str">
            <v>Bydel Alna</v>
          </cell>
          <cell r="J20">
            <v>0.70765488818323086</v>
          </cell>
        </row>
        <row r="21">
          <cell r="B21" t="str">
            <v>Bydel Østensjø</v>
          </cell>
          <cell r="J21">
            <v>0.83861859252823634</v>
          </cell>
        </row>
        <row r="22">
          <cell r="B22" t="str">
            <v xml:space="preserve">Bydel Nordstrand </v>
          </cell>
          <cell r="J22">
            <v>0.85542763157894741</v>
          </cell>
        </row>
        <row r="23">
          <cell r="B23" t="str">
            <v>Bydel Søndre Nordstrand</v>
          </cell>
          <cell r="J23">
            <v>0.74091676568069542</v>
          </cell>
        </row>
        <row r="46">
          <cell r="J46" t="str">
            <v>Andel saker behandlet innen 2 uker</v>
          </cell>
        </row>
        <row r="47">
          <cell r="B47" t="str">
            <v>Bydel Gamle Oslo</v>
          </cell>
          <cell r="J47">
            <v>0.24074074074074073</v>
          </cell>
        </row>
        <row r="48">
          <cell r="B48" t="str">
            <v>Bydel Grünerløkka</v>
          </cell>
          <cell r="J48">
            <v>6.0606060606060608E-2</v>
          </cell>
        </row>
        <row r="49">
          <cell r="B49" t="str">
            <v>Bydel Sagene</v>
          </cell>
          <cell r="J49">
            <v>0.17142857142857143</v>
          </cell>
        </row>
        <row r="50">
          <cell r="B50" t="str">
            <v>Bydel St. Hanshaugen</v>
          </cell>
          <cell r="J50">
            <v>0.33944954128440369</v>
          </cell>
        </row>
        <row r="51">
          <cell r="B51" t="str">
            <v>Bydel Frogner</v>
          </cell>
          <cell r="J51">
            <v>0.66666666666666663</v>
          </cell>
        </row>
        <row r="52">
          <cell r="B52" t="str">
            <v>Bydel Ullern</v>
          </cell>
          <cell r="J52">
            <v>0</v>
          </cell>
        </row>
        <row r="53">
          <cell r="B53" t="str">
            <v>Bydel Vestre Aker</v>
          </cell>
          <cell r="J53">
            <v>0.49056603773584906</v>
          </cell>
        </row>
        <row r="54">
          <cell r="B54" t="str">
            <v>Bydel Nordre Aker</v>
          </cell>
          <cell r="J54">
            <v>0.89189189189189189</v>
          </cell>
        </row>
        <row r="55">
          <cell r="B55" t="str">
            <v>Bydel Bjerke</v>
          </cell>
          <cell r="J55">
            <v>4.1666666666666664E-2</v>
          </cell>
        </row>
        <row r="56">
          <cell r="B56" t="str">
            <v>Bydel Grorud</v>
          </cell>
          <cell r="J56">
            <v>0</v>
          </cell>
        </row>
        <row r="57">
          <cell r="B57" t="str">
            <v>Bydel Stovner</v>
          </cell>
          <cell r="J57">
            <v>0</v>
          </cell>
        </row>
        <row r="58">
          <cell r="B58" t="str">
            <v>Bydel Alna</v>
          </cell>
          <cell r="J58">
            <v>9.5238095238095233E-2</v>
          </cell>
        </row>
        <row r="59">
          <cell r="B59" t="str">
            <v>Bydel Østensjø</v>
          </cell>
          <cell r="J59">
            <v>4.3478260869565216E-2</v>
          </cell>
        </row>
        <row r="60">
          <cell r="B60" t="str">
            <v>Bydel Nordstrand 1)</v>
          </cell>
          <cell r="J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 1-10 A KVP aldersfordelt"/>
      <sheetName val="Tab_1_11_A-Saksmengde_KVP"/>
      <sheetName val="Tab__1_11_B-tiltakskategori KVP"/>
      <sheetName val="Tab_1_11_E-Avsluttede_KVP"/>
      <sheetName val="Tabell_1-_14_-A-B-trusler,vold"/>
    </sheetNames>
    <sheetDataSet>
      <sheetData sheetId="0" refreshError="1"/>
      <sheetData sheetId="1" refreshError="1"/>
      <sheetData sheetId="2" refreshError="1"/>
      <sheetData sheetId="3">
        <row r="9">
          <cell r="V9" t="str">
            <v>Andel i ordinært arbeid Heltid/deltid (inkl midlertidig lønnstilskudd</v>
          </cell>
        </row>
        <row r="10">
          <cell r="U10" t="str">
            <v>Bydel Gamle Oslo</v>
          </cell>
          <cell r="V10">
            <v>0.5535714285714286</v>
          </cell>
        </row>
        <row r="11">
          <cell r="U11" t="str">
            <v>Bydel Grünerløkka</v>
          </cell>
          <cell r="V11">
            <v>0.43689320388349512</v>
          </cell>
        </row>
        <row r="12">
          <cell r="U12" t="str">
            <v>Bydel Sagene</v>
          </cell>
          <cell r="V12">
            <v>1</v>
          </cell>
        </row>
        <row r="13">
          <cell r="U13" t="str">
            <v>Bydel St. Hanshaugen</v>
          </cell>
          <cell r="V13">
            <v>0.7441860465116279</v>
          </cell>
        </row>
        <row r="14">
          <cell r="U14" t="str">
            <v>Bydel Frogner</v>
          </cell>
          <cell r="V14">
            <v>0.57499999999999996</v>
          </cell>
        </row>
        <row r="15">
          <cell r="U15" t="str">
            <v>Bydel Ullern</v>
          </cell>
          <cell r="V15" t="e">
            <v>#VALUE!</v>
          </cell>
        </row>
        <row r="16">
          <cell r="U16" t="str">
            <v>Bydel Vestre Aker</v>
          </cell>
          <cell r="V16">
            <v>0.4</v>
          </cell>
        </row>
        <row r="17">
          <cell r="U17" t="str">
            <v>Bydel Nordre Aker</v>
          </cell>
          <cell r="V17">
            <v>0.22580645161290322</v>
          </cell>
        </row>
        <row r="18">
          <cell r="U18" t="str">
            <v>Bydel Bjerke</v>
          </cell>
          <cell r="V18">
            <v>0.48780487804878048</v>
          </cell>
        </row>
        <row r="19">
          <cell r="U19" t="str">
            <v>Bydel Grorud</v>
          </cell>
          <cell r="V19">
            <v>0.97058823529411764</v>
          </cell>
        </row>
        <row r="20">
          <cell r="U20" t="str">
            <v>Bydel Stovner</v>
          </cell>
          <cell r="V20">
            <v>0.48214285714285715</v>
          </cell>
        </row>
        <row r="21">
          <cell r="U21" t="str">
            <v>Bydel Alna</v>
          </cell>
          <cell r="V21">
            <v>0.41428571428571431</v>
          </cell>
        </row>
        <row r="22">
          <cell r="U22" t="str">
            <v>Bydel Østensjø</v>
          </cell>
          <cell r="V22">
            <v>0.51111111111111107</v>
          </cell>
        </row>
        <row r="23">
          <cell r="U23" t="str">
            <v>Bydel Nordstrand</v>
          </cell>
          <cell r="V23">
            <v>0.55555555555555558</v>
          </cell>
        </row>
        <row r="24">
          <cell r="U24" t="str">
            <v>Bydel Søndre Nordstrand</v>
          </cell>
          <cell r="V24">
            <v>0.56603773584905659</v>
          </cell>
        </row>
        <row r="25">
          <cell r="U25" t="str">
            <v>SUM 1.- 3. tertial 2022</v>
          </cell>
          <cell r="V25">
            <v>0.52906976744186052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>
    <pageSetUpPr fitToPage="1"/>
  </sheetPr>
  <dimension ref="A1:AB39"/>
  <sheetViews>
    <sheetView showGridLines="0" tabSelected="1" zoomScaleNormal="100" workbookViewId="0">
      <selection activeCell="Q12" sqref="Q12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1.85546875" customWidth="1"/>
    <col min="3" max="3" width="8.7109375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</cols>
  <sheetData>
    <row r="1" spans="1:28" x14ac:dyDescent="0.2">
      <c r="A1" s="1" t="s">
        <v>0</v>
      </c>
    </row>
    <row r="2" spans="1:28" x14ac:dyDescent="0.2">
      <c r="A2" s="1"/>
    </row>
    <row r="3" spans="1:28" x14ac:dyDescent="0.2">
      <c r="A3" s="1" t="str">
        <f>A5</f>
        <v>Tabell 1 -1  Bydelenes endringer i sosialhjelpsrammen - i hele 1000 kroner, pr. 31.12.</v>
      </c>
    </row>
    <row r="5" spans="1:28" s="107" customFormat="1" ht="19.7" customHeight="1" thickBot="1" x14ac:dyDescent="0.25">
      <c r="A5" s="3" t="s">
        <v>1</v>
      </c>
    </row>
    <row r="6" spans="1:28" s="4" customFormat="1" ht="15.95" customHeight="1" thickBot="1" x14ac:dyDescent="0.25">
      <c r="A6" s="77"/>
      <c r="B6" s="61"/>
      <c r="C6" s="62"/>
      <c r="D6" s="1416" t="s">
        <v>2</v>
      </c>
      <c r="E6" s="1417"/>
      <c r="F6" s="1417"/>
      <c r="G6" s="1417"/>
      <c r="H6" s="1417"/>
      <c r="I6" s="1418"/>
      <c r="J6" s="63"/>
      <c r="K6" s="64"/>
      <c r="L6" s="107"/>
    </row>
    <row r="7" spans="1:28" s="4" customFormat="1" ht="95.45" customHeight="1" thickBot="1" x14ac:dyDescent="0.25">
      <c r="A7" s="78" t="s">
        <v>3</v>
      </c>
      <c r="B7" s="983" t="s">
        <v>4</v>
      </c>
      <c r="C7" s="6" t="s">
        <v>5</v>
      </c>
      <c r="D7" s="1413" t="s">
        <v>6</v>
      </c>
      <c r="E7" s="1414" t="s">
        <v>7</v>
      </c>
      <c r="F7" s="1414" t="s">
        <v>8</v>
      </c>
      <c r="G7" s="1414" t="s">
        <v>9</v>
      </c>
      <c r="H7" s="1414" t="s">
        <v>10</v>
      </c>
      <c r="I7" s="1137" t="s">
        <v>11</v>
      </c>
      <c r="J7" s="1136" t="s">
        <v>12</v>
      </c>
      <c r="K7" s="1138" t="s">
        <v>13</v>
      </c>
      <c r="L7" s="107"/>
    </row>
    <row r="8" spans="1:28" ht="15" customHeight="1" x14ac:dyDescent="0.2">
      <c r="A8" s="984">
        <v>1</v>
      </c>
      <c r="B8" s="567" t="s">
        <v>14</v>
      </c>
      <c r="C8" s="443"/>
      <c r="D8" s="1479">
        <v>0</v>
      </c>
      <c r="E8" s="1480">
        <v>0</v>
      </c>
      <c r="F8" s="1480">
        <v>0</v>
      </c>
      <c r="G8" s="1480">
        <v>0</v>
      </c>
      <c r="H8" s="1481">
        <v>0</v>
      </c>
      <c r="I8" s="791">
        <f>SUM(D8:H8)</f>
        <v>0</v>
      </c>
      <c r="J8" s="1157">
        <v>0</v>
      </c>
      <c r="K8" s="1158">
        <v>0</v>
      </c>
      <c r="L8" s="107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</row>
    <row r="9" spans="1:28" ht="15" customHeight="1" x14ac:dyDescent="0.2">
      <c r="A9" s="444">
        <v>2</v>
      </c>
      <c r="B9" s="445" t="s">
        <v>15</v>
      </c>
      <c r="C9" s="446"/>
      <c r="D9" s="1482">
        <v>0</v>
      </c>
      <c r="E9" s="1478">
        <v>0</v>
      </c>
      <c r="F9" s="1478">
        <v>8900</v>
      </c>
      <c r="G9" s="1478">
        <v>0</v>
      </c>
      <c r="H9" s="1483">
        <v>0</v>
      </c>
      <c r="I9" s="791">
        <f>SUM(D9:H9)</f>
        <v>8900</v>
      </c>
      <c r="J9" s="1068">
        <v>0</v>
      </c>
      <c r="K9" s="791">
        <v>3600</v>
      </c>
      <c r="L9" s="107"/>
      <c r="N9" s="335"/>
      <c r="O9" s="335"/>
      <c r="P9" s="335"/>
      <c r="Q9" s="335"/>
      <c r="R9" s="335"/>
      <c r="S9" s="335"/>
      <c r="T9" s="335" t="s">
        <v>16</v>
      </c>
      <c r="U9" s="335"/>
      <c r="V9" s="335"/>
      <c r="W9" s="335"/>
      <c r="X9" s="335"/>
      <c r="Y9" s="335"/>
      <c r="Z9" s="335"/>
      <c r="AA9" s="335"/>
      <c r="AB9" s="335"/>
    </row>
    <row r="10" spans="1:28" ht="15" customHeight="1" x14ac:dyDescent="0.2">
      <c r="A10" s="444">
        <v>3</v>
      </c>
      <c r="B10" s="445" t="s">
        <v>17</v>
      </c>
      <c r="C10" s="446"/>
      <c r="D10" s="1482">
        <v>0</v>
      </c>
      <c r="E10" s="1478">
        <v>0</v>
      </c>
      <c r="F10" s="1478">
        <v>3200</v>
      </c>
      <c r="G10" s="1478">
        <v>0</v>
      </c>
      <c r="H10" s="1483">
        <v>0</v>
      </c>
      <c r="I10" s="791">
        <f t="shared" ref="I10:I22" si="0">SUM(D10:H10)</f>
        <v>3200</v>
      </c>
      <c r="J10" s="1068">
        <v>0</v>
      </c>
      <c r="K10" s="791">
        <v>-200</v>
      </c>
      <c r="L10" s="107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</row>
    <row r="11" spans="1:28" ht="15" customHeight="1" x14ac:dyDescent="0.2">
      <c r="A11" s="444">
        <v>4</v>
      </c>
      <c r="B11" s="445" t="s">
        <v>18</v>
      </c>
      <c r="C11" s="446"/>
      <c r="D11" s="1482">
        <v>0</v>
      </c>
      <c r="E11" s="1478">
        <v>0</v>
      </c>
      <c r="F11" s="1478">
        <v>0</v>
      </c>
      <c r="G11" s="1478">
        <v>11398</v>
      </c>
      <c r="H11" s="1483">
        <v>0</v>
      </c>
      <c r="I11" s="791">
        <f t="shared" si="0"/>
        <v>11398</v>
      </c>
      <c r="J11" s="1068">
        <v>0</v>
      </c>
      <c r="K11" s="791">
        <v>9333</v>
      </c>
      <c r="L11" s="107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</row>
    <row r="12" spans="1:28" ht="15" customHeight="1" x14ac:dyDescent="0.2">
      <c r="A12" s="444">
        <v>5</v>
      </c>
      <c r="B12" s="445" t="s">
        <v>19</v>
      </c>
      <c r="C12" s="446"/>
      <c r="D12" s="1482">
        <v>0</v>
      </c>
      <c r="E12" s="1478">
        <v>0</v>
      </c>
      <c r="F12" s="1478">
        <v>17515</v>
      </c>
      <c r="G12" s="1478">
        <v>0</v>
      </c>
      <c r="H12" s="1483">
        <v>0</v>
      </c>
      <c r="I12" s="791">
        <f t="shared" si="0"/>
        <v>17515</v>
      </c>
      <c r="J12" s="1068">
        <v>0</v>
      </c>
      <c r="K12" s="791">
        <v>12505</v>
      </c>
      <c r="L12" s="107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</row>
    <row r="13" spans="1:28" ht="15" customHeight="1" x14ac:dyDescent="0.2">
      <c r="A13" s="447">
        <v>6</v>
      </c>
      <c r="B13" s="104" t="s">
        <v>20</v>
      </c>
      <c r="C13" s="443"/>
      <c r="D13" s="1482">
        <v>0</v>
      </c>
      <c r="E13" s="1478">
        <v>0</v>
      </c>
      <c r="F13" s="1478">
        <v>0</v>
      </c>
      <c r="G13" s="1478">
        <v>0</v>
      </c>
      <c r="H13" s="1483">
        <v>0</v>
      </c>
      <c r="I13" s="791">
        <f t="shared" si="0"/>
        <v>0</v>
      </c>
      <c r="J13" s="1068">
        <v>0</v>
      </c>
      <c r="K13" s="791">
        <v>0</v>
      </c>
      <c r="L13" s="107"/>
    </row>
    <row r="14" spans="1:28" ht="15" customHeight="1" x14ac:dyDescent="0.2">
      <c r="A14" s="447">
        <v>7</v>
      </c>
      <c r="B14" s="104" t="s">
        <v>21</v>
      </c>
      <c r="C14" s="443"/>
      <c r="D14" s="1482">
        <v>0</v>
      </c>
      <c r="E14" s="1478">
        <v>0</v>
      </c>
      <c r="F14" s="1478">
        <v>0</v>
      </c>
      <c r="G14" s="1478">
        <v>0</v>
      </c>
      <c r="H14" s="1483">
        <v>0</v>
      </c>
      <c r="I14" s="791">
        <f t="shared" si="0"/>
        <v>0</v>
      </c>
      <c r="J14" s="1068">
        <v>0</v>
      </c>
      <c r="K14" s="791">
        <v>0</v>
      </c>
      <c r="L14" s="107"/>
    </row>
    <row r="15" spans="1:28" ht="15" customHeight="1" x14ac:dyDescent="0.2">
      <c r="A15" s="444">
        <v>8</v>
      </c>
      <c r="B15" s="445" t="s">
        <v>22</v>
      </c>
      <c r="C15" s="446"/>
      <c r="D15" s="1482">
        <v>0</v>
      </c>
      <c r="E15" s="1478">
        <v>0</v>
      </c>
      <c r="F15" s="1478">
        <v>0</v>
      </c>
      <c r="G15" s="1478">
        <v>0</v>
      </c>
      <c r="H15" s="1483">
        <v>0</v>
      </c>
      <c r="I15" s="791">
        <f t="shared" si="0"/>
        <v>0</v>
      </c>
      <c r="J15" s="1068">
        <v>0</v>
      </c>
      <c r="K15" s="791">
        <v>0</v>
      </c>
      <c r="L15" s="107"/>
    </row>
    <row r="16" spans="1:28" ht="15" customHeight="1" x14ac:dyDescent="0.2">
      <c r="A16" s="444">
        <v>9</v>
      </c>
      <c r="B16" s="445" t="s">
        <v>23</v>
      </c>
      <c r="C16" s="446"/>
      <c r="D16" s="1482">
        <v>0</v>
      </c>
      <c r="E16" s="1478">
        <v>0</v>
      </c>
      <c r="F16" s="1478">
        <v>0</v>
      </c>
      <c r="G16" s="1478">
        <v>0</v>
      </c>
      <c r="H16" s="1483">
        <v>0</v>
      </c>
      <c r="I16" s="791">
        <f t="shared" si="0"/>
        <v>0</v>
      </c>
      <c r="J16" s="1068">
        <v>0</v>
      </c>
      <c r="K16" s="791">
        <v>0</v>
      </c>
      <c r="L16" s="107"/>
    </row>
    <row r="17" spans="1:17" ht="15" customHeight="1" x14ac:dyDescent="0.2">
      <c r="A17" s="444">
        <v>10</v>
      </c>
      <c r="B17" s="445" t="s">
        <v>24</v>
      </c>
      <c r="C17" s="446"/>
      <c r="D17" s="1482">
        <v>0</v>
      </c>
      <c r="E17" s="1478">
        <v>0</v>
      </c>
      <c r="F17" s="1478">
        <v>0</v>
      </c>
      <c r="G17" s="1478">
        <v>0</v>
      </c>
      <c r="H17" s="1483">
        <v>0</v>
      </c>
      <c r="I17" s="791">
        <f t="shared" si="0"/>
        <v>0</v>
      </c>
      <c r="J17" s="1068">
        <v>0</v>
      </c>
      <c r="K17" s="791">
        <v>0</v>
      </c>
      <c r="L17" s="107"/>
    </row>
    <row r="18" spans="1:17" ht="15" customHeight="1" x14ac:dyDescent="0.2">
      <c r="A18" s="447">
        <v>11</v>
      </c>
      <c r="B18" s="104" t="s">
        <v>25</v>
      </c>
      <c r="C18" s="443"/>
      <c r="D18" s="1482">
        <v>0</v>
      </c>
      <c r="E18" s="1478">
        <v>0</v>
      </c>
      <c r="F18" s="1478">
        <v>20000</v>
      </c>
      <c r="G18" s="1478">
        <v>0</v>
      </c>
      <c r="H18" s="1483">
        <v>0</v>
      </c>
      <c r="I18" s="791">
        <f t="shared" si="0"/>
        <v>20000</v>
      </c>
      <c r="J18" s="1068">
        <v>0</v>
      </c>
      <c r="K18" s="791">
        <v>24974</v>
      </c>
      <c r="L18" s="107"/>
    </row>
    <row r="19" spans="1:17" ht="15" customHeight="1" x14ac:dyDescent="0.2">
      <c r="A19" s="444">
        <v>12</v>
      </c>
      <c r="B19" s="445" t="s">
        <v>26</v>
      </c>
      <c r="C19" s="446"/>
      <c r="D19" s="1482">
        <v>0</v>
      </c>
      <c r="E19" s="1478">
        <v>0</v>
      </c>
      <c r="F19" s="1478">
        <v>0</v>
      </c>
      <c r="G19" s="1478">
        <v>0</v>
      </c>
      <c r="H19" s="1483">
        <v>26715</v>
      </c>
      <c r="I19" s="791">
        <f t="shared" si="0"/>
        <v>26715</v>
      </c>
      <c r="J19" s="1068">
        <v>0</v>
      </c>
      <c r="K19" s="791">
        <v>18627</v>
      </c>
      <c r="L19" s="107"/>
    </row>
    <row r="20" spans="1:17" ht="15" customHeight="1" x14ac:dyDescent="0.2">
      <c r="A20" s="444">
        <v>13</v>
      </c>
      <c r="B20" s="445" t="s">
        <v>27</v>
      </c>
      <c r="C20" s="446"/>
      <c r="D20" s="1482">
        <v>0</v>
      </c>
      <c r="E20" s="1478">
        <v>0</v>
      </c>
      <c r="F20" s="1478">
        <v>0</v>
      </c>
      <c r="G20" s="1478">
        <v>0</v>
      </c>
      <c r="H20" s="1483">
        <v>0</v>
      </c>
      <c r="I20" s="791">
        <f t="shared" si="0"/>
        <v>0</v>
      </c>
      <c r="J20" s="1068">
        <v>0</v>
      </c>
      <c r="K20" s="791">
        <v>0</v>
      </c>
      <c r="L20" s="107"/>
    </row>
    <row r="21" spans="1:17" ht="15" customHeight="1" x14ac:dyDescent="0.2">
      <c r="A21" s="444">
        <v>14</v>
      </c>
      <c r="B21" s="445" t="s">
        <v>28</v>
      </c>
      <c r="C21" s="446"/>
      <c r="D21" s="1482">
        <v>0</v>
      </c>
      <c r="E21" s="1478">
        <v>0</v>
      </c>
      <c r="F21" s="1478">
        <v>0</v>
      </c>
      <c r="G21" s="1478">
        <v>0</v>
      </c>
      <c r="H21" s="1483">
        <v>7735</v>
      </c>
      <c r="I21" s="791">
        <f t="shared" si="0"/>
        <v>7735</v>
      </c>
      <c r="J21" s="1068">
        <v>0</v>
      </c>
      <c r="K21" s="791">
        <v>6500</v>
      </c>
      <c r="L21" s="107"/>
    </row>
    <row r="22" spans="1:17" ht="15" customHeight="1" thickBot="1" x14ac:dyDescent="0.25">
      <c r="A22" s="1070">
        <v>15</v>
      </c>
      <c r="B22" s="1071" t="s">
        <v>29</v>
      </c>
      <c r="C22" s="448"/>
      <c r="D22" s="1484">
        <v>0</v>
      </c>
      <c r="E22" s="1485">
        <v>0</v>
      </c>
      <c r="F22" s="1485">
        <v>0</v>
      </c>
      <c r="G22" s="1485">
        <v>0</v>
      </c>
      <c r="H22" s="1486">
        <v>0</v>
      </c>
      <c r="I22" s="791">
        <f t="shared" si="0"/>
        <v>0</v>
      </c>
      <c r="J22" s="1069">
        <v>0</v>
      </c>
      <c r="K22" s="792">
        <v>0</v>
      </c>
      <c r="L22" s="107"/>
    </row>
    <row r="23" spans="1:17" s="9" customFormat="1" x14ac:dyDescent="0.2">
      <c r="A23" s="1072"/>
      <c r="B23" s="1073" t="s">
        <v>481</v>
      </c>
      <c r="C23" s="1074">
        <v>0</v>
      </c>
      <c r="D23" s="1473">
        <f t="shared" ref="D23:K23" si="1">SUM(D8:D22)</f>
        <v>0</v>
      </c>
      <c r="E23" s="1473">
        <f t="shared" si="1"/>
        <v>0</v>
      </c>
      <c r="F23" s="1473">
        <f t="shared" si="1"/>
        <v>49615</v>
      </c>
      <c r="G23" s="1473">
        <f t="shared" si="1"/>
        <v>11398</v>
      </c>
      <c r="H23" s="1473">
        <f t="shared" si="1"/>
        <v>34450</v>
      </c>
      <c r="I23" s="1076">
        <f t="shared" si="1"/>
        <v>95463</v>
      </c>
      <c r="J23" s="1075">
        <f t="shared" si="1"/>
        <v>0</v>
      </c>
      <c r="K23" s="1077">
        <f t="shared" si="1"/>
        <v>75339</v>
      </c>
      <c r="L23" s="3"/>
    </row>
    <row r="24" spans="1:17" s="9" customFormat="1" x14ac:dyDescent="0.2">
      <c r="A24" s="1474"/>
      <c r="B24" s="1475" t="s">
        <v>30</v>
      </c>
      <c r="C24" s="1476">
        <v>0</v>
      </c>
      <c r="D24" s="791">
        <v>0</v>
      </c>
      <c r="E24" s="791">
        <v>0</v>
      </c>
      <c r="F24" s="791">
        <v>65802</v>
      </c>
      <c r="G24" s="791">
        <v>22911</v>
      </c>
      <c r="H24" s="791">
        <v>8565</v>
      </c>
      <c r="I24" s="791">
        <v>97278</v>
      </c>
      <c r="J24" s="1068">
        <v>200</v>
      </c>
      <c r="K24" s="1477">
        <v>75339</v>
      </c>
      <c r="L24" s="3"/>
    </row>
    <row r="25" spans="1:17" x14ac:dyDescent="0.2">
      <c r="A25" s="447"/>
      <c r="B25" s="104" t="s">
        <v>31</v>
      </c>
      <c r="C25" s="443">
        <v>0</v>
      </c>
      <c r="D25" s="791">
        <v>0</v>
      </c>
      <c r="E25" s="791">
        <v>0</v>
      </c>
      <c r="F25" s="791">
        <v>59706</v>
      </c>
      <c r="G25" s="791">
        <v>9333</v>
      </c>
      <c r="H25" s="791">
        <v>6500</v>
      </c>
      <c r="I25" s="791">
        <v>75539</v>
      </c>
      <c r="J25" s="1068">
        <v>200</v>
      </c>
      <c r="K25" s="1123">
        <v>75339</v>
      </c>
      <c r="L25" s="107"/>
    </row>
    <row r="26" spans="1:17" x14ac:dyDescent="0.2">
      <c r="A26" s="447"/>
      <c r="B26" s="104" t="s">
        <v>32</v>
      </c>
      <c r="C26" s="443">
        <v>0</v>
      </c>
      <c r="D26" s="1068">
        <v>0</v>
      </c>
      <c r="E26" s="791">
        <v>0</v>
      </c>
      <c r="F26" s="791">
        <v>83168</v>
      </c>
      <c r="G26" s="791">
        <v>7681</v>
      </c>
      <c r="H26" s="791">
        <v>0</v>
      </c>
      <c r="I26" s="791">
        <v>90849</v>
      </c>
      <c r="J26" s="1068">
        <v>18600</v>
      </c>
      <c r="K26" s="1123">
        <v>59788</v>
      </c>
      <c r="L26" s="107"/>
    </row>
    <row r="27" spans="1:17" x14ac:dyDescent="0.2">
      <c r="A27" s="447"/>
      <c r="B27" s="104" t="s">
        <v>33</v>
      </c>
      <c r="C27" s="443">
        <v>0</v>
      </c>
      <c r="D27" s="1068">
        <v>1000</v>
      </c>
      <c r="E27" s="791">
        <v>0</v>
      </c>
      <c r="F27" s="791">
        <v>62133</v>
      </c>
      <c r="G27" s="791">
        <v>3912</v>
      </c>
      <c r="H27" s="791">
        <v>0</v>
      </c>
      <c r="I27" s="791">
        <v>67045</v>
      </c>
      <c r="J27" s="1068">
        <v>7257</v>
      </c>
      <c r="K27" s="179">
        <v>59788</v>
      </c>
      <c r="L27" s="107"/>
    </row>
    <row r="28" spans="1:17" x14ac:dyDescent="0.2">
      <c r="A28" s="447"/>
      <c r="B28" s="104" t="s">
        <v>34</v>
      </c>
      <c r="C28" s="443">
        <v>0</v>
      </c>
      <c r="D28" s="1068">
        <v>0</v>
      </c>
      <c r="E28" s="791">
        <v>0</v>
      </c>
      <c r="F28" s="791">
        <v>56664</v>
      </c>
      <c r="G28" s="791">
        <v>890</v>
      </c>
      <c r="H28" s="791">
        <v>0</v>
      </c>
      <c r="I28" s="791">
        <v>57554</v>
      </c>
      <c r="J28" s="1068">
        <v>13160</v>
      </c>
      <c r="K28" s="179">
        <v>44394</v>
      </c>
      <c r="L28" s="107"/>
    </row>
    <row r="29" spans="1:17" x14ac:dyDescent="0.2">
      <c r="A29" s="447"/>
      <c r="B29" s="104" t="s">
        <v>35</v>
      </c>
      <c r="C29" s="443">
        <v>0</v>
      </c>
      <c r="D29" s="1068">
        <v>6850</v>
      </c>
      <c r="E29" s="791">
        <v>0</v>
      </c>
      <c r="F29" s="791">
        <v>65052</v>
      </c>
      <c r="G29" s="791">
        <v>6374</v>
      </c>
      <c r="H29" s="791">
        <v>5744</v>
      </c>
      <c r="I29" s="791">
        <v>84020</v>
      </c>
      <c r="J29" s="1068">
        <v>9311</v>
      </c>
      <c r="K29" s="179">
        <v>74709</v>
      </c>
      <c r="L29" s="107"/>
    </row>
    <row r="30" spans="1:17" x14ac:dyDescent="0.2">
      <c r="A30" s="447"/>
      <c r="B30" s="104" t="s">
        <v>36</v>
      </c>
      <c r="C30" s="443">
        <v>0</v>
      </c>
      <c r="D30" s="1068">
        <v>24323</v>
      </c>
      <c r="E30" s="791">
        <v>23001</v>
      </c>
      <c r="F30" s="791">
        <v>51347</v>
      </c>
      <c r="G30" s="791">
        <v>14136</v>
      </c>
      <c r="H30" s="791">
        <v>19000</v>
      </c>
      <c r="I30" s="791">
        <v>131807</v>
      </c>
      <c r="J30" s="1068">
        <v>13496</v>
      </c>
      <c r="K30" s="179">
        <v>118311</v>
      </c>
      <c r="L30" s="107"/>
      <c r="Q30" t="s">
        <v>16</v>
      </c>
    </row>
    <row r="31" spans="1:17" s="9" customFormat="1" x14ac:dyDescent="0.2">
      <c r="A31" s="447"/>
      <c r="B31" s="104" t="s">
        <v>37</v>
      </c>
      <c r="C31" s="443">
        <v>0</v>
      </c>
      <c r="D31" s="1068">
        <v>17361</v>
      </c>
      <c r="E31" s="791">
        <v>0</v>
      </c>
      <c r="F31" s="791">
        <v>51050</v>
      </c>
      <c r="G31" s="791">
        <v>6208</v>
      </c>
      <c r="H31" s="791">
        <v>6536</v>
      </c>
      <c r="I31" s="791">
        <v>81155</v>
      </c>
      <c r="J31" s="1068">
        <v>28694</v>
      </c>
      <c r="K31" s="179">
        <v>52461</v>
      </c>
      <c r="L31" s="3"/>
      <c r="P31" s="9" t="s">
        <v>16</v>
      </c>
    </row>
    <row r="32" spans="1:17" ht="13.5" thickBot="1" x14ac:dyDescent="0.25">
      <c r="A32" s="1078"/>
      <c r="B32" s="774" t="s">
        <v>38</v>
      </c>
      <c r="C32" s="1079">
        <v>0</v>
      </c>
      <c r="D32" s="1069">
        <v>12429</v>
      </c>
      <c r="E32" s="792">
        <v>0</v>
      </c>
      <c r="F32" s="792">
        <v>40098</v>
      </c>
      <c r="G32" s="792">
        <v>7984</v>
      </c>
      <c r="H32" s="792">
        <v>6674</v>
      </c>
      <c r="I32" s="792">
        <v>67185</v>
      </c>
      <c r="J32" s="1069">
        <v>7658.999999998</v>
      </c>
      <c r="K32" s="162">
        <v>59526.000000002001</v>
      </c>
      <c r="L32" s="107"/>
    </row>
    <row r="33" spans="1:15" s="9" customFormat="1" ht="15" hidden="1" customHeight="1" outlineLevel="1" x14ac:dyDescent="0.2">
      <c r="A33" s="164"/>
      <c r="B33" s="104" t="s">
        <v>39</v>
      </c>
      <c r="C33" s="108">
        <v>0</v>
      </c>
      <c r="D33" s="406">
        <v>11449</v>
      </c>
      <c r="E33" s="106">
        <v>0</v>
      </c>
      <c r="F33" s="106">
        <v>40098</v>
      </c>
      <c r="G33" s="106">
        <v>7984</v>
      </c>
      <c r="H33" s="110">
        <v>7596</v>
      </c>
      <c r="I33" s="131">
        <v>67127</v>
      </c>
      <c r="J33" s="131">
        <v>1964</v>
      </c>
      <c r="K33" s="410">
        <v>65163</v>
      </c>
      <c r="L33" s="107"/>
      <c r="O33" s="9" t="s">
        <v>16</v>
      </c>
    </row>
    <row r="34" spans="1:15" s="9" customFormat="1" ht="13.5" hidden="1" outlineLevel="1" thickBot="1" x14ac:dyDescent="0.25">
      <c r="A34" s="236"/>
      <c r="B34" s="75" t="s">
        <v>40</v>
      </c>
      <c r="C34" s="66">
        <v>0</v>
      </c>
      <c r="D34" s="407">
        <v>11449</v>
      </c>
      <c r="E34" s="408">
        <v>0</v>
      </c>
      <c r="F34" s="408">
        <v>41523</v>
      </c>
      <c r="G34" s="408">
        <v>7454</v>
      </c>
      <c r="H34" s="409">
        <v>7474</v>
      </c>
      <c r="I34" s="237">
        <v>67900</v>
      </c>
      <c r="J34" s="237">
        <v>1941</v>
      </c>
      <c r="K34" s="361">
        <v>65959</v>
      </c>
      <c r="L34" s="107"/>
    </row>
    <row r="35" spans="1:15" hidden="1" collapsed="1" x14ac:dyDescent="0.2">
      <c r="A35" s="148"/>
      <c r="B35" s="149" t="s">
        <v>41</v>
      </c>
      <c r="C35" s="150">
        <v>0</v>
      </c>
      <c r="D35" s="151">
        <v>14962</v>
      </c>
      <c r="E35" s="152">
        <v>0</v>
      </c>
      <c r="F35" s="152">
        <v>39943</v>
      </c>
      <c r="G35" s="152">
        <v>7326</v>
      </c>
      <c r="H35" s="153">
        <v>7200</v>
      </c>
      <c r="I35" s="154">
        <v>69431</v>
      </c>
      <c r="J35" s="154">
        <v>11503</v>
      </c>
      <c r="K35" s="154">
        <v>57928</v>
      </c>
      <c r="L35" s="107"/>
    </row>
    <row r="36" spans="1:15" s="9" customFormat="1" ht="15" hidden="1" customHeight="1" x14ac:dyDescent="0.2">
      <c r="A36" s="74"/>
      <c r="B36" s="104" t="s">
        <v>42</v>
      </c>
      <c r="C36" s="108"/>
      <c r="D36" s="105">
        <v>13962</v>
      </c>
      <c r="E36" s="106">
        <v>0</v>
      </c>
      <c r="F36" s="106">
        <v>39538</v>
      </c>
      <c r="G36" s="106">
        <v>7326</v>
      </c>
      <c r="H36" s="110">
        <v>9200</v>
      </c>
      <c r="I36" s="131">
        <v>70026</v>
      </c>
      <c r="J36" s="131">
        <v>11520</v>
      </c>
      <c r="K36" s="131">
        <v>58506</v>
      </c>
      <c r="L36" s="107"/>
    </row>
    <row r="37" spans="1:15" s="9" customFormat="1" ht="15" hidden="1" customHeight="1" thickBot="1" x14ac:dyDescent="0.25">
      <c r="A37" s="79"/>
      <c r="B37" s="75" t="s">
        <v>43</v>
      </c>
      <c r="C37" s="66">
        <v>0</v>
      </c>
      <c r="D37" s="67">
        <v>13962</v>
      </c>
      <c r="E37" s="68">
        <v>0</v>
      </c>
      <c r="F37" s="68">
        <v>41338</v>
      </c>
      <c r="G37" s="68">
        <v>7326</v>
      </c>
      <c r="H37" s="69">
        <v>1200</v>
      </c>
      <c r="I37" s="132">
        <v>63826</v>
      </c>
      <c r="J37" s="132">
        <v>10478.000000000386</v>
      </c>
      <c r="K37" s="132">
        <v>53347.999999999614</v>
      </c>
      <c r="L37" s="107"/>
    </row>
    <row r="38" spans="1:15" ht="13.5" hidden="1" thickBot="1" x14ac:dyDescent="0.25">
      <c r="A38" s="80"/>
      <c r="B38" s="76" t="s">
        <v>44</v>
      </c>
      <c r="C38" s="70">
        <v>0</v>
      </c>
      <c r="D38" s="71">
        <v>17718</v>
      </c>
      <c r="E38" s="72">
        <v>2451</v>
      </c>
      <c r="F38" s="72">
        <v>25139</v>
      </c>
      <c r="G38" s="72">
        <v>0</v>
      </c>
      <c r="H38" s="70">
        <v>2000</v>
      </c>
      <c r="I38" s="133">
        <v>47308</v>
      </c>
      <c r="J38" s="133">
        <v>23001</v>
      </c>
      <c r="K38" s="133">
        <v>24307</v>
      </c>
    </row>
    <row r="39" spans="1:15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46"/>
  <sheetViews>
    <sheetView showGridLines="0" zoomScaleNormal="100" workbookViewId="0">
      <selection activeCell="M12" sqref="M12"/>
    </sheetView>
  </sheetViews>
  <sheetFormatPr baseColWidth="10" defaultColWidth="11.42578125" defaultRowHeight="12.75" outlineLevelRow="1" x14ac:dyDescent="0.2"/>
  <cols>
    <col min="1" max="1" width="8.140625" style="264" customWidth="1"/>
    <col min="2" max="2" width="22" style="264" customWidth="1"/>
    <col min="3" max="3" width="17.28515625" style="264" customWidth="1"/>
    <col min="4" max="4" width="7.7109375" style="264" customWidth="1"/>
    <col min="5" max="5" width="8.7109375" style="264" customWidth="1"/>
    <col min="6" max="6" width="7.7109375" style="264" customWidth="1"/>
    <col min="7" max="7" width="8.7109375" style="264" customWidth="1"/>
    <col min="8" max="8" width="11.42578125" style="265" customWidth="1"/>
    <col min="9" max="9" width="11.42578125" style="264" customWidth="1"/>
    <col min="10" max="16384" width="11.42578125" style="264"/>
  </cols>
  <sheetData>
    <row r="2" spans="1:12" x14ac:dyDescent="0.2">
      <c r="A2" s="34" t="s">
        <v>0</v>
      </c>
    </row>
    <row r="3" spans="1:12" x14ac:dyDescent="0.2">
      <c r="A3" s="34"/>
    </row>
    <row r="4" spans="1:12" x14ac:dyDescent="0.2">
      <c r="A4" s="34" t="str">
        <f>A9</f>
        <v>Tabell 1-10-A  Kvalifiseringsprogrammet - antall deltakere i program pr 31.12.  -  aldersfordelt</v>
      </c>
    </row>
    <row r="6" spans="1:12" x14ac:dyDescent="0.2">
      <c r="A6" s="545" t="s">
        <v>195</v>
      </c>
      <c r="J6" s="1065"/>
    </row>
    <row r="7" spans="1:12" x14ac:dyDescent="0.2">
      <c r="A7" s="545"/>
      <c r="J7" s="1065"/>
      <c r="L7" s="478"/>
    </row>
    <row r="8" spans="1:12" x14ac:dyDescent="0.2">
      <c r="A8" s="545"/>
      <c r="J8" s="1065"/>
      <c r="L8" s="478"/>
    </row>
    <row r="9" spans="1:12" ht="23.45" customHeight="1" thickBot="1" x14ac:dyDescent="0.25">
      <c r="A9" s="252" t="s">
        <v>196</v>
      </c>
      <c r="B9" s="253"/>
      <c r="C9" s="253"/>
      <c r="D9" s="254"/>
      <c r="E9" s="255"/>
      <c r="F9" s="255"/>
      <c r="G9" s="255"/>
      <c r="J9" s="1065"/>
      <c r="L9" s="478"/>
    </row>
    <row r="10" spans="1:12" ht="42.75" customHeight="1" x14ac:dyDescent="0.2">
      <c r="A10" s="1433" t="s">
        <v>3</v>
      </c>
      <c r="B10" s="1435" t="s">
        <v>4</v>
      </c>
      <c r="C10" s="1437" t="s">
        <v>197</v>
      </c>
      <c r="D10" s="1431" t="s">
        <v>198</v>
      </c>
      <c r="E10" s="1431"/>
      <c r="F10" s="1431" t="s">
        <v>199</v>
      </c>
      <c r="G10" s="1432"/>
      <c r="J10" s="1065"/>
      <c r="L10" s="478"/>
    </row>
    <row r="11" spans="1:12" ht="17.25" customHeight="1" thickBot="1" x14ac:dyDescent="0.25">
      <c r="A11" s="1434"/>
      <c r="B11" s="1436"/>
      <c r="C11" s="1438"/>
      <c r="D11" s="296" t="s">
        <v>200</v>
      </c>
      <c r="E11" s="349" t="s">
        <v>201</v>
      </c>
      <c r="F11" s="296" t="s">
        <v>200</v>
      </c>
      <c r="G11" s="368" t="s">
        <v>201</v>
      </c>
      <c r="J11" s="1065"/>
      <c r="L11" s="478"/>
    </row>
    <row r="12" spans="1:12" ht="15" customHeight="1" x14ac:dyDescent="0.2">
      <c r="A12" s="369">
        <v>1</v>
      </c>
      <c r="B12" s="370" t="s">
        <v>14</v>
      </c>
      <c r="C12" s="1294">
        <v>228</v>
      </c>
      <c r="D12" s="1299">
        <v>2</v>
      </c>
      <c r="E12" s="371">
        <f>D12/C12</f>
        <v>8.771929824561403E-3</v>
      </c>
      <c r="F12" s="1299">
        <v>226</v>
      </c>
      <c r="G12" s="371">
        <f t="shared" ref="G12:G26" si="0">F12/$C12</f>
        <v>0.99122807017543857</v>
      </c>
      <c r="J12" s="1065"/>
      <c r="L12" s="478"/>
    </row>
    <row r="13" spans="1:12" ht="15" customHeight="1" x14ac:dyDescent="0.2">
      <c r="A13" s="257">
        <v>2</v>
      </c>
      <c r="B13" s="256" t="s">
        <v>15</v>
      </c>
      <c r="C13" s="1295">
        <v>119</v>
      </c>
      <c r="D13" s="1300">
        <v>6</v>
      </c>
      <c r="E13" s="372">
        <f t="shared" ref="E13:E27" si="1">D13/C13</f>
        <v>5.0420168067226892E-2</v>
      </c>
      <c r="F13" s="1300">
        <v>113</v>
      </c>
      <c r="G13" s="372">
        <f t="shared" si="0"/>
        <v>0.94957983193277307</v>
      </c>
      <c r="J13" s="1065"/>
      <c r="L13" s="478"/>
    </row>
    <row r="14" spans="1:12" ht="15" customHeight="1" x14ac:dyDescent="0.2">
      <c r="A14" s="257">
        <v>3</v>
      </c>
      <c r="B14" s="256" t="s">
        <v>17</v>
      </c>
      <c r="C14" s="1295">
        <v>75</v>
      </c>
      <c r="D14" s="1300">
        <v>4</v>
      </c>
      <c r="E14" s="372">
        <f t="shared" si="1"/>
        <v>5.3333333333333337E-2</v>
      </c>
      <c r="F14" s="1300">
        <v>71</v>
      </c>
      <c r="G14" s="372">
        <f t="shared" si="0"/>
        <v>0.94666666666666666</v>
      </c>
      <c r="J14" s="1065" t="s">
        <v>16</v>
      </c>
      <c r="L14" s="478"/>
    </row>
    <row r="15" spans="1:12" ht="15" customHeight="1" x14ac:dyDescent="0.2">
      <c r="A15" s="257">
        <v>4</v>
      </c>
      <c r="B15" s="256" t="s">
        <v>18</v>
      </c>
      <c r="C15" s="1295">
        <v>95</v>
      </c>
      <c r="D15" s="1300">
        <v>10</v>
      </c>
      <c r="E15" s="372">
        <f t="shared" si="1"/>
        <v>0.10526315789473684</v>
      </c>
      <c r="F15" s="1300">
        <v>85</v>
      </c>
      <c r="G15" s="372">
        <f t="shared" si="0"/>
        <v>0.89473684210526316</v>
      </c>
      <c r="I15" s="1000"/>
      <c r="J15" s="1065"/>
      <c r="K15" s="1000"/>
      <c r="L15" s="1000"/>
    </row>
    <row r="16" spans="1:12" ht="15" customHeight="1" x14ac:dyDescent="0.2">
      <c r="A16" s="257">
        <v>5</v>
      </c>
      <c r="B16" s="256" t="s">
        <v>19</v>
      </c>
      <c r="C16" s="1295">
        <v>104</v>
      </c>
      <c r="D16" s="1300">
        <v>7</v>
      </c>
      <c r="E16" s="372">
        <f t="shared" si="1"/>
        <v>6.7307692307692304E-2</v>
      </c>
      <c r="F16" s="1300">
        <v>97</v>
      </c>
      <c r="G16" s="372">
        <f t="shared" si="0"/>
        <v>0.93269230769230771</v>
      </c>
      <c r="J16" s="1065"/>
    </row>
    <row r="17" spans="1:14" ht="15" customHeight="1" x14ac:dyDescent="0.2">
      <c r="A17" s="257">
        <v>6</v>
      </c>
      <c r="B17" s="256" t="s">
        <v>20</v>
      </c>
      <c r="C17" s="1295">
        <v>25</v>
      </c>
      <c r="D17" s="1300">
        <v>1</v>
      </c>
      <c r="E17" s="372">
        <f t="shared" si="1"/>
        <v>0.04</v>
      </c>
      <c r="F17" s="1300">
        <v>24</v>
      </c>
      <c r="G17" s="372">
        <f t="shared" si="0"/>
        <v>0.96</v>
      </c>
      <c r="J17" s="1066"/>
      <c r="L17" s="478"/>
    </row>
    <row r="18" spans="1:14" ht="15" customHeight="1" x14ac:dyDescent="0.2">
      <c r="A18" s="257">
        <v>7</v>
      </c>
      <c r="B18" s="256" t="s">
        <v>21</v>
      </c>
      <c r="C18" s="1295">
        <v>35</v>
      </c>
      <c r="D18" s="1300">
        <v>2</v>
      </c>
      <c r="E18" s="372">
        <f t="shared" si="1"/>
        <v>5.7142857142857141E-2</v>
      </c>
      <c r="F18" s="1300">
        <v>33</v>
      </c>
      <c r="G18" s="372">
        <f t="shared" si="0"/>
        <v>0.94285714285714284</v>
      </c>
    </row>
    <row r="19" spans="1:14" ht="15" customHeight="1" x14ac:dyDescent="0.2">
      <c r="A19" s="257">
        <v>8</v>
      </c>
      <c r="B19" s="256" t="s">
        <v>22</v>
      </c>
      <c r="C19" s="1295">
        <v>61</v>
      </c>
      <c r="D19" s="1300">
        <v>5</v>
      </c>
      <c r="E19" s="372">
        <f t="shared" si="1"/>
        <v>8.1967213114754092E-2</v>
      </c>
      <c r="F19" s="1300">
        <v>56</v>
      </c>
      <c r="G19" s="372">
        <f t="shared" si="0"/>
        <v>0.91803278688524592</v>
      </c>
      <c r="J19" s="1067"/>
      <c r="L19" s="478"/>
    </row>
    <row r="20" spans="1:14" ht="15" customHeight="1" x14ac:dyDescent="0.2">
      <c r="A20" s="257">
        <v>9</v>
      </c>
      <c r="B20" s="256" t="s">
        <v>23</v>
      </c>
      <c r="C20" s="1295">
        <v>99</v>
      </c>
      <c r="D20" s="1300">
        <v>3</v>
      </c>
      <c r="E20" s="372">
        <f t="shared" si="1"/>
        <v>3.0303030303030304E-2</v>
      </c>
      <c r="F20" s="1300">
        <v>96</v>
      </c>
      <c r="G20" s="372">
        <f t="shared" si="0"/>
        <v>0.96969696969696972</v>
      </c>
    </row>
    <row r="21" spans="1:14" ht="15" customHeight="1" x14ac:dyDescent="0.2">
      <c r="A21" s="257">
        <v>10</v>
      </c>
      <c r="B21" s="256" t="s">
        <v>24</v>
      </c>
      <c r="C21" s="1295">
        <v>88</v>
      </c>
      <c r="D21" s="1300">
        <v>2</v>
      </c>
      <c r="E21" s="372">
        <f t="shared" si="1"/>
        <v>2.2727272727272728E-2</v>
      </c>
      <c r="F21" s="1300">
        <v>86</v>
      </c>
      <c r="G21" s="372">
        <f t="shared" si="0"/>
        <v>0.97727272727272729</v>
      </c>
      <c r="J21" s="1066"/>
      <c r="L21" s="478"/>
    </row>
    <row r="22" spans="1:14" ht="15" customHeight="1" x14ac:dyDescent="0.2">
      <c r="A22" s="257">
        <v>11</v>
      </c>
      <c r="B22" s="256" t="s">
        <v>25</v>
      </c>
      <c r="C22" s="1295">
        <v>136</v>
      </c>
      <c r="D22" s="1300">
        <v>2</v>
      </c>
      <c r="E22" s="372">
        <f t="shared" si="1"/>
        <v>1.4705882352941176E-2</v>
      </c>
      <c r="F22" s="1300">
        <v>134</v>
      </c>
      <c r="G22" s="372">
        <f t="shared" si="0"/>
        <v>0.98529411764705888</v>
      </c>
    </row>
    <row r="23" spans="1:14" ht="15" customHeight="1" x14ac:dyDescent="0.2">
      <c r="A23" s="257">
        <v>12</v>
      </c>
      <c r="B23" s="256" t="s">
        <v>26</v>
      </c>
      <c r="C23" s="1295">
        <v>141</v>
      </c>
      <c r="D23" s="1300">
        <v>6</v>
      </c>
      <c r="E23" s="372">
        <f t="shared" si="1"/>
        <v>4.2553191489361701E-2</v>
      </c>
      <c r="F23" s="1300">
        <v>135</v>
      </c>
      <c r="G23" s="372">
        <f t="shared" si="0"/>
        <v>0.95744680851063835</v>
      </c>
      <c r="J23" s="1066"/>
      <c r="L23" s="478"/>
    </row>
    <row r="24" spans="1:14" ht="15" customHeight="1" x14ac:dyDescent="0.2">
      <c r="A24" s="257">
        <v>13</v>
      </c>
      <c r="B24" s="256" t="s">
        <v>27</v>
      </c>
      <c r="C24" s="1295">
        <v>73</v>
      </c>
      <c r="D24" s="1300">
        <v>4</v>
      </c>
      <c r="E24" s="372">
        <f t="shared" si="1"/>
        <v>5.4794520547945202E-2</v>
      </c>
      <c r="F24" s="1300">
        <v>69</v>
      </c>
      <c r="G24" s="372">
        <f t="shared" si="0"/>
        <v>0.9452054794520548</v>
      </c>
    </row>
    <row r="25" spans="1:14" ht="15" customHeight="1" x14ac:dyDescent="0.2">
      <c r="A25" s="257">
        <v>14</v>
      </c>
      <c r="B25" s="256" t="s">
        <v>28</v>
      </c>
      <c r="C25" s="1295">
        <v>39</v>
      </c>
      <c r="D25" s="1300">
        <v>3</v>
      </c>
      <c r="E25" s="372">
        <f t="shared" si="1"/>
        <v>7.6923076923076927E-2</v>
      </c>
      <c r="F25" s="1300">
        <v>36</v>
      </c>
      <c r="G25" s="372">
        <f t="shared" si="0"/>
        <v>0.92307692307692313</v>
      </c>
      <c r="I25" s="264" t="s">
        <v>16</v>
      </c>
      <c r="J25" s="1066"/>
      <c r="L25" s="478"/>
      <c r="N25" s="264" t="s">
        <v>16</v>
      </c>
    </row>
    <row r="26" spans="1:14" ht="15" customHeight="1" thickBot="1" x14ac:dyDescent="0.25">
      <c r="A26" s="1607">
        <v>15</v>
      </c>
      <c r="B26" s="1608" t="s">
        <v>29</v>
      </c>
      <c r="C26" s="1609">
        <v>144</v>
      </c>
      <c r="D26" s="1610">
        <v>10</v>
      </c>
      <c r="E26" s="1611">
        <f t="shared" si="1"/>
        <v>6.9444444444444448E-2</v>
      </c>
      <c r="F26" s="1610">
        <v>134</v>
      </c>
      <c r="G26" s="1611">
        <f t="shared" si="0"/>
        <v>0.93055555555555558</v>
      </c>
    </row>
    <row r="27" spans="1:14" ht="15" customHeight="1" x14ac:dyDescent="0.2">
      <c r="A27" s="1612"/>
      <c r="B27" s="1613" t="s">
        <v>481</v>
      </c>
      <c r="C27" s="1614">
        <f>SUM(C12:C26)</f>
        <v>1462</v>
      </c>
      <c r="D27" s="1615">
        <f>SUM(D12:D26)</f>
        <v>67</v>
      </c>
      <c r="E27" s="1616">
        <f t="shared" si="1"/>
        <v>4.5827633378932968E-2</v>
      </c>
      <c r="F27" s="1615">
        <f>SUM(F12:F26)</f>
        <v>1395</v>
      </c>
      <c r="G27" s="1617">
        <f>F27/C27</f>
        <v>0.95417236662106708</v>
      </c>
      <c r="I27" s="785"/>
      <c r="J27" s="1027"/>
    </row>
    <row r="28" spans="1:14" ht="15" customHeight="1" x14ac:dyDescent="0.2">
      <c r="A28" s="1618"/>
      <c r="B28" s="256" t="s">
        <v>30</v>
      </c>
      <c r="C28" s="1295">
        <v>1351</v>
      </c>
      <c r="D28" s="1300">
        <v>47</v>
      </c>
      <c r="E28" s="372">
        <v>3.4789045151739452E-2</v>
      </c>
      <c r="F28" s="1300">
        <v>1217</v>
      </c>
      <c r="G28" s="1619">
        <v>0.90081421169504072</v>
      </c>
      <c r="I28" s="785"/>
      <c r="J28" s="1027"/>
    </row>
    <row r="29" spans="1:14" ht="15" customHeight="1" x14ac:dyDescent="0.2">
      <c r="A29" s="1618"/>
      <c r="B29" s="256" t="s">
        <v>31</v>
      </c>
      <c r="C29" s="1295">
        <v>1629</v>
      </c>
      <c r="D29" s="1300">
        <v>69</v>
      </c>
      <c r="E29" s="372">
        <v>4.2357274401473299E-2</v>
      </c>
      <c r="F29" s="1300">
        <v>1560</v>
      </c>
      <c r="G29" s="1619">
        <v>0.9576427255985267</v>
      </c>
      <c r="I29" s="785"/>
      <c r="J29" s="1027"/>
    </row>
    <row r="30" spans="1:14" ht="15" customHeight="1" x14ac:dyDescent="0.2">
      <c r="A30" s="1618"/>
      <c r="B30" s="256" t="s">
        <v>202</v>
      </c>
      <c r="C30" s="1295">
        <v>1640</v>
      </c>
      <c r="D30" s="1300">
        <v>74</v>
      </c>
      <c r="E30" s="372">
        <v>4.5121951219512194E-2</v>
      </c>
      <c r="F30" s="1300">
        <v>1570</v>
      </c>
      <c r="G30" s="1619">
        <v>0.95731707317073167</v>
      </c>
      <c r="I30" s="785"/>
      <c r="J30" s="1066"/>
    </row>
    <row r="31" spans="1:14" ht="15" customHeight="1" x14ac:dyDescent="0.2">
      <c r="A31" s="1618"/>
      <c r="B31" s="256" t="s">
        <v>203</v>
      </c>
      <c r="C31" s="1295">
        <v>1656</v>
      </c>
      <c r="D31" s="1300">
        <v>63</v>
      </c>
      <c r="E31" s="372">
        <v>3.8043478260869568E-2</v>
      </c>
      <c r="F31" s="1300">
        <v>1593</v>
      </c>
      <c r="G31" s="1619">
        <v>0.96195652173913049</v>
      </c>
      <c r="I31" s="785"/>
      <c r="J31" s="1027"/>
    </row>
    <row r="32" spans="1:14" ht="15" customHeight="1" x14ac:dyDescent="0.2">
      <c r="A32" s="1618"/>
      <c r="B32" s="256" t="s">
        <v>204</v>
      </c>
      <c r="C32" s="1295">
        <v>1533</v>
      </c>
      <c r="D32" s="1300">
        <v>63</v>
      </c>
      <c r="E32" s="372">
        <v>4.1095890410958902E-2</v>
      </c>
      <c r="F32" s="1300">
        <v>1470</v>
      </c>
      <c r="G32" s="1619">
        <v>0.95890410958904104</v>
      </c>
      <c r="I32" s="785"/>
      <c r="J32" s="1066"/>
    </row>
    <row r="33" spans="1:10" ht="15" customHeight="1" x14ac:dyDescent="0.2">
      <c r="A33" s="1618"/>
      <c r="B33" s="256" t="s">
        <v>205</v>
      </c>
      <c r="C33" s="1295">
        <v>1483</v>
      </c>
      <c r="D33" s="1300">
        <v>52</v>
      </c>
      <c r="E33" s="372">
        <v>3.5064059339177341E-2</v>
      </c>
      <c r="F33" s="1300">
        <v>1431</v>
      </c>
      <c r="G33" s="1619">
        <v>0.96493594066082267</v>
      </c>
      <c r="I33" s="785"/>
      <c r="J33" s="1066"/>
    </row>
    <row r="34" spans="1:10" s="1000" customFormat="1" ht="15" customHeight="1" x14ac:dyDescent="0.2">
      <c r="A34" s="1618"/>
      <c r="B34" s="256" t="s">
        <v>206</v>
      </c>
      <c r="C34" s="1295">
        <v>1509</v>
      </c>
      <c r="D34" s="1300">
        <v>57</v>
      </c>
      <c r="E34" s="372">
        <v>3.7773359840954271E-2</v>
      </c>
      <c r="F34" s="1300">
        <v>1452</v>
      </c>
      <c r="G34" s="1619">
        <v>0.96222664015904569</v>
      </c>
      <c r="H34" s="1178"/>
      <c r="I34" s="1179"/>
    </row>
    <row r="35" spans="1:10" ht="15" customHeight="1" x14ac:dyDescent="0.2">
      <c r="A35" s="1618"/>
      <c r="B35" s="256" t="s">
        <v>207</v>
      </c>
      <c r="C35" s="1295">
        <v>1565</v>
      </c>
      <c r="D35" s="1300">
        <v>40</v>
      </c>
      <c r="E35" s="372">
        <v>2.5559105431309903E-2</v>
      </c>
      <c r="F35" s="1300">
        <v>1525</v>
      </c>
      <c r="G35" s="1619">
        <v>0.9744408945686901</v>
      </c>
      <c r="I35" s="785"/>
      <c r="J35" s="1066"/>
    </row>
    <row r="36" spans="1:10" ht="15" customHeight="1" x14ac:dyDescent="0.2">
      <c r="A36" s="1618"/>
      <c r="B36" s="256" t="s">
        <v>208</v>
      </c>
      <c r="C36" s="1295">
        <v>1493</v>
      </c>
      <c r="D36" s="1300">
        <v>43</v>
      </c>
      <c r="E36" s="372">
        <v>2.8801071667782986E-2</v>
      </c>
      <c r="F36" s="1300">
        <v>1450</v>
      </c>
      <c r="G36" s="1619">
        <v>0.97119892833221699</v>
      </c>
      <c r="I36" s="785"/>
    </row>
    <row r="37" spans="1:10" ht="15" customHeight="1" x14ac:dyDescent="0.2">
      <c r="A37" s="1618"/>
      <c r="B37" s="256" t="s">
        <v>209</v>
      </c>
      <c r="C37" s="1295">
        <v>1599</v>
      </c>
      <c r="D37" s="1300">
        <v>57</v>
      </c>
      <c r="E37" s="372">
        <v>3.5647279549718573E-2</v>
      </c>
      <c r="F37" s="1300">
        <v>1541</v>
      </c>
      <c r="G37" s="1619">
        <v>0.96372732958098817</v>
      </c>
      <c r="I37" s="35"/>
      <c r="J37" s="1066"/>
    </row>
    <row r="38" spans="1:10" ht="15" customHeight="1" x14ac:dyDescent="0.2">
      <c r="A38" s="1618"/>
      <c r="B38" s="256" t="s">
        <v>210</v>
      </c>
      <c r="C38" s="1295">
        <v>1601</v>
      </c>
      <c r="D38" s="1300">
        <v>62</v>
      </c>
      <c r="E38" s="372">
        <v>3.8725796377264213E-2</v>
      </c>
      <c r="F38" s="1300">
        <v>1539</v>
      </c>
      <c r="G38" s="1619">
        <v>0.96127420362273575</v>
      </c>
      <c r="I38" s="35"/>
      <c r="J38" s="1065"/>
    </row>
    <row r="39" spans="1:10" ht="15" customHeight="1" x14ac:dyDescent="0.2">
      <c r="A39" s="1618"/>
      <c r="B39" s="256" t="s">
        <v>211</v>
      </c>
      <c r="C39" s="1295">
        <v>1666</v>
      </c>
      <c r="D39" s="1300">
        <v>71</v>
      </c>
      <c r="E39" s="372">
        <v>4.2617046818727494E-2</v>
      </c>
      <c r="F39" s="1300">
        <v>1595</v>
      </c>
      <c r="G39" s="1619">
        <v>0.95738295318127253</v>
      </c>
      <c r="I39" s="35"/>
      <c r="J39" s="1066"/>
    </row>
    <row r="40" spans="1:10" ht="15" hidden="1" customHeight="1" thickBot="1" x14ac:dyDescent="0.25">
      <c r="A40" s="341"/>
      <c r="B40" s="342" t="s">
        <v>212</v>
      </c>
      <c r="C40" s="1620">
        <v>1535</v>
      </c>
      <c r="D40" s="1621">
        <v>65</v>
      </c>
      <c r="E40" s="1622">
        <v>4.2345276872964167E-2</v>
      </c>
      <c r="F40" s="1621">
        <v>1470</v>
      </c>
      <c r="G40" s="1623">
        <v>0.95765472312703581</v>
      </c>
      <c r="I40" s="35"/>
      <c r="J40" s="1065"/>
    </row>
    <row r="41" spans="1:10" ht="15" hidden="1" customHeight="1" outlineLevel="1" x14ac:dyDescent="0.2">
      <c r="A41" s="742"/>
      <c r="B41" s="743" t="s">
        <v>213</v>
      </c>
      <c r="C41" s="744">
        <v>1582</v>
      </c>
      <c r="D41" s="745">
        <v>81</v>
      </c>
      <c r="E41" s="746">
        <v>5.120101137800253E-2</v>
      </c>
      <c r="F41" s="747">
        <v>1501</v>
      </c>
      <c r="G41" s="748">
        <v>0.94879898862199752</v>
      </c>
      <c r="I41" s="35"/>
      <c r="J41" s="1066">
        <v>39</v>
      </c>
    </row>
    <row r="42" spans="1:10" hidden="1" outlineLevel="1" collapsed="1" x14ac:dyDescent="0.2">
      <c r="A42" s="268" t="s">
        <v>214</v>
      </c>
      <c r="B42" s="255"/>
      <c r="C42" s="559"/>
      <c r="D42" s="559"/>
      <c r="E42" s="559"/>
      <c r="F42" s="559"/>
      <c r="G42" s="559"/>
      <c r="J42" s="1065"/>
    </row>
    <row r="43" spans="1:10" ht="15" hidden="1" customHeight="1" outlineLevel="1" x14ac:dyDescent="0.2">
      <c r="A43" s="255" t="s">
        <v>215</v>
      </c>
      <c r="B43" s="559"/>
      <c r="C43" s="559"/>
      <c r="D43" s="559"/>
      <c r="E43" s="559"/>
      <c r="F43" s="559"/>
      <c r="G43" s="559"/>
      <c r="J43" s="1066">
        <v>134</v>
      </c>
    </row>
    <row r="44" spans="1:10" ht="15" customHeight="1" collapsed="1" x14ac:dyDescent="0.2">
      <c r="A44" s="545" t="s">
        <v>195</v>
      </c>
      <c r="B44" s="559"/>
      <c r="C44" s="559"/>
      <c r="D44" s="559"/>
      <c r="E44" s="559"/>
      <c r="F44" s="559"/>
      <c r="G44" s="559"/>
      <c r="J44" s="36"/>
    </row>
    <row r="45" spans="1:10" x14ac:dyDescent="0.2">
      <c r="A45" s="255"/>
      <c r="B45" s="559"/>
      <c r="C45" s="559"/>
      <c r="D45" s="559"/>
      <c r="E45" s="559"/>
      <c r="F45" s="559"/>
      <c r="G45" s="559"/>
      <c r="J45" s="36"/>
    </row>
    <row r="46" spans="1:10" x14ac:dyDescent="0.2">
      <c r="A46" s="785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/>
  <dimension ref="A2:R36"/>
  <sheetViews>
    <sheetView showGridLines="0" topLeftCell="A9" zoomScaleNormal="100" workbookViewId="0">
      <selection activeCell="L26" sqref="L26"/>
    </sheetView>
  </sheetViews>
  <sheetFormatPr baseColWidth="10" defaultColWidth="11.42578125" defaultRowHeight="12.75" outlineLevelRow="1" x14ac:dyDescent="0.2"/>
  <cols>
    <col min="1" max="1" width="8.140625" style="23" customWidth="1"/>
    <col min="2" max="2" width="28.140625" style="23" customWidth="1"/>
    <col min="3" max="3" width="13.28515625" style="23" customWidth="1"/>
    <col min="4" max="16384" width="11.42578125" style="23"/>
  </cols>
  <sheetData>
    <row r="2" spans="1:18" x14ac:dyDescent="0.2">
      <c r="A2" s="24" t="s">
        <v>0</v>
      </c>
    </row>
    <row r="3" spans="1:18" x14ac:dyDescent="0.2">
      <c r="A3" s="24"/>
    </row>
    <row r="4" spans="1:18" x14ac:dyDescent="0.2">
      <c r="A4" s="24" t="str">
        <f>A9</f>
        <v>Tabell 1-10-B Antall deltakere i Introduksjonsprogrammet pr 31.12.</v>
      </c>
    </row>
    <row r="5" spans="1:18" x14ac:dyDescent="0.2">
      <c r="A5" s="24"/>
    </row>
    <row r="6" spans="1:18" x14ac:dyDescent="0.2">
      <c r="A6" s="24"/>
    </row>
    <row r="7" spans="1:18" x14ac:dyDescent="0.2">
      <c r="A7" s="24"/>
    </row>
    <row r="8" spans="1:18" ht="21.75" customHeight="1" x14ac:dyDescent="0.2">
      <c r="B8" s="259"/>
      <c r="C8" s="259"/>
    </row>
    <row r="9" spans="1:18" ht="27.2" customHeight="1" thickBot="1" x14ac:dyDescent="0.25">
      <c r="A9" s="252" t="s">
        <v>216</v>
      </c>
    </row>
    <row r="10" spans="1:18" ht="80.25" customHeight="1" thickBot="1" x14ac:dyDescent="0.25">
      <c r="A10" s="46" t="s">
        <v>3</v>
      </c>
      <c r="B10" s="47" t="s">
        <v>4</v>
      </c>
      <c r="C10" s="48" t="s">
        <v>217</v>
      </c>
      <c r="G10" s="1129"/>
    </row>
    <row r="11" spans="1:18" ht="15" customHeight="1" x14ac:dyDescent="0.2">
      <c r="A11" s="1085">
        <v>1</v>
      </c>
      <c r="B11" s="1086" t="s">
        <v>14</v>
      </c>
      <c r="C11" s="1625">
        <v>75</v>
      </c>
      <c r="E11" s="316"/>
      <c r="F11" s="305"/>
      <c r="G11" s="1129"/>
      <c r="H11" s="316"/>
      <c r="I11" s="315"/>
      <c r="J11" s="316"/>
      <c r="K11" s="315"/>
      <c r="L11" s="315"/>
      <c r="M11" s="316"/>
      <c r="N11" s="316"/>
      <c r="O11" s="316"/>
      <c r="P11" s="316"/>
      <c r="Q11" s="315"/>
      <c r="R11" s="316"/>
    </row>
    <row r="12" spans="1:18" ht="15" customHeight="1" x14ac:dyDescent="0.2">
      <c r="A12" s="129">
        <v>2</v>
      </c>
      <c r="B12" s="25" t="s">
        <v>15</v>
      </c>
      <c r="C12" s="1626">
        <v>100</v>
      </c>
      <c r="F12" s="305"/>
      <c r="G12" s="1129"/>
    </row>
    <row r="13" spans="1:18" ht="15" customHeight="1" x14ac:dyDescent="0.2">
      <c r="A13" s="129">
        <v>3</v>
      </c>
      <c r="B13" s="25" t="s">
        <v>17</v>
      </c>
      <c r="C13" s="1626">
        <v>99</v>
      </c>
      <c r="F13" s="305"/>
      <c r="G13" s="1129"/>
    </row>
    <row r="14" spans="1:18" ht="15" customHeight="1" x14ac:dyDescent="0.2">
      <c r="A14" s="129">
        <v>4</v>
      </c>
      <c r="B14" s="25" t="s">
        <v>218</v>
      </c>
      <c r="C14" s="1626">
        <v>72</v>
      </c>
      <c r="F14" s="305"/>
      <c r="G14" s="1129"/>
    </row>
    <row r="15" spans="1:18" ht="15" customHeight="1" x14ac:dyDescent="0.2">
      <c r="A15" s="129">
        <v>5</v>
      </c>
      <c r="B15" s="25" t="s">
        <v>19</v>
      </c>
      <c r="C15" s="1626">
        <v>77</v>
      </c>
      <c r="F15" s="305"/>
      <c r="G15" s="1129"/>
    </row>
    <row r="16" spans="1:18" ht="15" customHeight="1" x14ac:dyDescent="0.2">
      <c r="A16" s="129">
        <v>6</v>
      </c>
      <c r="B16" s="25" t="s">
        <v>219</v>
      </c>
      <c r="C16" s="1626">
        <v>54</v>
      </c>
      <c r="F16" s="305"/>
      <c r="G16" s="1129"/>
    </row>
    <row r="17" spans="1:10" ht="15" customHeight="1" x14ac:dyDescent="0.2">
      <c r="A17" s="129">
        <v>7</v>
      </c>
      <c r="B17" s="25" t="s">
        <v>220</v>
      </c>
      <c r="C17" s="1626">
        <v>60</v>
      </c>
      <c r="F17" s="305"/>
      <c r="G17" s="1129"/>
    </row>
    <row r="18" spans="1:10" ht="15" customHeight="1" x14ac:dyDescent="0.2">
      <c r="A18" s="129">
        <v>8</v>
      </c>
      <c r="B18" s="25" t="s">
        <v>221</v>
      </c>
      <c r="C18" s="1626">
        <v>65</v>
      </c>
      <c r="F18" s="305"/>
      <c r="G18" s="1129"/>
    </row>
    <row r="19" spans="1:10" ht="15" customHeight="1" x14ac:dyDescent="0.2">
      <c r="A19" s="129">
        <v>9</v>
      </c>
      <c r="B19" s="25" t="s">
        <v>23</v>
      </c>
      <c r="C19" s="1626">
        <v>30</v>
      </c>
      <c r="F19" s="305"/>
      <c r="G19" s="1129"/>
    </row>
    <row r="20" spans="1:10" ht="15" customHeight="1" x14ac:dyDescent="0.2">
      <c r="A20" s="129">
        <v>10</v>
      </c>
      <c r="B20" s="25" t="s">
        <v>24</v>
      </c>
      <c r="C20" s="1626">
        <v>37</v>
      </c>
      <c r="F20" s="305"/>
      <c r="G20" s="1129"/>
      <c r="J20" s="23" t="s">
        <v>16</v>
      </c>
    </row>
    <row r="21" spans="1:10" ht="15" customHeight="1" x14ac:dyDescent="0.2">
      <c r="A21" s="129">
        <v>11</v>
      </c>
      <c r="B21" s="25" t="s">
        <v>25</v>
      </c>
      <c r="C21" s="1626">
        <v>36</v>
      </c>
      <c r="F21" s="305"/>
      <c r="G21" s="1129"/>
    </row>
    <row r="22" spans="1:10" ht="15" customHeight="1" x14ac:dyDescent="0.2">
      <c r="A22" s="129">
        <v>12</v>
      </c>
      <c r="B22" s="25" t="s">
        <v>26</v>
      </c>
      <c r="C22" s="1626">
        <v>57</v>
      </c>
      <c r="F22" s="305"/>
      <c r="G22" s="1129"/>
      <c r="H22" s="23" t="s">
        <v>222</v>
      </c>
      <c r="I22" s="23" t="s">
        <v>16</v>
      </c>
    </row>
    <row r="23" spans="1:10" ht="15" customHeight="1" x14ac:dyDescent="0.2">
      <c r="A23" s="130">
        <v>13</v>
      </c>
      <c r="B23" s="26" t="s">
        <v>223</v>
      </c>
      <c r="C23" s="1626">
        <v>63</v>
      </c>
      <c r="F23" s="305"/>
      <c r="G23" s="1129"/>
    </row>
    <row r="24" spans="1:10" ht="15" customHeight="1" x14ac:dyDescent="0.2">
      <c r="A24" s="129">
        <v>14</v>
      </c>
      <c r="B24" s="25" t="s">
        <v>154</v>
      </c>
      <c r="C24" s="1626">
        <v>76</v>
      </c>
      <c r="F24" s="305"/>
      <c r="G24" s="1129"/>
    </row>
    <row r="25" spans="1:10" ht="15" customHeight="1" thickBot="1" x14ac:dyDescent="0.25">
      <c r="A25" s="130">
        <v>15</v>
      </c>
      <c r="B25" s="26" t="s">
        <v>224</v>
      </c>
      <c r="C25" s="1627">
        <v>43</v>
      </c>
      <c r="F25" s="305"/>
    </row>
    <row r="26" spans="1:10" s="800" customFormat="1" ht="15" customHeight="1" x14ac:dyDescent="0.2">
      <c r="A26" s="1624"/>
      <c r="B26" s="1628" t="s">
        <v>493</v>
      </c>
      <c r="C26" s="1632">
        <f>SUM(C11:C25)</f>
        <v>944</v>
      </c>
      <c r="F26" s="305"/>
    </row>
    <row r="27" spans="1:10" s="800" customFormat="1" ht="15" customHeight="1" x14ac:dyDescent="0.2">
      <c r="A27" s="1235"/>
      <c r="B27" s="1629" t="s">
        <v>225</v>
      </c>
      <c r="C27" s="1626">
        <v>454</v>
      </c>
      <c r="F27" s="305"/>
    </row>
    <row r="28" spans="1:10" s="800" customFormat="1" ht="15" customHeight="1" x14ac:dyDescent="0.2">
      <c r="A28" s="1235"/>
      <c r="B28" s="1629" t="s">
        <v>226</v>
      </c>
      <c r="C28" s="1626">
        <v>637</v>
      </c>
      <c r="F28" s="305"/>
    </row>
    <row r="29" spans="1:10" s="800" customFormat="1" ht="15" customHeight="1" x14ac:dyDescent="0.2">
      <c r="A29" s="1237"/>
      <c r="B29" s="1629" t="s">
        <v>227</v>
      </c>
      <c r="C29" s="1626">
        <v>895</v>
      </c>
      <c r="F29" s="305"/>
    </row>
    <row r="30" spans="1:10" s="800" customFormat="1" ht="15" customHeight="1" x14ac:dyDescent="0.2">
      <c r="A30" s="1235"/>
      <c r="B30" s="1629" t="s">
        <v>228</v>
      </c>
      <c r="C30" s="1626">
        <v>1354</v>
      </c>
      <c r="F30" s="305"/>
    </row>
    <row r="31" spans="1:10" s="800" customFormat="1" ht="15" customHeight="1" x14ac:dyDescent="0.2">
      <c r="A31" s="1235"/>
      <c r="B31" s="1629" t="s">
        <v>229</v>
      </c>
      <c r="C31" s="1626">
        <v>1491</v>
      </c>
      <c r="F31" s="1087"/>
    </row>
    <row r="32" spans="1:10" s="800" customFormat="1" ht="15" customHeight="1" x14ac:dyDescent="0.2">
      <c r="A32" s="1238"/>
      <c r="B32" s="1630" t="s">
        <v>230</v>
      </c>
      <c r="C32" s="1633">
        <v>1183</v>
      </c>
    </row>
    <row r="33" spans="1:3" ht="15" customHeight="1" x14ac:dyDescent="0.2">
      <c r="A33" s="1238"/>
      <c r="B33" s="1630" t="s">
        <v>231</v>
      </c>
      <c r="C33" s="1633">
        <v>853</v>
      </c>
    </row>
    <row r="34" spans="1:3" ht="15" customHeight="1" thickBot="1" x14ac:dyDescent="0.25">
      <c r="A34" s="544"/>
      <c r="B34" s="1631" t="s">
        <v>232</v>
      </c>
      <c r="C34" s="1634">
        <v>830</v>
      </c>
    </row>
    <row r="35" spans="1:3" ht="15" hidden="1" customHeight="1" outlineLevel="1" x14ac:dyDescent="0.2">
      <c r="A35" s="749"/>
      <c r="B35" s="750" t="s">
        <v>233</v>
      </c>
      <c r="C35" s="751">
        <v>786</v>
      </c>
    </row>
    <row r="36" spans="1:3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5"/>
  <sheetViews>
    <sheetView showGridLines="0" zoomScaleNormal="100" workbookViewId="0">
      <selection activeCell="I10" sqref="I10"/>
    </sheetView>
  </sheetViews>
  <sheetFormatPr baseColWidth="10" defaultColWidth="11.42578125" defaultRowHeight="12.75" outlineLevelRow="1" x14ac:dyDescent="0.2"/>
  <cols>
    <col min="1" max="1" width="8.140625" style="23" customWidth="1"/>
    <col min="2" max="2" width="28.140625" style="23" bestFit="1" customWidth="1"/>
    <col min="3" max="5" width="12.7109375" style="23" customWidth="1"/>
    <col min="6" max="16384" width="11.42578125" style="23"/>
  </cols>
  <sheetData>
    <row r="2" spans="1:11" x14ac:dyDescent="0.2">
      <c r="A2" s="24" t="s">
        <v>0</v>
      </c>
    </row>
    <row r="3" spans="1:11" x14ac:dyDescent="0.2">
      <c r="A3" s="24"/>
    </row>
    <row r="4" spans="1:11" x14ac:dyDescent="0.2">
      <c r="A4" s="24" t="str">
        <f>A8</f>
        <v>Tabell 1-11-A - Kvalifiseringsprogram - saksmengde 01.01.-31.12.</v>
      </c>
    </row>
    <row r="5" spans="1:11" x14ac:dyDescent="0.2">
      <c r="A5" s="24"/>
    </row>
    <row r="6" spans="1:11" x14ac:dyDescent="0.2">
      <c r="A6" s="545" t="s">
        <v>195</v>
      </c>
    </row>
    <row r="7" spans="1:11" x14ac:dyDescent="0.2">
      <c r="A7" s="24"/>
    </row>
    <row r="8" spans="1:11" ht="31.5" customHeight="1" thickBot="1" x14ac:dyDescent="0.25">
      <c r="A8" s="258" t="s">
        <v>234</v>
      </c>
      <c r="B8" s="259"/>
      <c r="C8" s="259"/>
      <c r="D8" s="259"/>
      <c r="E8" s="259"/>
    </row>
    <row r="9" spans="1:11" ht="13.5" customHeight="1" thickBot="1" x14ac:dyDescent="0.25">
      <c r="A9" s="1439" t="s">
        <v>3</v>
      </c>
      <c r="B9" s="1441" t="s">
        <v>4</v>
      </c>
      <c r="C9" s="1441" t="s">
        <v>235</v>
      </c>
      <c r="D9" s="1441" t="s">
        <v>236</v>
      </c>
      <c r="E9" s="1444" t="s">
        <v>237</v>
      </c>
      <c r="I9" s="478"/>
      <c r="J9" s="478"/>
      <c r="K9" s="478"/>
    </row>
    <row r="10" spans="1:11" ht="40.5" customHeight="1" thickBot="1" x14ac:dyDescent="0.25">
      <c r="A10" s="1440"/>
      <c r="B10" s="1442"/>
      <c r="C10" s="1443"/>
      <c r="D10" s="1443"/>
      <c r="E10" s="1445"/>
      <c r="I10" s="478"/>
      <c r="J10" s="478"/>
      <c r="K10" s="478"/>
    </row>
    <row r="11" spans="1:11" x14ac:dyDescent="0.2">
      <c r="A11" s="298">
        <v>1</v>
      </c>
      <c r="B11" s="260" t="s">
        <v>14</v>
      </c>
      <c r="C11" s="1296">
        <v>146</v>
      </c>
      <c r="D11" s="1303">
        <v>167</v>
      </c>
      <c r="E11" s="1304">
        <v>31</v>
      </c>
      <c r="G11" s="478"/>
      <c r="H11" s="478" t="s">
        <v>16</v>
      </c>
      <c r="I11" s="478"/>
      <c r="J11" s="478"/>
      <c r="K11" s="547"/>
    </row>
    <row r="12" spans="1:11" x14ac:dyDescent="0.2">
      <c r="A12" s="299">
        <v>2</v>
      </c>
      <c r="B12" s="261" t="s">
        <v>15</v>
      </c>
      <c r="C12" s="1297">
        <v>84</v>
      </c>
      <c r="D12" s="1293">
        <v>79</v>
      </c>
      <c r="E12" s="1305">
        <v>5</v>
      </c>
      <c r="G12" s="478"/>
      <c r="H12" s="478"/>
      <c r="I12" s="478"/>
      <c r="J12" s="478"/>
      <c r="K12" s="478"/>
    </row>
    <row r="13" spans="1:11" x14ac:dyDescent="0.2">
      <c r="A13" s="299">
        <v>3</v>
      </c>
      <c r="B13" s="261" t="s">
        <v>17</v>
      </c>
      <c r="C13" s="1297">
        <v>81</v>
      </c>
      <c r="D13" s="1293">
        <v>81</v>
      </c>
      <c r="E13" s="1305">
        <v>1</v>
      </c>
      <c r="G13" s="478"/>
      <c r="H13" s="478"/>
      <c r="I13" s="478"/>
      <c r="J13" s="478"/>
      <c r="K13" s="478"/>
    </row>
    <row r="14" spans="1:11" x14ac:dyDescent="0.2">
      <c r="A14" s="299">
        <v>4</v>
      </c>
      <c r="B14" s="261" t="s">
        <v>18</v>
      </c>
      <c r="C14" s="1297">
        <v>97</v>
      </c>
      <c r="D14" s="1293">
        <v>75</v>
      </c>
      <c r="E14" s="1305">
        <v>23</v>
      </c>
      <c r="G14" s="478"/>
      <c r="H14" s="478"/>
      <c r="I14" s="478"/>
      <c r="J14" s="478"/>
      <c r="K14" s="478"/>
    </row>
    <row r="15" spans="1:11" x14ac:dyDescent="0.2">
      <c r="A15" s="299">
        <v>5</v>
      </c>
      <c r="B15" s="261" t="s">
        <v>19</v>
      </c>
      <c r="C15" s="1297">
        <v>99</v>
      </c>
      <c r="D15" s="1293">
        <v>58</v>
      </c>
      <c r="E15" s="1305">
        <v>1</v>
      </c>
      <c r="G15" s="478"/>
      <c r="H15" s="478"/>
      <c r="I15" s="478"/>
      <c r="J15" s="478"/>
      <c r="K15" s="478"/>
    </row>
    <row r="16" spans="1:11" x14ac:dyDescent="0.2">
      <c r="A16" s="299">
        <v>6</v>
      </c>
      <c r="B16" s="261" t="s">
        <v>20</v>
      </c>
      <c r="C16" s="1297">
        <v>19</v>
      </c>
      <c r="D16" s="1293">
        <v>16</v>
      </c>
      <c r="E16" s="1305">
        <v>3</v>
      </c>
      <c r="G16" s="478"/>
      <c r="H16" s="478"/>
    </row>
    <row r="17" spans="1:11" x14ac:dyDescent="0.2">
      <c r="A17" s="299">
        <v>7</v>
      </c>
      <c r="B17" s="261" t="s">
        <v>21</v>
      </c>
      <c r="C17" s="1297">
        <v>44</v>
      </c>
      <c r="D17" s="1293">
        <v>20</v>
      </c>
      <c r="E17" s="1305">
        <v>18</v>
      </c>
      <c r="G17" s="478"/>
      <c r="H17" s="478"/>
      <c r="I17" s="800"/>
      <c r="J17" s="800"/>
      <c r="K17" s="800"/>
    </row>
    <row r="18" spans="1:11" x14ac:dyDescent="0.2">
      <c r="A18" s="299">
        <v>8</v>
      </c>
      <c r="B18" s="261" t="s">
        <v>22</v>
      </c>
      <c r="C18" s="1297">
        <v>48</v>
      </c>
      <c r="D18" s="1293">
        <v>46</v>
      </c>
      <c r="E18" s="1305">
        <v>4</v>
      </c>
      <c r="G18" s="478"/>
      <c r="H18" s="478"/>
    </row>
    <row r="19" spans="1:11" x14ac:dyDescent="0.2">
      <c r="A19" s="299">
        <v>9</v>
      </c>
      <c r="B19" s="261" t="s">
        <v>23</v>
      </c>
      <c r="C19" s="1297">
        <v>61</v>
      </c>
      <c r="D19" s="1293">
        <v>48</v>
      </c>
      <c r="E19" s="1305">
        <v>10</v>
      </c>
      <c r="G19" s="478"/>
      <c r="H19" s="478"/>
    </row>
    <row r="20" spans="1:11" x14ac:dyDescent="0.2">
      <c r="A20" s="299">
        <v>10</v>
      </c>
      <c r="B20" s="261" t="s">
        <v>24</v>
      </c>
      <c r="C20" s="1297">
        <v>48</v>
      </c>
      <c r="D20" s="1293">
        <v>46</v>
      </c>
      <c r="E20" s="1305">
        <v>2</v>
      </c>
      <c r="G20" s="478"/>
      <c r="H20" s="478"/>
      <c r="I20" s="1027"/>
      <c r="J20" s="1027"/>
      <c r="K20" s="1027"/>
    </row>
    <row r="21" spans="1:11" x14ac:dyDescent="0.2">
      <c r="A21" s="299">
        <v>11</v>
      </c>
      <c r="B21" s="261" t="s">
        <v>25</v>
      </c>
      <c r="C21" s="1297">
        <v>56</v>
      </c>
      <c r="D21" s="1293">
        <v>80</v>
      </c>
      <c r="E21" s="1305">
        <v>1</v>
      </c>
      <c r="G21" s="478"/>
      <c r="H21" s="478"/>
      <c r="I21" s="478"/>
      <c r="J21" s="478"/>
      <c r="K21" s="478"/>
    </row>
    <row r="22" spans="1:11" x14ac:dyDescent="0.2">
      <c r="A22" s="299">
        <v>12</v>
      </c>
      <c r="B22" s="261" t="s">
        <v>26</v>
      </c>
      <c r="C22" s="1297">
        <v>100</v>
      </c>
      <c r="D22" s="1293">
        <v>95</v>
      </c>
      <c r="E22" s="1305">
        <v>5</v>
      </c>
      <c r="G22" s="478"/>
      <c r="H22" s="478"/>
    </row>
    <row r="23" spans="1:11" x14ac:dyDescent="0.2">
      <c r="A23" s="297">
        <v>13</v>
      </c>
      <c r="B23" s="262" t="s">
        <v>27</v>
      </c>
      <c r="C23" s="1297">
        <v>97</v>
      </c>
      <c r="D23" s="1293">
        <v>56</v>
      </c>
      <c r="E23" s="1305">
        <v>39</v>
      </c>
      <c r="G23" s="478"/>
      <c r="H23" s="478"/>
      <c r="I23" s="478"/>
      <c r="J23" s="478"/>
      <c r="K23" s="478"/>
    </row>
    <row r="24" spans="1:11" x14ac:dyDescent="0.2">
      <c r="A24" s="299">
        <v>14</v>
      </c>
      <c r="B24" s="261" t="s">
        <v>28</v>
      </c>
      <c r="C24" s="1297">
        <v>38</v>
      </c>
      <c r="D24" s="1293">
        <v>39</v>
      </c>
      <c r="E24" s="1305">
        <v>0</v>
      </c>
      <c r="G24" s="478"/>
      <c r="H24" s="478"/>
    </row>
    <row r="25" spans="1:11" ht="13.5" thickBot="1" x14ac:dyDescent="0.25">
      <c r="A25" s="297">
        <v>15</v>
      </c>
      <c r="B25" s="262" t="s">
        <v>29</v>
      </c>
      <c r="C25" s="1298">
        <v>125</v>
      </c>
      <c r="D25" s="1306">
        <v>87</v>
      </c>
      <c r="E25" s="1307">
        <v>19</v>
      </c>
      <c r="G25" s="478"/>
      <c r="H25" s="478"/>
      <c r="I25" s="478"/>
      <c r="J25" s="478"/>
      <c r="K25" s="478"/>
    </row>
    <row r="26" spans="1:11" ht="13.5" thickBot="1" x14ac:dyDescent="0.25">
      <c r="A26" s="1130"/>
      <c r="B26" s="1230" t="s">
        <v>482</v>
      </c>
      <c r="C26" s="1301">
        <f>SUM(C11:C25)</f>
        <v>1143</v>
      </c>
      <c r="D26" s="1301">
        <f>SUM(D11:D25)</f>
        <v>993</v>
      </c>
      <c r="E26" s="1302">
        <f>SUM(E11:E25)</f>
        <v>162</v>
      </c>
    </row>
    <row r="27" spans="1:11" s="800" customFormat="1" x14ac:dyDescent="0.2">
      <c r="A27" s="1234"/>
      <c r="B27" s="1028" t="s">
        <v>49</v>
      </c>
      <c r="C27" s="1029">
        <v>809</v>
      </c>
      <c r="D27" s="1029">
        <v>588</v>
      </c>
      <c r="E27" s="1030">
        <v>131</v>
      </c>
    </row>
    <row r="28" spans="1:11" s="800" customFormat="1" x14ac:dyDescent="0.2">
      <c r="A28" s="1235"/>
      <c r="B28" s="1231" t="s">
        <v>50</v>
      </c>
      <c r="C28" s="1232">
        <v>972</v>
      </c>
      <c r="D28" s="1232">
        <v>685</v>
      </c>
      <c r="E28" s="1236">
        <v>120</v>
      </c>
    </row>
    <row r="29" spans="1:11" s="800" customFormat="1" x14ac:dyDescent="0.2">
      <c r="A29" s="1235"/>
      <c r="B29" s="1231" t="s">
        <v>51</v>
      </c>
      <c r="C29" s="1232">
        <v>1115</v>
      </c>
      <c r="D29" s="1232">
        <v>819</v>
      </c>
      <c r="E29" s="1236">
        <v>140</v>
      </c>
    </row>
    <row r="30" spans="1:11" x14ac:dyDescent="0.2">
      <c r="A30" s="1237"/>
      <c r="B30" s="1231" t="s">
        <v>52</v>
      </c>
      <c r="C30" s="1232">
        <v>1203</v>
      </c>
      <c r="D30" s="1232">
        <v>1010</v>
      </c>
      <c r="E30" s="1236">
        <v>112</v>
      </c>
    </row>
    <row r="31" spans="1:11" x14ac:dyDescent="0.2">
      <c r="A31" s="1237"/>
      <c r="B31" s="1231" t="s">
        <v>53</v>
      </c>
      <c r="C31" s="1232">
        <v>1169</v>
      </c>
      <c r="D31" s="1232">
        <v>886</v>
      </c>
      <c r="E31" s="1236">
        <v>159</v>
      </c>
    </row>
    <row r="32" spans="1:11" s="800" customFormat="1" x14ac:dyDescent="0.2">
      <c r="A32" s="1238"/>
      <c r="B32" s="1233" t="s">
        <v>54</v>
      </c>
      <c r="C32" s="1232">
        <v>1194</v>
      </c>
      <c r="D32" s="1232">
        <v>973</v>
      </c>
      <c r="E32" s="1236">
        <v>194</v>
      </c>
    </row>
    <row r="33" spans="1:12" x14ac:dyDescent="0.2">
      <c r="A33" s="1238"/>
      <c r="B33" s="1233" t="s">
        <v>55</v>
      </c>
      <c r="C33" s="1232">
        <v>1286</v>
      </c>
      <c r="D33" s="1232">
        <v>1058</v>
      </c>
      <c r="E33" s="1236">
        <v>205</v>
      </c>
    </row>
    <row r="34" spans="1:12" ht="12.75" hidden="1" customHeight="1" x14ac:dyDescent="0.2">
      <c r="A34" s="1238"/>
      <c r="B34" s="1233" t="s">
        <v>56</v>
      </c>
      <c r="C34" s="1232">
        <v>1379</v>
      </c>
      <c r="D34" s="1232">
        <v>1072</v>
      </c>
      <c r="E34" s="1236">
        <v>223</v>
      </c>
    </row>
    <row r="35" spans="1:12" hidden="1" outlineLevel="1" x14ac:dyDescent="0.2">
      <c r="A35" s="1238"/>
      <c r="B35" s="1233" t="s">
        <v>238</v>
      </c>
      <c r="C35" s="543">
        <v>282</v>
      </c>
      <c r="D35" s="543">
        <v>232</v>
      </c>
      <c r="E35" s="1131">
        <v>64</v>
      </c>
      <c r="I35" s="23">
        <v>150</v>
      </c>
      <c r="J35" s="23">
        <v>92</v>
      </c>
      <c r="K35" s="23">
        <v>19</v>
      </c>
    </row>
    <row r="36" spans="1:12" ht="13.5" hidden="1" customHeight="1" collapsed="1" thickBot="1" x14ac:dyDescent="0.25">
      <c r="A36" s="544"/>
      <c r="B36" s="548" t="s">
        <v>138</v>
      </c>
      <c r="C36" s="367">
        <v>1303</v>
      </c>
      <c r="D36" s="367">
        <v>1096</v>
      </c>
      <c r="E36" s="373">
        <v>229</v>
      </c>
    </row>
    <row r="37" spans="1:12" ht="13.5" hidden="1" outlineLevel="1" thickBot="1" x14ac:dyDescent="0.25">
      <c r="A37" s="752"/>
      <c r="B37" s="753" t="s">
        <v>239</v>
      </c>
      <c r="C37" s="786">
        <v>902</v>
      </c>
      <c r="D37" s="787">
        <v>755</v>
      </c>
      <c r="E37" s="788">
        <v>155</v>
      </c>
    </row>
    <row r="38" spans="1:12" ht="13.5" hidden="1" customHeight="1" outlineLevel="1" x14ac:dyDescent="0.2">
      <c r="A38" s="754"/>
      <c r="B38" s="755" t="s">
        <v>59</v>
      </c>
      <c r="C38" s="756">
        <v>461</v>
      </c>
      <c r="D38" s="757">
        <v>386</v>
      </c>
      <c r="E38" s="758">
        <v>79</v>
      </c>
    </row>
    <row r="39" spans="1:12" hidden="1" outlineLevel="1" x14ac:dyDescent="0.2">
      <c r="A39" s="374"/>
      <c r="B39" s="549" t="s">
        <v>60</v>
      </c>
      <c r="C39" s="550">
        <v>1359</v>
      </c>
      <c r="D39" s="551">
        <v>1135</v>
      </c>
      <c r="E39" s="552">
        <v>232</v>
      </c>
    </row>
    <row r="40" spans="1:12" ht="12.75" hidden="1" customHeight="1" outlineLevel="1" thickBot="1" x14ac:dyDescent="0.25">
      <c r="A40" s="375"/>
      <c r="B40" s="376" t="s">
        <v>61</v>
      </c>
      <c r="C40" s="377">
        <v>799</v>
      </c>
      <c r="D40" s="378">
        <v>640</v>
      </c>
      <c r="E40" s="379">
        <v>126</v>
      </c>
    </row>
    <row r="41" spans="1:12" ht="13.5" hidden="1" customHeight="1" outlineLevel="1" x14ac:dyDescent="0.2">
      <c r="A41" s="380"/>
      <c r="B41" s="381" t="s">
        <v>62</v>
      </c>
      <c r="C41" s="382">
        <v>358</v>
      </c>
      <c r="D41" s="382">
        <v>277</v>
      </c>
      <c r="E41" s="383">
        <v>42</v>
      </c>
      <c r="L41" s="23" t="s">
        <v>240</v>
      </c>
    </row>
    <row r="42" spans="1:12" hidden="1" outlineLevel="1" x14ac:dyDescent="0.2">
      <c r="A42" s="384"/>
      <c r="B42" s="385" t="s">
        <v>63</v>
      </c>
      <c r="C42" s="553">
        <v>1483</v>
      </c>
      <c r="D42" s="553">
        <v>1055</v>
      </c>
      <c r="E42" s="554">
        <v>385</v>
      </c>
    </row>
    <row r="43" spans="1:12" ht="12.75" hidden="1" customHeight="1" outlineLevel="1" thickBot="1" x14ac:dyDescent="0.25">
      <c r="A43" s="386"/>
      <c r="B43" s="387" t="s">
        <v>64</v>
      </c>
      <c r="C43" s="543">
        <v>880</v>
      </c>
      <c r="D43" s="543">
        <v>536</v>
      </c>
      <c r="E43" s="555">
        <v>252</v>
      </c>
    </row>
    <row r="44" spans="1:12" ht="13.5" hidden="1" outlineLevel="1" thickBot="1" x14ac:dyDescent="0.25">
      <c r="A44" s="388"/>
      <c r="B44" s="556" t="s">
        <v>65</v>
      </c>
      <c r="C44" s="557">
        <v>480</v>
      </c>
      <c r="D44" s="557">
        <v>259</v>
      </c>
      <c r="E44" s="558">
        <v>143</v>
      </c>
    </row>
    <row r="45" spans="1:12" collapsed="1" x14ac:dyDescent="0.2">
      <c r="A45" s="545" t="s">
        <v>195</v>
      </c>
      <c r="B45" s="263"/>
      <c r="C45" s="263"/>
      <c r="D45" s="263"/>
      <c r="E45" s="263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3"/>
  <sheetViews>
    <sheetView showGridLines="0" zoomScaleNormal="100" workbookViewId="0">
      <selection activeCell="J11" sqref="J11"/>
    </sheetView>
  </sheetViews>
  <sheetFormatPr baseColWidth="10" defaultColWidth="11.42578125" defaultRowHeight="12.75" outlineLevelRow="1" x14ac:dyDescent="0.2"/>
  <cols>
    <col min="1" max="1" width="8.140625" style="40" customWidth="1"/>
    <col min="2" max="2" width="23.140625" style="59" customWidth="1"/>
    <col min="3" max="3" width="17.85546875" style="59" customWidth="1"/>
    <col min="4" max="4" width="16.28515625" style="59" customWidth="1"/>
    <col min="5" max="5" width="17.5703125" style="59" customWidth="1"/>
    <col min="6" max="6" width="12.7109375" style="59" customWidth="1"/>
    <col min="7" max="7" width="12.28515625" style="59" customWidth="1"/>
    <col min="8" max="8" width="10.140625" style="59" customWidth="1"/>
    <col min="9" max="9" width="11.42578125" style="59" customWidth="1"/>
    <col min="10" max="16384" width="11.42578125" style="59"/>
  </cols>
  <sheetData>
    <row r="1" spans="1:11" x14ac:dyDescent="0.2">
      <c r="A1" s="39" t="s">
        <v>0</v>
      </c>
    </row>
    <row r="2" spans="1:11" x14ac:dyDescent="0.2">
      <c r="A2" s="39"/>
    </row>
    <row r="3" spans="1:11" x14ac:dyDescent="0.2">
      <c r="A3" s="39" t="str">
        <f>A9</f>
        <v>Tabell 1-11-B  Tiltaksbruk i Kvalifiseringsprogrammet (KVP):  Deltakere pr 31.12. fordelt på tiltakskategori (kommune/stat).</v>
      </c>
    </row>
    <row r="4" spans="1:11" x14ac:dyDescent="0.2">
      <c r="A4" s="39"/>
    </row>
    <row r="5" spans="1:11" x14ac:dyDescent="0.2">
      <c r="A5" s="545" t="s">
        <v>195</v>
      </c>
    </row>
    <row r="6" spans="1:11" x14ac:dyDescent="0.2">
      <c r="A6" s="545"/>
    </row>
    <row r="7" spans="1:11" x14ac:dyDescent="0.2">
      <c r="A7" s="545"/>
      <c r="I7" s="41"/>
      <c r="J7" s="42"/>
      <c r="K7" s="42"/>
    </row>
    <row r="8" spans="1:11" ht="18.75" customHeight="1" x14ac:dyDescent="0.2">
      <c r="A8" s="59"/>
      <c r="I8" s="44"/>
      <c r="J8" s="44"/>
      <c r="K8" s="44"/>
    </row>
    <row r="9" spans="1:11" ht="32.25" customHeight="1" thickBot="1" x14ac:dyDescent="0.25">
      <c r="A9" s="1446" t="s">
        <v>241</v>
      </c>
      <c r="B9" s="1446"/>
      <c r="C9" s="1446"/>
      <c r="D9" s="1446"/>
      <c r="E9" s="1446"/>
      <c r="F9" s="1446"/>
      <c r="G9" s="320"/>
      <c r="I9" s="44"/>
      <c r="J9" s="44"/>
      <c r="K9" s="44"/>
    </row>
    <row r="10" spans="1:11" s="42" customFormat="1" ht="24.75" customHeight="1" x14ac:dyDescent="0.2">
      <c r="A10" s="266"/>
      <c r="B10" s="267"/>
      <c r="C10" s="1447" t="s">
        <v>242</v>
      </c>
      <c r="D10" s="1448"/>
      <c r="E10" s="1448"/>
      <c r="F10" s="975"/>
      <c r="G10" s="41"/>
      <c r="H10" s="41"/>
      <c r="I10" s="44"/>
      <c r="J10" s="44"/>
      <c r="K10" s="44"/>
    </row>
    <row r="11" spans="1:11" s="42" customFormat="1" ht="68.25" customHeight="1" thickBot="1" x14ac:dyDescent="0.25">
      <c r="A11" s="269" t="s">
        <v>3</v>
      </c>
      <c r="B11" s="270" t="s">
        <v>4</v>
      </c>
      <c r="C11" s="271" t="s">
        <v>243</v>
      </c>
      <c r="D11" s="272" t="s">
        <v>244</v>
      </c>
      <c r="E11" s="273" t="s">
        <v>245</v>
      </c>
      <c r="F11" s="273" t="s">
        <v>246</v>
      </c>
      <c r="G11" s="41"/>
      <c r="H11" s="41"/>
      <c r="I11" s="44"/>
      <c r="J11" s="44"/>
      <c r="K11" s="44"/>
    </row>
    <row r="12" spans="1:11" s="44" customFormat="1" ht="15" customHeight="1" x14ac:dyDescent="0.2">
      <c r="A12" s="274">
        <v>1</v>
      </c>
      <c r="B12" s="275" t="s">
        <v>14</v>
      </c>
      <c r="C12" s="1296">
        <v>115</v>
      </c>
      <c r="D12" s="1303">
        <v>101</v>
      </c>
      <c r="E12" s="1304">
        <v>15</v>
      </c>
      <c r="F12" s="343">
        <f>SUM(C12:E12)</f>
        <v>231</v>
      </c>
      <c r="G12" s="43"/>
      <c r="H12" s="478"/>
    </row>
    <row r="13" spans="1:11" s="44" customFormat="1" ht="15" customHeight="1" x14ac:dyDescent="0.2">
      <c r="A13" s="276">
        <v>2</v>
      </c>
      <c r="B13" s="277" t="s">
        <v>15</v>
      </c>
      <c r="C13" s="1297">
        <v>54</v>
      </c>
      <c r="D13" s="1293">
        <v>25</v>
      </c>
      <c r="E13" s="1305">
        <v>4</v>
      </c>
      <c r="F13" s="344">
        <f t="shared" ref="F13:F26" si="0">SUM(C13:E13)</f>
        <v>83</v>
      </c>
      <c r="G13" s="43"/>
      <c r="H13" s="478"/>
    </row>
    <row r="14" spans="1:11" s="44" customFormat="1" ht="15" customHeight="1" x14ac:dyDescent="0.2">
      <c r="A14" s="276">
        <v>3</v>
      </c>
      <c r="B14" s="277" t="s">
        <v>17</v>
      </c>
      <c r="C14" s="1297">
        <v>5</v>
      </c>
      <c r="D14" s="1293">
        <v>45</v>
      </c>
      <c r="E14" s="1305">
        <v>25</v>
      </c>
      <c r="F14" s="344">
        <f t="shared" si="0"/>
        <v>75</v>
      </c>
      <c r="G14" s="43"/>
      <c r="H14" s="478"/>
    </row>
    <row r="15" spans="1:11" s="44" customFormat="1" ht="15" customHeight="1" x14ac:dyDescent="0.2">
      <c r="A15" s="276">
        <v>4</v>
      </c>
      <c r="B15" s="277" t="s">
        <v>18</v>
      </c>
      <c r="C15" s="1297">
        <v>58</v>
      </c>
      <c r="D15" s="1293">
        <v>25</v>
      </c>
      <c r="E15" s="1305">
        <v>12</v>
      </c>
      <c r="F15" s="344">
        <f t="shared" si="0"/>
        <v>95</v>
      </c>
      <c r="G15" s="43"/>
      <c r="H15" s="478"/>
    </row>
    <row r="16" spans="1:11" s="44" customFormat="1" ht="15" customHeight="1" x14ac:dyDescent="0.2">
      <c r="A16" s="276">
        <v>5</v>
      </c>
      <c r="B16" s="277" t="s">
        <v>19</v>
      </c>
      <c r="C16" s="1297">
        <v>56</v>
      </c>
      <c r="D16" s="1293">
        <v>18</v>
      </c>
      <c r="E16" s="1305">
        <v>0</v>
      </c>
      <c r="F16" s="344">
        <f t="shared" si="0"/>
        <v>74</v>
      </c>
      <c r="G16" s="38"/>
      <c r="H16" s="478"/>
    </row>
    <row r="17" spans="1:10" s="44" customFormat="1" ht="15" customHeight="1" x14ac:dyDescent="0.2">
      <c r="A17" s="276">
        <v>6</v>
      </c>
      <c r="B17" s="277" t="s">
        <v>20</v>
      </c>
      <c r="C17" s="1297">
        <v>4</v>
      </c>
      <c r="D17" s="1293">
        <v>0</v>
      </c>
      <c r="E17" s="1305">
        <v>13</v>
      </c>
      <c r="F17" s="344">
        <f t="shared" si="0"/>
        <v>17</v>
      </c>
      <c r="G17" s="43"/>
      <c r="H17" s="478"/>
      <c r="I17" s="478"/>
      <c r="J17" s="478"/>
    </row>
    <row r="18" spans="1:10" s="44" customFormat="1" ht="15" customHeight="1" x14ac:dyDescent="0.2">
      <c r="A18" s="276">
        <v>7</v>
      </c>
      <c r="B18" s="277" t="s">
        <v>21</v>
      </c>
      <c r="C18" s="1297">
        <v>5</v>
      </c>
      <c r="D18" s="1293">
        <v>1</v>
      </c>
      <c r="E18" s="1305">
        <v>0</v>
      </c>
      <c r="F18" s="344">
        <f t="shared" si="0"/>
        <v>6</v>
      </c>
      <c r="G18" s="43"/>
      <c r="H18" s="478"/>
      <c r="I18" s="43"/>
    </row>
    <row r="19" spans="1:10" s="44" customFormat="1" ht="15" customHeight="1" x14ac:dyDescent="0.2">
      <c r="A19" s="276">
        <v>8</v>
      </c>
      <c r="B19" s="277" t="s">
        <v>22</v>
      </c>
      <c r="C19" s="1297">
        <v>26</v>
      </c>
      <c r="D19" s="1293">
        <v>29</v>
      </c>
      <c r="E19" s="1305">
        <v>6</v>
      </c>
      <c r="F19" s="344">
        <f t="shared" si="0"/>
        <v>61</v>
      </c>
      <c r="G19" s="43"/>
      <c r="H19" s="478"/>
    </row>
    <row r="20" spans="1:10" s="44" customFormat="1" ht="15" customHeight="1" x14ac:dyDescent="0.2">
      <c r="A20" s="276">
        <v>9</v>
      </c>
      <c r="B20" s="277" t="s">
        <v>23</v>
      </c>
      <c r="C20" s="1297">
        <v>32</v>
      </c>
      <c r="D20" s="1293">
        <v>65</v>
      </c>
      <c r="E20" s="1305">
        <v>2</v>
      </c>
      <c r="F20" s="344">
        <f t="shared" si="0"/>
        <v>99</v>
      </c>
      <c r="G20" s="43"/>
      <c r="H20" s="478"/>
    </row>
    <row r="21" spans="1:10" s="44" customFormat="1" ht="15" customHeight="1" x14ac:dyDescent="0.2">
      <c r="A21" s="276">
        <v>10</v>
      </c>
      <c r="B21" s="277" t="s">
        <v>24</v>
      </c>
      <c r="C21" s="1297">
        <v>25</v>
      </c>
      <c r="D21" s="1293">
        <v>54</v>
      </c>
      <c r="E21" s="1305">
        <v>8</v>
      </c>
      <c r="F21" s="344">
        <f t="shared" si="0"/>
        <v>87</v>
      </c>
      <c r="G21" s="43"/>
      <c r="H21" s="478"/>
    </row>
    <row r="22" spans="1:10" s="44" customFormat="1" ht="15" customHeight="1" x14ac:dyDescent="0.2">
      <c r="A22" s="276">
        <v>11</v>
      </c>
      <c r="B22" s="277" t="s">
        <v>25</v>
      </c>
      <c r="C22" s="1297">
        <v>57</v>
      </c>
      <c r="D22" s="1293">
        <v>49</v>
      </c>
      <c r="E22" s="1305">
        <v>8</v>
      </c>
      <c r="F22" s="344">
        <f t="shared" si="0"/>
        <v>114</v>
      </c>
      <c r="G22" s="38"/>
      <c r="H22" s="478"/>
    </row>
    <row r="23" spans="1:10" s="44" customFormat="1" ht="15" customHeight="1" x14ac:dyDescent="0.2">
      <c r="A23" s="276">
        <v>12</v>
      </c>
      <c r="B23" s="277" t="s">
        <v>26</v>
      </c>
      <c r="C23" s="1297">
        <v>37</v>
      </c>
      <c r="D23" s="1293">
        <v>72</v>
      </c>
      <c r="E23" s="1305">
        <v>31</v>
      </c>
      <c r="F23" s="344">
        <f t="shared" si="0"/>
        <v>140</v>
      </c>
      <c r="G23" s="43"/>
      <c r="H23" s="478"/>
    </row>
    <row r="24" spans="1:10" s="44" customFormat="1" ht="15" customHeight="1" x14ac:dyDescent="0.2">
      <c r="A24" s="276">
        <v>13</v>
      </c>
      <c r="B24" s="277" t="s">
        <v>27</v>
      </c>
      <c r="C24" s="1297">
        <v>52</v>
      </c>
      <c r="D24" s="1293">
        <v>4</v>
      </c>
      <c r="E24" s="1305">
        <v>4</v>
      </c>
      <c r="F24" s="344">
        <f t="shared" si="0"/>
        <v>60</v>
      </c>
      <c r="G24" s="43"/>
      <c r="H24" s="478"/>
    </row>
    <row r="25" spans="1:10" s="44" customFormat="1" ht="15" customHeight="1" x14ac:dyDescent="0.2">
      <c r="A25" s="276">
        <v>14</v>
      </c>
      <c r="B25" s="277" t="s">
        <v>28</v>
      </c>
      <c r="C25" s="1297">
        <v>31</v>
      </c>
      <c r="D25" s="1293">
        <v>8</v>
      </c>
      <c r="E25" s="1309">
        <v>0</v>
      </c>
      <c r="F25" s="344">
        <f t="shared" si="0"/>
        <v>39</v>
      </c>
      <c r="G25" s="43"/>
      <c r="H25" s="478"/>
    </row>
    <row r="26" spans="1:10" s="44" customFormat="1" ht="15" customHeight="1" thickBot="1" x14ac:dyDescent="0.25">
      <c r="A26" s="278">
        <v>15</v>
      </c>
      <c r="B26" s="279" t="s">
        <v>29</v>
      </c>
      <c r="C26" s="1298">
        <v>53</v>
      </c>
      <c r="D26" s="1306">
        <v>83</v>
      </c>
      <c r="E26" s="1307">
        <v>8</v>
      </c>
      <c r="F26" s="345">
        <f t="shared" si="0"/>
        <v>144</v>
      </c>
      <c r="G26" s="43"/>
      <c r="H26" s="478"/>
    </row>
    <row r="27" spans="1:10" s="38" customFormat="1" ht="15" customHeight="1" x14ac:dyDescent="0.2">
      <c r="A27" s="329"/>
      <c r="B27" s="1241" t="s">
        <v>481</v>
      </c>
      <c r="C27" s="1308">
        <f>SUM(C12:C26)</f>
        <v>610</v>
      </c>
      <c r="D27" s="1308">
        <f>SUM(D12:D26)</f>
        <v>579</v>
      </c>
      <c r="E27" s="1308">
        <f>SUM(E12:E26)</f>
        <v>136</v>
      </c>
      <c r="F27" s="1242">
        <f>SUM(F12:F26)</f>
        <v>1325</v>
      </c>
      <c r="G27" s="37"/>
      <c r="H27" s="546"/>
    </row>
    <row r="28" spans="1:10" s="44" customFormat="1" ht="15" customHeight="1" x14ac:dyDescent="0.2">
      <c r="A28" s="1246"/>
      <c r="B28" s="1247" t="s">
        <v>30</v>
      </c>
      <c r="C28" s="1248">
        <v>520</v>
      </c>
      <c r="D28" s="1248">
        <v>511</v>
      </c>
      <c r="E28" s="1248">
        <v>95</v>
      </c>
      <c r="F28" s="1249">
        <v>1126</v>
      </c>
      <c r="G28" s="43"/>
      <c r="H28" s="478"/>
    </row>
    <row r="29" spans="1:10" s="44" customFormat="1" ht="15" customHeight="1" x14ac:dyDescent="0.2">
      <c r="A29" s="1246"/>
      <c r="B29" s="1247" t="s">
        <v>31</v>
      </c>
      <c r="C29" s="1248">
        <v>597</v>
      </c>
      <c r="D29" s="1248">
        <v>515</v>
      </c>
      <c r="E29" s="1248">
        <v>89</v>
      </c>
      <c r="F29" s="1249">
        <v>1201</v>
      </c>
      <c r="G29" s="43"/>
      <c r="H29" s="478"/>
    </row>
    <row r="30" spans="1:10" s="44" customFormat="1" ht="15" customHeight="1" x14ac:dyDescent="0.2">
      <c r="A30" s="1243"/>
      <c r="B30" s="1239" t="s">
        <v>202</v>
      </c>
      <c r="C30" s="1240">
        <v>716</v>
      </c>
      <c r="D30" s="1240">
        <v>325</v>
      </c>
      <c r="E30" s="1240">
        <v>157</v>
      </c>
      <c r="F30" s="1244">
        <v>1198</v>
      </c>
      <c r="G30" s="43"/>
      <c r="H30" s="478"/>
    </row>
    <row r="31" spans="1:10" s="38" customFormat="1" ht="15" customHeight="1" x14ac:dyDescent="0.2">
      <c r="A31" s="1245"/>
      <c r="B31" s="1239" t="s">
        <v>204</v>
      </c>
      <c r="C31" s="1240">
        <v>688</v>
      </c>
      <c r="D31" s="1240">
        <v>479</v>
      </c>
      <c r="E31" s="1240">
        <v>102</v>
      </c>
      <c r="F31" s="1244">
        <v>1269</v>
      </c>
      <c r="G31" s="37"/>
      <c r="H31" s="546"/>
    </row>
    <row r="32" spans="1:10" s="38" customFormat="1" ht="15" customHeight="1" x14ac:dyDescent="0.2">
      <c r="A32" s="1245"/>
      <c r="B32" s="1239" t="s">
        <v>205</v>
      </c>
      <c r="C32" s="1240">
        <v>758</v>
      </c>
      <c r="D32" s="1240">
        <v>392</v>
      </c>
      <c r="E32" s="1240">
        <v>125</v>
      </c>
      <c r="F32" s="1244">
        <v>1275</v>
      </c>
      <c r="G32" s="37"/>
      <c r="H32" s="546"/>
    </row>
    <row r="33" spans="1:10" s="44" customFormat="1" ht="15" customHeight="1" x14ac:dyDescent="0.2">
      <c r="A33" s="1245"/>
      <c r="B33" s="1239" t="s">
        <v>207</v>
      </c>
      <c r="C33" s="1240">
        <v>824</v>
      </c>
      <c r="D33" s="1240">
        <v>426</v>
      </c>
      <c r="E33" s="1240">
        <v>132</v>
      </c>
      <c r="F33" s="1244">
        <v>1382</v>
      </c>
      <c r="G33" s="783"/>
      <c r="H33" s="478"/>
    </row>
    <row r="34" spans="1:10" s="44" customFormat="1" ht="15" customHeight="1" x14ac:dyDescent="0.2">
      <c r="A34" s="1245"/>
      <c r="B34" s="1239" t="s">
        <v>209</v>
      </c>
      <c r="C34" s="1240">
        <v>737</v>
      </c>
      <c r="D34" s="1240">
        <v>587</v>
      </c>
      <c r="E34" s="1240">
        <v>96</v>
      </c>
      <c r="F34" s="1244">
        <v>1420</v>
      </c>
      <c r="G34" s="783"/>
      <c r="H34" s="478"/>
      <c r="I34" s="478"/>
      <c r="J34" s="478"/>
    </row>
    <row r="35" spans="1:10" s="44" customFormat="1" ht="15" hidden="1" customHeight="1" thickBot="1" x14ac:dyDescent="0.25">
      <c r="A35" s="1245"/>
      <c r="B35" s="1239" t="s">
        <v>211</v>
      </c>
      <c r="C35" s="1240">
        <v>804</v>
      </c>
      <c r="D35" s="1240">
        <v>617</v>
      </c>
      <c r="E35" s="1240">
        <v>64</v>
      </c>
      <c r="F35" s="1244">
        <v>1485</v>
      </c>
      <c r="G35" s="783"/>
      <c r="H35" s="43"/>
      <c r="I35" s="43"/>
    </row>
    <row r="36" spans="1:10" s="44" customFormat="1" ht="15" hidden="1" customHeight="1" outlineLevel="1" thickBot="1" x14ac:dyDescent="0.25">
      <c r="A36" s="1245"/>
      <c r="B36" s="1239" t="s">
        <v>213</v>
      </c>
      <c r="C36" s="1240">
        <v>635</v>
      </c>
      <c r="D36" s="1240">
        <v>738</v>
      </c>
      <c r="E36" s="1240">
        <v>133</v>
      </c>
      <c r="F36" s="1244">
        <f>SUM(C36:E36)</f>
        <v>1506</v>
      </c>
      <c r="G36" s="783"/>
      <c r="H36" s="43"/>
      <c r="I36" s="43"/>
    </row>
    <row r="37" spans="1:10" s="44" customFormat="1" ht="15" hidden="1" customHeight="1" collapsed="1" thickBot="1" x14ac:dyDescent="0.25">
      <c r="A37" s="1031"/>
      <c r="B37" s="366" t="s">
        <v>247</v>
      </c>
      <c r="C37" s="281">
        <v>680</v>
      </c>
      <c r="D37" s="281">
        <v>722</v>
      </c>
      <c r="E37" s="281">
        <v>129</v>
      </c>
      <c r="F37" s="282">
        <f>SUM(C37:E37)</f>
        <v>1531</v>
      </c>
      <c r="G37" s="783"/>
      <c r="H37" s="43"/>
      <c r="I37" s="43"/>
    </row>
    <row r="38" spans="1:10" ht="13.5" hidden="1" outlineLevel="1" thickBot="1" x14ac:dyDescent="0.25">
      <c r="A38" s="765"/>
      <c r="B38" s="789" t="s">
        <v>248</v>
      </c>
      <c r="C38" s="761">
        <v>678</v>
      </c>
      <c r="D38" s="762">
        <v>795</v>
      </c>
      <c r="E38" s="763">
        <v>70</v>
      </c>
      <c r="F38" s="764">
        <v>1543</v>
      </c>
      <c r="G38" s="783"/>
    </row>
    <row r="39" spans="1:10" ht="13.5" hidden="1" outlineLevel="1" thickBot="1" x14ac:dyDescent="0.25">
      <c r="A39" s="759"/>
      <c r="B39" s="760" t="s">
        <v>249</v>
      </c>
      <c r="C39" s="761">
        <v>683</v>
      </c>
      <c r="D39" s="762">
        <v>719</v>
      </c>
      <c r="E39" s="763">
        <v>129</v>
      </c>
      <c r="F39" s="764">
        <v>1531</v>
      </c>
      <c r="G39" s="783">
        <f t="shared" ref="G39" si="1">SUM(C39:E39)</f>
        <v>1531</v>
      </c>
    </row>
    <row r="40" spans="1:10" collapsed="1" x14ac:dyDescent="0.2">
      <c r="A40" s="545" t="s">
        <v>195</v>
      </c>
      <c r="B40" s="330"/>
      <c r="C40" s="125"/>
      <c r="D40" s="125"/>
      <c r="E40" s="125"/>
      <c r="F40" s="125"/>
    </row>
    <row r="41" spans="1:10" x14ac:dyDescent="0.2">
      <c r="A41" s="280" t="s">
        <v>250</v>
      </c>
      <c r="B41" s="330"/>
      <c r="C41" s="125"/>
      <c r="D41" s="125"/>
      <c r="E41" s="125"/>
      <c r="F41" s="125"/>
    </row>
    <row r="43" spans="1:10" x14ac:dyDescent="0.2">
      <c r="C43" s="976"/>
      <c r="D43" s="976"/>
      <c r="E43" s="976"/>
      <c r="F43" s="977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46"/>
  <sheetViews>
    <sheetView showGridLines="0" zoomScale="89" zoomScaleNormal="89" workbookViewId="0">
      <selection activeCell="N3" sqref="N3"/>
    </sheetView>
  </sheetViews>
  <sheetFormatPr baseColWidth="10" defaultColWidth="11.42578125" defaultRowHeight="12.75" outlineLevelRow="1" x14ac:dyDescent="0.2"/>
  <cols>
    <col min="1" max="1" width="8.140625" style="59" customWidth="1"/>
    <col min="2" max="2" width="22.7109375" style="59" customWidth="1"/>
    <col min="3" max="10" width="11" style="59" customWidth="1"/>
    <col min="11" max="11" width="9.140625" style="59" customWidth="1"/>
    <col min="12" max="12" width="11" style="59" customWidth="1"/>
    <col min="13" max="13" width="8.140625" style="59" customWidth="1"/>
    <col min="14" max="14" width="9.7109375" style="59" customWidth="1"/>
    <col min="15" max="15" width="10.140625" style="59" customWidth="1"/>
    <col min="16" max="16" width="8.140625" style="59" customWidth="1"/>
    <col min="17" max="17" width="11" style="59" customWidth="1"/>
    <col min="18" max="20" width="11.42578125" style="59"/>
    <col min="21" max="21" width="23.85546875" style="59" customWidth="1"/>
    <col min="22" max="16384" width="11.42578125" style="59"/>
  </cols>
  <sheetData>
    <row r="2" spans="1:22" x14ac:dyDescent="0.2">
      <c r="A2" s="39" t="s">
        <v>0</v>
      </c>
    </row>
    <row r="3" spans="1:22" x14ac:dyDescent="0.2">
      <c r="A3" s="39"/>
    </row>
    <row r="4" spans="1:22" x14ac:dyDescent="0.2">
      <c r="A4" s="39" t="str">
        <f>A7</f>
        <v>Tabell 1-11-E - Avgang fra kvalifiseringsprogrammet (KVP) og resultater for deltakerne -  perioden 01.01.-31.12.</v>
      </c>
    </row>
    <row r="5" spans="1:22" x14ac:dyDescent="0.2">
      <c r="A5" s="473"/>
    </row>
    <row r="6" spans="1:22" x14ac:dyDescent="0.2">
      <c r="A6" s="545" t="s">
        <v>195</v>
      </c>
    </row>
    <row r="7" spans="1:22" ht="29.25" customHeight="1" thickBot="1" x14ac:dyDescent="0.25">
      <c r="A7" s="242" t="s">
        <v>251</v>
      </c>
      <c r="B7" s="41"/>
      <c r="C7" s="41"/>
      <c r="D7" s="41"/>
      <c r="E7" s="41"/>
      <c r="F7" s="41"/>
      <c r="G7" s="243"/>
      <c r="H7" s="243"/>
      <c r="I7" s="474"/>
      <c r="J7" s="243"/>
      <c r="K7" s="243"/>
      <c r="L7" s="1135"/>
      <c r="M7" s="243"/>
      <c r="N7" s="243"/>
      <c r="O7" s="243"/>
      <c r="P7" s="243"/>
      <c r="Q7" s="243"/>
    </row>
    <row r="8" spans="1:22" s="60" customFormat="1" ht="72.75" customHeight="1" x14ac:dyDescent="0.2">
      <c r="A8" s="719"/>
      <c r="B8" s="720"/>
      <c r="C8" s="1449" t="s">
        <v>252</v>
      </c>
      <c r="D8" s="1449"/>
      <c r="E8" s="1449"/>
      <c r="F8" s="1449"/>
      <c r="G8" s="1449"/>
      <c r="H8" s="1449"/>
      <c r="I8" s="1449"/>
      <c r="J8" s="1449"/>
      <c r="K8" s="1449"/>
      <c r="L8" s="1450"/>
      <c r="M8" s="1451" t="s">
        <v>253</v>
      </c>
      <c r="N8" s="1449"/>
      <c r="O8" s="1452"/>
      <c r="P8" s="721" t="s">
        <v>254</v>
      </c>
      <c r="Q8" s="717" t="s">
        <v>255</v>
      </c>
    </row>
    <row r="9" spans="1:22" s="60" customFormat="1" ht="146.25" customHeight="1" thickBot="1" x14ac:dyDescent="0.25">
      <c r="A9" s="247" t="s">
        <v>3</v>
      </c>
      <c r="B9" s="475" t="s">
        <v>4</v>
      </c>
      <c r="C9" s="979" t="s">
        <v>256</v>
      </c>
      <c r="D9" s="980" t="s">
        <v>257</v>
      </c>
      <c r="E9" s="978" t="s">
        <v>258</v>
      </c>
      <c r="F9" s="978" t="s">
        <v>259</v>
      </c>
      <c r="G9" s="978" t="s">
        <v>260</v>
      </c>
      <c r="H9" s="978" t="s">
        <v>261</v>
      </c>
      <c r="I9" s="978" t="s">
        <v>262</v>
      </c>
      <c r="J9" s="978" t="s">
        <v>263</v>
      </c>
      <c r="K9" s="978" t="s">
        <v>264</v>
      </c>
      <c r="L9" s="476" t="s">
        <v>265</v>
      </c>
      <c r="M9" s="715" t="s">
        <v>266</v>
      </c>
      <c r="N9" s="477" t="s">
        <v>267</v>
      </c>
      <c r="O9" s="716" t="s">
        <v>268</v>
      </c>
      <c r="P9" s="41" t="s">
        <v>269</v>
      </c>
      <c r="Q9" s="718" t="s">
        <v>270</v>
      </c>
      <c r="V9" s="59" t="s">
        <v>271</v>
      </c>
    </row>
    <row r="10" spans="1:22" ht="15" customHeight="1" x14ac:dyDescent="0.2">
      <c r="A10" s="248">
        <v>1</v>
      </c>
      <c r="B10" s="244" t="s">
        <v>14</v>
      </c>
      <c r="C10" s="1296">
        <v>57</v>
      </c>
      <c r="D10" s="1303">
        <v>5</v>
      </c>
      <c r="E10" s="1303">
        <v>8</v>
      </c>
      <c r="F10" s="1303">
        <v>11</v>
      </c>
      <c r="G10" s="1303">
        <v>3</v>
      </c>
      <c r="H10" s="1303">
        <v>10</v>
      </c>
      <c r="I10" s="1303">
        <v>0</v>
      </c>
      <c r="J10" s="1303">
        <v>1</v>
      </c>
      <c r="K10" s="1304">
        <v>17</v>
      </c>
      <c r="L10" s="1310">
        <f>SUM(C10:K10)</f>
        <v>112</v>
      </c>
      <c r="M10" s="1296">
        <v>3</v>
      </c>
      <c r="N10" s="1304">
        <v>3</v>
      </c>
      <c r="O10" s="1313">
        <f>SUM(M10:N10)</f>
        <v>6</v>
      </c>
      <c r="P10" s="1635">
        <v>5</v>
      </c>
      <c r="Q10" s="1089">
        <f>L10+O10+P10</f>
        <v>123</v>
      </c>
      <c r="U10" s="244" t="s">
        <v>14</v>
      </c>
      <c r="V10" s="1092">
        <f>C10/L10</f>
        <v>0.5089285714285714</v>
      </c>
    </row>
    <row r="11" spans="1:22" ht="15" customHeight="1" x14ac:dyDescent="0.2">
      <c r="A11" s="249">
        <v>2</v>
      </c>
      <c r="B11" s="245" t="s">
        <v>15</v>
      </c>
      <c r="C11" s="1297">
        <v>45</v>
      </c>
      <c r="D11" s="1636">
        <v>0</v>
      </c>
      <c r="E11" s="1293">
        <v>6</v>
      </c>
      <c r="F11" s="1293">
        <v>7</v>
      </c>
      <c r="G11" s="1293">
        <v>2</v>
      </c>
      <c r="H11" s="1293">
        <v>9</v>
      </c>
      <c r="I11" s="1636">
        <v>0</v>
      </c>
      <c r="J11" s="1293">
        <v>25</v>
      </c>
      <c r="K11" s="1305">
        <v>9</v>
      </c>
      <c r="L11" s="1311">
        <f t="shared" ref="L11:L24" si="0">SUM(C11:K11)</f>
        <v>103</v>
      </c>
      <c r="M11" s="1297">
        <v>3</v>
      </c>
      <c r="N11" s="1305">
        <v>3</v>
      </c>
      <c r="O11" s="1314">
        <f t="shared" ref="O11:O24" si="1">SUM(M11:N11)</f>
        <v>6</v>
      </c>
      <c r="P11" s="1637">
        <v>7</v>
      </c>
      <c r="Q11" s="1090">
        <f>L11+O11+P11</f>
        <v>116</v>
      </c>
      <c r="U11" s="245" t="s">
        <v>15</v>
      </c>
      <c r="V11" s="1092">
        <f t="shared" ref="V11:V25" si="2">C11/L11</f>
        <v>0.43689320388349512</v>
      </c>
    </row>
    <row r="12" spans="1:22" ht="15" customHeight="1" x14ac:dyDescent="0.2">
      <c r="A12" s="249">
        <v>3</v>
      </c>
      <c r="B12" s="245" t="s">
        <v>17</v>
      </c>
      <c r="C12" s="1297">
        <v>11</v>
      </c>
      <c r="D12" s="1293">
        <v>5</v>
      </c>
      <c r="E12" s="1293">
        <v>0</v>
      </c>
      <c r="F12" s="1293">
        <v>0</v>
      </c>
      <c r="G12" s="1636">
        <v>0</v>
      </c>
      <c r="H12" s="1293">
        <v>0</v>
      </c>
      <c r="I12" s="1636">
        <v>0</v>
      </c>
      <c r="J12" s="1636">
        <v>0</v>
      </c>
      <c r="K12" s="1305">
        <v>0</v>
      </c>
      <c r="L12" s="1311">
        <f t="shared" si="0"/>
        <v>16</v>
      </c>
      <c r="M12" s="1297">
        <v>1</v>
      </c>
      <c r="N12" s="1305">
        <v>0</v>
      </c>
      <c r="O12" s="1314">
        <f t="shared" si="1"/>
        <v>1</v>
      </c>
      <c r="P12" s="1637">
        <v>2</v>
      </c>
      <c r="Q12" s="1090">
        <f>L12+O12+P12</f>
        <v>19</v>
      </c>
      <c r="U12" s="245" t="s">
        <v>17</v>
      </c>
      <c r="V12" s="1092">
        <f t="shared" si="2"/>
        <v>0.6875</v>
      </c>
    </row>
    <row r="13" spans="1:22" ht="15" customHeight="1" x14ac:dyDescent="0.2">
      <c r="A13" s="249">
        <v>4</v>
      </c>
      <c r="B13" s="245" t="s">
        <v>18</v>
      </c>
      <c r="C13" s="1297">
        <v>28</v>
      </c>
      <c r="D13" s="1293">
        <v>4</v>
      </c>
      <c r="E13" s="1293">
        <v>1</v>
      </c>
      <c r="F13" s="1293">
        <v>1</v>
      </c>
      <c r="G13" s="1293">
        <v>1</v>
      </c>
      <c r="H13" s="1293">
        <v>4</v>
      </c>
      <c r="I13" s="1293">
        <v>2</v>
      </c>
      <c r="J13" s="1293">
        <v>1</v>
      </c>
      <c r="K13" s="1305">
        <v>1</v>
      </c>
      <c r="L13" s="1311">
        <f t="shared" si="0"/>
        <v>43</v>
      </c>
      <c r="M13" s="1297">
        <v>0</v>
      </c>
      <c r="N13" s="1305">
        <v>1</v>
      </c>
      <c r="O13" s="1314">
        <f t="shared" si="1"/>
        <v>1</v>
      </c>
      <c r="P13" s="1637">
        <v>4</v>
      </c>
      <c r="Q13" s="1090">
        <f>L13+O13+P13</f>
        <v>48</v>
      </c>
      <c r="U13" s="245" t="s">
        <v>18</v>
      </c>
      <c r="V13" s="1092">
        <f t="shared" si="2"/>
        <v>0.65116279069767447</v>
      </c>
    </row>
    <row r="14" spans="1:22" ht="15" customHeight="1" x14ac:dyDescent="0.2">
      <c r="A14" s="249">
        <v>5</v>
      </c>
      <c r="B14" s="245" t="s">
        <v>19</v>
      </c>
      <c r="C14" s="1297">
        <v>23</v>
      </c>
      <c r="D14" s="1293">
        <v>0</v>
      </c>
      <c r="E14" s="1293">
        <v>4</v>
      </c>
      <c r="F14" s="1293">
        <v>2</v>
      </c>
      <c r="G14" s="1293">
        <v>0</v>
      </c>
      <c r="H14" s="1293">
        <v>2</v>
      </c>
      <c r="I14" s="1293">
        <v>0</v>
      </c>
      <c r="J14" s="1293">
        <v>6</v>
      </c>
      <c r="K14" s="1305">
        <v>3</v>
      </c>
      <c r="L14" s="1311">
        <f t="shared" si="0"/>
        <v>40</v>
      </c>
      <c r="M14" s="1297">
        <v>2</v>
      </c>
      <c r="N14" s="1305">
        <v>1</v>
      </c>
      <c r="O14" s="1315">
        <f t="shared" si="1"/>
        <v>3</v>
      </c>
      <c r="P14" s="1637">
        <v>3</v>
      </c>
      <c r="Q14" s="1090">
        <f>L14+O14+P14</f>
        <v>46</v>
      </c>
      <c r="U14" s="245" t="s">
        <v>19</v>
      </c>
      <c r="V14" s="1092">
        <f t="shared" si="2"/>
        <v>0.57499999999999996</v>
      </c>
    </row>
    <row r="15" spans="1:22" ht="15" customHeight="1" x14ac:dyDescent="0.2">
      <c r="A15" s="249">
        <v>6</v>
      </c>
      <c r="B15" s="245" t="s">
        <v>20</v>
      </c>
      <c r="C15" s="1297">
        <v>1</v>
      </c>
      <c r="D15" s="1293">
        <v>0</v>
      </c>
      <c r="E15" s="1293">
        <v>1</v>
      </c>
      <c r="F15" s="1293">
        <v>3</v>
      </c>
      <c r="G15" s="1293">
        <v>0</v>
      </c>
      <c r="H15" s="1293">
        <v>0</v>
      </c>
      <c r="I15" s="1293">
        <v>5</v>
      </c>
      <c r="J15" s="1293" t="s">
        <v>494</v>
      </c>
      <c r="K15" s="1305">
        <v>1</v>
      </c>
      <c r="L15" s="1311">
        <f t="shared" si="0"/>
        <v>11</v>
      </c>
      <c r="M15" s="1297">
        <v>2</v>
      </c>
      <c r="N15" s="1305">
        <v>1</v>
      </c>
      <c r="O15" s="1314">
        <f t="shared" si="1"/>
        <v>3</v>
      </c>
      <c r="P15" s="1637">
        <v>1</v>
      </c>
      <c r="Q15" s="1090">
        <f t="shared" ref="Q15:Q23" si="3">L15+O15+P15</f>
        <v>15</v>
      </c>
      <c r="U15" s="245" t="s">
        <v>20</v>
      </c>
      <c r="V15" s="1092">
        <f t="shared" si="2"/>
        <v>9.0909090909090912E-2</v>
      </c>
    </row>
    <row r="16" spans="1:22" ht="15" customHeight="1" x14ac:dyDescent="0.2">
      <c r="A16" s="249">
        <v>7</v>
      </c>
      <c r="B16" s="245" t="s">
        <v>21</v>
      </c>
      <c r="C16" s="1297">
        <v>6</v>
      </c>
      <c r="D16" s="1293">
        <v>0</v>
      </c>
      <c r="E16" s="1636">
        <v>1</v>
      </c>
      <c r="F16" s="1636">
        <v>2</v>
      </c>
      <c r="G16" s="1636">
        <v>0</v>
      </c>
      <c r="H16" s="1293">
        <v>3</v>
      </c>
      <c r="I16" s="1636">
        <v>0</v>
      </c>
      <c r="J16" s="1636">
        <v>2</v>
      </c>
      <c r="K16" s="1309">
        <v>1</v>
      </c>
      <c r="L16" s="1311">
        <f t="shared" si="0"/>
        <v>15</v>
      </c>
      <c r="M16" s="1297">
        <v>0</v>
      </c>
      <c r="N16" s="1305">
        <v>1</v>
      </c>
      <c r="O16" s="1314">
        <f t="shared" si="1"/>
        <v>1</v>
      </c>
      <c r="P16" s="1637">
        <v>2</v>
      </c>
      <c r="Q16" s="1090">
        <f t="shared" si="3"/>
        <v>18</v>
      </c>
      <c r="U16" s="245" t="s">
        <v>21</v>
      </c>
      <c r="V16" s="1092">
        <f t="shared" si="2"/>
        <v>0.4</v>
      </c>
    </row>
    <row r="17" spans="1:22" ht="15" customHeight="1" x14ac:dyDescent="0.2">
      <c r="A17" s="249">
        <v>8</v>
      </c>
      <c r="B17" s="245" t="s">
        <v>22</v>
      </c>
      <c r="C17" s="1297">
        <v>7</v>
      </c>
      <c r="D17" s="1293">
        <v>0</v>
      </c>
      <c r="E17" s="1293">
        <v>6</v>
      </c>
      <c r="F17" s="1293">
        <v>5</v>
      </c>
      <c r="G17" s="1293">
        <v>0</v>
      </c>
      <c r="H17" s="1293">
        <v>2</v>
      </c>
      <c r="I17" s="1293">
        <v>2</v>
      </c>
      <c r="J17" s="1293">
        <v>3</v>
      </c>
      <c r="K17" s="1305">
        <v>6</v>
      </c>
      <c r="L17" s="1311">
        <f t="shared" si="0"/>
        <v>31</v>
      </c>
      <c r="M17" s="1297">
        <v>6</v>
      </c>
      <c r="N17" s="1305">
        <v>2</v>
      </c>
      <c r="O17" s="1314">
        <f t="shared" si="1"/>
        <v>8</v>
      </c>
      <c r="P17" s="1637">
        <v>0</v>
      </c>
      <c r="Q17" s="1090">
        <f t="shared" si="3"/>
        <v>39</v>
      </c>
      <c r="U17" s="245" t="s">
        <v>22</v>
      </c>
      <c r="V17" s="1092">
        <f t="shared" si="2"/>
        <v>0.22580645161290322</v>
      </c>
    </row>
    <row r="18" spans="1:22" ht="15" customHeight="1" x14ac:dyDescent="0.2">
      <c r="A18" s="249">
        <v>9</v>
      </c>
      <c r="B18" s="245" t="s">
        <v>23</v>
      </c>
      <c r="C18" s="1297">
        <v>15</v>
      </c>
      <c r="D18" s="1293">
        <v>5</v>
      </c>
      <c r="E18" s="1293">
        <v>1</v>
      </c>
      <c r="F18" s="1293">
        <v>2</v>
      </c>
      <c r="G18" s="1293">
        <v>0</v>
      </c>
      <c r="H18" s="1293">
        <v>6</v>
      </c>
      <c r="I18" s="1293">
        <v>2</v>
      </c>
      <c r="J18" s="1293">
        <v>3</v>
      </c>
      <c r="K18" s="1305">
        <v>7</v>
      </c>
      <c r="L18" s="1311">
        <f t="shared" si="0"/>
        <v>41</v>
      </c>
      <c r="M18" s="1297">
        <v>4</v>
      </c>
      <c r="N18" s="1305">
        <v>3</v>
      </c>
      <c r="O18" s="1314">
        <f t="shared" si="1"/>
        <v>7</v>
      </c>
      <c r="P18" s="1637">
        <v>0</v>
      </c>
      <c r="Q18" s="1090">
        <f t="shared" si="3"/>
        <v>48</v>
      </c>
      <c r="T18" s="59" t="s">
        <v>16</v>
      </c>
      <c r="U18" s="245" t="s">
        <v>23</v>
      </c>
      <c r="V18" s="1092">
        <f t="shared" si="2"/>
        <v>0.36585365853658536</v>
      </c>
    </row>
    <row r="19" spans="1:22" ht="15" customHeight="1" x14ac:dyDescent="0.2">
      <c r="A19" s="249">
        <v>10</v>
      </c>
      <c r="B19" s="245" t="s">
        <v>24</v>
      </c>
      <c r="C19" s="1297">
        <v>27</v>
      </c>
      <c r="D19" s="1293">
        <v>6</v>
      </c>
      <c r="E19" s="1293">
        <v>0</v>
      </c>
      <c r="F19" s="1293">
        <v>0</v>
      </c>
      <c r="G19" s="1293">
        <v>0</v>
      </c>
      <c r="H19" s="1293">
        <v>0</v>
      </c>
      <c r="I19" s="1293">
        <v>0</v>
      </c>
      <c r="J19" s="1293">
        <v>0</v>
      </c>
      <c r="K19" s="1305">
        <v>1</v>
      </c>
      <c r="L19" s="1311">
        <f t="shared" si="0"/>
        <v>34</v>
      </c>
      <c r="M19" s="1297">
        <v>2</v>
      </c>
      <c r="N19" s="1305">
        <v>6</v>
      </c>
      <c r="O19" s="1314">
        <f t="shared" si="1"/>
        <v>8</v>
      </c>
      <c r="P19" s="1637">
        <v>1</v>
      </c>
      <c r="Q19" s="1090">
        <f t="shared" si="3"/>
        <v>43</v>
      </c>
      <c r="U19" s="245" t="s">
        <v>24</v>
      </c>
      <c r="V19" s="1092">
        <f t="shared" si="2"/>
        <v>0.79411764705882348</v>
      </c>
    </row>
    <row r="20" spans="1:22" ht="15" customHeight="1" x14ac:dyDescent="0.2">
      <c r="A20" s="249">
        <v>11</v>
      </c>
      <c r="B20" s="245" t="s">
        <v>25</v>
      </c>
      <c r="C20" s="1297">
        <v>22</v>
      </c>
      <c r="D20" s="1293">
        <v>5</v>
      </c>
      <c r="E20" s="1293">
        <v>5</v>
      </c>
      <c r="F20" s="1293">
        <v>3</v>
      </c>
      <c r="G20" s="1293">
        <v>0</v>
      </c>
      <c r="H20" s="1293">
        <v>7</v>
      </c>
      <c r="I20" s="1293">
        <v>2</v>
      </c>
      <c r="J20" s="1293">
        <v>0</v>
      </c>
      <c r="K20" s="1305">
        <v>12</v>
      </c>
      <c r="L20" s="1311">
        <f t="shared" si="0"/>
        <v>56</v>
      </c>
      <c r="M20" s="1297">
        <v>1</v>
      </c>
      <c r="N20" s="1305">
        <v>3</v>
      </c>
      <c r="O20" s="1314">
        <f t="shared" si="1"/>
        <v>4</v>
      </c>
      <c r="P20" s="1637">
        <v>3</v>
      </c>
      <c r="Q20" s="1090">
        <f t="shared" si="3"/>
        <v>63</v>
      </c>
      <c r="U20" s="245" t="s">
        <v>25</v>
      </c>
      <c r="V20" s="1092">
        <f t="shared" si="2"/>
        <v>0.39285714285714285</v>
      </c>
    </row>
    <row r="21" spans="1:22" ht="15" customHeight="1" x14ac:dyDescent="0.2">
      <c r="A21" s="249">
        <v>12</v>
      </c>
      <c r="B21" s="245" t="s">
        <v>26</v>
      </c>
      <c r="C21" s="1297">
        <v>25</v>
      </c>
      <c r="D21" s="1293">
        <v>4</v>
      </c>
      <c r="E21" s="1293">
        <v>6</v>
      </c>
      <c r="F21" s="1293">
        <v>19</v>
      </c>
      <c r="G21" s="1293">
        <v>0</v>
      </c>
      <c r="H21" s="1293">
        <v>4</v>
      </c>
      <c r="I21" s="1293">
        <v>2</v>
      </c>
      <c r="J21" s="1293">
        <v>4</v>
      </c>
      <c r="K21" s="1305">
        <v>6</v>
      </c>
      <c r="L21" s="1311">
        <f t="shared" si="0"/>
        <v>70</v>
      </c>
      <c r="M21" s="1297">
        <v>0</v>
      </c>
      <c r="N21" s="1305">
        <v>4</v>
      </c>
      <c r="O21" s="1314">
        <f t="shared" si="1"/>
        <v>4</v>
      </c>
      <c r="P21" s="1637">
        <v>7</v>
      </c>
      <c r="Q21" s="1090">
        <f t="shared" si="3"/>
        <v>81</v>
      </c>
      <c r="U21" s="245" t="s">
        <v>26</v>
      </c>
      <c r="V21" s="1092">
        <f t="shared" si="2"/>
        <v>0.35714285714285715</v>
      </c>
    </row>
    <row r="22" spans="1:22" ht="15" customHeight="1" x14ac:dyDescent="0.2">
      <c r="A22" s="249">
        <v>13</v>
      </c>
      <c r="B22" s="245" t="s">
        <v>27</v>
      </c>
      <c r="C22" s="1297">
        <v>22</v>
      </c>
      <c r="D22" s="1293">
        <v>1</v>
      </c>
      <c r="E22" s="1293">
        <v>3</v>
      </c>
      <c r="F22" s="1293">
        <v>3</v>
      </c>
      <c r="G22" s="1293">
        <v>0</v>
      </c>
      <c r="H22" s="1293">
        <v>2</v>
      </c>
      <c r="I22" s="1293">
        <v>4</v>
      </c>
      <c r="J22" s="1293">
        <v>4</v>
      </c>
      <c r="K22" s="1305">
        <v>6</v>
      </c>
      <c r="L22" s="1311">
        <f t="shared" si="0"/>
        <v>45</v>
      </c>
      <c r="M22" s="1297">
        <v>1</v>
      </c>
      <c r="N22" s="1305">
        <v>2</v>
      </c>
      <c r="O22" s="1314">
        <f t="shared" si="1"/>
        <v>3</v>
      </c>
      <c r="P22" s="1637">
        <v>1</v>
      </c>
      <c r="Q22" s="1090">
        <f t="shared" si="3"/>
        <v>49</v>
      </c>
      <c r="U22" s="245" t="s">
        <v>27</v>
      </c>
      <c r="V22" s="1092">
        <f t="shared" si="2"/>
        <v>0.48888888888888887</v>
      </c>
    </row>
    <row r="23" spans="1:22" ht="15" customHeight="1" x14ac:dyDescent="0.2">
      <c r="A23" s="249">
        <v>14</v>
      </c>
      <c r="B23" s="245" t="s">
        <v>28</v>
      </c>
      <c r="C23" s="1297">
        <v>7</v>
      </c>
      <c r="D23" s="1293">
        <v>3</v>
      </c>
      <c r="E23" s="1293">
        <v>0</v>
      </c>
      <c r="F23" s="1636">
        <v>0</v>
      </c>
      <c r="G23" s="1636">
        <v>0</v>
      </c>
      <c r="H23" s="1636">
        <v>4</v>
      </c>
      <c r="I23" s="1636">
        <v>2</v>
      </c>
      <c r="J23" s="1636">
        <v>1</v>
      </c>
      <c r="K23" s="1309">
        <v>1</v>
      </c>
      <c r="L23" s="1311">
        <f t="shared" si="0"/>
        <v>18</v>
      </c>
      <c r="M23" s="1297">
        <v>1</v>
      </c>
      <c r="N23" s="1305">
        <v>0</v>
      </c>
      <c r="O23" s="1314">
        <f t="shared" si="1"/>
        <v>1</v>
      </c>
      <c r="P23" s="1637">
        <v>1</v>
      </c>
      <c r="Q23" s="1090">
        <f t="shared" si="3"/>
        <v>20</v>
      </c>
      <c r="U23" s="245" t="s">
        <v>28</v>
      </c>
      <c r="V23" s="1092">
        <f t="shared" si="2"/>
        <v>0.3888888888888889</v>
      </c>
    </row>
    <row r="24" spans="1:22" ht="15" customHeight="1" thickBot="1" x14ac:dyDescent="0.25">
      <c r="A24" s="250">
        <v>15</v>
      </c>
      <c r="B24" s="246" t="s">
        <v>29</v>
      </c>
      <c r="C24" s="1638">
        <v>27</v>
      </c>
      <c r="D24" s="1639">
        <v>3</v>
      </c>
      <c r="E24" s="1639">
        <v>3</v>
      </c>
      <c r="F24" s="1639">
        <v>6</v>
      </c>
      <c r="G24" s="1640">
        <v>0</v>
      </c>
      <c r="H24" s="1639">
        <v>9</v>
      </c>
      <c r="I24" s="1639">
        <v>2</v>
      </c>
      <c r="J24" s="1639">
        <v>2</v>
      </c>
      <c r="K24" s="1641">
        <v>1</v>
      </c>
      <c r="L24" s="1312">
        <f t="shared" si="0"/>
        <v>53</v>
      </c>
      <c r="M24" s="1638">
        <v>6</v>
      </c>
      <c r="N24" s="1641">
        <v>4</v>
      </c>
      <c r="O24" s="1642">
        <f t="shared" si="1"/>
        <v>10</v>
      </c>
      <c r="P24" s="1643">
        <v>2</v>
      </c>
      <c r="Q24" s="1091">
        <f>L24+O24+P24</f>
        <v>65</v>
      </c>
      <c r="U24" s="246" t="s">
        <v>29</v>
      </c>
      <c r="V24" s="1092">
        <f t="shared" si="2"/>
        <v>0.50943396226415094</v>
      </c>
    </row>
    <row r="25" spans="1:22" ht="15" customHeight="1" x14ac:dyDescent="0.2">
      <c r="A25" s="1644"/>
      <c r="B25" s="1645" t="s">
        <v>482</v>
      </c>
      <c r="C25" s="1646">
        <f>SUM(C10:C24)</f>
        <v>323</v>
      </c>
      <c r="D25" s="1647">
        <f t="shared" ref="D25:L25" si="4">SUM(D10:D24)</f>
        <v>41</v>
      </c>
      <c r="E25" s="1647">
        <f t="shared" si="4"/>
        <v>45</v>
      </c>
      <c r="F25" s="1647">
        <f t="shared" si="4"/>
        <v>64</v>
      </c>
      <c r="G25" s="1647">
        <f t="shared" si="4"/>
        <v>6</v>
      </c>
      <c r="H25" s="1647">
        <f t="shared" si="4"/>
        <v>62</v>
      </c>
      <c r="I25" s="1647">
        <f t="shared" si="4"/>
        <v>23</v>
      </c>
      <c r="J25" s="1647">
        <f t="shared" si="4"/>
        <v>52</v>
      </c>
      <c r="K25" s="1648">
        <f t="shared" si="4"/>
        <v>72</v>
      </c>
      <c r="L25" s="1649">
        <f t="shared" si="4"/>
        <v>688</v>
      </c>
      <c r="M25" s="1646"/>
      <c r="N25" s="1650">
        <f>SUM(N10:N24)</f>
        <v>34</v>
      </c>
      <c r="O25" s="1651"/>
      <c r="P25" s="1652">
        <f>SUM(P10:P24)</f>
        <v>39</v>
      </c>
      <c r="Q25" s="1089"/>
      <c r="U25" s="245" t="str">
        <f>B25</f>
        <v>SUM 1.- 3. tertial 2022</v>
      </c>
      <c r="V25" s="1092">
        <f t="shared" si="2"/>
        <v>0.46947674418604651</v>
      </c>
    </row>
    <row r="26" spans="1:22" ht="15" customHeight="1" x14ac:dyDescent="0.2">
      <c r="A26" s="249"/>
      <c r="B26" s="1653" t="s">
        <v>49</v>
      </c>
      <c r="C26" s="1654">
        <v>281</v>
      </c>
      <c r="D26" s="1293">
        <v>47</v>
      </c>
      <c r="E26" s="1293">
        <v>62</v>
      </c>
      <c r="F26" s="1293">
        <v>56</v>
      </c>
      <c r="G26" s="1293">
        <v>8</v>
      </c>
      <c r="H26" s="1293">
        <v>64</v>
      </c>
      <c r="I26" s="1293">
        <v>23</v>
      </c>
      <c r="J26" s="1293">
        <v>58</v>
      </c>
      <c r="K26" s="1655">
        <v>76</v>
      </c>
      <c r="L26" s="1656">
        <v>675</v>
      </c>
      <c r="M26" s="1654"/>
      <c r="N26" s="1305">
        <v>30</v>
      </c>
      <c r="O26" s="1314"/>
      <c r="P26" s="1637">
        <v>35</v>
      </c>
      <c r="Q26" s="1090"/>
    </row>
    <row r="27" spans="1:22" ht="15" customHeight="1" x14ac:dyDescent="0.2">
      <c r="A27" s="249"/>
      <c r="B27" s="1653" t="s">
        <v>51</v>
      </c>
      <c r="C27" s="1654">
        <v>317</v>
      </c>
      <c r="D27" s="1293">
        <v>0</v>
      </c>
      <c r="E27" s="1293">
        <v>46</v>
      </c>
      <c r="F27" s="1293">
        <v>52</v>
      </c>
      <c r="G27" s="1293">
        <v>5</v>
      </c>
      <c r="H27" s="1293">
        <v>39</v>
      </c>
      <c r="I27" s="1293">
        <v>24</v>
      </c>
      <c r="J27" s="1293">
        <v>86</v>
      </c>
      <c r="K27" s="1655">
        <v>58</v>
      </c>
      <c r="L27" s="1656">
        <v>627</v>
      </c>
      <c r="M27" s="1654"/>
      <c r="N27" s="1305">
        <v>23</v>
      </c>
      <c r="O27" s="1314"/>
      <c r="P27" s="1637">
        <v>67</v>
      </c>
      <c r="Q27" s="1090"/>
    </row>
    <row r="28" spans="1:22" ht="15" customHeight="1" x14ac:dyDescent="0.2">
      <c r="A28" s="249"/>
      <c r="B28" s="1653" t="s">
        <v>52</v>
      </c>
      <c r="C28" s="1654">
        <v>401</v>
      </c>
      <c r="D28" s="1293">
        <v>1</v>
      </c>
      <c r="E28" s="1293">
        <v>104</v>
      </c>
      <c r="F28" s="1293">
        <v>35</v>
      </c>
      <c r="G28" s="1293">
        <v>6</v>
      </c>
      <c r="H28" s="1293">
        <v>44</v>
      </c>
      <c r="I28" s="1293">
        <v>38</v>
      </c>
      <c r="J28" s="1293">
        <v>120</v>
      </c>
      <c r="K28" s="1655">
        <v>81</v>
      </c>
      <c r="L28" s="1656">
        <v>830</v>
      </c>
      <c r="M28" s="1654"/>
      <c r="N28" s="1305">
        <v>25</v>
      </c>
      <c r="O28" s="1314"/>
      <c r="P28" s="1637">
        <v>46</v>
      </c>
      <c r="Q28" s="1090"/>
    </row>
    <row r="29" spans="1:22" ht="15" customHeight="1" x14ac:dyDescent="0.2">
      <c r="A29" s="249"/>
      <c r="B29" s="1653" t="s">
        <v>53</v>
      </c>
      <c r="C29" s="1654">
        <v>416</v>
      </c>
      <c r="D29" s="1293">
        <v>1</v>
      </c>
      <c r="E29" s="1293">
        <v>118</v>
      </c>
      <c r="F29" s="1293">
        <v>30</v>
      </c>
      <c r="G29" s="1293">
        <v>1</v>
      </c>
      <c r="H29" s="1293">
        <v>38</v>
      </c>
      <c r="I29" s="1293">
        <v>50</v>
      </c>
      <c r="J29" s="1293">
        <v>111</v>
      </c>
      <c r="K29" s="1655">
        <v>61</v>
      </c>
      <c r="L29" s="1656">
        <v>826</v>
      </c>
      <c r="M29" s="1654"/>
      <c r="N29" s="1305">
        <v>35</v>
      </c>
      <c r="O29" s="1314"/>
      <c r="P29" s="1637">
        <v>72</v>
      </c>
      <c r="Q29" s="1090"/>
    </row>
    <row r="30" spans="1:22" ht="15" customHeight="1" x14ac:dyDescent="0.2">
      <c r="A30" s="249"/>
      <c r="B30" s="1653" t="s">
        <v>54</v>
      </c>
      <c r="C30" s="1654">
        <v>367</v>
      </c>
      <c r="D30" s="1293">
        <v>3</v>
      </c>
      <c r="E30" s="1293">
        <v>124</v>
      </c>
      <c r="F30" s="1293">
        <v>23</v>
      </c>
      <c r="G30" s="1293">
        <v>4</v>
      </c>
      <c r="H30" s="1293">
        <v>28</v>
      </c>
      <c r="I30" s="1293">
        <v>66</v>
      </c>
      <c r="J30" s="1293">
        <v>134</v>
      </c>
      <c r="K30" s="1655">
        <v>84</v>
      </c>
      <c r="L30" s="1656">
        <v>833</v>
      </c>
      <c r="M30" s="1654"/>
      <c r="N30" s="1305">
        <v>18</v>
      </c>
      <c r="O30" s="1314"/>
      <c r="P30" s="1637">
        <v>77</v>
      </c>
      <c r="Q30" s="1090"/>
    </row>
    <row r="31" spans="1:22" ht="15" customHeight="1" x14ac:dyDescent="0.2">
      <c r="A31" s="249"/>
      <c r="B31" s="1653" t="s">
        <v>55</v>
      </c>
      <c r="C31" s="1654">
        <v>422</v>
      </c>
      <c r="D31" s="1293">
        <v>0</v>
      </c>
      <c r="E31" s="1293">
        <v>115</v>
      </c>
      <c r="F31" s="1293">
        <v>28</v>
      </c>
      <c r="G31" s="1293">
        <v>1</v>
      </c>
      <c r="H31" s="1293">
        <v>49</v>
      </c>
      <c r="I31" s="1293">
        <v>68</v>
      </c>
      <c r="J31" s="1293">
        <v>116</v>
      </c>
      <c r="K31" s="1655">
        <v>94</v>
      </c>
      <c r="L31" s="1656">
        <v>893</v>
      </c>
      <c r="M31" s="1654"/>
      <c r="N31" s="1305">
        <v>65</v>
      </c>
      <c r="O31" s="1314"/>
      <c r="P31" s="1637">
        <v>87</v>
      </c>
      <c r="Q31" s="1090"/>
    </row>
    <row r="32" spans="1:22" ht="15" customHeight="1" x14ac:dyDescent="0.2">
      <c r="A32" s="249"/>
      <c r="B32" s="1653" t="s">
        <v>56</v>
      </c>
      <c r="C32" s="1654">
        <v>346</v>
      </c>
      <c r="D32" s="1293">
        <v>0</v>
      </c>
      <c r="E32" s="1293">
        <v>117</v>
      </c>
      <c r="F32" s="1293">
        <v>25</v>
      </c>
      <c r="G32" s="1293">
        <v>2</v>
      </c>
      <c r="H32" s="1293">
        <v>59</v>
      </c>
      <c r="I32" s="1293">
        <v>67</v>
      </c>
      <c r="J32" s="1293">
        <v>146</v>
      </c>
      <c r="K32" s="1655">
        <v>106</v>
      </c>
      <c r="L32" s="1656">
        <v>868</v>
      </c>
      <c r="M32" s="1654"/>
      <c r="N32" s="1305">
        <v>29</v>
      </c>
      <c r="O32" s="1314"/>
      <c r="P32" s="1637">
        <v>87</v>
      </c>
      <c r="Q32" s="1090"/>
    </row>
    <row r="33" spans="1:26" ht="15" customHeight="1" x14ac:dyDescent="0.2">
      <c r="A33" s="249"/>
      <c r="B33" s="1653" t="s">
        <v>238</v>
      </c>
      <c r="C33" s="1654">
        <v>74</v>
      </c>
      <c r="D33" s="1293">
        <v>0</v>
      </c>
      <c r="E33" s="1293">
        <v>36</v>
      </c>
      <c r="F33" s="1293">
        <v>2</v>
      </c>
      <c r="G33" s="1293">
        <v>0</v>
      </c>
      <c r="H33" s="1293">
        <v>12</v>
      </c>
      <c r="I33" s="1293">
        <v>25</v>
      </c>
      <c r="J33" s="1293">
        <v>49</v>
      </c>
      <c r="K33" s="1655">
        <v>33</v>
      </c>
      <c r="L33" s="1656">
        <v>231</v>
      </c>
      <c r="M33" s="1654"/>
      <c r="N33" s="1305">
        <v>7</v>
      </c>
      <c r="O33" s="1314"/>
      <c r="P33" s="1637">
        <v>21</v>
      </c>
      <c r="Q33" s="1090"/>
    </row>
    <row r="34" spans="1:26" ht="15" customHeight="1" thickBot="1" x14ac:dyDescent="0.25">
      <c r="A34" s="1657"/>
      <c r="B34" s="1658" t="s">
        <v>138</v>
      </c>
      <c r="C34" s="1659">
        <v>349</v>
      </c>
      <c r="D34" s="1660">
        <v>2</v>
      </c>
      <c r="E34" s="1660">
        <v>109</v>
      </c>
      <c r="F34" s="1660">
        <v>23</v>
      </c>
      <c r="G34" s="1660">
        <v>1</v>
      </c>
      <c r="H34" s="1660">
        <v>53</v>
      </c>
      <c r="I34" s="1660">
        <v>66</v>
      </c>
      <c r="J34" s="1660">
        <v>141</v>
      </c>
      <c r="K34" s="1661">
        <v>132</v>
      </c>
      <c r="L34" s="1662">
        <v>876</v>
      </c>
      <c r="M34" s="1659"/>
      <c r="N34" s="1663">
        <v>36</v>
      </c>
      <c r="O34" s="1316"/>
      <c r="P34" s="1664">
        <v>127</v>
      </c>
      <c r="Q34" s="1665"/>
    </row>
    <row r="35" spans="1:26" ht="13.5" hidden="1" outlineLevel="1" thickBot="1" x14ac:dyDescent="0.25">
      <c r="A35" s="766"/>
      <c r="B35" s="767" t="s">
        <v>239</v>
      </c>
      <c r="C35" s="768">
        <v>227</v>
      </c>
      <c r="D35" s="769">
        <v>0</v>
      </c>
      <c r="E35" s="769">
        <v>79</v>
      </c>
      <c r="F35" s="769">
        <v>13</v>
      </c>
      <c r="G35" s="769">
        <v>1</v>
      </c>
      <c r="H35" s="769">
        <v>32</v>
      </c>
      <c r="I35" s="769">
        <v>53</v>
      </c>
      <c r="J35" s="769">
        <v>85</v>
      </c>
      <c r="K35" s="770">
        <v>80</v>
      </c>
      <c r="L35" s="770">
        <v>570</v>
      </c>
      <c r="M35" s="772"/>
      <c r="N35" s="773">
        <v>22</v>
      </c>
      <c r="O35" s="772"/>
      <c r="P35" s="773">
        <v>85</v>
      </c>
      <c r="Q35" s="790"/>
    </row>
    <row r="36" spans="1:26" ht="13.5" hidden="1" outlineLevel="1" thickBot="1" x14ac:dyDescent="0.25">
      <c r="A36" s="766"/>
      <c r="B36" s="767" t="s">
        <v>59</v>
      </c>
      <c r="C36" s="768">
        <v>112</v>
      </c>
      <c r="D36" s="769">
        <v>0</v>
      </c>
      <c r="E36" s="769">
        <v>43</v>
      </c>
      <c r="F36" s="769">
        <v>7</v>
      </c>
      <c r="G36" s="769">
        <v>0</v>
      </c>
      <c r="H36" s="769">
        <v>11</v>
      </c>
      <c r="I36" s="769">
        <v>36</v>
      </c>
      <c r="J36" s="769">
        <v>41</v>
      </c>
      <c r="K36" s="770">
        <v>44</v>
      </c>
      <c r="L36" s="770">
        <v>294</v>
      </c>
      <c r="M36" s="771"/>
      <c r="N36" s="770">
        <v>6</v>
      </c>
      <c r="O36" s="772"/>
      <c r="P36" s="773">
        <v>41</v>
      </c>
      <c r="Q36" s="772"/>
    </row>
    <row r="37" spans="1:26" hidden="1" outlineLevel="1" x14ac:dyDescent="0.2">
      <c r="A37" s="484"/>
      <c r="B37" s="485" t="s">
        <v>60</v>
      </c>
      <c r="C37" s="486">
        <v>330</v>
      </c>
      <c r="D37" s="487">
        <v>2</v>
      </c>
      <c r="E37" s="487">
        <v>106</v>
      </c>
      <c r="F37" s="487">
        <v>25</v>
      </c>
      <c r="G37" s="487">
        <v>6</v>
      </c>
      <c r="H37" s="487">
        <v>77</v>
      </c>
      <c r="I37" s="487">
        <v>104</v>
      </c>
      <c r="J37" s="487">
        <v>147</v>
      </c>
      <c r="K37" s="488">
        <v>108</v>
      </c>
      <c r="L37" s="489">
        <v>905</v>
      </c>
      <c r="M37" s="490"/>
      <c r="N37" s="491">
        <v>25</v>
      </c>
      <c r="O37" s="492"/>
      <c r="P37" s="493">
        <v>111</v>
      </c>
      <c r="Q37" s="494"/>
    </row>
    <row r="38" spans="1:26" hidden="1" outlineLevel="1" x14ac:dyDescent="0.2">
      <c r="A38" s="495"/>
      <c r="B38" s="496" t="s">
        <v>61</v>
      </c>
      <c r="C38" s="479">
        <v>201</v>
      </c>
      <c r="D38" s="480">
        <v>22</v>
      </c>
      <c r="E38" s="480">
        <v>60</v>
      </c>
      <c r="F38" s="480">
        <v>11</v>
      </c>
      <c r="G38" s="480">
        <v>4</v>
      </c>
      <c r="H38" s="480">
        <v>45</v>
      </c>
      <c r="I38" s="480">
        <v>79</v>
      </c>
      <c r="J38" s="480">
        <v>98</v>
      </c>
      <c r="K38" s="481">
        <v>61</v>
      </c>
      <c r="L38" s="482">
        <v>581</v>
      </c>
      <c r="M38" s="497"/>
      <c r="N38" s="498">
        <v>14</v>
      </c>
      <c r="O38" s="499"/>
      <c r="P38" s="483">
        <v>76</v>
      </c>
      <c r="Q38" s="500"/>
    </row>
    <row r="39" spans="1:26" ht="13.5" hidden="1" outlineLevel="1" thickBot="1" x14ac:dyDescent="0.25">
      <c r="A39" s="501"/>
      <c r="B39" s="502" t="s">
        <v>62</v>
      </c>
      <c r="C39" s="503">
        <v>99</v>
      </c>
      <c r="D39" s="504">
        <v>2</v>
      </c>
      <c r="E39" s="504">
        <v>30</v>
      </c>
      <c r="F39" s="504">
        <v>3</v>
      </c>
      <c r="G39" s="504">
        <v>3</v>
      </c>
      <c r="H39" s="504">
        <v>21</v>
      </c>
      <c r="I39" s="504">
        <v>41</v>
      </c>
      <c r="J39" s="504">
        <v>50</v>
      </c>
      <c r="K39" s="505">
        <v>29</v>
      </c>
      <c r="L39" s="506">
        <v>278</v>
      </c>
      <c r="M39" s="507"/>
      <c r="N39" s="505">
        <v>10</v>
      </c>
      <c r="O39" s="508"/>
      <c r="P39" s="509">
        <v>48</v>
      </c>
      <c r="Q39" s="510"/>
    </row>
    <row r="40" spans="1:26" hidden="1" outlineLevel="1" x14ac:dyDescent="0.2">
      <c r="A40" s="511"/>
      <c r="B40" s="512" t="s">
        <v>63</v>
      </c>
      <c r="C40" s="513">
        <v>281</v>
      </c>
      <c r="D40" s="514">
        <v>11</v>
      </c>
      <c r="E40" s="514">
        <v>86</v>
      </c>
      <c r="F40" s="514">
        <v>32</v>
      </c>
      <c r="G40" s="514">
        <v>10</v>
      </c>
      <c r="H40" s="514">
        <v>86</v>
      </c>
      <c r="I40" s="514">
        <v>97</v>
      </c>
      <c r="J40" s="514">
        <v>94</v>
      </c>
      <c r="K40" s="514">
        <v>70</v>
      </c>
      <c r="L40" s="515">
        <v>767</v>
      </c>
      <c r="M40" s="516"/>
      <c r="N40" s="517">
        <v>39</v>
      </c>
      <c r="O40" s="518"/>
      <c r="P40" s="519">
        <v>168</v>
      </c>
      <c r="Q40" s="520"/>
    </row>
    <row r="41" spans="1:26" hidden="1" outlineLevel="1" x14ac:dyDescent="0.2">
      <c r="A41" s="521"/>
      <c r="B41" s="522" t="s">
        <v>64</v>
      </c>
      <c r="C41" s="523">
        <v>180</v>
      </c>
      <c r="D41" s="524">
        <v>9</v>
      </c>
      <c r="E41" s="524">
        <v>63</v>
      </c>
      <c r="F41" s="524">
        <v>29</v>
      </c>
      <c r="G41" s="524">
        <v>2</v>
      </c>
      <c r="H41" s="524">
        <v>64</v>
      </c>
      <c r="I41" s="524">
        <v>76</v>
      </c>
      <c r="J41" s="524">
        <v>86</v>
      </c>
      <c r="K41" s="524">
        <v>65</v>
      </c>
      <c r="L41" s="525">
        <v>574</v>
      </c>
      <c r="M41" s="526"/>
      <c r="N41" s="527">
        <v>23</v>
      </c>
      <c r="O41" s="528"/>
      <c r="P41" s="529">
        <v>115</v>
      </c>
      <c r="Q41" s="530"/>
    </row>
    <row r="42" spans="1:26" ht="13.5" hidden="1" outlineLevel="1" thickBot="1" x14ac:dyDescent="0.25">
      <c r="A42" s="531"/>
      <c r="B42" s="532" t="s">
        <v>65</v>
      </c>
      <c r="C42" s="533">
        <v>85</v>
      </c>
      <c r="D42" s="534">
        <v>2</v>
      </c>
      <c r="E42" s="534">
        <v>19</v>
      </c>
      <c r="F42" s="534">
        <v>5</v>
      </c>
      <c r="G42" s="534">
        <v>3</v>
      </c>
      <c r="H42" s="534">
        <v>32</v>
      </c>
      <c r="I42" s="534">
        <v>45</v>
      </c>
      <c r="J42" s="534">
        <v>51</v>
      </c>
      <c r="K42" s="535">
        <v>31</v>
      </c>
      <c r="L42" s="536">
        <v>273</v>
      </c>
      <c r="M42" s="537"/>
      <c r="N42" s="538">
        <v>10</v>
      </c>
      <c r="O42" s="539"/>
      <c r="P42" s="540">
        <v>65</v>
      </c>
      <c r="Q42" s="541"/>
    </row>
    <row r="43" spans="1:26" collapsed="1" x14ac:dyDescent="0.2">
      <c r="A43" s="545" t="s">
        <v>195</v>
      </c>
      <c r="B43" s="330"/>
      <c r="C43" s="125"/>
      <c r="D43" s="125"/>
      <c r="E43" s="125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</row>
    <row r="44" spans="1:26" ht="14.25" x14ac:dyDescent="0.2">
      <c r="A44" s="243" t="s">
        <v>273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Z44" s="59" t="s">
        <v>16</v>
      </c>
    </row>
    <row r="45" spans="1:26" ht="14.25" x14ac:dyDescent="0.2">
      <c r="A45" s="243" t="s">
        <v>274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</row>
    <row r="46" spans="1:26" x14ac:dyDescent="0.2">
      <c r="B46" s="60"/>
      <c r="C46" s="542"/>
      <c r="D46" s="542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2:Q47"/>
  <sheetViews>
    <sheetView showGridLines="0" zoomScaleNormal="100" workbookViewId="0">
      <selection activeCell="I5" sqref="I5"/>
    </sheetView>
  </sheetViews>
  <sheetFormatPr baseColWidth="10" defaultColWidth="11.42578125" defaultRowHeight="12.75" outlineLevelRow="1" x14ac:dyDescent="0.2"/>
  <cols>
    <col min="1" max="1" width="8.140625" customWidth="1"/>
    <col min="2" max="2" width="23.42578125" customWidth="1"/>
    <col min="3" max="3" width="12.7109375" customWidth="1"/>
    <col min="4" max="4" width="11.42578125" customWidth="1"/>
    <col min="5" max="5" width="10.42578125" customWidth="1"/>
    <col min="6" max="6" width="11.42578125" customWidth="1"/>
    <col min="7" max="7" width="10.28515625" customWidth="1"/>
    <col min="11" max="11" width="7.85546875" customWidth="1"/>
    <col min="12" max="12" width="9.57031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25">
      <c r="A8" s="3" t="s">
        <v>275</v>
      </c>
      <c r="B8" s="4"/>
      <c r="C8" s="4"/>
      <c r="D8" s="4"/>
      <c r="E8" s="4"/>
      <c r="F8" s="4"/>
    </row>
    <row r="9" spans="1:17" ht="81.2" customHeight="1" thickBot="1" x14ac:dyDescent="0.25">
      <c r="A9" s="425" t="s">
        <v>3</v>
      </c>
      <c r="B9" s="127" t="s">
        <v>4</v>
      </c>
      <c r="C9" s="128" t="s">
        <v>276</v>
      </c>
      <c r="D9" s="426" t="s">
        <v>277</v>
      </c>
      <c r="E9" s="426" t="s">
        <v>278</v>
      </c>
      <c r="F9" s="426" t="s">
        <v>279</v>
      </c>
      <c r="G9" s="426" t="s">
        <v>280</v>
      </c>
      <c r="H9" s="426" t="s">
        <v>281</v>
      </c>
      <c r="I9" s="426" t="s">
        <v>282</v>
      </c>
      <c r="J9" s="403" t="s">
        <v>283</v>
      </c>
      <c r="K9" s="471" t="s">
        <v>255</v>
      </c>
      <c r="L9" s="126" t="s">
        <v>266</v>
      </c>
      <c r="M9" s="61" t="s">
        <v>267</v>
      </c>
      <c r="N9" s="472" t="s">
        <v>284</v>
      </c>
    </row>
    <row r="10" spans="1:17" ht="15" customHeight="1" x14ac:dyDescent="0.2">
      <c r="A10" s="144">
        <v>1</v>
      </c>
      <c r="B10" s="83" t="s">
        <v>14</v>
      </c>
      <c r="C10" s="1250">
        <v>11</v>
      </c>
      <c r="D10" s="1251">
        <v>10</v>
      </c>
      <c r="E10" s="1251">
        <v>6</v>
      </c>
      <c r="F10" s="1251">
        <v>1</v>
      </c>
      <c r="G10" s="1251">
        <v>0</v>
      </c>
      <c r="H10" s="1251">
        <v>0</v>
      </c>
      <c r="I10" s="1251">
        <v>1</v>
      </c>
      <c r="J10" s="1252">
        <v>2</v>
      </c>
      <c r="K10" s="724">
        <f>SUM(C10:J10)</f>
        <v>31</v>
      </c>
      <c r="L10" s="1250">
        <v>1</v>
      </c>
      <c r="M10" s="1252">
        <v>0</v>
      </c>
      <c r="N10" s="427">
        <f>K10+L10+M10</f>
        <v>32</v>
      </c>
      <c r="P10" s="288">
        <f t="shared" ref="P10:P25" si="0">C10/K10</f>
        <v>0.35483870967741937</v>
      </c>
      <c r="Q10" s="288">
        <f t="shared" ref="Q10:Q25" si="1">D10/K10</f>
        <v>0.32258064516129031</v>
      </c>
    </row>
    <row r="11" spans="1:17" ht="15" customHeight="1" x14ac:dyDescent="0.2">
      <c r="A11" s="428">
        <v>2</v>
      </c>
      <c r="B11" s="57" t="s">
        <v>15</v>
      </c>
      <c r="C11" s="346">
        <v>17</v>
      </c>
      <c r="D11" s="347">
        <v>7</v>
      </c>
      <c r="E11" s="347">
        <v>0</v>
      </c>
      <c r="F11" s="347">
        <v>0</v>
      </c>
      <c r="G11" s="347">
        <v>0</v>
      </c>
      <c r="H11" s="347">
        <v>0</v>
      </c>
      <c r="I11" s="347">
        <v>5</v>
      </c>
      <c r="J11" s="348">
        <v>1</v>
      </c>
      <c r="K11" s="725">
        <f t="shared" ref="K11:K24" si="2">SUM(C11:J11)</f>
        <v>30</v>
      </c>
      <c r="L11" s="346">
        <v>0</v>
      </c>
      <c r="M11" s="348">
        <v>1</v>
      </c>
      <c r="N11" s="429">
        <f t="shared" ref="N11:N24" si="3">K11+L11+M11</f>
        <v>31</v>
      </c>
      <c r="P11" s="288">
        <f t="shared" si="0"/>
        <v>0.56666666666666665</v>
      </c>
      <c r="Q11" s="288">
        <f t="shared" si="1"/>
        <v>0.23333333333333334</v>
      </c>
    </row>
    <row r="12" spans="1:17" ht="15" customHeight="1" x14ac:dyDescent="0.2">
      <c r="A12" s="428">
        <v>3</v>
      </c>
      <c r="B12" s="57" t="s">
        <v>17</v>
      </c>
      <c r="C12" s="346">
        <v>11</v>
      </c>
      <c r="D12" s="347">
        <v>8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  <c r="J12" s="348">
        <v>5</v>
      </c>
      <c r="K12" s="725">
        <f t="shared" si="2"/>
        <v>24</v>
      </c>
      <c r="L12" s="346">
        <v>0</v>
      </c>
      <c r="M12" s="348">
        <v>0</v>
      </c>
      <c r="N12" s="429">
        <f t="shared" si="3"/>
        <v>24</v>
      </c>
      <c r="P12" s="288">
        <f t="shared" si="0"/>
        <v>0.45833333333333331</v>
      </c>
      <c r="Q12" s="288">
        <f t="shared" si="1"/>
        <v>0.33333333333333331</v>
      </c>
    </row>
    <row r="13" spans="1:17" ht="15" customHeight="1" x14ac:dyDescent="0.2">
      <c r="A13" s="428">
        <v>4</v>
      </c>
      <c r="B13" s="57" t="s">
        <v>18</v>
      </c>
      <c r="C13" s="346">
        <v>4</v>
      </c>
      <c r="D13" s="347">
        <v>5</v>
      </c>
      <c r="E13" s="347">
        <v>2</v>
      </c>
      <c r="F13" s="347">
        <v>0</v>
      </c>
      <c r="G13" s="347">
        <v>0</v>
      </c>
      <c r="H13" s="347">
        <v>0</v>
      </c>
      <c r="I13" s="347">
        <v>0</v>
      </c>
      <c r="J13" s="348">
        <v>0</v>
      </c>
      <c r="K13" s="725">
        <f t="shared" si="2"/>
        <v>11</v>
      </c>
      <c r="L13" s="346">
        <v>1</v>
      </c>
      <c r="M13" s="348">
        <v>0</v>
      </c>
      <c r="N13" s="429">
        <f t="shared" si="3"/>
        <v>12</v>
      </c>
      <c r="P13" s="288">
        <f t="shared" si="0"/>
        <v>0.36363636363636365</v>
      </c>
      <c r="Q13" s="288">
        <f t="shared" si="1"/>
        <v>0.45454545454545453</v>
      </c>
    </row>
    <row r="14" spans="1:17" ht="15" customHeight="1" x14ac:dyDescent="0.2">
      <c r="A14" s="428">
        <v>5</v>
      </c>
      <c r="B14" s="57" t="s">
        <v>19</v>
      </c>
      <c r="C14" s="346">
        <v>2</v>
      </c>
      <c r="D14" s="347">
        <v>5</v>
      </c>
      <c r="E14" s="347">
        <v>0</v>
      </c>
      <c r="F14" s="347">
        <v>9</v>
      </c>
      <c r="G14" s="347">
        <v>0</v>
      </c>
      <c r="H14" s="347">
        <v>0</v>
      </c>
      <c r="I14" s="347">
        <v>3</v>
      </c>
      <c r="J14" s="348">
        <v>0</v>
      </c>
      <c r="K14" s="725">
        <f t="shared" si="2"/>
        <v>19</v>
      </c>
      <c r="L14" s="346">
        <v>0</v>
      </c>
      <c r="M14" s="348">
        <v>4</v>
      </c>
      <c r="N14" s="429">
        <f t="shared" si="3"/>
        <v>23</v>
      </c>
      <c r="P14" s="288">
        <f t="shared" si="0"/>
        <v>0.10526315789473684</v>
      </c>
      <c r="Q14" s="288">
        <f t="shared" si="1"/>
        <v>0.26315789473684209</v>
      </c>
    </row>
    <row r="15" spans="1:17" ht="15" customHeight="1" x14ac:dyDescent="0.2">
      <c r="A15" s="428">
        <v>6</v>
      </c>
      <c r="B15" s="57" t="s">
        <v>20</v>
      </c>
      <c r="C15" s="346">
        <v>8</v>
      </c>
      <c r="D15" s="347">
        <v>4</v>
      </c>
      <c r="E15" s="347">
        <v>1</v>
      </c>
      <c r="F15" s="347">
        <v>2</v>
      </c>
      <c r="G15" s="347">
        <v>1</v>
      </c>
      <c r="H15" s="347">
        <v>1</v>
      </c>
      <c r="I15" s="347">
        <v>0</v>
      </c>
      <c r="J15" s="348">
        <v>0</v>
      </c>
      <c r="K15" s="725">
        <f t="shared" si="2"/>
        <v>17</v>
      </c>
      <c r="L15" s="346">
        <v>0</v>
      </c>
      <c r="M15" s="348">
        <v>2</v>
      </c>
      <c r="N15" s="429">
        <f t="shared" si="3"/>
        <v>19</v>
      </c>
      <c r="P15" s="288">
        <f t="shared" si="0"/>
        <v>0.47058823529411764</v>
      </c>
      <c r="Q15" s="288">
        <f t="shared" si="1"/>
        <v>0.23529411764705882</v>
      </c>
    </row>
    <row r="16" spans="1:17" ht="15" customHeight="1" x14ac:dyDescent="0.2">
      <c r="A16" s="428">
        <v>7</v>
      </c>
      <c r="B16" s="57" t="s">
        <v>21</v>
      </c>
      <c r="C16" s="346">
        <v>3</v>
      </c>
      <c r="D16" s="347">
        <v>9</v>
      </c>
      <c r="E16" s="347">
        <v>1</v>
      </c>
      <c r="F16" s="347">
        <v>0</v>
      </c>
      <c r="G16" s="347">
        <v>0</v>
      </c>
      <c r="H16" s="347">
        <v>0</v>
      </c>
      <c r="I16" s="347">
        <v>3</v>
      </c>
      <c r="J16" s="348">
        <v>0</v>
      </c>
      <c r="K16" s="725">
        <f t="shared" si="2"/>
        <v>16</v>
      </c>
      <c r="L16" s="346">
        <v>1</v>
      </c>
      <c r="M16" s="348">
        <v>1</v>
      </c>
      <c r="N16" s="429">
        <f t="shared" si="3"/>
        <v>18</v>
      </c>
      <c r="P16" s="288">
        <f t="shared" si="0"/>
        <v>0.1875</v>
      </c>
      <c r="Q16" s="288">
        <f t="shared" si="1"/>
        <v>0.5625</v>
      </c>
    </row>
    <row r="17" spans="1:17" ht="15" customHeight="1" x14ac:dyDescent="0.2">
      <c r="A17" s="428">
        <v>8</v>
      </c>
      <c r="B17" s="57" t="s">
        <v>22</v>
      </c>
      <c r="C17" s="346">
        <v>4</v>
      </c>
      <c r="D17" s="347">
        <v>9</v>
      </c>
      <c r="E17" s="347">
        <v>2</v>
      </c>
      <c r="F17" s="347">
        <v>1</v>
      </c>
      <c r="G17" s="347">
        <v>0</v>
      </c>
      <c r="H17" s="347">
        <v>0</v>
      </c>
      <c r="I17" s="347">
        <v>1</v>
      </c>
      <c r="J17" s="348">
        <v>1</v>
      </c>
      <c r="K17" s="725">
        <f t="shared" si="2"/>
        <v>18</v>
      </c>
      <c r="L17" s="346">
        <v>0</v>
      </c>
      <c r="M17" s="348">
        <v>0</v>
      </c>
      <c r="N17" s="429">
        <f t="shared" si="3"/>
        <v>18</v>
      </c>
      <c r="P17" s="288">
        <f t="shared" si="0"/>
        <v>0.22222222222222221</v>
      </c>
      <c r="Q17" s="288">
        <f t="shared" si="1"/>
        <v>0.5</v>
      </c>
    </row>
    <row r="18" spans="1:17" ht="15" customHeight="1" x14ac:dyDescent="0.2">
      <c r="A18" s="428">
        <v>9</v>
      </c>
      <c r="B18" s="57" t="s">
        <v>23</v>
      </c>
      <c r="C18" s="346">
        <v>4</v>
      </c>
      <c r="D18" s="347">
        <v>4</v>
      </c>
      <c r="E18" s="347">
        <v>0</v>
      </c>
      <c r="F18" s="347">
        <v>0</v>
      </c>
      <c r="G18" s="347">
        <v>0</v>
      </c>
      <c r="H18" s="347">
        <v>0</v>
      </c>
      <c r="I18" s="347">
        <v>2</v>
      </c>
      <c r="J18" s="348">
        <v>1</v>
      </c>
      <c r="K18" s="725">
        <f t="shared" si="2"/>
        <v>11</v>
      </c>
      <c r="L18" s="346">
        <v>0</v>
      </c>
      <c r="M18" s="348">
        <v>0</v>
      </c>
      <c r="N18" s="429">
        <f t="shared" si="3"/>
        <v>11</v>
      </c>
      <c r="P18" s="288">
        <f t="shared" si="0"/>
        <v>0.36363636363636365</v>
      </c>
      <c r="Q18" s="288">
        <f t="shared" si="1"/>
        <v>0.36363636363636365</v>
      </c>
    </row>
    <row r="19" spans="1:17" ht="15" customHeight="1" x14ac:dyDescent="0.2">
      <c r="A19" s="428">
        <v>10</v>
      </c>
      <c r="B19" s="57" t="s">
        <v>24</v>
      </c>
      <c r="C19" s="346">
        <v>2</v>
      </c>
      <c r="D19" s="347">
        <v>2</v>
      </c>
      <c r="E19" s="347">
        <v>1</v>
      </c>
      <c r="F19" s="347">
        <v>1</v>
      </c>
      <c r="G19" s="347">
        <v>0</v>
      </c>
      <c r="H19" s="347">
        <v>0</v>
      </c>
      <c r="I19" s="347">
        <v>2</v>
      </c>
      <c r="J19" s="348">
        <v>0</v>
      </c>
      <c r="K19" s="725">
        <f t="shared" si="2"/>
        <v>8</v>
      </c>
      <c r="L19" s="346">
        <v>0</v>
      </c>
      <c r="M19" s="348">
        <v>0</v>
      </c>
      <c r="N19" s="429">
        <f t="shared" si="3"/>
        <v>8</v>
      </c>
      <c r="P19" s="288">
        <f t="shared" si="0"/>
        <v>0.25</v>
      </c>
      <c r="Q19" s="288">
        <f t="shared" si="1"/>
        <v>0.25</v>
      </c>
    </row>
    <row r="20" spans="1:17" ht="15" customHeight="1" x14ac:dyDescent="0.2">
      <c r="A20" s="428">
        <v>11</v>
      </c>
      <c r="B20" s="57" t="s">
        <v>25</v>
      </c>
      <c r="C20" s="346">
        <v>8</v>
      </c>
      <c r="D20" s="347">
        <v>1</v>
      </c>
      <c r="E20" s="347">
        <v>1</v>
      </c>
      <c r="F20" s="347">
        <v>1</v>
      </c>
      <c r="G20" s="347">
        <v>0</v>
      </c>
      <c r="H20" s="347">
        <v>0</v>
      </c>
      <c r="I20" s="347">
        <v>4</v>
      </c>
      <c r="J20" s="348">
        <v>0</v>
      </c>
      <c r="K20" s="725">
        <f t="shared" si="2"/>
        <v>15</v>
      </c>
      <c r="L20" s="346">
        <v>2</v>
      </c>
      <c r="M20" s="348">
        <v>1</v>
      </c>
      <c r="N20" s="429">
        <f t="shared" si="3"/>
        <v>18</v>
      </c>
      <c r="P20" s="288">
        <f t="shared" si="0"/>
        <v>0.53333333333333333</v>
      </c>
      <c r="Q20" s="288">
        <f t="shared" si="1"/>
        <v>6.6666666666666666E-2</v>
      </c>
    </row>
    <row r="21" spans="1:17" ht="15" customHeight="1" x14ac:dyDescent="0.2">
      <c r="A21" s="428">
        <v>12</v>
      </c>
      <c r="B21" s="57" t="s">
        <v>26</v>
      </c>
      <c r="C21" s="346">
        <v>1</v>
      </c>
      <c r="D21" s="347">
        <v>0</v>
      </c>
      <c r="E21" s="347">
        <v>3</v>
      </c>
      <c r="F21" s="347">
        <v>1</v>
      </c>
      <c r="G21" s="347">
        <v>0</v>
      </c>
      <c r="H21" s="347">
        <v>0</v>
      </c>
      <c r="I21" s="347">
        <v>1</v>
      </c>
      <c r="J21" s="348">
        <v>2</v>
      </c>
      <c r="K21" s="725">
        <f t="shared" si="2"/>
        <v>8</v>
      </c>
      <c r="L21" s="346">
        <v>0</v>
      </c>
      <c r="M21" s="348">
        <v>0</v>
      </c>
      <c r="N21" s="429">
        <f t="shared" si="3"/>
        <v>8</v>
      </c>
      <c r="P21" s="288">
        <f t="shared" si="0"/>
        <v>0.125</v>
      </c>
      <c r="Q21" s="288">
        <f t="shared" si="1"/>
        <v>0</v>
      </c>
    </row>
    <row r="22" spans="1:17" ht="15" customHeight="1" x14ac:dyDescent="0.2">
      <c r="A22" s="428">
        <v>13</v>
      </c>
      <c r="B22" s="57" t="s">
        <v>27</v>
      </c>
      <c r="C22" s="346">
        <v>1</v>
      </c>
      <c r="D22" s="347">
        <v>3</v>
      </c>
      <c r="E22" s="347">
        <v>2</v>
      </c>
      <c r="F22" s="347">
        <v>0</v>
      </c>
      <c r="G22" s="347">
        <v>0</v>
      </c>
      <c r="H22" s="347">
        <v>0</v>
      </c>
      <c r="I22" s="347">
        <v>1</v>
      </c>
      <c r="J22" s="348">
        <v>0</v>
      </c>
      <c r="K22" s="725">
        <f t="shared" si="2"/>
        <v>7</v>
      </c>
      <c r="L22" s="346">
        <v>0</v>
      </c>
      <c r="M22" s="348">
        <v>0</v>
      </c>
      <c r="N22" s="429">
        <f t="shared" si="3"/>
        <v>7</v>
      </c>
      <c r="P22" s="288">
        <f t="shared" si="0"/>
        <v>0.14285714285714285</v>
      </c>
      <c r="Q22" s="288">
        <f t="shared" si="1"/>
        <v>0.42857142857142855</v>
      </c>
    </row>
    <row r="23" spans="1:17" ht="15" customHeight="1" x14ac:dyDescent="0.2">
      <c r="A23" s="428">
        <v>14</v>
      </c>
      <c r="B23" s="57" t="s">
        <v>28</v>
      </c>
      <c r="C23" s="346">
        <v>7</v>
      </c>
      <c r="D23" s="347">
        <v>5</v>
      </c>
      <c r="E23" s="347">
        <v>1</v>
      </c>
      <c r="F23" s="347">
        <v>1</v>
      </c>
      <c r="G23" s="347">
        <v>0</v>
      </c>
      <c r="H23" s="347">
        <v>0</v>
      </c>
      <c r="I23" s="347">
        <v>2</v>
      </c>
      <c r="J23" s="348">
        <v>0</v>
      </c>
      <c r="K23" s="725">
        <f t="shared" si="2"/>
        <v>16</v>
      </c>
      <c r="L23" s="346">
        <v>0</v>
      </c>
      <c r="M23" s="348">
        <v>0</v>
      </c>
      <c r="N23" s="429">
        <f t="shared" si="3"/>
        <v>16</v>
      </c>
      <c r="P23" s="288">
        <f t="shared" si="0"/>
        <v>0.4375</v>
      </c>
      <c r="Q23" s="288">
        <f t="shared" si="1"/>
        <v>0.3125</v>
      </c>
    </row>
    <row r="24" spans="1:17" ht="15" customHeight="1" thickBot="1" x14ac:dyDescent="0.25">
      <c r="A24" s="430">
        <v>15</v>
      </c>
      <c r="B24" s="424" t="s">
        <v>29</v>
      </c>
      <c r="C24" s="1166">
        <v>2</v>
      </c>
      <c r="D24" s="1167">
        <v>5</v>
      </c>
      <c r="E24" s="1167">
        <v>1</v>
      </c>
      <c r="F24" s="1167">
        <v>1</v>
      </c>
      <c r="G24" s="1167">
        <v>0</v>
      </c>
      <c r="H24" s="1167">
        <v>0</v>
      </c>
      <c r="I24" s="1167">
        <v>2</v>
      </c>
      <c r="J24" s="612">
        <v>0</v>
      </c>
      <c r="K24" s="726">
        <f t="shared" si="2"/>
        <v>11</v>
      </c>
      <c r="L24" s="1166">
        <v>0</v>
      </c>
      <c r="M24" s="612">
        <v>0</v>
      </c>
      <c r="N24" s="431">
        <f t="shared" si="3"/>
        <v>11</v>
      </c>
      <c r="P24" s="288">
        <f t="shared" si="0"/>
        <v>0.18181818181818182</v>
      </c>
      <c r="Q24" s="288">
        <f t="shared" si="1"/>
        <v>0.45454545454545453</v>
      </c>
    </row>
    <row r="25" spans="1:17" ht="15" customHeight="1" thickBot="1" x14ac:dyDescent="0.25">
      <c r="A25" s="1024"/>
      <c r="B25" s="1257" t="s">
        <v>490</v>
      </c>
      <c r="C25" s="1258">
        <f>SUM(C10:C24)</f>
        <v>85</v>
      </c>
      <c r="D25" s="1259">
        <f>SUM(D10:D24)</f>
        <v>77</v>
      </c>
      <c r="E25" s="1259">
        <f t="shared" ref="E25:I25" si="4">SUM(E10:E24)</f>
        <v>21</v>
      </c>
      <c r="F25" s="1259">
        <f t="shared" si="4"/>
        <v>18</v>
      </c>
      <c r="G25" s="1259">
        <f t="shared" si="4"/>
        <v>1</v>
      </c>
      <c r="H25" s="1259">
        <f t="shared" si="4"/>
        <v>1</v>
      </c>
      <c r="I25" s="1259">
        <f t="shared" si="4"/>
        <v>27</v>
      </c>
      <c r="J25" s="1260">
        <f>SUM(J10:J24)</f>
        <v>12</v>
      </c>
      <c r="K25" s="1261">
        <f t="shared" ref="K25" si="5">SUM(K10:K24)</f>
        <v>242</v>
      </c>
      <c r="L25" s="1262"/>
      <c r="M25" s="1263">
        <f>SUM(M10:M24)</f>
        <v>9</v>
      </c>
      <c r="N25" s="1264"/>
      <c r="P25" s="288">
        <f t="shared" si="0"/>
        <v>0.3512396694214876</v>
      </c>
      <c r="Q25" s="288">
        <f t="shared" si="1"/>
        <v>0.31818181818181818</v>
      </c>
    </row>
    <row r="26" spans="1:17" s="1499" customFormat="1" ht="15" customHeight="1" x14ac:dyDescent="0.2">
      <c r="A26" s="428"/>
      <c r="B26" s="57" t="s">
        <v>155</v>
      </c>
      <c r="C26" s="346">
        <v>100</v>
      </c>
      <c r="D26" s="347">
        <v>83</v>
      </c>
      <c r="E26" s="347">
        <v>17</v>
      </c>
      <c r="F26" s="347">
        <v>19</v>
      </c>
      <c r="G26" s="347">
        <v>15</v>
      </c>
      <c r="H26" s="347">
        <v>2</v>
      </c>
      <c r="I26" s="347">
        <v>29</v>
      </c>
      <c r="J26" s="348">
        <v>18</v>
      </c>
      <c r="K26" s="725">
        <v>283</v>
      </c>
      <c r="L26" s="234"/>
      <c r="M26" s="174">
        <v>2</v>
      </c>
      <c r="N26" s="429"/>
      <c r="P26" s="801">
        <v>0.35335689045936397</v>
      </c>
      <c r="Q26" s="801">
        <v>0.29328621908127206</v>
      </c>
    </row>
    <row r="27" spans="1:17" ht="15" customHeight="1" x14ac:dyDescent="0.2">
      <c r="A27" s="428"/>
      <c r="B27" s="57" t="s">
        <v>156</v>
      </c>
      <c r="C27" s="346">
        <v>139</v>
      </c>
      <c r="D27" s="347">
        <v>99</v>
      </c>
      <c r="E27" s="347">
        <v>11</v>
      </c>
      <c r="F27" s="347">
        <v>29</v>
      </c>
      <c r="G27" s="347">
        <v>32</v>
      </c>
      <c r="H27" s="347">
        <v>2</v>
      </c>
      <c r="I27" s="347">
        <v>50</v>
      </c>
      <c r="J27" s="348">
        <v>32</v>
      </c>
      <c r="K27" s="725">
        <v>394</v>
      </c>
      <c r="L27" s="234"/>
      <c r="M27" s="174">
        <v>2</v>
      </c>
      <c r="N27" s="429"/>
      <c r="P27" s="288">
        <v>0.35279187817258884</v>
      </c>
      <c r="Q27" s="288">
        <v>0.2512690355329949</v>
      </c>
    </row>
    <row r="28" spans="1:17" ht="15" customHeight="1" x14ac:dyDescent="0.2">
      <c r="A28" s="428"/>
      <c r="B28" s="57" t="s">
        <v>157</v>
      </c>
      <c r="C28" s="346">
        <v>352</v>
      </c>
      <c r="D28" s="347">
        <v>154</v>
      </c>
      <c r="E28" s="347">
        <v>19</v>
      </c>
      <c r="F28" s="347">
        <v>42</v>
      </c>
      <c r="G28" s="347">
        <v>38</v>
      </c>
      <c r="H28" s="347">
        <v>0</v>
      </c>
      <c r="I28" s="347">
        <v>76</v>
      </c>
      <c r="J28" s="348">
        <v>28</v>
      </c>
      <c r="K28" s="725">
        <v>709</v>
      </c>
      <c r="L28" s="234"/>
      <c r="M28" s="174">
        <v>2</v>
      </c>
      <c r="N28" s="429"/>
      <c r="P28" s="288">
        <v>0.49647390691114246</v>
      </c>
      <c r="Q28" s="288">
        <v>0.21720733427362482</v>
      </c>
    </row>
    <row r="29" spans="1:17" ht="15" customHeight="1" x14ac:dyDescent="0.2">
      <c r="A29" s="428"/>
      <c r="B29" s="57" t="s">
        <v>158</v>
      </c>
      <c r="C29" s="346">
        <v>282</v>
      </c>
      <c r="D29" s="347">
        <v>80</v>
      </c>
      <c r="E29" s="347">
        <v>39</v>
      </c>
      <c r="F29" s="347">
        <v>34</v>
      </c>
      <c r="G29" s="347">
        <v>16</v>
      </c>
      <c r="H29" s="347">
        <v>2</v>
      </c>
      <c r="I29" s="347">
        <v>64</v>
      </c>
      <c r="J29" s="348">
        <v>30</v>
      </c>
      <c r="K29" s="725">
        <v>547</v>
      </c>
      <c r="L29" s="234"/>
      <c r="M29" s="174">
        <v>6</v>
      </c>
      <c r="N29" s="429"/>
      <c r="P29" s="288"/>
      <c r="Q29" s="288"/>
    </row>
    <row r="30" spans="1:17" ht="15" customHeight="1" x14ac:dyDescent="0.2">
      <c r="A30" s="428"/>
      <c r="B30" s="57" t="s">
        <v>159</v>
      </c>
      <c r="C30" s="346">
        <v>155</v>
      </c>
      <c r="D30" s="347">
        <v>51</v>
      </c>
      <c r="E30" s="347">
        <v>45</v>
      </c>
      <c r="F30" s="347">
        <v>40</v>
      </c>
      <c r="G30" s="347">
        <v>18</v>
      </c>
      <c r="H30" s="347">
        <v>13</v>
      </c>
      <c r="I30" s="347">
        <v>59</v>
      </c>
      <c r="J30" s="348">
        <v>44</v>
      </c>
      <c r="K30" s="725">
        <v>425</v>
      </c>
      <c r="L30" s="234"/>
      <c r="M30" s="174">
        <v>3</v>
      </c>
      <c r="N30" s="429"/>
      <c r="P30" s="288">
        <v>0.32085561497326204</v>
      </c>
      <c r="Q30" s="288">
        <v>0.12299465240641712</v>
      </c>
    </row>
    <row r="31" spans="1:17" ht="15" customHeight="1" x14ac:dyDescent="0.2">
      <c r="A31" s="428"/>
      <c r="B31" s="57" t="s">
        <v>160</v>
      </c>
      <c r="C31" s="346">
        <v>156</v>
      </c>
      <c r="D31" s="347">
        <v>48</v>
      </c>
      <c r="E31" s="347">
        <v>42</v>
      </c>
      <c r="F31" s="347">
        <v>41</v>
      </c>
      <c r="G31" s="347">
        <v>16</v>
      </c>
      <c r="H31" s="347">
        <v>0</v>
      </c>
      <c r="I31" s="347">
        <v>64</v>
      </c>
      <c r="J31" s="348">
        <v>45</v>
      </c>
      <c r="K31" s="725">
        <v>412</v>
      </c>
      <c r="L31" s="234"/>
      <c r="M31" s="174">
        <v>3</v>
      </c>
      <c r="N31" s="429"/>
      <c r="P31" s="288">
        <v>0.38</v>
      </c>
      <c r="Q31" s="288">
        <v>0.11600000000000001</v>
      </c>
    </row>
    <row r="32" spans="1:17" ht="15" customHeight="1" x14ac:dyDescent="0.2">
      <c r="A32" s="428"/>
      <c r="B32" s="57" t="s">
        <v>161</v>
      </c>
      <c r="C32" s="346">
        <v>143</v>
      </c>
      <c r="D32" s="347">
        <v>38</v>
      </c>
      <c r="E32" s="347">
        <v>39</v>
      </c>
      <c r="F32" s="347">
        <v>43</v>
      </c>
      <c r="G32" s="347">
        <v>12</v>
      </c>
      <c r="H32" s="347">
        <v>3</v>
      </c>
      <c r="I32" s="347">
        <v>59</v>
      </c>
      <c r="J32" s="348">
        <v>45</v>
      </c>
      <c r="K32" s="725">
        <v>382</v>
      </c>
      <c r="L32" s="234"/>
      <c r="M32" s="174">
        <v>3</v>
      </c>
      <c r="N32" s="429"/>
      <c r="P32" s="288">
        <v>0.36734693877551022</v>
      </c>
      <c r="Q32" s="288">
        <v>9.3877551020408165E-2</v>
      </c>
    </row>
    <row r="33" spans="1:17" ht="15" customHeight="1" thickBot="1" x14ac:dyDescent="0.25">
      <c r="A33" s="458"/>
      <c r="B33" s="119" t="s">
        <v>162</v>
      </c>
      <c r="C33" s="1166">
        <v>103</v>
      </c>
      <c r="D33" s="1167">
        <v>35</v>
      </c>
      <c r="E33" s="1167">
        <v>38</v>
      </c>
      <c r="F33" s="1167">
        <v>51</v>
      </c>
      <c r="G33" s="1167">
        <v>17</v>
      </c>
      <c r="H33" s="1167">
        <v>1</v>
      </c>
      <c r="I33" s="1167">
        <v>41</v>
      </c>
      <c r="J33" s="612">
        <v>42</v>
      </c>
      <c r="K33" s="1255">
        <v>328</v>
      </c>
      <c r="L33" s="163"/>
      <c r="M33" s="176">
        <v>9</v>
      </c>
      <c r="N33" s="1256"/>
      <c r="P33" s="288">
        <v>0.33684210526315789</v>
      </c>
      <c r="Q33" s="288">
        <v>0.10526315789473684</v>
      </c>
    </row>
    <row r="34" spans="1:17" ht="15" hidden="1" customHeight="1" outlineLevel="1" thickBot="1" x14ac:dyDescent="0.25">
      <c r="A34" s="304"/>
      <c r="B34" s="985" t="s">
        <v>238</v>
      </c>
      <c r="C34" s="1003">
        <v>24</v>
      </c>
      <c r="D34" s="405">
        <v>5</v>
      </c>
      <c r="E34" s="405">
        <v>7</v>
      </c>
      <c r="F34" s="405">
        <v>6</v>
      </c>
      <c r="G34" s="405">
        <v>3</v>
      </c>
      <c r="H34" s="405">
        <v>0</v>
      </c>
      <c r="I34" s="405">
        <v>3</v>
      </c>
      <c r="J34" s="712">
        <v>7</v>
      </c>
      <c r="K34" s="713">
        <v>55</v>
      </c>
      <c r="L34" s="730"/>
      <c r="M34" s="1253">
        <v>0</v>
      </c>
      <c r="N34" s="1254"/>
      <c r="P34" s="288"/>
      <c r="Q34" s="288"/>
    </row>
    <row r="35" spans="1:17" collapsed="1" x14ac:dyDescent="0.2">
      <c r="A35" t="s">
        <v>285</v>
      </c>
      <c r="G35" t="s">
        <v>16</v>
      </c>
    </row>
    <row r="36" spans="1:17" x14ac:dyDescent="0.2">
      <c r="K36" t="s">
        <v>16</v>
      </c>
    </row>
    <row r="39" spans="1:17" x14ac:dyDescent="0.2">
      <c r="A39" s="305"/>
      <c r="B39" s="305"/>
      <c r="C39" s="305"/>
      <c r="D39" s="305"/>
      <c r="E39" s="305"/>
      <c r="F39" s="317"/>
      <c r="G39" s="305"/>
      <c r="H39" s="317"/>
      <c r="I39" s="317"/>
      <c r="J39" s="305"/>
      <c r="K39" s="305"/>
      <c r="L39" s="305"/>
      <c r="M39" s="305"/>
      <c r="N39" s="317"/>
      <c r="O39" s="305"/>
    </row>
    <row r="40" spans="1:17" x14ac:dyDescent="0.2">
      <c r="A40" s="305"/>
      <c r="B40" s="305"/>
      <c r="C40" s="305"/>
      <c r="D40" s="335"/>
      <c r="E40" s="305"/>
      <c r="F40" s="317"/>
      <c r="G40" s="335"/>
      <c r="H40" s="317"/>
      <c r="I40" s="317"/>
      <c r="J40" s="305"/>
      <c r="K40" s="305"/>
      <c r="L40" s="305"/>
      <c r="M40" s="305"/>
      <c r="N40" s="317" t="s">
        <v>16</v>
      </c>
      <c r="O40" s="305"/>
    </row>
    <row r="41" spans="1:17" x14ac:dyDescent="0.2">
      <c r="A41" s="305"/>
      <c r="B41" s="305"/>
      <c r="C41" s="305"/>
      <c r="D41" s="335"/>
      <c r="E41" s="305"/>
      <c r="F41" s="317"/>
      <c r="G41" s="335"/>
      <c r="H41" s="317"/>
      <c r="I41" s="317"/>
      <c r="J41" s="305"/>
      <c r="K41" s="305"/>
      <c r="L41" s="305"/>
      <c r="M41" s="305"/>
      <c r="N41" s="317"/>
      <c r="O41" s="305"/>
    </row>
    <row r="42" spans="1:17" x14ac:dyDescent="0.2">
      <c r="A42" s="305"/>
      <c r="B42" s="305"/>
      <c r="C42" s="305"/>
      <c r="D42" s="335"/>
      <c r="E42" s="305"/>
      <c r="F42" s="317"/>
      <c r="G42" s="305"/>
      <c r="H42" s="317"/>
      <c r="I42" s="317"/>
      <c r="J42" s="305"/>
      <c r="K42" s="305"/>
      <c r="L42" s="305"/>
      <c r="M42" s="305"/>
      <c r="N42" s="317"/>
      <c r="O42" s="305"/>
    </row>
    <row r="43" spans="1:17" x14ac:dyDescent="0.2">
      <c r="A43" s="305"/>
      <c r="B43" s="305"/>
      <c r="C43" s="305"/>
      <c r="D43" s="335"/>
      <c r="E43" s="305"/>
      <c r="F43" s="317"/>
      <c r="G43" s="305"/>
      <c r="H43" s="317"/>
      <c r="I43" s="317"/>
      <c r="J43" s="305"/>
      <c r="K43" s="305"/>
      <c r="L43" s="305"/>
      <c r="M43" s="305"/>
      <c r="N43" s="317"/>
      <c r="O43" s="305"/>
    </row>
    <row r="44" spans="1:17" x14ac:dyDescent="0.2">
      <c r="A44" s="305"/>
      <c r="B44" s="305"/>
      <c r="C44" s="305"/>
      <c r="D44" s="335"/>
      <c r="E44" s="305"/>
      <c r="F44" s="317"/>
      <c r="G44" s="305"/>
      <c r="H44" s="317"/>
      <c r="I44" s="317"/>
      <c r="J44" s="305"/>
      <c r="K44" s="305"/>
      <c r="L44" s="305"/>
      <c r="M44" s="305"/>
      <c r="N44" s="317"/>
      <c r="O44" s="305"/>
    </row>
    <row r="45" spans="1:17" x14ac:dyDescent="0.2">
      <c r="A45" s="305"/>
      <c r="B45" s="305"/>
      <c r="C45" s="305"/>
      <c r="D45" s="335"/>
      <c r="E45" s="305"/>
      <c r="F45" s="317"/>
      <c r="G45" s="305"/>
      <c r="H45" s="317"/>
      <c r="I45" s="317"/>
      <c r="J45" s="305"/>
      <c r="K45" s="305"/>
      <c r="L45" s="305"/>
      <c r="M45" s="305"/>
      <c r="N45" s="317"/>
      <c r="O45" s="305"/>
    </row>
    <row r="46" spans="1:17" x14ac:dyDescent="0.2">
      <c r="A46" s="305"/>
      <c r="B46" s="305"/>
      <c r="C46" s="305"/>
      <c r="D46" s="335"/>
      <c r="E46" s="305"/>
      <c r="F46" s="317"/>
      <c r="G46" s="305"/>
      <c r="H46" s="317"/>
      <c r="I46" s="317"/>
      <c r="J46" s="305"/>
      <c r="K46" s="305"/>
      <c r="L46" s="305"/>
      <c r="M46" s="305"/>
      <c r="N46" s="317"/>
      <c r="O46" s="305"/>
    </row>
    <row r="47" spans="1:17" x14ac:dyDescent="0.2">
      <c r="D47" s="335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>
    <tabColor rgb="FFC00000"/>
  </sheetPr>
  <dimension ref="A2:Q41"/>
  <sheetViews>
    <sheetView showGridLines="0" zoomScaleNormal="100" workbookViewId="0">
      <selection activeCell="J4" sqref="J4"/>
    </sheetView>
  </sheetViews>
  <sheetFormatPr baseColWidth="10" defaultColWidth="11.42578125" defaultRowHeight="12.75" outlineLevelRow="1" x14ac:dyDescent="0.2"/>
  <cols>
    <col min="1" max="1" width="8.140625" customWidth="1"/>
    <col min="2" max="2" width="28.140625" bestFit="1" customWidth="1"/>
    <col min="3" max="3" width="9.85546875" customWidth="1"/>
    <col min="4" max="4" width="8.85546875" customWidth="1"/>
    <col min="5" max="6" width="11.42578125" customWidth="1"/>
    <col min="7" max="7" width="9.140625" customWidth="1"/>
    <col min="11" max="11" width="7.5703125" customWidth="1"/>
    <col min="12" max="12" width="7.7109375" customWidth="1"/>
    <col min="13" max="13" width="7.285156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">
        <v>286</v>
      </c>
    </row>
    <row r="5" spans="1:17" x14ac:dyDescent="0.2">
      <c r="A5" s="1"/>
      <c r="O5" t="s">
        <v>16</v>
      </c>
    </row>
    <row r="6" spans="1:17" x14ac:dyDescent="0.2">
      <c r="A6" s="1"/>
      <c r="B6" s="467"/>
      <c r="C6" s="468"/>
      <c r="D6" s="468"/>
      <c r="E6" s="468"/>
    </row>
    <row r="7" spans="1:17" x14ac:dyDescent="0.2">
      <c r="A7" s="1"/>
      <c r="J7" t="s">
        <v>16</v>
      </c>
    </row>
    <row r="8" spans="1:17" ht="27.2" customHeight="1" thickBot="1" x14ac:dyDescent="0.25">
      <c r="A8" s="3" t="s">
        <v>286</v>
      </c>
      <c r="B8" s="4"/>
      <c r="C8" s="4"/>
      <c r="D8" s="4"/>
      <c r="E8" s="4"/>
      <c r="F8" s="4"/>
    </row>
    <row r="9" spans="1:17" ht="97.5" customHeight="1" thickBot="1" x14ac:dyDescent="0.25">
      <c r="A9" s="425" t="s">
        <v>3</v>
      </c>
      <c r="B9" s="127" t="s">
        <v>4</v>
      </c>
      <c r="C9" s="128" t="s">
        <v>287</v>
      </c>
      <c r="D9" s="426" t="s">
        <v>277</v>
      </c>
      <c r="E9" s="426" t="s">
        <v>278</v>
      </c>
      <c r="F9" s="426" t="s">
        <v>279</v>
      </c>
      <c r="G9" s="426" t="s">
        <v>288</v>
      </c>
      <c r="H9" s="426" t="s">
        <v>281</v>
      </c>
      <c r="I9" s="426" t="s">
        <v>282</v>
      </c>
      <c r="J9" s="403" t="s">
        <v>283</v>
      </c>
      <c r="K9" s="731" t="s">
        <v>255</v>
      </c>
      <c r="L9" s="732" t="s">
        <v>266</v>
      </c>
      <c r="M9" s="733" t="s">
        <v>267</v>
      </c>
      <c r="N9" s="734" t="s">
        <v>289</v>
      </c>
    </row>
    <row r="10" spans="1:17" ht="15" customHeight="1" x14ac:dyDescent="0.2">
      <c r="A10" s="144">
        <v>1</v>
      </c>
      <c r="B10" s="83" t="s">
        <v>14</v>
      </c>
      <c r="C10" s="232">
        <v>12</v>
      </c>
      <c r="D10" s="235">
        <v>3</v>
      </c>
      <c r="E10" s="235">
        <v>6</v>
      </c>
      <c r="F10" s="235">
        <v>0</v>
      </c>
      <c r="G10" s="235">
        <v>0</v>
      </c>
      <c r="H10" s="235">
        <v>0</v>
      </c>
      <c r="I10" s="235">
        <v>0</v>
      </c>
      <c r="J10" s="233">
        <v>5</v>
      </c>
      <c r="K10" s="469">
        <f>SUM(C10:J10)</f>
        <v>26</v>
      </c>
      <c r="L10" s="232">
        <v>2</v>
      </c>
      <c r="M10" s="233">
        <v>1</v>
      </c>
      <c r="N10" s="735">
        <f>K10+L10+M10</f>
        <v>29</v>
      </c>
      <c r="P10" s="288">
        <f t="shared" ref="P10:P25" si="0">C10/K10</f>
        <v>0.46153846153846156</v>
      </c>
      <c r="Q10" s="288">
        <f t="shared" ref="Q10:Q25" si="1">D10/K10</f>
        <v>0.11538461538461539</v>
      </c>
    </row>
    <row r="11" spans="1:17" ht="15" customHeight="1" x14ac:dyDescent="0.2">
      <c r="A11" s="428">
        <v>2</v>
      </c>
      <c r="B11" s="57" t="s">
        <v>15</v>
      </c>
      <c r="C11" s="439">
        <v>11</v>
      </c>
      <c r="D11" s="1009">
        <v>9</v>
      </c>
      <c r="E11" s="1009">
        <v>0</v>
      </c>
      <c r="F11" s="1009">
        <v>0</v>
      </c>
      <c r="G11" s="1009">
        <v>3</v>
      </c>
      <c r="H11" s="1009">
        <v>0</v>
      </c>
      <c r="I11" s="1009">
        <v>0</v>
      </c>
      <c r="J11" s="440">
        <v>1</v>
      </c>
      <c r="K11" s="470">
        <f>SUM(C11:J11)</f>
        <v>24</v>
      </c>
      <c r="L11" s="439">
        <v>2</v>
      </c>
      <c r="M11" s="440">
        <v>0</v>
      </c>
      <c r="N11" s="735">
        <f>K11+L11+M11</f>
        <v>26</v>
      </c>
      <c r="P11" s="288">
        <f t="shared" si="0"/>
        <v>0.45833333333333331</v>
      </c>
      <c r="Q11" s="288">
        <f t="shared" si="1"/>
        <v>0.375</v>
      </c>
    </row>
    <row r="12" spans="1:17" ht="15" customHeight="1" x14ac:dyDescent="0.2">
      <c r="A12" s="428">
        <v>3</v>
      </c>
      <c r="B12" s="57" t="s">
        <v>17</v>
      </c>
      <c r="C12" s="439">
        <v>15</v>
      </c>
      <c r="D12" s="1009">
        <v>7</v>
      </c>
      <c r="E12" s="1009">
        <v>0</v>
      </c>
      <c r="F12" s="1009">
        <v>1</v>
      </c>
      <c r="G12" s="1009">
        <v>2</v>
      </c>
      <c r="H12" s="1009">
        <v>0</v>
      </c>
      <c r="I12" s="1009">
        <v>0</v>
      </c>
      <c r="J12" s="440">
        <v>3</v>
      </c>
      <c r="K12" s="470">
        <f t="shared" ref="K12:K24" si="2">SUM(C12:J12)</f>
        <v>28</v>
      </c>
      <c r="L12" s="439">
        <v>0</v>
      </c>
      <c r="M12" s="440">
        <v>3</v>
      </c>
      <c r="N12" s="735">
        <f>K12+L12+M12</f>
        <v>31</v>
      </c>
      <c r="P12" s="288">
        <f t="shared" si="0"/>
        <v>0.5357142857142857</v>
      </c>
      <c r="Q12" s="288">
        <f t="shared" si="1"/>
        <v>0.25</v>
      </c>
    </row>
    <row r="13" spans="1:17" ht="15" customHeight="1" x14ac:dyDescent="0.2">
      <c r="A13" s="428">
        <v>4</v>
      </c>
      <c r="B13" s="57" t="s">
        <v>18</v>
      </c>
      <c r="C13" s="439">
        <v>0</v>
      </c>
      <c r="D13" s="1009">
        <v>0</v>
      </c>
      <c r="E13" s="1009">
        <v>0</v>
      </c>
      <c r="F13" s="1009">
        <v>0</v>
      </c>
      <c r="G13" s="1009">
        <v>0</v>
      </c>
      <c r="H13" s="1009">
        <v>0</v>
      </c>
      <c r="I13" s="1009">
        <v>0</v>
      </c>
      <c r="J13" s="440">
        <v>0</v>
      </c>
      <c r="K13" s="470">
        <f t="shared" si="2"/>
        <v>0</v>
      </c>
      <c r="L13" s="439">
        <v>0</v>
      </c>
      <c r="M13" s="440">
        <v>0</v>
      </c>
      <c r="N13" s="735">
        <f t="shared" ref="N13:N24" si="3">K13+L13+M13</f>
        <v>0</v>
      </c>
      <c r="P13" s="288" t="e">
        <f t="shared" si="0"/>
        <v>#DIV/0!</v>
      </c>
      <c r="Q13" s="288" t="e">
        <f t="shared" si="1"/>
        <v>#DIV/0!</v>
      </c>
    </row>
    <row r="14" spans="1:17" ht="15" customHeight="1" x14ac:dyDescent="0.2">
      <c r="A14" s="428">
        <v>5</v>
      </c>
      <c r="B14" s="57" t="s">
        <v>19</v>
      </c>
      <c r="C14" s="439">
        <v>0</v>
      </c>
      <c r="D14" s="1009">
        <v>0</v>
      </c>
      <c r="E14" s="1009">
        <v>0</v>
      </c>
      <c r="F14" s="1009">
        <v>0</v>
      </c>
      <c r="G14" s="1009">
        <v>0</v>
      </c>
      <c r="H14" s="1009">
        <v>0</v>
      </c>
      <c r="I14" s="1009">
        <v>0</v>
      </c>
      <c r="J14" s="440">
        <v>0</v>
      </c>
      <c r="K14" s="470">
        <f t="shared" si="2"/>
        <v>0</v>
      </c>
      <c r="L14" s="439">
        <v>0</v>
      </c>
      <c r="M14" s="440">
        <v>0</v>
      </c>
      <c r="N14" s="735">
        <f t="shared" si="3"/>
        <v>0</v>
      </c>
      <c r="P14" s="288" t="e">
        <f t="shared" si="0"/>
        <v>#DIV/0!</v>
      </c>
      <c r="Q14" s="288" t="e">
        <f t="shared" si="1"/>
        <v>#DIV/0!</v>
      </c>
    </row>
    <row r="15" spans="1:17" ht="15" customHeight="1" x14ac:dyDescent="0.2">
      <c r="A15" s="428">
        <v>6</v>
      </c>
      <c r="B15" s="57" t="s">
        <v>20</v>
      </c>
      <c r="C15" s="439">
        <v>1</v>
      </c>
      <c r="D15" s="1009">
        <v>0</v>
      </c>
      <c r="E15" s="1009">
        <v>0</v>
      </c>
      <c r="F15" s="1009">
        <v>0</v>
      </c>
      <c r="G15" s="1009">
        <v>0</v>
      </c>
      <c r="H15" s="1009">
        <v>0</v>
      </c>
      <c r="I15" s="1009">
        <v>0</v>
      </c>
      <c r="J15" s="440">
        <v>0</v>
      </c>
      <c r="K15" s="470">
        <f t="shared" si="2"/>
        <v>1</v>
      </c>
      <c r="L15" s="439">
        <v>1</v>
      </c>
      <c r="M15" s="440">
        <v>0</v>
      </c>
      <c r="N15" s="735">
        <f t="shared" si="3"/>
        <v>2</v>
      </c>
      <c r="P15" s="288">
        <f t="shared" si="0"/>
        <v>1</v>
      </c>
      <c r="Q15" s="288">
        <f t="shared" si="1"/>
        <v>0</v>
      </c>
    </row>
    <row r="16" spans="1:17" ht="15" customHeight="1" x14ac:dyDescent="0.2">
      <c r="A16" s="428">
        <v>7</v>
      </c>
      <c r="B16" s="57" t="s">
        <v>21</v>
      </c>
      <c r="C16" s="439">
        <v>2</v>
      </c>
      <c r="D16" s="1009">
        <v>0</v>
      </c>
      <c r="E16" s="1009">
        <v>1</v>
      </c>
      <c r="F16" s="1009">
        <v>0</v>
      </c>
      <c r="G16" s="1009">
        <v>0</v>
      </c>
      <c r="H16" s="1009">
        <v>0</v>
      </c>
      <c r="I16" s="1009">
        <v>0</v>
      </c>
      <c r="J16" s="440">
        <v>0</v>
      </c>
      <c r="K16" s="470">
        <f t="shared" si="2"/>
        <v>3</v>
      </c>
      <c r="L16" s="439">
        <v>0</v>
      </c>
      <c r="M16" s="440">
        <v>0</v>
      </c>
      <c r="N16" s="735">
        <f t="shared" si="3"/>
        <v>3</v>
      </c>
      <c r="P16" s="288">
        <f t="shared" si="0"/>
        <v>0.66666666666666663</v>
      </c>
      <c r="Q16" s="288">
        <f t="shared" si="1"/>
        <v>0</v>
      </c>
    </row>
    <row r="17" spans="1:17" ht="15" customHeight="1" x14ac:dyDescent="0.2">
      <c r="A17" s="428">
        <v>8</v>
      </c>
      <c r="B17" s="57" t="s">
        <v>22</v>
      </c>
      <c r="C17" s="439">
        <v>5</v>
      </c>
      <c r="D17" s="1009">
        <v>2</v>
      </c>
      <c r="E17" s="1009">
        <v>0</v>
      </c>
      <c r="F17" s="1009">
        <v>0</v>
      </c>
      <c r="G17" s="1009">
        <v>0</v>
      </c>
      <c r="H17" s="1009">
        <v>0</v>
      </c>
      <c r="I17" s="1009">
        <v>0</v>
      </c>
      <c r="J17" s="440">
        <v>1</v>
      </c>
      <c r="K17" s="470">
        <f t="shared" si="2"/>
        <v>8</v>
      </c>
      <c r="L17" s="439">
        <v>1</v>
      </c>
      <c r="M17" s="440">
        <v>1</v>
      </c>
      <c r="N17" s="735">
        <f t="shared" si="3"/>
        <v>10</v>
      </c>
      <c r="P17" s="288">
        <f t="shared" si="0"/>
        <v>0.625</v>
      </c>
      <c r="Q17" s="288">
        <f t="shared" si="1"/>
        <v>0.25</v>
      </c>
    </row>
    <row r="18" spans="1:17" ht="15" customHeight="1" x14ac:dyDescent="0.2">
      <c r="A18" s="428">
        <v>9</v>
      </c>
      <c r="B18" s="57" t="s">
        <v>23</v>
      </c>
      <c r="C18" s="439">
        <v>12</v>
      </c>
      <c r="D18" s="1009">
        <v>8</v>
      </c>
      <c r="E18" s="1009">
        <v>0</v>
      </c>
      <c r="F18" s="1009">
        <v>1</v>
      </c>
      <c r="G18" s="1009">
        <v>0</v>
      </c>
      <c r="H18" s="1009">
        <v>0</v>
      </c>
      <c r="I18" s="1009">
        <v>1</v>
      </c>
      <c r="J18" s="440">
        <v>0</v>
      </c>
      <c r="K18" s="470">
        <f t="shared" si="2"/>
        <v>22</v>
      </c>
      <c r="L18" s="439">
        <v>1</v>
      </c>
      <c r="M18" s="440">
        <v>0</v>
      </c>
      <c r="N18" s="735">
        <f t="shared" si="3"/>
        <v>23</v>
      </c>
      <c r="P18" s="288">
        <f t="shared" si="0"/>
        <v>0.54545454545454541</v>
      </c>
      <c r="Q18" s="288">
        <f t="shared" si="1"/>
        <v>0.36363636363636365</v>
      </c>
    </row>
    <row r="19" spans="1:17" ht="15" customHeight="1" x14ac:dyDescent="0.2">
      <c r="A19" s="428">
        <v>10</v>
      </c>
      <c r="B19" s="57" t="s">
        <v>24</v>
      </c>
      <c r="C19" s="439">
        <v>16</v>
      </c>
      <c r="D19" s="1009">
        <v>7</v>
      </c>
      <c r="E19" s="1009">
        <v>4</v>
      </c>
      <c r="F19" s="1009">
        <v>0</v>
      </c>
      <c r="G19" s="1009">
        <v>2</v>
      </c>
      <c r="H19" s="1009">
        <v>0</v>
      </c>
      <c r="I19" s="1009">
        <v>0</v>
      </c>
      <c r="J19" s="440">
        <v>0</v>
      </c>
      <c r="K19" s="470">
        <f t="shared" si="2"/>
        <v>29</v>
      </c>
      <c r="L19" s="439">
        <v>1</v>
      </c>
      <c r="M19" s="440">
        <v>0</v>
      </c>
      <c r="N19" s="735">
        <f t="shared" si="3"/>
        <v>30</v>
      </c>
      <c r="O19" t="s">
        <v>16</v>
      </c>
      <c r="P19" s="288">
        <f t="shared" si="0"/>
        <v>0.55172413793103448</v>
      </c>
      <c r="Q19" s="288">
        <f t="shared" si="1"/>
        <v>0.2413793103448276</v>
      </c>
    </row>
    <row r="20" spans="1:17" ht="15" customHeight="1" x14ac:dyDescent="0.2">
      <c r="A20" s="428">
        <v>11</v>
      </c>
      <c r="B20" s="57" t="s">
        <v>25</v>
      </c>
      <c r="C20" s="439">
        <v>14</v>
      </c>
      <c r="D20" s="1009">
        <v>5</v>
      </c>
      <c r="E20" s="1009">
        <v>0</v>
      </c>
      <c r="F20" s="1009">
        <v>0</v>
      </c>
      <c r="G20" s="1009">
        <v>2</v>
      </c>
      <c r="H20" s="1009">
        <v>0</v>
      </c>
      <c r="I20" s="1009">
        <v>0</v>
      </c>
      <c r="J20" s="440">
        <v>1</v>
      </c>
      <c r="K20" s="470">
        <f t="shared" si="2"/>
        <v>22</v>
      </c>
      <c r="L20" s="439">
        <v>0</v>
      </c>
      <c r="M20" s="440">
        <v>1</v>
      </c>
      <c r="N20" s="735">
        <f t="shared" si="3"/>
        <v>23</v>
      </c>
      <c r="P20" s="288">
        <f t="shared" si="0"/>
        <v>0.63636363636363635</v>
      </c>
      <c r="Q20" s="288">
        <f t="shared" si="1"/>
        <v>0.22727272727272727</v>
      </c>
    </row>
    <row r="21" spans="1:17" ht="15" customHeight="1" x14ac:dyDescent="0.2">
      <c r="A21" s="428">
        <v>12</v>
      </c>
      <c r="B21" s="57" t="s">
        <v>26</v>
      </c>
      <c r="C21" s="439">
        <v>4</v>
      </c>
      <c r="D21" s="1009">
        <v>4</v>
      </c>
      <c r="E21" s="1009">
        <v>0</v>
      </c>
      <c r="F21" s="1009">
        <v>0</v>
      </c>
      <c r="G21" s="1009">
        <v>0</v>
      </c>
      <c r="H21" s="1009">
        <v>0</v>
      </c>
      <c r="I21" s="1009">
        <v>0</v>
      </c>
      <c r="J21" s="440">
        <v>0</v>
      </c>
      <c r="K21" s="470">
        <f t="shared" si="2"/>
        <v>8</v>
      </c>
      <c r="L21" s="439">
        <v>1</v>
      </c>
      <c r="M21" s="440">
        <v>1</v>
      </c>
      <c r="N21" s="735">
        <f t="shared" si="3"/>
        <v>10</v>
      </c>
      <c r="P21" s="288">
        <f t="shared" si="0"/>
        <v>0.5</v>
      </c>
      <c r="Q21" s="288">
        <f t="shared" si="1"/>
        <v>0.5</v>
      </c>
    </row>
    <row r="22" spans="1:17" ht="15" customHeight="1" x14ac:dyDescent="0.2">
      <c r="A22" s="428">
        <v>13</v>
      </c>
      <c r="B22" s="57" t="s">
        <v>27</v>
      </c>
      <c r="C22" s="439">
        <v>2</v>
      </c>
      <c r="D22" s="1009">
        <v>0</v>
      </c>
      <c r="E22" s="1009">
        <v>4</v>
      </c>
      <c r="F22" s="1009">
        <v>0</v>
      </c>
      <c r="G22" s="1009">
        <v>0</v>
      </c>
      <c r="H22" s="1009">
        <v>0</v>
      </c>
      <c r="I22" s="1009">
        <v>0</v>
      </c>
      <c r="J22" s="440">
        <v>4</v>
      </c>
      <c r="K22" s="470">
        <f t="shared" si="2"/>
        <v>10</v>
      </c>
      <c r="L22" s="439">
        <v>0</v>
      </c>
      <c r="M22" s="440">
        <v>0</v>
      </c>
      <c r="N22" s="735">
        <f t="shared" si="3"/>
        <v>10</v>
      </c>
      <c r="P22" s="288">
        <f t="shared" si="0"/>
        <v>0.2</v>
      </c>
      <c r="Q22" s="288">
        <f t="shared" si="1"/>
        <v>0</v>
      </c>
    </row>
    <row r="23" spans="1:17" ht="15" customHeight="1" x14ac:dyDescent="0.2">
      <c r="A23" s="428">
        <v>14</v>
      </c>
      <c r="B23" s="57" t="s">
        <v>28</v>
      </c>
      <c r="C23" s="439">
        <v>8</v>
      </c>
      <c r="D23" s="1009">
        <v>3</v>
      </c>
      <c r="E23" s="1009">
        <v>2</v>
      </c>
      <c r="F23" s="1009">
        <v>0</v>
      </c>
      <c r="G23" s="1009">
        <v>1</v>
      </c>
      <c r="H23" s="1009">
        <v>0</v>
      </c>
      <c r="I23" s="1009">
        <v>0</v>
      </c>
      <c r="J23" s="440">
        <v>1</v>
      </c>
      <c r="K23" s="470">
        <f t="shared" si="2"/>
        <v>15</v>
      </c>
      <c r="L23" s="439">
        <v>0</v>
      </c>
      <c r="M23" s="440">
        <v>0</v>
      </c>
      <c r="N23" s="735">
        <f t="shared" si="3"/>
        <v>15</v>
      </c>
      <c r="P23" s="288">
        <f t="shared" si="0"/>
        <v>0.53333333333333333</v>
      </c>
      <c r="Q23" s="288">
        <f t="shared" si="1"/>
        <v>0.2</v>
      </c>
    </row>
    <row r="24" spans="1:17" ht="15" customHeight="1" thickBot="1" x14ac:dyDescent="0.25">
      <c r="A24" s="430">
        <v>15</v>
      </c>
      <c r="B24" s="424" t="s">
        <v>29</v>
      </c>
      <c r="C24" s="404">
        <v>38</v>
      </c>
      <c r="D24" s="405">
        <v>8</v>
      </c>
      <c r="E24" s="405">
        <v>2</v>
      </c>
      <c r="F24" s="405">
        <v>4</v>
      </c>
      <c r="G24" s="405">
        <v>4</v>
      </c>
      <c r="H24" s="405">
        <v>0</v>
      </c>
      <c r="I24" s="405">
        <v>1</v>
      </c>
      <c r="J24" s="1005">
        <v>2</v>
      </c>
      <c r="K24" s="1001">
        <f t="shared" si="2"/>
        <v>59</v>
      </c>
      <c r="L24" s="404">
        <v>4</v>
      </c>
      <c r="M24" s="1005">
        <v>2</v>
      </c>
      <c r="N24" s="736">
        <f t="shared" si="3"/>
        <v>65</v>
      </c>
      <c r="P24" s="288">
        <f t="shared" si="0"/>
        <v>0.64406779661016944</v>
      </c>
      <c r="Q24" s="288">
        <f t="shared" si="1"/>
        <v>0.13559322033898305</v>
      </c>
    </row>
    <row r="25" spans="1:17" ht="15" customHeight="1" x14ac:dyDescent="0.2">
      <c r="A25" s="284"/>
      <c r="B25" s="359" t="s">
        <v>490</v>
      </c>
      <c r="C25" s="1038">
        <f>SUM(C10:C24)</f>
        <v>140</v>
      </c>
      <c r="D25" s="1039">
        <f t="shared" ref="D25:I25" si="4">SUM(D10:D24)</f>
        <v>56</v>
      </c>
      <c r="E25" s="1039">
        <f t="shared" si="4"/>
        <v>19</v>
      </c>
      <c r="F25" s="1039">
        <f t="shared" si="4"/>
        <v>6</v>
      </c>
      <c r="G25" s="1039">
        <f t="shared" si="4"/>
        <v>14</v>
      </c>
      <c r="H25" s="1039">
        <f t="shared" si="4"/>
        <v>0</v>
      </c>
      <c r="I25" s="1039">
        <f t="shared" si="4"/>
        <v>2</v>
      </c>
      <c r="J25" s="1040">
        <f>SUM(J10:J24)</f>
        <v>18</v>
      </c>
      <c r="K25" s="1002">
        <f>SUM(K10:K24)</f>
        <v>255</v>
      </c>
      <c r="L25" s="1265"/>
      <c r="M25" s="1266">
        <f>SUM(M10:M24)</f>
        <v>9</v>
      </c>
      <c r="N25" s="802"/>
      <c r="P25" s="288">
        <f t="shared" si="0"/>
        <v>0.5490196078431373</v>
      </c>
      <c r="Q25" s="288">
        <f t="shared" si="1"/>
        <v>0.2196078431372549</v>
      </c>
    </row>
    <row r="26" spans="1:17" ht="15" customHeight="1" x14ac:dyDescent="0.2">
      <c r="A26" s="1497"/>
      <c r="B26" s="1498" t="s">
        <v>155</v>
      </c>
      <c r="C26" s="1666">
        <v>74</v>
      </c>
      <c r="D26" s="1667">
        <v>30</v>
      </c>
      <c r="E26" s="1667">
        <v>2</v>
      </c>
      <c r="F26" s="1667">
        <v>2</v>
      </c>
      <c r="G26" s="1667">
        <v>6</v>
      </c>
      <c r="H26" s="1667">
        <v>0</v>
      </c>
      <c r="I26" s="1667">
        <v>1</v>
      </c>
      <c r="J26" s="1668">
        <v>12</v>
      </c>
      <c r="K26" s="1669">
        <v>127</v>
      </c>
      <c r="L26" s="1670"/>
      <c r="M26" s="1671">
        <v>11</v>
      </c>
      <c r="N26" s="1672"/>
      <c r="P26" s="288"/>
      <c r="Q26" s="288"/>
    </row>
    <row r="27" spans="1:17" ht="15" customHeight="1" x14ac:dyDescent="0.2">
      <c r="A27" s="147"/>
      <c r="B27" s="289" t="s">
        <v>156</v>
      </c>
      <c r="C27" s="439">
        <v>73</v>
      </c>
      <c r="D27" s="1009">
        <v>22</v>
      </c>
      <c r="E27" s="1009">
        <v>4</v>
      </c>
      <c r="F27" s="1009">
        <v>5</v>
      </c>
      <c r="G27" s="1009">
        <v>6</v>
      </c>
      <c r="H27" s="1009">
        <v>0</v>
      </c>
      <c r="I27" s="1009">
        <v>1</v>
      </c>
      <c r="J27" s="440">
        <v>9</v>
      </c>
      <c r="K27" s="1033">
        <v>120</v>
      </c>
      <c r="L27" s="1034"/>
      <c r="M27" s="709">
        <v>11</v>
      </c>
      <c r="N27" s="1088"/>
      <c r="P27" s="801">
        <v>0.60833333333333328</v>
      </c>
      <c r="Q27" s="801">
        <v>0.18333333333333332</v>
      </c>
    </row>
    <row r="28" spans="1:17" ht="15" customHeight="1" x14ac:dyDescent="0.2">
      <c r="A28" s="147"/>
      <c r="B28" s="289" t="s">
        <v>157</v>
      </c>
      <c r="C28" s="439">
        <v>89</v>
      </c>
      <c r="D28" s="1009">
        <v>35</v>
      </c>
      <c r="E28" s="1009">
        <v>3</v>
      </c>
      <c r="F28" s="1009">
        <v>4</v>
      </c>
      <c r="G28" s="1009">
        <v>4</v>
      </c>
      <c r="H28" s="1009">
        <v>0</v>
      </c>
      <c r="I28" s="1009">
        <v>5</v>
      </c>
      <c r="J28" s="440">
        <v>7</v>
      </c>
      <c r="K28" s="1033">
        <v>147</v>
      </c>
      <c r="L28" s="1034"/>
      <c r="M28" s="709">
        <v>4</v>
      </c>
      <c r="N28" s="1088"/>
      <c r="P28" s="801">
        <v>0.60544217687074831</v>
      </c>
      <c r="Q28" s="801">
        <v>0.23809523809523808</v>
      </c>
    </row>
    <row r="29" spans="1:17" ht="15" customHeight="1" x14ac:dyDescent="0.2">
      <c r="A29" s="147"/>
      <c r="B29" s="289" t="s">
        <v>158</v>
      </c>
      <c r="C29" s="439">
        <v>102</v>
      </c>
      <c r="D29" s="1009">
        <v>21</v>
      </c>
      <c r="E29" s="1009">
        <v>6</v>
      </c>
      <c r="F29" s="1009">
        <v>3</v>
      </c>
      <c r="G29" s="1009">
        <v>3</v>
      </c>
      <c r="H29" s="1009">
        <v>0</v>
      </c>
      <c r="I29" s="1009">
        <v>8</v>
      </c>
      <c r="J29" s="440">
        <v>35</v>
      </c>
      <c r="K29" s="1033">
        <v>178</v>
      </c>
      <c r="L29" s="1034"/>
      <c r="M29" s="709">
        <v>7</v>
      </c>
      <c r="N29" s="1088"/>
      <c r="P29" s="288"/>
      <c r="Q29" s="288"/>
    </row>
    <row r="30" spans="1:17" ht="15" customHeight="1" x14ac:dyDescent="0.2">
      <c r="A30" s="147"/>
      <c r="B30" s="289" t="s">
        <v>159</v>
      </c>
      <c r="C30" s="439">
        <v>122</v>
      </c>
      <c r="D30" s="1009">
        <v>29</v>
      </c>
      <c r="E30" s="1009">
        <v>17</v>
      </c>
      <c r="F30" s="1009">
        <v>24</v>
      </c>
      <c r="G30" s="1009">
        <v>5</v>
      </c>
      <c r="H30" s="1009">
        <v>0</v>
      </c>
      <c r="I30" s="1009">
        <v>19</v>
      </c>
      <c r="J30" s="440">
        <v>25</v>
      </c>
      <c r="K30" s="1033">
        <v>241</v>
      </c>
      <c r="L30" s="1034"/>
      <c r="M30" s="709">
        <v>6</v>
      </c>
      <c r="N30" s="1032"/>
      <c r="P30" s="288">
        <v>0.45644599303135891</v>
      </c>
      <c r="Q30" s="288">
        <v>0.21254355400696864</v>
      </c>
    </row>
    <row r="31" spans="1:17" ht="15" customHeight="1" x14ac:dyDescent="0.2">
      <c r="A31" s="170"/>
      <c r="B31" s="238" t="s">
        <v>160</v>
      </c>
      <c r="C31" s="234">
        <v>131</v>
      </c>
      <c r="D31" s="173">
        <v>61</v>
      </c>
      <c r="E31" s="173">
        <v>2</v>
      </c>
      <c r="F31" s="173">
        <v>16</v>
      </c>
      <c r="G31" s="173">
        <v>19</v>
      </c>
      <c r="H31" s="173">
        <v>1</v>
      </c>
      <c r="I31" s="173">
        <v>12</v>
      </c>
      <c r="J31" s="174">
        <v>45</v>
      </c>
      <c r="K31" s="714">
        <v>287</v>
      </c>
      <c r="L31" s="728"/>
      <c r="M31" s="729">
        <v>15</v>
      </c>
      <c r="N31" s="723"/>
    </row>
    <row r="32" spans="1:17" ht="15" customHeight="1" x14ac:dyDescent="0.2">
      <c r="A32" s="170"/>
      <c r="B32" s="238" t="s">
        <v>161</v>
      </c>
      <c r="C32" s="234">
        <v>126</v>
      </c>
      <c r="D32" s="173">
        <v>53</v>
      </c>
      <c r="E32" s="173">
        <v>5</v>
      </c>
      <c r="F32" s="173">
        <v>8</v>
      </c>
      <c r="G32" s="173">
        <v>18</v>
      </c>
      <c r="H32" s="173">
        <v>1</v>
      </c>
      <c r="I32" s="173">
        <v>13</v>
      </c>
      <c r="J32" s="174">
        <v>31</v>
      </c>
      <c r="K32" s="714">
        <v>255</v>
      </c>
      <c r="L32" s="728"/>
      <c r="M32" s="729">
        <v>10</v>
      </c>
      <c r="N32" s="723"/>
      <c r="P32" s="288"/>
      <c r="Q32" s="288"/>
    </row>
    <row r="33" spans="1:17" ht="15" customHeight="1" thickBot="1" x14ac:dyDescent="0.25">
      <c r="A33" s="171"/>
      <c r="B33" s="161" t="s">
        <v>162</v>
      </c>
      <c r="C33" s="163">
        <v>60</v>
      </c>
      <c r="D33" s="175">
        <v>34</v>
      </c>
      <c r="E33" s="175">
        <v>10</v>
      </c>
      <c r="F33" s="175">
        <v>3</v>
      </c>
      <c r="G33" s="175">
        <v>7</v>
      </c>
      <c r="H33" s="175">
        <v>0</v>
      </c>
      <c r="I33" s="175">
        <v>11</v>
      </c>
      <c r="J33" s="176">
        <v>37</v>
      </c>
      <c r="K33" s="784">
        <v>162</v>
      </c>
      <c r="L33" s="727"/>
      <c r="M33" s="708">
        <v>10</v>
      </c>
      <c r="N33" s="722"/>
      <c r="P33" s="288"/>
      <c r="Q33" s="288"/>
    </row>
    <row r="34" spans="1:17" ht="15" hidden="1" customHeight="1" outlineLevel="1" thickBot="1" x14ac:dyDescent="0.25">
      <c r="A34" s="304"/>
      <c r="B34" s="303" t="s">
        <v>60</v>
      </c>
      <c r="C34" s="404">
        <v>20</v>
      </c>
      <c r="D34" s="405">
        <v>15</v>
      </c>
      <c r="E34" s="405">
        <v>9</v>
      </c>
      <c r="F34" s="405">
        <v>2</v>
      </c>
      <c r="G34" s="405">
        <v>4</v>
      </c>
      <c r="H34" s="405">
        <v>0</v>
      </c>
      <c r="I34" s="405">
        <v>10</v>
      </c>
      <c r="J34" s="712">
        <v>17</v>
      </c>
      <c r="K34" s="713">
        <v>77</v>
      </c>
      <c r="L34" s="730"/>
      <c r="M34" s="711">
        <v>5</v>
      </c>
      <c r="N34" s="737"/>
      <c r="P34" s="288"/>
      <c r="Q34" s="288"/>
    </row>
    <row r="35" spans="1:17" ht="14.25" collapsed="1" x14ac:dyDescent="0.2">
      <c r="A35" t="s">
        <v>290</v>
      </c>
    </row>
    <row r="37" spans="1:17" x14ac:dyDescent="0.2">
      <c r="G37" t="s">
        <v>291</v>
      </c>
    </row>
    <row r="41" spans="1:17" x14ac:dyDescent="0.2">
      <c r="I41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X36"/>
  <sheetViews>
    <sheetView showGridLines="0" zoomScaleNormal="100" workbookViewId="0">
      <selection activeCell="M6" sqref="M6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5" width="13.7109375" customWidth="1"/>
    <col min="6" max="6" width="14" customWidth="1"/>
    <col min="7" max="9" width="13.7109375" customWidth="1"/>
    <col min="10" max="10" width="11.42578125" customWidth="1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292</v>
      </c>
    </row>
    <row r="5" spans="1:24" s="4" customFormat="1" ht="25.5" customHeight="1" x14ac:dyDescent="0.2">
      <c r="A5" s="30"/>
      <c r="B5" s="27"/>
      <c r="C5" s="1453" t="s">
        <v>293</v>
      </c>
      <c r="D5" s="1454"/>
      <c r="E5" s="1455"/>
      <c r="F5" s="704"/>
      <c r="G5" s="1456" t="s">
        <v>294</v>
      </c>
      <c r="H5" s="1457"/>
      <c r="I5" s="1458"/>
    </row>
    <row r="6" spans="1:24" s="56" customFormat="1" ht="66" customHeight="1" thickBot="1" x14ac:dyDescent="0.25">
      <c r="A6" s="286" t="s">
        <v>3</v>
      </c>
      <c r="B6" s="287" t="s">
        <v>4</v>
      </c>
      <c r="C6" s="55" t="s">
        <v>295</v>
      </c>
      <c r="D6" s="56" t="s">
        <v>296</v>
      </c>
      <c r="E6" s="803" t="s">
        <v>297</v>
      </c>
      <c r="F6" s="705"/>
      <c r="G6" s="703" t="s">
        <v>295</v>
      </c>
      <c r="H6" s="702" t="s">
        <v>296</v>
      </c>
      <c r="I6" s="411" t="s">
        <v>298</v>
      </c>
      <c r="J6"/>
      <c r="K6" s="219"/>
      <c r="L6"/>
      <c r="M6"/>
      <c r="N6"/>
      <c r="O6"/>
      <c r="P6"/>
      <c r="Q6"/>
    </row>
    <row r="7" spans="1:24" ht="15" customHeight="1" x14ac:dyDescent="0.2">
      <c r="A7" s="402">
        <v>1</v>
      </c>
      <c r="B7" s="83" t="s">
        <v>14</v>
      </c>
      <c r="C7" s="232">
        <v>81</v>
      </c>
      <c r="D7" s="235">
        <v>75</v>
      </c>
      <c r="E7" s="233">
        <v>107</v>
      </c>
      <c r="F7" s="1132"/>
      <c r="G7" s="232">
        <v>66</v>
      </c>
      <c r="H7" s="235">
        <v>35</v>
      </c>
      <c r="I7" s="233">
        <v>101</v>
      </c>
      <c r="K7" s="219"/>
    </row>
    <row r="8" spans="1:24" ht="15" customHeight="1" x14ac:dyDescent="0.2">
      <c r="A8" s="51">
        <v>2</v>
      </c>
      <c r="B8" s="57" t="s">
        <v>15</v>
      </c>
      <c r="C8" s="234">
        <v>101</v>
      </c>
      <c r="D8" s="173">
        <v>0</v>
      </c>
      <c r="E8" s="174">
        <v>101</v>
      </c>
      <c r="F8" s="1132"/>
      <c r="G8" s="234">
        <v>72</v>
      </c>
      <c r="H8" s="173">
        <v>0</v>
      </c>
      <c r="I8" s="174">
        <v>72</v>
      </c>
      <c r="K8" s="219"/>
    </row>
    <row r="9" spans="1:24" ht="15" customHeight="1" x14ac:dyDescent="0.2">
      <c r="A9" s="51">
        <v>3</v>
      </c>
      <c r="B9" s="57" t="s">
        <v>17</v>
      </c>
      <c r="C9" s="234">
        <v>72</v>
      </c>
      <c r="D9" s="173">
        <v>31</v>
      </c>
      <c r="E9" s="174">
        <v>94</v>
      </c>
      <c r="F9" s="1132"/>
      <c r="G9" s="234">
        <v>57</v>
      </c>
      <c r="H9" s="173">
        <v>14</v>
      </c>
      <c r="I9" s="174">
        <v>71</v>
      </c>
      <c r="K9" s="219"/>
    </row>
    <row r="10" spans="1:24" ht="15" customHeight="1" x14ac:dyDescent="0.2">
      <c r="A10" s="51">
        <v>4</v>
      </c>
      <c r="B10" s="57" t="s">
        <v>18</v>
      </c>
      <c r="C10" s="234">
        <v>77</v>
      </c>
      <c r="D10" s="173">
        <v>25</v>
      </c>
      <c r="E10" s="174">
        <v>88</v>
      </c>
      <c r="F10" s="1132"/>
      <c r="G10" s="234">
        <v>30</v>
      </c>
      <c r="H10" s="173">
        <v>6</v>
      </c>
      <c r="I10" s="174">
        <v>36</v>
      </c>
      <c r="J10" s="319"/>
      <c r="K10" s="319"/>
      <c r="L10" s="319"/>
      <c r="M10" s="319"/>
      <c r="N10" s="319"/>
      <c r="O10" s="318"/>
      <c r="P10" s="319"/>
      <c r="Q10" s="318"/>
      <c r="R10" s="318"/>
      <c r="S10" s="319"/>
      <c r="T10" s="319"/>
      <c r="U10" s="319"/>
      <c r="V10" s="319"/>
      <c r="W10" s="318"/>
      <c r="X10" s="319"/>
    </row>
    <row r="11" spans="1:24" ht="15" customHeight="1" x14ac:dyDescent="0.2">
      <c r="A11" s="51">
        <v>5</v>
      </c>
      <c r="B11" s="57" t="s">
        <v>19</v>
      </c>
      <c r="C11" s="234">
        <v>110</v>
      </c>
      <c r="D11" s="173">
        <v>15</v>
      </c>
      <c r="E11" s="174">
        <v>110</v>
      </c>
      <c r="F11" s="1132"/>
      <c r="G11" s="234">
        <v>51</v>
      </c>
      <c r="H11" s="173">
        <v>8</v>
      </c>
      <c r="I11" s="174">
        <v>59</v>
      </c>
      <c r="J11" s="319"/>
      <c r="K11" s="319"/>
      <c r="L11" s="319"/>
      <c r="M11" s="319"/>
      <c r="N11" s="319"/>
      <c r="O11" s="318"/>
      <c r="P11" s="319"/>
      <c r="Q11" s="318"/>
      <c r="R11" s="318"/>
      <c r="S11" s="319"/>
      <c r="T11" s="319"/>
      <c r="U11" s="319"/>
      <c r="V11" s="319"/>
      <c r="W11" s="318"/>
      <c r="X11" s="319"/>
    </row>
    <row r="12" spans="1:24" ht="15" customHeight="1" x14ac:dyDescent="0.2">
      <c r="A12" s="51">
        <v>6</v>
      </c>
      <c r="B12" s="57" t="s">
        <v>20</v>
      </c>
      <c r="C12" s="234">
        <v>40</v>
      </c>
      <c r="D12" s="173">
        <v>8</v>
      </c>
      <c r="E12" s="174">
        <v>40</v>
      </c>
      <c r="F12" s="1132"/>
      <c r="G12" s="234">
        <v>19</v>
      </c>
      <c r="H12" s="173">
        <v>2</v>
      </c>
      <c r="I12" s="174">
        <v>21</v>
      </c>
      <c r="J12" s="319"/>
      <c r="K12" s="319"/>
      <c r="L12" s="319"/>
      <c r="M12" s="319"/>
      <c r="N12" s="319"/>
      <c r="O12" s="318"/>
      <c r="P12" s="319"/>
      <c r="Q12" s="318"/>
      <c r="R12" s="318"/>
      <c r="S12" s="319"/>
      <c r="T12" s="319"/>
      <c r="U12" s="319"/>
      <c r="V12" s="319"/>
      <c r="W12" s="318"/>
      <c r="X12" s="319"/>
    </row>
    <row r="13" spans="1:24" ht="15" customHeight="1" x14ac:dyDescent="0.2">
      <c r="A13" s="51">
        <v>7</v>
      </c>
      <c r="B13" s="57" t="s">
        <v>21</v>
      </c>
      <c r="C13" s="234">
        <v>35</v>
      </c>
      <c r="D13" s="173">
        <v>10</v>
      </c>
      <c r="E13" s="174">
        <v>44</v>
      </c>
      <c r="F13" s="1132"/>
      <c r="G13" s="234">
        <v>24</v>
      </c>
      <c r="H13" s="173">
        <v>9</v>
      </c>
      <c r="I13" s="174">
        <v>33</v>
      </c>
      <c r="J13" s="9"/>
      <c r="K13" s="358"/>
      <c r="L13" s="9"/>
      <c r="M13" s="9"/>
      <c r="N13" s="9"/>
      <c r="O13" s="9"/>
      <c r="P13" s="9"/>
      <c r="Q13" s="9"/>
    </row>
    <row r="14" spans="1:24" ht="15" customHeight="1" x14ac:dyDescent="0.2">
      <c r="A14" s="51">
        <v>8</v>
      </c>
      <c r="B14" s="57" t="s">
        <v>22</v>
      </c>
      <c r="C14" s="234">
        <v>33</v>
      </c>
      <c r="D14" s="173">
        <v>20</v>
      </c>
      <c r="E14" s="174">
        <v>42</v>
      </c>
      <c r="F14" s="1132"/>
      <c r="G14" s="234">
        <v>24</v>
      </c>
      <c r="H14" s="173">
        <v>5</v>
      </c>
      <c r="I14" s="174">
        <v>29</v>
      </c>
      <c r="K14" s="219"/>
    </row>
    <row r="15" spans="1:24" ht="15" customHeight="1" x14ac:dyDescent="0.2">
      <c r="A15" s="51">
        <v>9</v>
      </c>
      <c r="B15" s="57" t="s">
        <v>23</v>
      </c>
      <c r="C15" s="234">
        <v>37</v>
      </c>
      <c r="D15" s="173">
        <v>19</v>
      </c>
      <c r="E15" s="174">
        <v>37</v>
      </c>
      <c r="F15" s="1132"/>
      <c r="G15" s="234">
        <v>27</v>
      </c>
      <c r="H15" s="173">
        <v>13</v>
      </c>
      <c r="I15" s="174">
        <v>40</v>
      </c>
      <c r="K15" s="219"/>
    </row>
    <row r="16" spans="1:24" ht="15" customHeight="1" x14ac:dyDescent="0.2">
      <c r="A16" s="51">
        <v>10</v>
      </c>
      <c r="B16" s="57" t="s">
        <v>24</v>
      </c>
      <c r="C16" s="234">
        <v>65</v>
      </c>
      <c r="D16" s="173">
        <v>21</v>
      </c>
      <c r="E16" s="174">
        <v>86</v>
      </c>
      <c r="F16" s="1132"/>
      <c r="G16" s="234">
        <v>22</v>
      </c>
      <c r="H16" s="173">
        <v>11</v>
      </c>
      <c r="I16" s="174">
        <v>33</v>
      </c>
      <c r="K16" s="219"/>
    </row>
    <row r="17" spans="1:13" ht="15" customHeight="1" x14ac:dyDescent="0.2">
      <c r="A17" s="51">
        <v>11</v>
      </c>
      <c r="B17" s="57" t="s">
        <v>25</v>
      </c>
      <c r="C17" s="234">
        <v>47</v>
      </c>
      <c r="D17" s="173">
        <v>46</v>
      </c>
      <c r="E17" s="174">
        <v>75</v>
      </c>
      <c r="F17" s="1132"/>
      <c r="G17" s="234">
        <v>20</v>
      </c>
      <c r="H17" s="173">
        <v>7</v>
      </c>
      <c r="I17" s="174">
        <v>27</v>
      </c>
      <c r="K17" s="219"/>
    </row>
    <row r="18" spans="1:13" ht="15" customHeight="1" x14ac:dyDescent="0.2">
      <c r="A18" s="51">
        <v>12</v>
      </c>
      <c r="B18" s="57" t="s">
        <v>26</v>
      </c>
      <c r="C18" s="234">
        <v>21</v>
      </c>
      <c r="D18" s="173">
        <v>46</v>
      </c>
      <c r="E18" s="174">
        <v>47</v>
      </c>
      <c r="F18" s="1132"/>
      <c r="G18" s="234">
        <v>18</v>
      </c>
      <c r="H18" s="173">
        <v>9</v>
      </c>
      <c r="I18" s="174">
        <v>27</v>
      </c>
      <c r="K18" s="219"/>
      <c r="L18" t="s">
        <v>16</v>
      </c>
    </row>
    <row r="19" spans="1:13" ht="15" customHeight="1" x14ac:dyDescent="0.2">
      <c r="A19" s="51">
        <v>13</v>
      </c>
      <c r="B19" s="57" t="s">
        <v>27</v>
      </c>
      <c r="C19" s="234">
        <v>63</v>
      </c>
      <c r="D19" s="173">
        <v>27</v>
      </c>
      <c r="E19" s="174">
        <v>90</v>
      </c>
      <c r="F19" s="1132"/>
      <c r="G19" s="234">
        <v>28</v>
      </c>
      <c r="H19" s="173">
        <v>14</v>
      </c>
      <c r="I19" s="174">
        <v>42</v>
      </c>
      <c r="K19" s="219" t="s">
        <v>16</v>
      </c>
    </row>
    <row r="20" spans="1:13" ht="15" customHeight="1" x14ac:dyDescent="0.2">
      <c r="A20" s="51">
        <v>14</v>
      </c>
      <c r="B20" s="57" t="s">
        <v>28</v>
      </c>
      <c r="C20" s="234">
        <v>32</v>
      </c>
      <c r="D20" s="173">
        <v>20</v>
      </c>
      <c r="E20" s="174">
        <v>49</v>
      </c>
      <c r="F20" s="1132"/>
      <c r="G20" s="234">
        <v>20</v>
      </c>
      <c r="H20" s="173">
        <v>6</v>
      </c>
      <c r="I20" s="174">
        <v>26</v>
      </c>
      <c r="K20" s="219"/>
    </row>
    <row r="21" spans="1:13" ht="15" customHeight="1" thickBot="1" x14ac:dyDescent="0.25">
      <c r="A21" s="423">
        <v>15</v>
      </c>
      <c r="B21" s="424" t="s">
        <v>29</v>
      </c>
      <c r="C21" s="1267">
        <v>44</v>
      </c>
      <c r="D21" s="1268">
        <v>5</v>
      </c>
      <c r="E21" s="1269">
        <v>49</v>
      </c>
      <c r="F21" s="1132"/>
      <c r="G21" s="1267">
        <v>43</v>
      </c>
      <c r="H21" s="1268">
        <v>5</v>
      </c>
      <c r="I21" s="1269">
        <v>48</v>
      </c>
      <c r="K21" s="219"/>
    </row>
    <row r="22" spans="1:13" s="9" customFormat="1" ht="14.25" customHeight="1" thickBot="1" x14ac:dyDescent="0.25">
      <c r="A22" s="1024"/>
      <c r="B22" s="1276" t="s">
        <v>490</v>
      </c>
      <c r="C22" s="1259">
        <f>SUM(C7:C21)</f>
        <v>858</v>
      </c>
      <c r="D22" s="1259">
        <f t="shared" ref="D22:E22" si="0">SUM(D7:D21)</f>
        <v>368</v>
      </c>
      <c r="E22" s="1259">
        <f t="shared" si="0"/>
        <v>1059</v>
      </c>
      <c r="F22" s="1277" t="s">
        <v>495</v>
      </c>
      <c r="G22" s="1259">
        <f>SUM(G7:G21)</f>
        <v>521</v>
      </c>
      <c r="H22" s="1259">
        <f t="shared" ref="H22:I22" si="1">SUM(H7:H21)</f>
        <v>144</v>
      </c>
      <c r="I22" s="1260">
        <f t="shared" si="1"/>
        <v>665</v>
      </c>
      <c r="K22" s="29"/>
      <c r="M22" s="29"/>
    </row>
    <row r="23" spans="1:13" s="9" customFormat="1" ht="14.25" customHeight="1" x14ac:dyDescent="0.2">
      <c r="A23" s="170"/>
      <c r="B23" s="169" t="s">
        <v>155</v>
      </c>
      <c r="C23" s="173">
        <v>892</v>
      </c>
      <c r="D23" s="173">
        <v>394</v>
      </c>
      <c r="E23" s="173">
        <v>1102</v>
      </c>
      <c r="F23" s="1270" t="s">
        <v>299</v>
      </c>
      <c r="G23" s="173">
        <v>491</v>
      </c>
      <c r="H23" s="173">
        <v>146</v>
      </c>
      <c r="I23" s="174">
        <v>637</v>
      </c>
      <c r="K23" s="29"/>
      <c r="M23" s="29"/>
    </row>
    <row r="24" spans="1:13" ht="15" customHeight="1" x14ac:dyDescent="0.2">
      <c r="A24" s="170"/>
      <c r="B24" s="169" t="s">
        <v>156</v>
      </c>
      <c r="C24" s="173">
        <v>985</v>
      </c>
      <c r="D24" s="173">
        <v>328</v>
      </c>
      <c r="E24" s="173">
        <v>1199</v>
      </c>
      <c r="F24" s="1270" t="s">
        <v>300</v>
      </c>
      <c r="G24" s="173">
        <v>555</v>
      </c>
      <c r="H24" s="173">
        <v>143</v>
      </c>
      <c r="I24" s="174">
        <v>698</v>
      </c>
      <c r="K24" s="219"/>
    </row>
    <row r="25" spans="1:13" ht="15" customHeight="1" x14ac:dyDescent="0.2">
      <c r="A25" s="170"/>
      <c r="B25" s="169" t="s">
        <v>157</v>
      </c>
      <c r="C25" s="173">
        <v>1049</v>
      </c>
      <c r="D25" s="173">
        <v>391</v>
      </c>
      <c r="E25" s="173">
        <v>1234</v>
      </c>
      <c r="F25" s="1270" t="s">
        <v>301</v>
      </c>
      <c r="G25" s="173">
        <v>545</v>
      </c>
      <c r="H25" s="173">
        <v>147</v>
      </c>
      <c r="I25" s="174">
        <v>692</v>
      </c>
      <c r="K25" s="219"/>
    </row>
    <row r="26" spans="1:13" ht="15" customHeight="1" x14ac:dyDescent="0.2">
      <c r="A26" s="170"/>
      <c r="B26" s="169" t="s">
        <v>158</v>
      </c>
      <c r="C26" s="173">
        <v>1185</v>
      </c>
      <c r="D26" s="173">
        <v>340</v>
      </c>
      <c r="E26" s="173">
        <v>1374</v>
      </c>
      <c r="F26" s="1270" t="s">
        <v>302</v>
      </c>
      <c r="G26" s="173">
        <v>636</v>
      </c>
      <c r="H26" s="173">
        <v>125</v>
      </c>
      <c r="I26" s="174">
        <v>761</v>
      </c>
      <c r="K26" s="219"/>
    </row>
    <row r="27" spans="1:13" ht="15" customHeight="1" x14ac:dyDescent="0.2">
      <c r="A27" s="170"/>
      <c r="B27" s="169" t="s">
        <v>159</v>
      </c>
      <c r="C27" s="173">
        <v>1468</v>
      </c>
      <c r="D27" s="173">
        <v>321</v>
      </c>
      <c r="E27" s="173">
        <v>1692</v>
      </c>
      <c r="F27" s="1270" t="s">
        <v>303</v>
      </c>
      <c r="G27" s="173">
        <v>669</v>
      </c>
      <c r="H27" s="173">
        <v>104</v>
      </c>
      <c r="I27" s="174">
        <v>773</v>
      </c>
      <c r="K27" s="219"/>
    </row>
    <row r="28" spans="1:13" ht="15" customHeight="1" x14ac:dyDescent="0.2">
      <c r="A28" s="170"/>
      <c r="B28" s="169" t="s">
        <v>160</v>
      </c>
      <c r="C28" s="173">
        <v>1209</v>
      </c>
      <c r="D28" s="173">
        <v>329</v>
      </c>
      <c r="E28" s="173">
        <v>1375</v>
      </c>
      <c r="F28" s="1270" t="s">
        <v>304</v>
      </c>
      <c r="G28" s="173">
        <v>722</v>
      </c>
      <c r="H28" s="173">
        <v>164</v>
      </c>
      <c r="I28" s="174">
        <v>886</v>
      </c>
      <c r="K28" s="219"/>
    </row>
    <row r="29" spans="1:13" ht="15" customHeight="1" x14ac:dyDescent="0.2">
      <c r="A29" s="170"/>
      <c r="B29" s="169" t="s">
        <v>161</v>
      </c>
      <c r="C29" s="173">
        <v>1324</v>
      </c>
      <c r="D29" s="173">
        <v>300</v>
      </c>
      <c r="E29" s="173">
        <v>1505</v>
      </c>
      <c r="F29" s="1270" t="s">
        <v>305</v>
      </c>
      <c r="G29" s="173">
        <v>716</v>
      </c>
      <c r="H29" s="173">
        <v>126</v>
      </c>
      <c r="I29" s="174">
        <v>842</v>
      </c>
      <c r="K29" s="219"/>
    </row>
    <row r="30" spans="1:13" ht="15" customHeight="1" thickBot="1" x14ac:dyDescent="0.25">
      <c r="A30" s="171"/>
      <c r="B30" s="172" t="s">
        <v>56</v>
      </c>
      <c r="C30" s="175">
        <v>1214</v>
      </c>
      <c r="D30" s="175">
        <v>252</v>
      </c>
      <c r="E30" s="175">
        <v>1411</v>
      </c>
      <c r="F30" s="1275" t="s">
        <v>306</v>
      </c>
      <c r="G30" s="175">
        <v>710</v>
      </c>
      <c r="H30" s="175">
        <v>113</v>
      </c>
      <c r="I30" s="176">
        <v>823</v>
      </c>
      <c r="K30" s="219"/>
    </row>
    <row r="31" spans="1:13" s="9" customFormat="1" ht="15" hidden="1" customHeight="1" outlineLevel="1" thickBot="1" x14ac:dyDescent="0.25">
      <c r="A31" s="304"/>
      <c r="B31" s="760" t="s">
        <v>238</v>
      </c>
      <c r="C31" s="404">
        <v>860</v>
      </c>
      <c r="D31" s="712">
        <v>153</v>
      </c>
      <c r="E31" s="1271">
        <v>942</v>
      </c>
      <c r="F31" s="1272" t="s">
        <v>307</v>
      </c>
      <c r="G31" s="1273">
        <v>696</v>
      </c>
      <c r="H31" s="1004">
        <v>121</v>
      </c>
      <c r="I31" s="1274">
        <v>817</v>
      </c>
      <c r="K31" s="29"/>
      <c r="M31" s="29"/>
    </row>
    <row r="32" spans="1:13" ht="15" customHeight="1" collapsed="1" x14ac:dyDescent="0.2">
      <c r="A32" s="1" t="s">
        <v>308</v>
      </c>
      <c r="B32" s="330"/>
      <c r="C32" s="331"/>
      <c r="D32" s="331"/>
      <c r="E32" s="332"/>
      <c r="F32" s="333"/>
      <c r="G32" s="332"/>
      <c r="H32" s="332"/>
      <c r="I32" s="332"/>
      <c r="K32" s="52"/>
      <c r="M32" s="331"/>
    </row>
    <row r="33" spans="1:13" ht="15" customHeight="1" x14ac:dyDescent="0.2">
      <c r="A33" s="1" t="s">
        <v>309</v>
      </c>
      <c r="B33" s="330"/>
      <c r="C33" s="331"/>
      <c r="D33" s="331"/>
      <c r="E33" s="332"/>
      <c r="F33" s="333"/>
      <c r="G33" s="332"/>
      <c r="H33" s="332"/>
      <c r="I33" s="332"/>
      <c r="K33" s="52"/>
      <c r="M33" s="331"/>
    </row>
    <row r="34" spans="1:13" ht="15" customHeight="1" x14ac:dyDescent="0.2">
      <c r="A34" s="1" t="s">
        <v>310</v>
      </c>
      <c r="B34" s="330"/>
      <c r="C34" s="331"/>
      <c r="D34" s="331"/>
      <c r="E34" s="332"/>
      <c r="F34" s="333"/>
      <c r="G34" s="332"/>
      <c r="H34" s="332"/>
      <c r="I34" s="332"/>
      <c r="K34" s="52"/>
      <c r="M34" s="331"/>
    </row>
    <row r="35" spans="1:13" ht="15" customHeight="1" x14ac:dyDescent="0.2">
      <c r="A35" s="1"/>
      <c r="B35" s="330"/>
      <c r="C35" s="331"/>
      <c r="D35" s="331"/>
      <c r="E35" s="332"/>
      <c r="F35" s="333"/>
      <c r="G35" s="332"/>
      <c r="H35" s="332"/>
      <c r="I35" s="332"/>
      <c r="K35" s="52"/>
      <c r="M35" s="331"/>
    </row>
    <row r="36" spans="1:13" x14ac:dyDescent="0.2">
      <c r="F36" t="s">
        <v>16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bestFit="1" customWidth="1"/>
    <col min="3" max="3" width="11.42578125" customWidth="1"/>
    <col min="4" max="4" width="12.42578125" customWidth="1"/>
    <col min="5" max="5" width="17.28515625" customWidth="1"/>
    <col min="6" max="6" width="13.5703125" bestFit="1" customWidth="1"/>
    <col min="7" max="7" width="13.140625" customWidth="1"/>
    <col min="8" max="8" width="14.85546875" customWidth="1"/>
    <col min="9" max="9" width="19" customWidth="1"/>
    <col min="10" max="10" width="9.7109375" customWidth="1"/>
    <col min="11" max="11" width="19.7109375" style="2" customWidth="1"/>
    <col min="12" max="12" width="11.42578125" customWidth="1"/>
  </cols>
  <sheetData>
    <row r="1" spans="1:13" x14ac:dyDescent="0.2">
      <c r="A1" s="177" t="s">
        <v>91</v>
      </c>
      <c r="B1" s="178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86" t="s">
        <v>311</v>
      </c>
      <c r="B6" s="180"/>
      <c r="C6" s="87"/>
      <c r="D6" s="87"/>
      <c r="E6" s="87"/>
      <c r="F6" s="87"/>
      <c r="G6" s="87"/>
      <c r="H6" s="87"/>
      <c r="I6" s="87"/>
    </row>
    <row r="7" spans="1:13" s="4" customFormat="1" ht="31.5" customHeight="1" x14ac:dyDescent="0.2">
      <c r="A7" s="181"/>
      <c r="B7" s="182"/>
      <c r="C7" s="1459" t="s">
        <v>312</v>
      </c>
      <c r="D7" s="1459"/>
      <c r="E7" s="1459"/>
      <c r="F7" s="1459"/>
      <c r="G7" s="1459"/>
      <c r="H7" s="1459"/>
      <c r="I7" s="1459"/>
      <c r="K7" s="1460"/>
      <c r="L7" s="1460"/>
    </row>
    <row r="8" spans="1:13" s="4" customFormat="1" ht="71.25" customHeight="1" thickBot="1" x14ac:dyDescent="0.3">
      <c r="A8" s="183" t="s">
        <v>3</v>
      </c>
      <c r="B8" s="184" t="s">
        <v>4</v>
      </c>
      <c r="C8" s="185" t="s">
        <v>313</v>
      </c>
      <c r="D8" s="186" t="s">
        <v>314</v>
      </c>
      <c r="E8" s="186" t="s">
        <v>315</v>
      </c>
      <c r="F8" s="186" t="s">
        <v>316</v>
      </c>
      <c r="G8" s="186" t="s">
        <v>317</v>
      </c>
      <c r="H8" s="187" t="s">
        <v>318</v>
      </c>
      <c r="I8" s="188" t="s">
        <v>319</v>
      </c>
      <c r="J8" s="189"/>
    </row>
    <row r="9" spans="1:13" ht="15" customHeight="1" x14ac:dyDescent="0.2">
      <c r="A9" s="88">
        <v>1</v>
      </c>
      <c r="B9" s="89" t="s">
        <v>14</v>
      </c>
      <c r="C9" s="224">
        <f>'[2]MAL3T-2013A.XLS'!$F$339</f>
        <v>8</v>
      </c>
      <c r="D9" s="225">
        <f>'[2]MAL3T-2013A.XLS'!$F$340</f>
        <v>2</v>
      </c>
      <c r="E9" s="225">
        <f>'[2]MAL3T-2013A.XLS'!$F$341</f>
        <v>2</v>
      </c>
      <c r="F9" s="225">
        <f>'[2]MAL3T-2013A.XLS'!$F$342</f>
        <v>2</v>
      </c>
      <c r="G9" s="225">
        <f>'[2]MAL3T-2013A.XLS'!$F$343</f>
        <v>0</v>
      </c>
      <c r="H9" s="226">
        <f>'[2]MAL3T-2013A.XLS'!$F$344</f>
        <v>2</v>
      </c>
      <c r="I9" s="226">
        <f>'[2]MAL3T-2013A.XLS'!$I$366</f>
        <v>0</v>
      </c>
      <c r="K9" s="190"/>
      <c r="L9" s="17"/>
    </row>
    <row r="10" spans="1:13" ht="15" customHeight="1" x14ac:dyDescent="0.2">
      <c r="A10" s="90">
        <v>2</v>
      </c>
      <c r="B10" s="91" t="s">
        <v>15</v>
      </c>
      <c r="C10" s="227">
        <f>'[3]MAL3T-2013A.XLS'!$F$339</f>
        <v>20</v>
      </c>
      <c r="D10" s="196">
        <f>'[3]MAL3T-2013A.XLS'!$F$340</f>
        <v>8</v>
      </c>
      <c r="E10" s="196">
        <f>'[3]MAL3T-2013A.XLS'!$F$341</f>
        <v>10</v>
      </c>
      <c r="F10" s="196">
        <f>'[3]MAL3T-2013A.XLS'!$F$342</f>
        <v>0</v>
      </c>
      <c r="G10" s="196">
        <f>'[3]MAL3T-2013A.XLS'!$F$343</f>
        <v>18</v>
      </c>
      <c r="H10" s="228">
        <f>'[3]MAL3T-2013A.XLS'!$F$344</f>
        <v>13</v>
      </c>
      <c r="I10" s="228">
        <f>'[3]MAL3T-2013A.XLS'!$I$365</f>
        <v>0</v>
      </c>
      <c r="J10" s="241" t="s">
        <v>320</v>
      </c>
      <c r="K10" s="54"/>
      <c r="L10" s="54"/>
      <c r="M10" s="54"/>
    </row>
    <row r="11" spans="1:13" ht="15" customHeight="1" x14ac:dyDescent="0.2">
      <c r="A11" s="90">
        <v>3</v>
      </c>
      <c r="B11" s="91" t="s">
        <v>17</v>
      </c>
      <c r="C11" s="227">
        <f>'[4]MAL3T-2013A.XLS'!$F$339</f>
        <v>8</v>
      </c>
      <c r="D11" s="196">
        <f>'[4]MAL3T-2013A.XLS'!$F$340</f>
        <v>9</v>
      </c>
      <c r="E11" s="196">
        <f>'[4]MAL3T-2013A.XLS'!$F$341</f>
        <v>9</v>
      </c>
      <c r="F11" s="196">
        <f>'[4]MAL3T-2013A.XLS'!$F$342</f>
        <v>1</v>
      </c>
      <c r="G11" s="196">
        <f>'[4]MAL3T-2013A.XLS'!$F$343</f>
        <v>9</v>
      </c>
      <c r="H11" s="228">
        <f>'[4]MAL3T-2013A.XLS'!$F$344</f>
        <v>5</v>
      </c>
      <c r="I11" s="228">
        <f>'[4]MAL3T-2013A.XLS'!$I$365</f>
        <v>7</v>
      </c>
      <c r="J11" s="54"/>
      <c r="K11" s="240"/>
      <c r="L11" s="239"/>
      <c r="M11" s="54"/>
    </row>
    <row r="12" spans="1:13" ht="15" customHeight="1" x14ac:dyDescent="0.2">
      <c r="A12" s="90">
        <v>4</v>
      </c>
      <c r="B12" s="91" t="s">
        <v>18</v>
      </c>
      <c r="C12" s="227">
        <f>'[5]MAL3T-2013A.XLS'!$F$342</f>
        <v>13</v>
      </c>
      <c r="D12" s="196">
        <f>'[5]MAL3T-2013A.XLS'!$F$343</f>
        <v>0</v>
      </c>
      <c r="E12" s="196">
        <f>'[5]MAL3T-2013A.XLS'!$F$344</f>
        <v>0</v>
      </c>
      <c r="F12" s="196">
        <f>'[5]MAL3T-2013A.XLS'!$F$345</f>
        <v>0</v>
      </c>
      <c r="G12" s="196">
        <f>'[5]MAL3T-2013A.XLS'!$F$346</f>
        <v>0</v>
      </c>
      <c r="H12" s="228">
        <f>'[5]MAL3T-2013A.XLS'!$F$347</f>
        <v>9</v>
      </c>
      <c r="I12" s="228">
        <f>'[5]MAL3T-2013A.XLS'!$I$368</f>
        <v>0</v>
      </c>
      <c r="K12" s="190"/>
      <c r="L12" s="17"/>
    </row>
    <row r="13" spans="1:13" ht="15" customHeight="1" x14ac:dyDescent="0.2">
      <c r="A13" s="90">
        <v>5</v>
      </c>
      <c r="B13" s="91" t="s">
        <v>19</v>
      </c>
      <c r="C13" s="227">
        <f>'[6]MAL3T-2013A.XLS'!$F$394</f>
        <v>21</v>
      </c>
      <c r="D13" s="196">
        <f>'[6]MAL3T-2013A.XLS'!$F$395</f>
        <v>0</v>
      </c>
      <c r="E13" s="196">
        <f>'[6]MAL3T-2013A.XLS'!$F$396</f>
        <v>0</v>
      </c>
      <c r="F13" s="196">
        <f>'[6]MAL3T-2013A.XLS'!$F$397</f>
        <v>0</v>
      </c>
      <c r="G13" s="196">
        <f>'[6]MAL3T-2013A.XLS'!$F$398</f>
        <v>0</v>
      </c>
      <c r="H13" s="228">
        <f>'[6]MAL3T-2013A.XLS'!$F$399</f>
        <v>0</v>
      </c>
      <c r="I13" s="228">
        <f>'[6]MAL3T-2013A.XLS'!$I$420</f>
        <v>0</v>
      </c>
      <c r="K13" s="190"/>
      <c r="L13" s="17"/>
    </row>
    <row r="14" spans="1:13" ht="15" customHeight="1" x14ac:dyDescent="0.2">
      <c r="A14" s="90">
        <v>6</v>
      </c>
      <c r="B14" s="91" t="s">
        <v>20</v>
      </c>
      <c r="C14" s="227">
        <f>'[7]MAL3T-2013A.XLS'!$F$339</f>
        <v>5</v>
      </c>
      <c r="D14" s="196">
        <f>'[7]MAL3T-2013A.XLS'!$F$340</f>
        <v>1</v>
      </c>
      <c r="E14" s="196">
        <f>'[7]MAL3T-2013A.XLS'!$F$341</f>
        <v>1</v>
      </c>
      <c r="F14" s="196">
        <f>'[7]MAL3T-2013A.XLS'!$F$342</f>
        <v>1</v>
      </c>
      <c r="G14" s="196">
        <f>'[7]MAL3T-2013A.XLS'!$F$343</f>
        <v>5</v>
      </c>
      <c r="H14" s="228">
        <f>'[7]MAL3T-2013A.XLS'!$F$344</f>
        <v>1</v>
      </c>
      <c r="I14" s="228">
        <f>'[7]MAL3T-2013A.XLS'!$I$365</f>
        <v>0</v>
      </c>
      <c r="K14" s="190"/>
      <c r="L14" s="17"/>
    </row>
    <row r="15" spans="1:13" ht="15" customHeight="1" x14ac:dyDescent="0.2">
      <c r="A15" s="90">
        <v>7</v>
      </c>
      <c r="B15" s="91" t="s">
        <v>21</v>
      </c>
      <c r="C15" s="227">
        <f>'[8]MAL3T-2013A.XLS'!$F$339</f>
        <v>6</v>
      </c>
      <c r="D15" s="196">
        <f>'[8]MAL3T-2013A.XLS'!$F$340</f>
        <v>2</v>
      </c>
      <c r="E15" s="196">
        <f>'[8]MAL3T-2013A.XLS'!$F$341</f>
        <v>0</v>
      </c>
      <c r="F15" s="196">
        <f>'[8]MAL3T-2013A.XLS'!$F$342</f>
        <v>0</v>
      </c>
      <c r="G15" s="196">
        <f>'[8]MAL3T-2013A.XLS'!$F$343</f>
        <v>0</v>
      </c>
      <c r="H15" s="228">
        <f>'[8]MAL3T-2013A.XLS'!$F$344</f>
        <v>5</v>
      </c>
      <c r="I15" s="228">
        <f>'[8]MAL3T-2013A.XLS'!$I$365</f>
        <v>1</v>
      </c>
      <c r="K15" s="190"/>
      <c r="L15" s="17"/>
    </row>
    <row r="16" spans="1:13" ht="15" customHeight="1" x14ac:dyDescent="0.2">
      <c r="A16" s="90">
        <v>8</v>
      </c>
      <c r="B16" s="91" t="s">
        <v>22</v>
      </c>
      <c r="C16" s="227">
        <f>'[9]MAL3T-2013A.XLS'!$F$339</f>
        <v>5</v>
      </c>
      <c r="D16" s="196">
        <f>'[9]MAL3T-2013A.XLS'!$F$340</f>
        <v>1</v>
      </c>
      <c r="E16" s="196">
        <f>'[9]MAL3T-2013A.XLS'!$F$341</f>
        <v>0</v>
      </c>
      <c r="F16" s="196">
        <f>'[9]MAL3T-2013A.XLS'!$F$342</f>
        <v>0</v>
      </c>
      <c r="G16" s="196">
        <f>'[9]MAL3T-2013A.XLS'!$F$343</f>
        <v>0</v>
      </c>
      <c r="H16" s="228">
        <f>'[9]MAL3T-2013A.XLS'!$F$344</f>
        <v>1</v>
      </c>
      <c r="I16" s="228">
        <f>'[9]MAL3T-2013A.XLS'!$I$365</f>
        <v>1</v>
      </c>
      <c r="K16" s="190"/>
      <c r="L16" s="17"/>
    </row>
    <row r="17" spans="1:12" ht="15" customHeight="1" x14ac:dyDescent="0.2">
      <c r="A17" s="90">
        <v>9</v>
      </c>
      <c r="B17" s="91" t="s">
        <v>23</v>
      </c>
      <c r="C17" s="227">
        <f>'[10]MAL3T-2013A.XLS'!$F$339</f>
        <v>18</v>
      </c>
      <c r="D17" s="196">
        <f>'[10]MAL3T-2013A.XLS'!$F$340</f>
        <v>3</v>
      </c>
      <c r="E17" s="196">
        <f>'[10]MAL3T-2013A.XLS'!$F$341</f>
        <v>1</v>
      </c>
      <c r="F17" s="196">
        <f>'[10]MAL3T-2013A.XLS'!$F$342</f>
        <v>0</v>
      </c>
      <c r="G17" s="196">
        <f>'[10]MAL3T-2013A.XLS'!$F$343</f>
        <v>11</v>
      </c>
      <c r="H17" s="228">
        <f>'[10]MAL3T-2013A.XLS'!$F$344</f>
        <v>7</v>
      </c>
      <c r="I17" s="228">
        <f>'[10]MAL3T-2013A.XLS'!$I$365</f>
        <v>1</v>
      </c>
      <c r="K17" s="190"/>
      <c r="L17" s="17"/>
    </row>
    <row r="18" spans="1:12" ht="15" customHeight="1" x14ac:dyDescent="0.2">
      <c r="A18" s="90">
        <v>10</v>
      </c>
      <c r="B18" s="91" t="s">
        <v>24</v>
      </c>
      <c r="C18" s="227">
        <f>'[11]MAL3T-2013A.XLS'!$F$339</f>
        <v>4</v>
      </c>
      <c r="D18" s="196">
        <f>'[11]MAL3T-2013A.XLS'!$F$340</f>
        <v>22</v>
      </c>
      <c r="E18" s="196">
        <f>'[11]MAL3T-2013A.XLS'!$F$341</f>
        <v>22</v>
      </c>
      <c r="F18" s="196">
        <f>'[11]MAL3T-2013A.XLS'!$F$342</f>
        <v>0</v>
      </c>
      <c r="G18" s="196">
        <f>'[11]MAL3T-2013A.XLS'!$F$343</f>
        <v>22</v>
      </c>
      <c r="H18" s="228">
        <f>'[11]MAL3T-2013A.XLS'!$F$344</f>
        <v>1</v>
      </c>
      <c r="I18" s="228">
        <f>'[11]MAL3T-2013A.XLS'!$I$365</f>
        <v>4</v>
      </c>
      <c r="K18" s="190"/>
      <c r="L18" s="17"/>
    </row>
    <row r="19" spans="1:12" ht="15" customHeight="1" x14ac:dyDescent="0.2">
      <c r="A19" s="90">
        <v>11</v>
      </c>
      <c r="B19" s="91" t="s">
        <v>25</v>
      </c>
      <c r="C19" s="227">
        <f>'[12]MAL3T-2013A.XLS'!$F$339</f>
        <v>127</v>
      </c>
      <c r="D19" s="196">
        <f>'[12]MAL3T-2013A.XLS'!$F$340</f>
        <v>1</v>
      </c>
      <c r="E19" s="196">
        <f>'[12]MAL3T-2013A.XLS'!$F$341</f>
        <v>0</v>
      </c>
      <c r="F19" s="196">
        <f>'[12]MAL3T-2013A.XLS'!$F$342</f>
        <v>1</v>
      </c>
      <c r="G19" s="196">
        <f>'[12]MAL3T-2013A.XLS'!$F$343</f>
        <v>11</v>
      </c>
      <c r="H19" s="228">
        <f>'[12]MAL3T-2013A.XLS'!$F$344</f>
        <v>7</v>
      </c>
      <c r="I19" s="228">
        <f>'[12]MAL3T-2013A.XLS'!$I$365</f>
        <v>1</v>
      </c>
      <c r="K19" s="190"/>
      <c r="L19" s="17"/>
    </row>
    <row r="20" spans="1:12" ht="15" customHeight="1" x14ac:dyDescent="0.2">
      <c r="A20" s="90">
        <v>12</v>
      </c>
      <c r="B20" s="91" t="s">
        <v>26</v>
      </c>
      <c r="C20" s="227">
        <f>'[13]MAL3T-2013A.XLS'!$F$339</f>
        <v>15</v>
      </c>
      <c r="D20" s="196">
        <f>'[13]MAL3T-2013A.XLS'!$F$340</f>
        <v>0</v>
      </c>
      <c r="E20" s="196">
        <f>'[13]MAL3T-2013A.XLS'!$F$341</f>
        <v>0</v>
      </c>
      <c r="F20" s="196">
        <f>'[13]MAL3T-2013A.XLS'!$F$342</f>
        <v>1</v>
      </c>
      <c r="G20" s="196">
        <f>'[13]MAL3T-2013A.XLS'!$F$343</f>
        <v>3</v>
      </c>
      <c r="H20" s="228">
        <f>'[13]MAL3T-2013A.XLS'!$F$344</f>
        <v>0</v>
      </c>
      <c r="I20" s="228">
        <f>'[13]MAL3T-2013A.XLS'!$I$365</f>
        <v>1</v>
      </c>
      <c r="K20" s="190"/>
      <c r="L20" s="17"/>
    </row>
    <row r="21" spans="1:12" ht="15" customHeight="1" x14ac:dyDescent="0.2">
      <c r="A21" s="90">
        <v>13</v>
      </c>
      <c r="B21" s="91" t="s">
        <v>27</v>
      </c>
      <c r="C21" s="227">
        <f>'[14]MAL3T-2013A.XLS'!$F$339</f>
        <v>7</v>
      </c>
      <c r="D21" s="196">
        <f>'[14]MAL3T-2013A.XLS'!$F$340</f>
        <v>1</v>
      </c>
      <c r="E21" s="196">
        <f>'[14]MAL3T-2013A.XLS'!$F$341</f>
        <v>0</v>
      </c>
      <c r="F21" s="196">
        <f>'[14]MAL3T-2013A.XLS'!$F$342</f>
        <v>0</v>
      </c>
      <c r="G21" s="196">
        <f>'[14]MAL3T-2013A.XLS'!$F$343</f>
        <v>0</v>
      </c>
      <c r="H21" s="228">
        <f>'[14]MAL3T-2013A.XLS'!$F$344</f>
        <v>3</v>
      </c>
      <c r="I21" s="228">
        <f>'[14]MAL3T-2013A.XLS'!$I$366</f>
        <v>0</v>
      </c>
      <c r="K21" s="190"/>
      <c r="L21" s="17"/>
    </row>
    <row r="22" spans="1:12" ht="15" customHeight="1" x14ac:dyDescent="0.2">
      <c r="A22" s="90">
        <v>14</v>
      </c>
      <c r="B22" s="91" t="s">
        <v>28</v>
      </c>
      <c r="C22" s="227">
        <f>'[15]MAL3T-2013A.XLS'!$F$339</f>
        <v>7</v>
      </c>
      <c r="D22" s="196">
        <f>'[15]MAL3T-2013A.XLS'!$F$340</f>
        <v>0</v>
      </c>
      <c r="E22" s="196">
        <f>'[15]MAL3T-2013A.XLS'!$F$341</f>
        <v>0</v>
      </c>
      <c r="F22" s="196">
        <f>'[15]MAL3T-2013A.XLS'!$F$342</f>
        <v>2</v>
      </c>
      <c r="G22" s="196">
        <f>'[15]MAL3T-2013A.XLS'!$F$343</f>
        <v>0</v>
      </c>
      <c r="H22" s="228">
        <f>'[15]MAL3T-2013A.XLS'!$F$344</f>
        <v>4</v>
      </c>
      <c r="I22" s="228">
        <f>'[15]MAL3T-2013A.XLS'!$I$366</f>
        <v>0</v>
      </c>
      <c r="K22" s="190"/>
      <c r="L22" s="17"/>
    </row>
    <row r="23" spans="1:12" ht="15" customHeight="1" thickBot="1" x14ac:dyDescent="0.25">
      <c r="A23" s="191">
        <v>15</v>
      </c>
      <c r="B23" s="192" t="s">
        <v>29</v>
      </c>
      <c r="C23" s="229">
        <f>'[16]MAL3T-2013A.XLS'!$F$339</f>
        <v>7</v>
      </c>
      <c r="D23" s="230">
        <f>'[16]MAL3T-2013A.XLS'!$F$340</f>
        <v>0</v>
      </c>
      <c r="E23" s="230">
        <f>'[16]MAL3T-2013A.XLS'!$F$341</f>
        <v>0</v>
      </c>
      <c r="F23" s="230">
        <f>'[16]MAL3T-2013A.XLS'!$F$342</f>
        <v>1</v>
      </c>
      <c r="G23" s="230">
        <f>'[16]MAL3T-2013A.XLS'!$F$343</f>
        <v>0</v>
      </c>
      <c r="H23" s="231">
        <f>'[16]MAL3T-2013A.XLS'!$F$344</f>
        <v>2</v>
      </c>
      <c r="I23" s="231">
        <f>'[16]MAL3T-2013A.XLS'!$I$370</f>
        <v>1</v>
      </c>
      <c r="K23" s="190"/>
      <c r="L23" s="17"/>
    </row>
    <row r="24" spans="1:12" s="9" customFormat="1" ht="15" customHeight="1" x14ac:dyDescent="0.2">
      <c r="A24" s="193"/>
      <c r="B24" s="213" t="s">
        <v>116</v>
      </c>
      <c r="C24" s="220">
        <f t="shared" ref="C24:I24" si="0">SUM(C9:C23)</f>
        <v>271</v>
      </c>
      <c r="D24" s="221">
        <f t="shared" si="0"/>
        <v>50</v>
      </c>
      <c r="E24" s="221">
        <f t="shared" si="0"/>
        <v>45</v>
      </c>
      <c r="F24" s="221">
        <f t="shared" si="0"/>
        <v>9</v>
      </c>
      <c r="G24" s="221">
        <f t="shared" si="0"/>
        <v>79</v>
      </c>
      <c r="H24" s="222">
        <f t="shared" si="0"/>
        <v>60</v>
      </c>
      <c r="I24" s="223">
        <f t="shared" si="0"/>
        <v>17</v>
      </c>
      <c r="K24" s="214"/>
      <c r="L24" s="215"/>
    </row>
    <row r="25" spans="1:12" s="9" customFormat="1" ht="15" customHeight="1" x14ac:dyDescent="0.2">
      <c r="A25" s="194"/>
      <c r="B25" s="91" t="s">
        <v>117</v>
      </c>
      <c r="C25" s="195">
        <v>460</v>
      </c>
      <c r="D25" s="196">
        <v>1102</v>
      </c>
      <c r="E25" s="196">
        <v>826</v>
      </c>
      <c r="F25" s="196">
        <v>21</v>
      </c>
      <c r="G25" s="196">
        <v>366</v>
      </c>
      <c r="H25" s="197">
        <v>45</v>
      </c>
      <c r="I25" s="198">
        <v>15</v>
      </c>
      <c r="K25" s="190"/>
      <c r="L25" s="17"/>
    </row>
    <row r="26" spans="1:12" s="9" customFormat="1" ht="15" customHeight="1" x14ac:dyDescent="0.2">
      <c r="A26" s="194"/>
      <c r="B26" s="91" t="s">
        <v>118</v>
      </c>
      <c r="C26" s="195">
        <v>726</v>
      </c>
      <c r="D26" s="196">
        <v>1150</v>
      </c>
      <c r="E26" s="196">
        <v>896</v>
      </c>
      <c r="F26" s="196">
        <v>20</v>
      </c>
      <c r="G26" s="196">
        <v>418</v>
      </c>
      <c r="H26" s="197">
        <v>96</v>
      </c>
      <c r="I26" s="198">
        <v>12</v>
      </c>
      <c r="K26" s="190"/>
      <c r="L26" s="17"/>
    </row>
    <row r="27" spans="1:12" s="9" customFormat="1" ht="15" customHeight="1" x14ac:dyDescent="0.2">
      <c r="A27" s="194"/>
      <c r="B27" s="91" t="s">
        <v>120</v>
      </c>
      <c r="C27" s="195">
        <v>821</v>
      </c>
      <c r="D27" s="196">
        <v>684</v>
      </c>
      <c r="E27" s="196">
        <v>377</v>
      </c>
      <c r="F27" s="196">
        <v>31</v>
      </c>
      <c r="G27" s="196">
        <v>614</v>
      </c>
      <c r="H27" s="197">
        <v>38</v>
      </c>
      <c r="I27" s="198">
        <v>12</v>
      </c>
      <c r="K27" s="190"/>
      <c r="L27" s="17"/>
    </row>
    <row r="28" spans="1:12" s="9" customFormat="1" ht="15" customHeight="1" thickBot="1" x14ac:dyDescent="0.25">
      <c r="A28" s="199"/>
      <c r="B28" s="200" t="s">
        <v>122</v>
      </c>
      <c r="C28" s="201">
        <v>414</v>
      </c>
      <c r="D28" s="202">
        <v>697</v>
      </c>
      <c r="E28" s="202">
        <v>326</v>
      </c>
      <c r="F28" s="202">
        <v>18</v>
      </c>
      <c r="G28" s="202">
        <v>690</v>
      </c>
      <c r="H28" s="203">
        <v>44</v>
      </c>
      <c r="I28" s="204">
        <v>21</v>
      </c>
      <c r="K28" s="190"/>
      <c r="L28" s="17"/>
    </row>
    <row r="29" spans="1:12" x14ac:dyDescent="0.2">
      <c r="A29" s="205"/>
      <c r="B29" s="54"/>
      <c r="C29" s="54"/>
      <c r="D29" s="54"/>
      <c r="E29" s="54"/>
      <c r="F29" s="54"/>
      <c r="G29" s="54"/>
      <c r="H29" s="54"/>
      <c r="I29" s="54"/>
    </row>
    <row r="30" spans="1:12" x14ac:dyDescent="0.2">
      <c r="A30" s="92" t="s">
        <v>321</v>
      </c>
      <c r="B30" s="54"/>
      <c r="C30" s="54"/>
      <c r="D30" s="54"/>
      <c r="E30" s="54"/>
      <c r="F30" s="54"/>
      <c r="G30" s="54"/>
      <c r="H30" s="54"/>
      <c r="I30" s="54"/>
    </row>
    <row r="31" spans="1:12" x14ac:dyDescent="0.2">
      <c r="A31" s="92" t="s">
        <v>322</v>
      </c>
      <c r="B31" s="54"/>
      <c r="C31" s="54"/>
      <c r="D31" s="54"/>
      <c r="E31" s="54"/>
      <c r="F31" s="54"/>
      <c r="G31" s="54"/>
      <c r="H31" s="54"/>
      <c r="I31" s="54"/>
    </row>
    <row r="32" spans="1:12" x14ac:dyDescent="0.2">
      <c r="A32" s="205"/>
      <c r="B32" s="54"/>
      <c r="C32" s="54"/>
      <c r="D32" s="54"/>
      <c r="E32" s="54"/>
      <c r="F32" s="54"/>
      <c r="G32" s="54"/>
      <c r="H32" s="54"/>
      <c r="I32" s="54"/>
    </row>
    <row r="35" spans="1:12" s="9" customFormat="1" ht="15" customHeight="1" x14ac:dyDescent="0.2">
      <c r="A35" s="73"/>
      <c r="B35" s="57" t="s">
        <v>68</v>
      </c>
      <c r="C35" s="206">
        <v>763</v>
      </c>
      <c r="D35" s="206">
        <v>616</v>
      </c>
      <c r="E35" s="206">
        <v>389</v>
      </c>
      <c r="F35" s="206">
        <v>14</v>
      </c>
      <c r="G35" s="206">
        <v>639</v>
      </c>
      <c r="H35" s="207">
        <v>57</v>
      </c>
      <c r="I35" s="208">
        <v>65</v>
      </c>
      <c r="K35" s="190"/>
      <c r="L35" s="17"/>
    </row>
    <row r="36" spans="1:12" s="9" customFormat="1" ht="15" customHeight="1" x14ac:dyDescent="0.2">
      <c r="A36" s="73"/>
      <c r="B36" s="57" t="s">
        <v>69</v>
      </c>
      <c r="C36" s="206">
        <v>199</v>
      </c>
      <c r="D36" s="206">
        <v>335</v>
      </c>
      <c r="E36" s="206">
        <v>262</v>
      </c>
      <c r="F36" s="206">
        <v>14</v>
      </c>
      <c r="G36" s="206">
        <v>729</v>
      </c>
      <c r="H36" s="207">
        <v>49</v>
      </c>
      <c r="I36" s="208">
        <v>63</v>
      </c>
      <c r="K36" s="190"/>
      <c r="L36" s="17"/>
    </row>
    <row r="37" spans="1:12" s="9" customFormat="1" ht="15" customHeight="1" x14ac:dyDescent="0.2">
      <c r="A37" s="73"/>
      <c r="B37" s="57" t="s">
        <v>70</v>
      </c>
      <c r="C37" s="206">
        <v>402</v>
      </c>
      <c r="D37" s="206">
        <v>381</v>
      </c>
      <c r="E37" s="206">
        <v>119</v>
      </c>
      <c r="F37" s="206">
        <v>9</v>
      </c>
      <c r="G37" s="206">
        <v>370</v>
      </c>
      <c r="H37" s="207">
        <v>39</v>
      </c>
      <c r="I37" s="208">
        <v>76</v>
      </c>
      <c r="K37" s="190"/>
      <c r="L37" s="17"/>
    </row>
    <row r="38" spans="1:12" s="9" customFormat="1" ht="15" customHeight="1" x14ac:dyDescent="0.2">
      <c r="A38" s="73"/>
      <c r="B38" s="57" t="s">
        <v>71</v>
      </c>
      <c r="C38" s="206">
        <v>161</v>
      </c>
      <c r="D38" s="206">
        <v>82</v>
      </c>
      <c r="E38" s="206">
        <v>44</v>
      </c>
      <c r="F38" s="206">
        <v>7</v>
      </c>
      <c r="G38" s="206">
        <v>161</v>
      </c>
      <c r="H38" s="207">
        <v>46</v>
      </c>
      <c r="I38" s="208">
        <v>90</v>
      </c>
      <c r="K38" s="209"/>
    </row>
    <row r="39" spans="1:12" s="9" customFormat="1" ht="15" customHeight="1" thickBot="1" x14ac:dyDescent="0.25">
      <c r="A39" s="31"/>
      <c r="B39" s="45" t="s">
        <v>72</v>
      </c>
      <c r="C39" s="210">
        <v>235</v>
      </c>
      <c r="D39" s="210">
        <v>207</v>
      </c>
      <c r="E39" s="210">
        <v>94</v>
      </c>
      <c r="F39" s="210">
        <v>10</v>
      </c>
      <c r="G39" s="210">
        <v>206</v>
      </c>
      <c r="H39" s="211">
        <v>45</v>
      </c>
      <c r="I39" s="212" t="s">
        <v>140</v>
      </c>
      <c r="K39" s="209"/>
    </row>
  </sheetData>
  <mergeCells count="2">
    <mergeCell ref="C7:I7"/>
    <mergeCell ref="K7:L7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2">
    <tabColor rgb="FFFF0000"/>
  </sheetPr>
  <dimension ref="A1:S43"/>
  <sheetViews>
    <sheetView showGridLines="0" zoomScaleNormal="100" workbookViewId="0">
      <selection activeCell="Q6" sqref="Q6"/>
    </sheetView>
  </sheetViews>
  <sheetFormatPr baseColWidth="10" defaultColWidth="11.42578125" defaultRowHeight="12.75" outlineLevelRow="1" x14ac:dyDescent="0.2"/>
  <cols>
    <col min="1" max="1" width="5.7109375" customWidth="1"/>
    <col min="2" max="2" width="22.5703125" customWidth="1"/>
  </cols>
  <sheetData>
    <row r="1" spans="1:19" x14ac:dyDescent="0.2">
      <c r="A1" s="1" t="s">
        <v>0</v>
      </c>
    </row>
    <row r="2" spans="1:19" x14ac:dyDescent="0.2">
      <c r="A2" s="1" t="str">
        <f>A4</f>
        <v>Tabell 1 - 15 - Bruk av Individuell Plan (IP) pr. 31.12. - For klienter med behov for langvarige og koordinerte tjenester 1)</v>
      </c>
      <c r="B2" s="9"/>
      <c r="C2" s="9"/>
    </row>
    <row r="4" spans="1:19" s="4" customFormat="1" ht="26.25" customHeight="1" thickBot="1" x14ac:dyDescent="0.25">
      <c r="A4" s="3" t="s">
        <v>323</v>
      </c>
    </row>
    <row r="5" spans="1:19" s="4" customFormat="1" ht="33.950000000000003" customHeight="1" thickBot="1" x14ac:dyDescent="0.25">
      <c r="A5" s="312"/>
      <c r="B5" s="403"/>
      <c r="C5" s="1461" t="s">
        <v>324</v>
      </c>
      <c r="D5" s="1464"/>
      <c r="E5" s="1464"/>
      <c r="F5" s="1465"/>
      <c r="G5" s="1466" t="s">
        <v>325</v>
      </c>
      <c r="H5" s="1467"/>
      <c r="I5" s="1467"/>
      <c r="J5" s="1467"/>
      <c r="K5" s="1468"/>
      <c r="L5" s="1461" t="s">
        <v>326</v>
      </c>
      <c r="M5" s="1462"/>
      <c r="N5" s="1463"/>
    </row>
    <row r="6" spans="1:19" s="4" customFormat="1" ht="107.25" customHeight="1" thickBot="1" x14ac:dyDescent="0.25">
      <c r="A6" s="313" t="s">
        <v>3</v>
      </c>
      <c r="B6" s="10" t="s">
        <v>4</v>
      </c>
      <c r="C6" s="433" t="s">
        <v>327</v>
      </c>
      <c r="D6" s="56" t="s">
        <v>328</v>
      </c>
      <c r="E6" s="432" t="s">
        <v>329</v>
      </c>
      <c r="F6" s="1168" t="s">
        <v>330</v>
      </c>
      <c r="G6" s="1169" t="s">
        <v>331</v>
      </c>
      <c r="H6" s="1170" t="s">
        <v>332</v>
      </c>
      <c r="I6" s="1170" t="s">
        <v>333</v>
      </c>
      <c r="J6" s="1171" t="s">
        <v>334</v>
      </c>
      <c r="K6" s="1172" t="s">
        <v>335</v>
      </c>
      <c r="L6" s="1674" t="s">
        <v>336</v>
      </c>
      <c r="M6" s="434" t="s">
        <v>337</v>
      </c>
      <c r="N6" s="435" t="s">
        <v>338</v>
      </c>
      <c r="S6" s="219"/>
    </row>
    <row r="7" spans="1:19" ht="15" customHeight="1" x14ac:dyDescent="0.2">
      <c r="A7" s="144">
        <v>1</v>
      </c>
      <c r="B7" s="83" t="s">
        <v>14</v>
      </c>
      <c r="C7" s="232">
        <v>283</v>
      </c>
      <c r="D7" s="235">
        <v>73</v>
      </c>
      <c r="E7" s="235">
        <v>210</v>
      </c>
      <c r="F7" s="1673">
        <v>9</v>
      </c>
      <c r="G7" s="232">
        <v>43</v>
      </c>
      <c r="H7" s="235">
        <v>20</v>
      </c>
      <c r="I7" s="235">
        <v>101</v>
      </c>
      <c r="J7" s="235">
        <v>40</v>
      </c>
      <c r="K7" s="233">
        <v>6</v>
      </c>
      <c r="L7" s="232">
        <v>0</v>
      </c>
      <c r="M7" s="235">
        <v>0</v>
      </c>
      <c r="N7" s="233">
        <v>0</v>
      </c>
      <c r="S7" s="219"/>
    </row>
    <row r="8" spans="1:19" ht="15" customHeight="1" x14ac:dyDescent="0.2">
      <c r="A8" s="428">
        <v>2</v>
      </c>
      <c r="B8" s="57" t="s">
        <v>15</v>
      </c>
      <c r="C8" s="234">
        <v>167</v>
      </c>
      <c r="D8" s="173">
        <v>87</v>
      </c>
      <c r="E8" s="173">
        <v>80</v>
      </c>
      <c r="F8" s="615">
        <v>0</v>
      </c>
      <c r="G8" s="234">
        <v>2</v>
      </c>
      <c r="H8" s="173">
        <v>2</v>
      </c>
      <c r="I8" s="173">
        <v>37</v>
      </c>
      <c r="J8" s="173">
        <v>26</v>
      </c>
      <c r="K8" s="174">
        <v>13</v>
      </c>
      <c r="L8" s="234">
        <v>0</v>
      </c>
      <c r="M8" s="173">
        <v>0</v>
      </c>
      <c r="N8" s="174">
        <v>0</v>
      </c>
      <c r="S8" s="219"/>
    </row>
    <row r="9" spans="1:19" ht="15" customHeight="1" x14ac:dyDescent="0.2">
      <c r="A9" s="428">
        <v>3</v>
      </c>
      <c r="B9" s="57" t="s">
        <v>17</v>
      </c>
      <c r="C9" s="234">
        <v>364</v>
      </c>
      <c r="D9" s="173">
        <v>5</v>
      </c>
      <c r="E9" s="173">
        <v>359</v>
      </c>
      <c r="F9" s="615">
        <v>0</v>
      </c>
      <c r="G9" s="234">
        <v>240</v>
      </c>
      <c r="H9" s="173">
        <v>24</v>
      </c>
      <c r="I9" s="173">
        <v>2</v>
      </c>
      <c r="J9" s="173">
        <v>67</v>
      </c>
      <c r="K9" s="174">
        <v>26</v>
      </c>
      <c r="L9" s="234">
        <v>43</v>
      </c>
      <c r="M9" s="173">
        <v>1</v>
      </c>
      <c r="N9" s="174">
        <v>48</v>
      </c>
      <c r="S9" s="219"/>
    </row>
    <row r="10" spans="1:19" ht="15" customHeight="1" x14ac:dyDescent="0.2">
      <c r="A10" s="428">
        <v>4</v>
      </c>
      <c r="B10" s="57" t="s">
        <v>18</v>
      </c>
      <c r="C10" s="234">
        <v>39</v>
      </c>
      <c r="D10" s="173">
        <v>7</v>
      </c>
      <c r="E10" s="173">
        <v>32</v>
      </c>
      <c r="F10" s="615">
        <v>3</v>
      </c>
      <c r="G10" s="234">
        <v>6</v>
      </c>
      <c r="H10" s="173">
        <v>9</v>
      </c>
      <c r="I10" s="173">
        <v>17</v>
      </c>
      <c r="J10" s="173">
        <v>0</v>
      </c>
      <c r="K10" s="174">
        <v>0</v>
      </c>
      <c r="L10" s="234">
        <v>0</v>
      </c>
      <c r="M10" s="173">
        <v>0</v>
      </c>
      <c r="N10" s="174">
        <v>0</v>
      </c>
      <c r="S10" s="219"/>
    </row>
    <row r="11" spans="1:19" ht="15" customHeight="1" x14ac:dyDescent="0.2">
      <c r="A11" s="428">
        <v>5</v>
      </c>
      <c r="B11" s="57" t="s">
        <v>19</v>
      </c>
      <c r="C11" s="234">
        <v>66</v>
      </c>
      <c r="D11" s="173">
        <v>17</v>
      </c>
      <c r="E11" s="173">
        <v>49</v>
      </c>
      <c r="F11" s="615">
        <v>19</v>
      </c>
      <c r="G11" s="234">
        <v>13</v>
      </c>
      <c r="H11" s="173">
        <v>4</v>
      </c>
      <c r="I11" s="173">
        <v>4</v>
      </c>
      <c r="J11" s="173">
        <v>16</v>
      </c>
      <c r="K11" s="174">
        <v>12</v>
      </c>
      <c r="L11" s="234">
        <v>0</v>
      </c>
      <c r="M11" s="173">
        <v>0</v>
      </c>
      <c r="N11" s="174">
        <v>0</v>
      </c>
      <c r="S11" s="219"/>
    </row>
    <row r="12" spans="1:19" ht="15" customHeight="1" x14ac:dyDescent="0.2">
      <c r="A12" s="428">
        <v>6</v>
      </c>
      <c r="B12" s="57" t="s">
        <v>20</v>
      </c>
      <c r="C12" s="234">
        <v>49</v>
      </c>
      <c r="D12" s="173">
        <v>24</v>
      </c>
      <c r="E12" s="173">
        <v>25</v>
      </c>
      <c r="F12" s="615">
        <v>0</v>
      </c>
      <c r="G12" s="234">
        <v>0</v>
      </c>
      <c r="H12" s="173">
        <v>0</v>
      </c>
      <c r="I12" s="173">
        <v>24</v>
      </c>
      <c r="J12" s="173">
        <v>0</v>
      </c>
      <c r="K12" s="174">
        <v>1</v>
      </c>
      <c r="L12" s="234">
        <v>0</v>
      </c>
      <c r="M12" s="173">
        <v>0</v>
      </c>
      <c r="N12" s="174">
        <v>0</v>
      </c>
      <c r="S12" s="219"/>
    </row>
    <row r="13" spans="1:19" ht="15" customHeight="1" x14ac:dyDescent="0.2">
      <c r="A13" s="428">
        <v>7</v>
      </c>
      <c r="B13" s="57" t="s">
        <v>21</v>
      </c>
      <c r="C13" s="234">
        <v>58</v>
      </c>
      <c r="D13" s="173">
        <v>42</v>
      </c>
      <c r="E13" s="173">
        <v>16</v>
      </c>
      <c r="F13" s="615">
        <v>0</v>
      </c>
      <c r="G13" s="234">
        <v>0</v>
      </c>
      <c r="H13" s="173">
        <v>0</v>
      </c>
      <c r="I13" s="173">
        <v>2</v>
      </c>
      <c r="J13" s="173">
        <v>17</v>
      </c>
      <c r="K13" s="174">
        <v>4</v>
      </c>
      <c r="L13" s="234">
        <v>0</v>
      </c>
      <c r="M13" s="173">
        <v>0</v>
      </c>
      <c r="N13" s="174">
        <v>0</v>
      </c>
      <c r="S13" s="219"/>
    </row>
    <row r="14" spans="1:19" ht="15" customHeight="1" x14ac:dyDescent="0.2">
      <c r="A14" s="428">
        <v>8</v>
      </c>
      <c r="B14" s="57" t="s">
        <v>22</v>
      </c>
      <c r="C14" s="234">
        <v>0</v>
      </c>
      <c r="D14" s="173">
        <v>0</v>
      </c>
      <c r="E14" s="173">
        <v>0</v>
      </c>
      <c r="F14" s="615">
        <v>0</v>
      </c>
      <c r="G14" s="234">
        <v>0</v>
      </c>
      <c r="H14" s="173">
        <v>0</v>
      </c>
      <c r="I14" s="173">
        <v>0</v>
      </c>
      <c r="J14" s="173">
        <v>0</v>
      </c>
      <c r="K14" s="174">
        <v>0</v>
      </c>
      <c r="L14" s="234">
        <v>0</v>
      </c>
      <c r="M14" s="173">
        <v>0</v>
      </c>
      <c r="N14" s="174">
        <v>0</v>
      </c>
      <c r="S14" s="219"/>
    </row>
    <row r="15" spans="1:19" ht="15" customHeight="1" x14ac:dyDescent="0.2">
      <c r="A15" s="428">
        <v>9</v>
      </c>
      <c r="B15" s="57" t="s">
        <v>23</v>
      </c>
      <c r="C15" s="234">
        <v>91</v>
      </c>
      <c r="D15" s="173">
        <v>12</v>
      </c>
      <c r="E15" s="173">
        <v>79</v>
      </c>
      <c r="F15" s="615">
        <v>1</v>
      </c>
      <c r="G15" s="234">
        <v>1</v>
      </c>
      <c r="H15" s="173">
        <v>0</v>
      </c>
      <c r="I15" s="173">
        <v>0</v>
      </c>
      <c r="J15" s="173">
        <v>87</v>
      </c>
      <c r="K15" s="174">
        <v>0</v>
      </c>
      <c r="L15" s="234">
        <v>19</v>
      </c>
      <c r="M15" s="173">
        <v>0</v>
      </c>
      <c r="N15" s="174">
        <v>0</v>
      </c>
      <c r="S15" s="219"/>
    </row>
    <row r="16" spans="1:19" ht="15" customHeight="1" x14ac:dyDescent="0.2">
      <c r="A16" s="428">
        <v>10</v>
      </c>
      <c r="B16" s="57" t="s">
        <v>24</v>
      </c>
      <c r="C16" s="234">
        <v>59</v>
      </c>
      <c r="D16" s="173">
        <v>23</v>
      </c>
      <c r="E16" s="173">
        <v>36</v>
      </c>
      <c r="F16" s="615">
        <v>0</v>
      </c>
      <c r="G16" s="234">
        <v>1</v>
      </c>
      <c r="H16" s="173">
        <v>0</v>
      </c>
      <c r="I16" s="173">
        <v>18</v>
      </c>
      <c r="J16" s="173">
        <v>17</v>
      </c>
      <c r="K16" s="174">
        <v>0</v>
      </c>
      <c r="L16" s="234">
        <v>0</v>
      </c>
      <c r="M16" s="173">
        <v>5</v>
      </c>
      <c r="N16" s="174">
        <v>39</v>
      </c>
      <c r="S16" s="219"/>
    </row>
    <row r="17" spans="1:19" ht="15" customHeight="1" x14ac:dyDescent="0.2">
      <c r="A17" s="428">
        <v>11</v>
      </c>
      <c r="B17" s="57" t="s">
        <v>25</v>
      </c>
      <c r="C17" s="234">
        <v>128</v>
      </c>
      <c r="D17" s="173">
        <v>25</v>
      </c>
      <c r="E17" s="173">
        <v>86</v>
      </c>
      <c r="F17" s="615">
        <v>0</v>
      </c>
      <c r="G17" s="234">
        <v>39</v>
      </c>
      <c r="H17" s="173">
        <v>0</v>
      </c>
      <c r="I17" s="173">
        <v>29</v>
      </c>
      <c r="J17" s="173">
        <v>18</v>
      </c>
      <c r="K17" s="174">
        <v>17</v>
      </c>
      <c r="L17" s="234">
        <v>40</v>
      </c>
      <c r="M17" s="173">
        <v>3</v>
      </c>
      <c r="N17" s="174">
        <v>7</v>
      </c>
      <c r="S17" s="219"/>
    </row>
    <row r="18" spans="1:19" ht="15" customHeight="1" x14ac:dyDescent="0.2">
      <c r="A18" s="428">
        <v>12</v>
      </c>
      <c r="B18" s="57" t="s">
        <v>26</v>
      </c>
      <c r="C18" s="234">
        <v>55</v>
      </c>
      <c r="D18" s="173">
        <v>12</v>
      </c>
      <c r="E18" s="173">
        <v>43</v>
      </c>
      <c r="F18" s="615">
        <v>1</v>
      </c>
      <c r="G18" s="234">
        <v>4</v>
      </c>
      <c r="H18" s="173">
        <v>2</v>
      </c>
      <c r="I18" s="173">
        <v>10</v>
      </c>
      <c r="J18" s="173">
        <v>17</v>
      </c>
      <c r="K18" s="174">
        <v>10</v>
      </c>
      <c r="L18" s="234">
        <v>27</v>
      </c>
      <c r="M18" s="173">
        <v>0</v>
      </c>
      <c r="N18" s="174">
        <v>237</v>
      </c>
      <c r="S18" s="219"/>
    </row>
    <row r="19" spans="1:19" ht="15" customHeight="1" x14ac:dyDescent="0.2">
      <c r="A19" s="428">
        <v>13</v>
      </c>
      <c r="B19" s="57" t="s">
        <v>27</v>
      </c>
      <c r="C19" s="234">
        <v>62</v>
      </c>
      <c r="D19" s="173">
        <v>18</v>
      </c>
      <c r="E19" s="173">
        <v>44</v>
      </c>
      <c r="F19" s="615">
        <v>1</v>
      </c>
      <c r="G19" s="234">
        <v>13</v>
      </c>
      <c r="H19" s="173">
        <v>1</v>
      </c>
      <c r="I19" s="173">
        <v>11</v>
      </c>
      <c r="J19" s="173">
        <v>14</v>
      </c>
      <c r="K19" s="174">
        <v>5</v>
      </c>
      <c r="L19" s="234">
        <v>145</v>
      </c>
      <c r="M19" s="173">
        <v>2</v>
      </c>
      <c r="N19" s="174">
        <v>68</v>
      </c>
    </row>
    <row r="20" spans="1:19" ht="15" customHeight="1" x14ac:dyDescent="0.2">
      <c r="A20" s="428">
        <v>14</v>
      </c>
      <c r="B20" s="57" t="s">
        <v>28</v>
      </c>
      <c r="C20" s="234">
        <v>56</v>
      </c>
      <c r="D20" s="173">
        <v>18</v>
      </c>
      <c r="E20" s="173">
        <v>38</v>
      </c>
      <c r="F20" s="615">
        <v>0</v>
      </c>
      <c r="G20" s="234">
        <v>4</v>
      </c>
      <c r="H20" s="173">
        <v>2</v>
      </c>
      <c r="I20" s="173">
        <v>4</v>
      </c>
      <c r="J20" s="173">
        <v>23</v>
      </c>
      <c r="K20" s="174">
        <v>5</v>
      </c>
      <c r="L20" s="234">
        <v>0</v>
      </c>
      <c r="M20" s="173">
        <v>12</v>
      </c>
      <c r="N20" s="174">
        <v>102</v>
      </c>
      <c r="R20" t="s">
        <v>16</v>
      </c>
    </row>
    <row r="21" spans="1:19" ht="15" customHeight="1" thickBot="1" x14ac:dyDescent="0.25">
      <c r="A21" s="430">
        <v>15</v>
      </c>
      <c r="B21" s="424" t="s">
        <v>29</v>
      </c>
      <c r="C21" s="163">
        <v>86</v>
      </c>
      <c r="D21" s="175">
        <v>36</v>
      </c>
      <c r="E21" s="175">
        <v>50</v>
      </c>
      <c r="F21" s="436">
        <v>4</v>
      </c>
      <c r="G21" s="163">
        <v>0</v>
      </c>
      <c r="H21" s="175">
        <v>0</v>
      </c>
      <c r="I21" s="175">
        <v>0</v>
      </c>
      <c r="J21" s="175">
        <v>0</v>
      </c>
      <c r="K21" s="176">
        <v>0</v>
      </c>
      <c r="L21" s="163">
        <v>0</v>
      </c>
      <c r="M21" s="175">
        <v>6</v>
      </c>
      <c r="N21" s="176">
        <v>0</v>
      </c>
    </row>
    <row r="22" spans="1:19" ht="15" customHeight="1" x14ac:dyDescent="0.2">
      <c r="A22" s="452"/>
      <c r="B22" s="999" t="s">
        <v>496</v>
      </c>
      <c r="C22" s="1038">
        <f>SUM(C7:C21)</f>
        <v>1563</v>
      </c>
      <c r="D22" s="1039">
        <f t="shared" ref="D22:N22" si="0">SUM(D7:D21)</f>
        <v>399</v>
      </c>
      <c r="E22" s="1039">
        <f t="shared" si="0"/>
        <v>1147</v>
      </c>
      <c r="F22" s="1040">
        <f t="shared" si="0"/>
        <v>38</v>
      </c>
      <c r="G22" s="1038">
        <f t="shared" si="0"/>
        <v>366</v>
      </c>
      <c r="H22" s="1039">
        <f t="shared" si="0"/>
        <v>64</v>
      </c>
      <c r="I22" s="1039">
        <f t="shared" si="0"/>
        <v>259</v>
      </c>
      <c r="J22" s="1039">
        <f t="shared" si="0"/>
        <v>342</v>
      </c>
      <c r="K22" s="1040">
        <f t="shared" si="0"/>
        <v>99</v>
      </c>
      <c r="L22" s="1035">
        <f t="shared" si="0"/>
        <v>274</v>
      </c>
      <c r="M22" s="1036">
        <f t="shared" si="0"/>
        <v>29</v>
      </c>
      <c r="N22" s="1037">
        <f t="shared" si="0"/>
        <v>501</v>
      </c>
      <c r="Q22" t="s">
        <v>16</v>
      </c>
      <c r="S22" s="219"/>
    </row>
    <row r="23" spans="1:19" ht="15" customHeight="1" x14ac:dyDescent="0.2">
      <c r="A23" s="1588"/>
      <c r="B23" s="1589" t="s">
        <v>339</v>
      </c>
      <c r="C23" s="1666">
        <v>1418</v>
      </c>
      <c r="D23" s="1667">
        <v>523</v>
      </c>
      <c r="E23" s="1667">
        <v>1010</v>
      </c>
      <c r="F23" s="1668">
        <v>26</v>
      </c>
      <c r="G23" s="1666">
        <v>219</v>
      </c>
      <c r="H23" s="1667">
        <v>35</v>
      </c>
      <c r="I23" s="1667">
        <v>279</v>
      </c>
      <c r="J23" s="1667">
        <v>207</v>
      </c>
      <c r="K23" s="1668">
        <v>270</v>
      </c>
      <c r="L23" s="1666">
        <v>249</v>
      </c>
      <c r="M23" s="1667">
        <v>16</v>
      </c>
      <c r="N23" s="1668">
        <v>440</v>
      </c>
      <c r="S23" s="219"/>
    </row>
    <row r="24" spans="1:19" ht="15" customHeight="1" x14ac:dyDescent="0.2">
      <c r="A24" s="144"/>
      <c r="B24" s="83" t="s">
        <v>340</v>
      </c>
      <c r="C24" s="439">
        <v>1574</v>
      </c>
      <c r="D24" s="1009">
        <v>495</v>
      </c>
      <c r="E24" s="1009">
        <v>1074</v>
      </c>
      <c r="F24" s="440">
        <v>25</v>
      </c>
      <c r="G24" s="439">
        <v>198</v>
      </c>
      <c r="H24" s="1009">
        <v>95</v>
      </c>
      <c r="I24" s="1009">
        <v>296</v>
      </c>
      <c r="J24" s="1009">
        <v>232</v>
      </c>
      <c r="K24" s="440">
        <v>253</v>
      </c>
      <c r="L24" s="439">
        <v>325</v>
      </c>
      <c r="M24" s="1009">
        <v>8</v>
      </c>
      <c r="N24" s="440">
        <v>231</v>
      </c>
      <c r="Q24" t="s">
        <v>16</v>
      </c>
      <c r="S24" s="219"/>
    </row>
    <row r="25" spans="1:19" ht="15" customHeight="1" x14ac:dyDescent="0.2">
      <c r="A25" s="144"/>
      <c r="B25" s="83" t="s">
        <v>341</v>
      </c>
      <c r="C25" s="439">
        <v>1426</v>
      </c>
      <c r="D25" s="1009">
        <v>517</v>
      </c>
      <c r="E25" s="1009">
        <v>922</v>
      </c>
      <c r="F25" s="440">
        <v>29</v>
      </c>
      <c r="G25" s="439">
        <v>160</v>
      </c>
      <c r="H25" s="1009">
        <v>108</v>
      </c>
      <c r="I25" s="1009">
        <v>328</v>
      </c>
      <c r="J25" s="1009">
        <v>255</v>
      </c>
      <c r="K25" s="440">
        <v>210</v>
      </c>
      <c r="L25" s="439">
        <v>219</v>
      </c>
      <c r="M25" s="1009">
        <v>15</v>
      </c>
      <c r="N25" s="440">
        <v>269</v>
      </c>
      <c r="Q25" t="s">
        <v>16</v>
      </c>
      <c r="S25" s="219"/>
    </row>
    <row r="26" spans="1:19" ht="15" customHeight="1" x14ac:dyDescent="0.2">
      <c r="A26" s="144"/>
      <c r="B26" s="83" t="s">
        <v>342</v>
      </c>
      <c r="C26" s="439">
        <v>1795</v>
      </c>
      <c r="D26" s="1009">
        <v>548</v>
      </c>
      <c r="E26" s="1009">
        <v>1255</v>
      </c>
      <c r="F26" s="440">
        <v>41</v>
      </c>
      <c r="G26" s="439">
        <v>179</v>
      </c>
      <c r="H26" s="1009">
        <v>76</v>
      </c>
      <c r="I26" s="1009">
        <v>331</v>
      </c>
      <c r="J26" s="1009">
        <v>284</v>
      </c>
      <c r="K26" s="440">
        <v>274</v>
      </c>
      <c r="L26" s="439">
        <v>219</v>
      </c>
      <c r="M26" s="1009">
        <v>15</v>
      </c>
      <c r="N26" s="440">
        <v>269</v>
      </c>
      <c r="Q26" t="s">
        <v>16</v>
      </c>
      <c r="S26" s="219"/>
    </row>
    <row r="27" spans="1:19" ht="15" customHeight="1" x14ac:dyDescent="0.2">
      <c r="A27" s="144"/>
      <c r="B27" s="83" t="s">
        <v>343</v>
      </c>
      <c r="C27" s="439">
        <v>2217</v>
      </c>
      <c r="D27" s="1009">
        <v>655</v>
      </c>
      <c r="E27" s="1009">
        <v>1562</v>
      </c>
      <c r="F27" s="440">
        <v>50</v>
      </c>
      <c r="G27" s="439">
        <v>261</v>
      </c>
      <c r="H27" s="1009">
        <v>190</v>
      </c>
      <c r="I27" s="1009">
        <v>439</v>
      </c>
      <c r="J27" s="1009">
        <v>431</v>
      </c>
      <c r="K27" s="440">
        <v>241</v>
      </c>
      <c r="L27" s="439">
        <v>217</v>
      </c>
      <c r="M27" s="1009">
        <v>18</v>
      </c>
      <c r="N27" s="440">
        <v>401</v>
      </c>
      <c r="Q27" t="s">
        <v>16</v>
      </c>
      <c r="S27" s="219"/>
    </row>
    <row r="28" spans="1:19" ht="15" customHeight="1" x14ac:dyDescent="0.2">
      <c r="A28" s="428"/>
      <c r="B28" s="57" t="s">
        <v>344</v>
      </c>
      <c r="C28" s="234">
        <v>2476</v>
      </c>
      <c r="D28" s="173">
        <v>872</v>
      </c>
      <c r="E28" s="173">
        <v>1686</v>
      </c>
      <c r="F28" s="174">
        <v>40</v>
      </c>
      <c r="G28" s="234">
        <v>250</v>
      </c>
      <c r="H28" s="173">
        <v>181</v>
      </c>
      <c r="I28" s="173">
        <v>505</v>
      </c>
      <c r="J28" s="173">
        <v>501</v>
      </c>
      <c r="K28" s="174">
        <v>257</v>
      </c>
      <c r="L28" s="234">
        <v>268</v>
      </c>
      <c r="M28" s="173">
        <v>91</v>
      </c>
      <c r="N28" s="174">
        <v>319</v>
      </c>
      <c r="Q28" t="s">
        <v>16</v>
      </c>
      <c r="S28" s="219"/>
    </row>
    <row r="29" spans="1:19" ht="15" customHeight="1" x14ac:dyDescent="0.2">
      <c r="A29" s="428"/>
      <c r="B29" s="57" t="s">
        <v>345</v>
      </c>
      <c r="C29" s="234">
        <v>2486</v>
      </c>
      <c r="D29" s="173">
        <v>794</v>
      </c>
      <c r="E29" s="173">
        <v>1692</v>
      </c>
      <c r="F29" s="174">
        <v>50</v>
      </c>
      <c r="G29" s="234">
        <v>235</v>
      </c>
      <c r="H29" s="173">
        <v>205</v>
      </c>
      <c r="I29" s="173">
        <v>498</v>
      </c>
      <c r="J29" s="173">
        <v>474</v>
      </c>
      <c r="K29" s="174">
        <v>326</v>
      </c>
      <c r="L29" s="234">
        <v>249</v>
      </c>
      <c r="M29" s="173">
        <v>39</v>
      </c>
      <c r="N29" s="174">
        <v>364</v>
      </c>
      <c r="Q29" t="s">
        <v>16</v>
      </c>
      <c r="S29" s="219"/>
    </row>
    <row r="30" spans="1:19" ht="15" customHeight="1" thickBot="1" x14ac:dyDescent="0.25">
      <c r="A30" s="458"/>
      <c r="B30" s="119" t="s">
        <v>346</v>
      </c>
      <c r="C30" s="163">
        <v>2368</v>
      </c>
      <c r="D30" s="175">
        <v>630</v>
      </c>
      <c r="E30" s="175">
        <v>1763</v>
      </c>
      <c r="F30" s="176">
        <v>54</v>
      </c>
      <c r="G30" s="163">
        <v>252</v>
      </c>
      <c r="H30" s="175">
        <v>321</v>
      </c>
      <c r="I30" s="175">
        <v>532</v>
      </c>
      <c r="J30" s="175">
        <v>443</v>
      </c>
      <c r="K30" s="176">
        <v>215</v>
      </c>
      <c r="L30" s="163">
        <v>255</v>
      </c>
      <c r="M30" s="175">
        <v>12</v>
      </c>
      <c r="N30" s="176">
        <v>413</v>
      </c>
      <c r="Q30" t="s">
        <v>16</v>
      </c>
      <c r="S30" s="219"/>
    </row>
    <row r="31" spans="1:19" s="9" customFormat="1" ht="15" hidden="1" customHeight="1" outlineLevel="1" thickBot="1" x14ac:dyDescent="0.25">
      <c r="A31" s="304"/>
      <c r="B31" s="985" t="s">
        <v>347</v>
      </c>
      <c r="C31" s="1003">
        <v>2572</v>
      </c>
      <c r="D31" s="405">
        <v>801</v>
      </c>
      <c r="E31" s="405">
        <v>1771</v>
      </c>
      <c r="F31" s="1004">
        <v>38</v>
      </c>
      <c r="G31" s="404">
        <v>242</v>
      </c>
      <c r="H31" s="405">
        <v>233</v>
      </c>
      <c r="I31" s="405">
        <v>516</v>
      </c>
      <c r="J31" s="405">
        <v>451</v>
      </c>
      <c r="K31" s="1005">
        <v>329</v>
      </c>
      <c r="L31" s="1006">
        <v>228</v>
      </c>
      <c r="M31" s="1007">
        <v>26</v>
      </c>
      <c r="N31" s="1008">
        <v>222</v>
      </c>
    </row>
    <row r="32" spans="1:19" s="9" customFormat="1" ht="15" customHeight="1" collapsed="1" x14ac:dyDescent="0.2">
      <c r="A32" s="58" t="s">
        <v>348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Q32" s="9" t="s">
        <v>16</v>
      </c>
    </row>
    <row r="33" spans="1:15" s="9" customFormat="1" ht="15" customHeight="1" x14ac:dyDescent="0.2">
      <c r="A33" t="s">
        <v>349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 customHeight="1" x14ac:dyDescent="0.2">
      <c r="A34" s="1" t="s">
        <v>350</v>
      </c>
    </row>
    <row r="35" spans="1:15" x14ac:dyDescent="0.2">
      <c r="A35" s="1" t="s">
        <v>351</v>
      </c>
    </row>
    <row r="43" spans="1:15" x14ac:dyDescent="0.2">
      <c r="M43" t="s">
        <v>16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F46"/>
  <sheetViews>
    <sheetView showGridLines="0" topLeftCell="A3" zoomScaleNormal="100" workbookViewId="0">
      <selection activeCell="G22" sqref="G22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6" x14ac:dyDescent="0.2">
      <c r="A1" s="1" t="s">
        <v>0</v>
      </c>
    </row>
    <row r="2" spans="1:6" x14ac:dyDescent="0.2">
      <c r="A2" s="1"/>
    </row>
    <row r="3" spans="1:6" x14ac:dyDescent="0.2">
      <c r="A3" s="1" t="str">
        <f>A5</f>
        <v>Tabell  1-3-A - Bistand til kjøp/utbedring av bolig - antall hittil i år</v>
      </c>
    </row>
    <row r="4" spans="1:6" x14ac:dyDescent="0.2">
      <c r="A4" s="1"/>
    </row>
    <row r="5" spans="1:6" s="14" customFormat="1" ht="30" customHeight="1" thickBot="1" x14ac:dyDescent="0.25">
      <c r="A5" s="3" t="s">
        <v>45</v>
      </c>
      <c r="B5" s="13"/>
    </row>
    <row r="6" spans="1:6" s="4" customFormat="1" ht="70.5" customHeight="1" thickBot="1" x14ac:dyDescent="0.25">
      <c r="A6" s="126" t="s">
        <v>46</v>
      </c>
      <c r="B6" s="403" t="s">
        <v>4</v>
      </c>
      <c r="C6" s="128" t="s">
        <v>47</v>
      </c>
      <c r="D6" s="61" t="s">
        <v>48</v>
      </c>
    </row>
    <row r="7" spans="1:6" ht="15" customHeight="1" x14ac:dyDescent="0.2">
      <c r="A7" s="452">
        <v>1</v>
      </c>
      <c r="B7" s="1488" t="s">
        <v>14</v>
      </c>
      <c r="C7" s="141">
        <v>57</v>
      </c>
      <c r="D7" s="138">
        <v>2</v>
      </c>
      <c r="F7" s="292"/>
    </row>
    <row r="8" spans="1:6" ht="15" customHeight="1" x14ac:dyDescent="0.2">
      <c r="A8" s="428">
        <v>2</v>
      </c>
      <c r="B8" s="562" t="s">
        <v>15</v>
      </c>
      <c r="C8" s="142">
        <v>58</v>
      </c>
      <c r="D8" s="216">
        <v>2</v>
      </c>
      <c r="F8" s="292"/>
    </row>
    <row r="9" spans="1:6" ht="15" customHeight="1" x14ac:dyDescent="0.2">
      <c r="A9" s="428">
        <v>3</v>
      </c>
      <c r="B9" s="562" t="s">
        <v>17</v>
      </c>
      <c r="C9" s="142">
        <v>29</v>
      </c>
      <c r="D9" s="216">
        <v>0</v>
      </c>
    </row>
    <row r="10" spans="1:6" ht="15" customHeight="1" x14ac:dyDescent="0.2">
      <c r="A10" s="428">
        <v>4</v>
      </c>
      <c r="B10" s="562" t="s">
        <v>18</v>
      </c>
      <c r="C10" s="142">
        <v>45</v>
      </c>
      <c r="D10" s="216">
        <v>0</v>
      </c>
    </row>
    <row r="11" spans="1:6" ht="15" customHeight="1" x14ac:dyDescent="0.2">
      <c r="A11" s="428">
        <v>5</v>
      </c>
      <c r="B11" s="562" t="s">
        <v>19</v>
      </c>
      <c r="C11" s="142">
        <v>32</v>
      </c>
      <c r="D11" s="216">
        <v>7</v>
      </c>
    </row>
    <row r="12" spans="1:6" ht="15" customHeight="1" x14ac:dyDescent="0.2">
      <c r="A12" s="428">
        <v>6</v>
      </c>
      <c r="B12" s="562" t="s">
        <v>20</v>
      </c>
      <c r="C12" s="142">
        <v>9</v>
      </c>
      <c r="D12" s="216">
        <v>1</v>
      </c>
    </row>
    <row r="13" spans="1:6" ht="15" customHeight="1" x14ac:dyDescent="0.2">
      <c r="A13" s="428">
        <v>7</v>
      </c>
      <c r="B13" s="562" t="s">
        <v>21</v>
      </c>
      <c r="C13" s="142">
        <v>25</v>
      </c>
      <c r="D13" s="216">
        <v>6</v>
      </c>
      <c r="F13" s="305"/>
    </row>
    <row r="14" spans="1:6" ht="15" customHeight="1" x14ac:dyDescent="0.2">
      <c r="A14" s="428">
        <v>8</v>
      </c>
      <c r="B14" s="562" t="s">
        <v>22</v>
      </c>
      <c r="C14" s="142">
        <v>12</v>
      </c>
      <c r="D14" s="216">
        <v>3</v>
      </c>
      <c r="F14" s="305"/>
    </row>
    <row r="15" spans="1:6" ht="15" customHeight="1" x14ac:dyDescent="0.2">
      <c r="A15" s="428">
        <v>9</v>
      </c>
      <c r="B15" s="562" t="s">
        <v>23</v>
      </c>
      <c r="C15" s="142">
        <v>41</v>
      </c>
      <c r="D15" s="216">
        <v>8</v>
      </c>
    </row>
    <row r="16" spans="1:6" ht="15" customHeight="1" x14ac:dyDescent="0.2">
      <c r="A16" s="428">
        <v>10</v>
      </c>
      <c r="B16" s="562" t="s">
        <v>24</v>
      </c>
      <c r="C16" s="142">
        <v>59</v>
      </c>
      <c r="D16" s="216">
        <v>7</v>
      </c>
    </row>
    <row r="17" spans="1:4" ht="15" customHeight="1" x14ac:dyDescent="0.2">
      <c r="A17" s="428">
        <v>11</v>
      </c>
      <c r="B17" s="562" t="s">
        <v>25</v>
      </c>
      <c r="C17" s="142">
        <v>77</v>
      </c>
      <c r="D17" s="216">
        <v>16</v>
      </c>
    </row>
    <row r="18" spans="1:4" ht="15" customHeight="1" x14ac:dyDescent="0.2">
      <c r="A18" s="428">
        <v>12</v>
      </c>
      <c r="B18" s="562" t="s">
        <v>26</v>
      </c>
      <c r="C18" s="142">
        <v>78</v>
      </c>
      <c r="D18" s="216">
        <v>4</v>
      </c>
    </row>
    <row r="19" spans="1:4" ht="15" customHeight="1" x14ac:dyDescent="0.2">
      <c r="A19" s="428">
        <v>13</v>
      </c>
      <c r="B19" s="562" t="s">
        <v>27</v>
      </c>
      <c r="C19" s="142">
        <v>32</v>
      </c>
      <c r="D19" s="216">
        <v>5</v>
      </c>
    </row>
    <row r="20" spans="1:4" ht="15" customHeight="1" x14ac:dyDescent="0.2">
      <c r="A20" s="428">
        <v>14</v>
      </c>
      <c r="B20" s="562" t="s">
        <v>28</v>
      </c>
      <c r="C20" s="142">
        <v>60</v>
      </c>
      <c r="D20" s="216">
        <v>4</v>
      </c>
    </row>
    <row r="21" spans="1:4" ht="15" customHeight="1" thickBot="1" x14ac:dyDescent="0.25">
      <c r="A21" s="458">
        <v>15</v>
      </c>
      <c r="B21" s="1489" t="s">
        <v>29</v>
      </c>
      <c r="C21" s="143">
        <v>41</v>
      </c>
      <c r="D21" s="218">
        <v>0</v>
      </c>
    </row>
    <row r="22" spans="1:4" ht="15" customHeight="1" thickBot="1" x14ac:dyDescent="0.25">
      <c r="A22" s="304"/>
      <c r="B22" s="1487" t="s">
        <v>482</v>
      </c>
      <c r="C22" s="1162">
        <f>SUM(C7:C21)</f>
        <v>655</v>
      </c>
      <c r="D22" s="1139">
        <f>SUM(D7:D21)</f>
        <v>65</v>
      </c>
    </row>
    <row r="23" spans="1:4" ht="15" customHeight="1" x14ac:dyDescent="0.2">
      <c r="A23" s="170"/>
      <c r="B23" s="169" t="s">
        <v>49</v>
      </c>
      <c r="C23" s="134">
        <v>574</v>
      </c>
      <c r="D23" s="216">
        <v>35</v>
      </c>
    </row>
    <row r="24" spans="1:4" ht="15" customHeight="1" x14ac:dyDescent="0.2">
      <c r="A24" s="170"/>
      <c r="B24" s="169" t="s">
        <v>50</v>
      </c>
      <c r="C24" s="134">
        <v>534</v>
      </c>
      <c r="D24" s="216">
        <v>32</v>
      </c>
    </row>
    <row r="25" spans="1:4" ht="15" customHeight="1" x14ac:dyDescent="0.2">
      <c r="A25" s="170"/>
      <c r="B25" s="169" t="s">
        <v>51</v>
      </c>
      <c r="C25" s="134">
        <v>449</v>
      </c>
      <c r="D25" s="216">
        <v>45</v>
      </c>
    </row>
    <row r="26" spans="1:4" ht="15" customHeight="1" x14ac:dyDescent="0.2">
      <c r="A26" s="170"/>
      <c r="B26" s="169" t="s">
        <v>52</v>
      </c>
      <c r="C26" s="134">
        <v>517</v>
      </c>
      <c r="D26" s="216">
        <v>60</v>
      </c>
    </row>
    <row r="27" spans="1:4" ht="15" customHeight="1" x14ac:dyDescent="0.2">
      <c r="A27" s="170"/>
      <c r="B27" s="169" t="s">
        <v>53</v>
      </c>
      <c r="C27" s="134">
        <v>500</v>
      </c>
      <c r="D27" s="216">
        <v>65</v>
      </c>
    </row>
    <row r="28" spans="1:4" ht="15" customHeight="1" x14ac:dyDescent="0.2">
      <c r="A28" s="170"/>
      <c r="B28" s="169" t="s">
        <v>54</v>
      </c>
      <c r="C28" s="134">
        <v>511</v>
      </c>
      <c r="D28" s="216">
        <v>59</v>
      </c>
    </row>
    <row r="29" spans="1:4" ht="15" customHeight="1" x14ac:dyDescent="0.2">
      <c r="A29" s="170"/>
      <c r="B29" s="169" t="s">
        <v>55</v>
      </c>
      <c r="C29" s="134">
        <v>577</v>
      </c>
      <c r="D29" s="216">
        <v>77</v>
      </c>
    </row>
    <row r="30" spans="1:4" s="9" customFormat="1" ht="15" customHeight="1" thickBot="1" x14ac:dyDescent="0.25">
      <c r="A30" s="171"/>
      <c r="B30" s="172" t="s">
        <v>56</v>
      </c>
      <c r="C30" s="135">
        <v>629</v>
      </c>
      <c r="D30" s="218">
        <v>56</v>
      </c>
    </row>
    <row r="31" spans="1:4" ht="15" hidden="1" customHeight="1" outlineLevel="1" x14ac:dyDescent="0.2">
      <c r="A31" s="147"/>
      <c r="B31" s="289" t="s">
        <v>57</v>
      </c>
      <c r="C31" s="291">
        <v>870</v>
      </c>
      <c r="D31" s="290">
        <v>36</v>
      </c>
    </row>
    <row r="32" spans="1:4" ht="15" hidden="1" customHeight="1" outlineLevel="1" x14ac:dyDescent="0.2">
      <c r="A32" s="165"/>
      <c r="B32" s="166" t="s">
        <v>58</v>
      </c>
      <c r="C32" s="167">
        <v>579</v>
      </c>
      <c r="D32" s="168">
        <v>18</v>
      </c>
    </row>
    <row r="33" spans="1:4" ht="15" hidden="1" customHeight="1" outlineLevel="1" thickBot="1" x14ac:dyDescent="0.25">
      <c r="A33" s="136"/>
      <c r="B33" s="155" t="s">
        <v>59</v>
      </c>
      <c r="C33" s="159">
        <v>275</v>
      </c>
      <c r="D33" s="137">
        <v>8</v>
      </c>
    </row>
    <row r="34" spans="1:4" ht="15" hidden="1" customHeight="1" outlineLevel="1" x14ac:dyDescent="0.2">
      <c r="A34" s="124"/>
      <c r="B34" s="156" t="s">
        <v>60</v>
      </c>
      <c r="C34" s="141">
        <v>1072</v>
      </c>
      <c r="D34" s="138">
        <v>30</v>
      </c>
    </row>
    <row r="35" spans="1:4" s="9" customFormat="1" ht="15" hidden="1" customHeight="1" outlineLevel="1" x14ac:dyDescent="0.2">
      <c r="A35" s="139"/>
      <c r="B35" s="157" t="s">
        <v>61</v>
      </c>
      <c r="C35" s="142">
        <v>729</v>
      </c>
      <c r="D35" s="216">
        <v>19</v>
      </c>
    </row>
    <row r="36" spans="1:4" s="9" customFormat="1" ht="15" hidden="1" customHeight="1" outlineLevel="1" thickBot="1" x14ac:dyDescent="0.25">
      <c r="A36" s="140"/>
      <c r="B36" s="158" t="s">
        <v>62</v>
      </c>
      <c r="C36" s="143">
        <v>308</v>
      </c>
      <c r="D36" s="218">
        <v>8</v>
      </c>
    </row>
    <row r="37" spans="1:4" s="9" customFormat="1" ht="15" hidden="1" customHeight="1" outlineLevel="1" x14ac:dyDescent="0.2">
      <c r="A37" s="109"/>
      <c r="B37" s="111" t="s">
        <v>63</v>
      </c>
      <c r="C37" s="593">
        <v>1126</v>
      </c>
      <c r="D37" s="689">
        <v>37</v>
      </c>
    </row>
    <row r="38" spans="1:4" s="9" customFormat="1" ht="15" hidden="1" customHeight="1" outlineLevel="1" x14ac:dyDescent="0.2">
      <c r="A38" s="73"/>
      <c r="B38" s="251" t="s">
        <v>64</v>
      </c>
      <c r="C38" s="600">
        <v>674</v>
      </c>
      <c r="D38" s="690">
        <v>21</v>
      </c>
    </row>
    <row r="39" spans="1:4" s="9" customFormat="1" ht="15" hidden="1" customHeight="1" outlineLevel="1" thickBot="1" x14ac:dyDescent="0.25">
      <c r="A39" s="31"/>
      <c r="B39" s="32" t="s">
        <v>65</v>
      </c>
      <c r="C39" s="673">
        <v>318</v>
      </c>
      <c r="D39" s="691">
        <v>9</v>
      </c>
    </row>
    <row r="40" spans="1:4" s="9" customFormat="1" ht="15" hidden="1" customHeight="1" outlineLevel="1" thickBot="1" x14ac:dyDescent="0.25">
      <c r="A40" s="7"/>
      <c r="B40" s="33" t="s">
        <v>66</v>
      </c>
      <c r="C40" s="686">
        <v>895</v>
      </c>
      <c r="D40" s="692">
        <v>173</v>
      </c>
    </row>
    <row r="41" spans="1:4" s="9" customFormat="1" ht="16.5" hidden="1" customHeight="1" collapsed="1" thickBot="1" x14ac:dyDescent="0.25">
      <c r="A41" s="7"/>
      <c r="B41" s="33" t="s">
        <v>67</v>
      </c>
      <c r="C41" s="16">
        <v>1400</v>
      </c>
      <c r="D41" s="16">
        <v>261</v>
      </c>
    </row>
    <row r="42" spans="1:4" s="9" customFormat="1" ht="16.5" hidden="1" customHeight="1" thickBot="1" x14ac:dyDescent="0.25">
      <c r="A42" s="7"/>
      <c r="B42" s="8" t="s">
        <v>68</v>
      </c>
      <c r="C42" s="16">
        <v>882</v>
      </c>
      <c r="D42" s="16">
        <v>306</v>
      </c>
    </row>
    <row r="43" spans="1:4" s="9" customFormat="1" ht="16.5" hidden="1" customHeight="1" thickBot="1" x14ac:dyDescent="0.25">
      <c r="A43" s="7"/>
      <c r="B43" s="8" t="s">
        <v>69</v>
      </c>
      <c r="C43" s="16">
        <v>870</v>
      </c>
      <c r="D43" s="16">
        <v>270</v>
      </c>
    </row>
    <row r="44" spans="1:4" s="9" customFormat="1" ht="16.5" hidden="1" customHeight="1" thickBot="1" x14ac:dyDescent="0.25">
      <c r="A44" s="7"/>
      <c r="B44" s="8" t="s">
        <v>70</v>
      </c>
      <c r="C44" s="16">
        <v>945</v>
      </c>
      <c r="D44" s="16">
        <v>290</v>
      </c>
    </row>
    <row r="45" spans="1:4" s="9" customFormat="1" ht="16.5" hidden="1" customHeight="1" thickBot="1" x14ac:dyDescent="0.25">
      <c r="A45" s="7"/>
      <c r="B45" s="8" t="s">
        <v>71</v>
      </c>
      <c r="C45" s="16">
        <v>914</v>
      </c>
      <c r="D45" s="16">
        <v>370</v>
      </c>
    </row>
    <row r="46" spans="1:4" ht="13.5" hidden="1" thickBot="1" x14ac:dyDescent="0.25">
      <c r="A46" s="7"/>
      <c r="B46" s="8" t="s">
        <v>72</v>
      </c>
      <c r="C46" s="16">
        <v>995</v>
      </c>
      <c r="D46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81"/>
  <sheetViews>
    <sheetView showGridLines="0" topLeftCell="A9" zoomScale="90" zoomScaleNormal="90" workbookViewId="0">
      <selection activeCell="O13" sqref="O13"/>
    </sheetView>
  </sheetViews>
  <sheetFormatPr baseColWidth="10" defaultColWidth="11.42578125" defaultRowHeight="12.75" outlineLevelRow="1" x14ac:dyDescent="0.2"/>
  <cols>
    <col min="1" max="1" width="8.140625" style="840" customWidth="1"/>
    <col min="2" max="2" width="22.85546875" style="840" customWidth="1"/>
    <col min="3" max="3" width="12.5703125" style="840" customWidth="1"/>
    <col min="4" max="4" width="11" style="840" customWidth="1"/>
    <col min="5" max="5" width="12.140625" style="840" customWidth="1"/>
    <col min="6" max="8" width="11" style="840" customWidth="1"/>
    <col min="9" max="9" width="12.5703125" style="840" customWidth="1"/>
    <col min="10" max="10" width="11" style="840" customWidth="1"/>
    <col min="11" max="11" width="13.28515625" style="840" customWidth="1"/>
    <col min="12" max="16384" width="11.42578125" style="840"/>
  </cols>
  <sheetData>
    <row r="2" spans="1:15" x14ac:dyDescent="0.2">
      <c r="A2" s="839" t="s">
        <v>0</v>
      </c>
    </row>
    <row r="3" spans="1:15" x14ac:dyDescent="0.2">
      <c r="A3" s="839"/>
    </row>
    <row r="4" spans="1:15" x14ac:dyDescent="0.2">
      <c r="A4" s="839" t="str">
        <f>A8</f>
        <v>Tabell 4-1-A   Økonomisk sosialhjelp - brutto og netto utgift - regnskapsført for perioden 01.01.-31.12.2021.  Hele byen.</v>
      </c>
    </row>
    <row r="5" spans="1:15" x14ac:dyDescent="0.2">
      <c r="A5" s="839"/>
    </row>
    <row r="6" spans="1:15" x14ac:dyDescent="0.2">
      <c r="A6" s="839"/>
    </row>
    <row r="7" spans="1:15" ht="24.75" customHeight="1" x14ac:dyDescent="0.2">
      <c r="A7" s="839"/>
    </row>
    <row r="8" spans="1:15" ht="24" customHeight="1" thickBot="1" x14ac:dyDescent="0.25">
      <c r="A8" s="841" t="s">
        <v>352</v>
      </c>
      <c r="B8" s="842"/>
      <c r="C8" s="842"/>
      <c r="D8" s="842"/>
      <c r="E8" s="842"/>
      <c r="F8" s="842"/>
      <c r="I8" s="843"/>
    </row>
    <row r="9" spans="1:15" s="843" customFormat="1" ht="20.25" customHeight="1" x14ac:dyDescent="0.2">
      <c r="A9" s="844"/>
      <c r="B9" s="845"/>
      <c r="C9" s="1469" t="s">
        <v>353</v>
      </c>
      <c r="D9" s="1584"/>
      <c r="E9" s="1584"/>
      <c r="F9" s="1675" t="s">
        <v>354</v>
      </c>
      <c r="G9" s="1584"/>
      <c r="H9" s="1585"/>
      <c r="I9" s="1676" t="s">
        <v>355</v>
      </c>
      <c r="J9" s="1584"/>
      <c r="K9" s="1677"/>
      <c r="O9" s="846"/>
    </row>
    <row r="10" spans="1:15" s="843" customFormat="1" ht="38.25" customHeight="1" thickBot="1" x14ac:dyDescent="0.25">
      <c r="A10" s="1099"/>
      <c r="B10" s="1098"/>
      <c r="C10" s="848" t="s">
        <v>356</v>
      </c>
      <c r="D10" s="849" t="s">
        <v>357</v>
      </c>
      <c r="E10" s="850" t="s">
        <v>358</v>
      </c>
      <c r="F10" s="851" t="s">
        <v>359</v>
      </c>
      <c r="G10" s="852" t="s">
        <v>360</v>
      </c>
      <c r="H10" s="853" t="s">
        <v>358</v>
      </c>
      <c r="I10" s="851" t="s">
        <v>361</v>
      </c>
      <c r="J10" s="854" t="s">
        <v>362</v>
      </c>
      <c r="K10" s="853" t="s">
        <v>358</v>
      </c>
    </row>
    <row r="11" spans="1:15" s="843" customFormat="1" ht="21" customHeight="1" x14ac:dyDescent="0.2">
      <c r="A11" s="1101"/>
      <c r="B11" s="1678" t="s">
        <v>497</v>
      </c>
      <c r="C11" s="1317">
        <v>1473197203</v>
      </c>
      <c r="D11" s="1318">
        <v>15606844</v>
      </c>
      <c r="E11" s="1319">
        <v>1457590359</v>
      </c>
      <c r="F11" s="1317">
        <v>24536900</v>
      </c>
      <c r="G11" s="1318">
        <v>16023749</v>
      </c>
      <c r="H11" s="1319">
        <v>8513151</v>
      </c>
      <c r="I11" s="1317">
        <v>1497734103</v>
      </c>
      <c r="J11" s="1318">
        <v>31630593</v>
      </c>
      <c r="K11" s="1319">
        <v>1466103510</v>
      </c>
    </row>
    <row r="12" spans="1:15" s="843" customFormat="1" ht="21.75" customHeight="1" thickBot="1" x14ac:dyDescent="0.25">
      <c r="A12" s="873"/>
      <c r="B12" s="1679" t="s">
        <v>364</v>
      </c>
      <c r="C12" s="1320">
        <v>85464308</v>
      </c>
      <c r="D12" s="1321">
        <v>3680815</v>
      </c>
      <c r="E12" s="1322">
        <v>81783493</v>
      </c>
      <c r="F12" s="1320">
        <v>1213368</v>
      </c>
      <c r="G12" s="1323">
        <v>155736</v>
      </c>
      <c r="H12" s="1322">
        <v>1057632</v>
      </c>
      <c r="I12" s="1324">
        <v>86677676</v>
      </c>
      <c r="J12" s="1325">
        <v>3836551</v>
      </c>
      <c r="K12" s="1322">
        <v>82841125</v>
      </c>
    </row>
    <row r="13" spans="1:15" s="843" customFormat="1" ht="21.75" customHeight="1" x14ac:dyDescent="0.2">
      <c r="A13" s="1101"/>
      <c r="B13" s="1678" t="s">
        <v>363</v>
      </c>
      <c r="C13" s="1317">
        <v>1343092742</v>
      </c>
      <c r="D13" s="1318">
        <v>13513364</v>
      </c>
      <c r="E13" s="1319">
        <v>1329579378</v>
      </c>
      <c r="F13" s="1317">
        <v>29536014</v>
      </c>
      <c r="G13" s="1318">
        <v>19532763</v>
      </c>
      <c r="H13" s="1319">
        <v>10003251</v>
      </c>
      <c r="I13" s="1317">
        <v>1372628756</v>
      </c>
      <c r="J13" s="1318">
        <v>33046127</v>
      </c>
      <c r="K13" s="1319">
        <v>1339582629</v>
      </c>
    </row>
    <row r="14" spans="1:15" s="843" customFormat="1" ht="21.75" customHeight="1" thickBot="1" x14ac:dyDescent="0.25">
      <c r="A14" s="873"/>
      <c r="B14" s="1679" t="s">
        <v>364</v>
      </c>
      <c r="C14" s="1320">
        <v>40595448</v>
      </c>
      <c r="D14" s="1321">
        <v>1619245</v>
      </c>
      <c r="E14" s="1322">
        <v>38976203</v>
      </c>
      <c r="F14" s="1320">
        <v>500550</v>
      </c>
      <c r="G14" s="1323">
        <v>597501</v>
      </c>
      <c r="H14" s="1322">
        <v>-96951</v>
      </c>
      <c r="I14" s="1324">
        <v>41095998</v>
      </c>
      <c r="J14" s="1325">
        <v>2216746</v>
      </c>
      <c r="K14" s="1322">
        <v>38879252</v>
      </c>
    </row>
    <row r="15" spans="1:15" s="843" customFormat="1" ht="24" customHeight="1" x14ac:dyDescent="0.2">
      <c r="A15" s="1101"/>
      <c r="B15" s="1678" t="s">
        <v>365</v>
      </c>
      <c r="C15" s="1326">
        <v>891020968</v>
      </c>
      <c r="D15" s="1327">
        <v>8868607</v>
      </c>
      <c r="E15" s="1328">
        <v>882152361</v>
      </c>
      <c r="F15" s="1326">
        <v>19541520</v>
      </c>
      <c r="G15" s="1327">
        <v>12478426</v>
      </c>
      <c r="H15" s="1328">
        <v>7063094</v>
      </c>
      <c r="I15" s="1326">
        <v>910562488</v>
      </c>
      <c r="J15" s="1327">
        <v>21347033</v>
      </c>
      <c r="K15" s="1328">
        <v>889215455</v>
      </c>
    </row>
    <row r="16" spans="1:15" s="843" customFormat="1" ht="20.25" customHeight="1" thickBot="1" x14ac:dyDescent="0.25">
      <c r="A16" s="873"/>
      <c r="B16" s="1679" t="s">
        <v>364</v>
      </c>
      <c r="C16" s="1329">
        <v>26739196</v>
      </c>
      <c r="D16" s="1323">
        <v>1099388</v>
      </c>
      <c r="E16" s="1330">
        <v>25639808</v>
      </c>
      <c r="F16" s="1329">
        <v>394650</v>
      </c>
      <c r="G16" s="1323">
        <v>422570</v>
      </c>
      <c r="H16" s="1330">
        <v>-27920</v>
      </c>
      <c r="I16" s="1331">
        <v>27133846</v>
      </c>
      <c r="J16" s="1332">
        <v>1521958</v>
      </c>
      <c r="K16" s="1330">
        <v>25611888</v>
      </c>
    </row>
    <row r="17" spans="1:15" s="843" customFormat="1" ht="24" customHeight="1" x14ac:dyDescent="0.2">
      <c r="A17" s="1101"/>
      <c r="B17" s="1678" t="s">
        <v>366</v>
      </c>
      <c r="C17" s="1326">
        <v>351235940</v>
      </c>
      <c r="D17" s="1327">
        <v>3274927</v>
      </c>
      <c r="E17" s="1328">
        <v>347961013</v>
      </c>
      <c r="F17" s="1326">
        <v>7768247</v>
      </c>
      <c r="G17" s="1327">
        <v>4466075</v>
      </c>
      <c r="H17" s="1328">
        <v>3302172</v>
      </c>
      <c r="I17" s="1326">
        <v>359004187</v>
      </c>
      <c r="J17" s="1327">
        <v>7741002</v>
      </c>
      <c r="K17" s="1328">
        <v>351263185</v>
      </c>
    </row>
    <row r="18" spans="1:15" s="843" customFormat="1" ht="18" customHeight="1" thickBot="1" x14ac:dyDescent="0.25">
      <c r="A18" s="873"/>
      <c r="B18" s="1679" t="s">
        <v>364</v>
      </c>
      <c r="C18" s="1333">
        <v>10914783</v>
      </c>
      <c r="D18" s="1334">
        <v>459906</v>
      </c>
      <c r="E18" s="1335">
        <v>10454877</v>
      </c>
      <c r="F18" s="1333">
        <v>185100</v>
      </c>
      <c r="G18" s="1334">
        <v>170182</v>
      </c>
      <c r="H18" s="1335">
        <v>14918</v>
      </c>
      <c r="I18" s="1336">
        <v>11099883</v>
      </c>
      <c r="J18" s="1337">
        <v>630088</v>
      </c>
      <c r="K18" s="1335">
        <v>10469795</v>
      </c>
    </row>
    <row r="19" spans="1:15" s="843" customFormat="1" ht="15.6" customHeight="1" x14ac:dyDescent="0.2">
      <c r="A19" s="1101"/>
      <c r="B19" s="1678" t="s">
        <v>367</v>
      </c>
      <c r="C19" s="899">
        <v>1366795034.3099999</v>
      </c>
      <c r="D19" s="1180">
        <v>100574011.98999999</v>
      </c>
      <c r="E19" s="901">
        <f t="shared" ref="E19:E24" si="0">SUM(C19-D19)</f>
        <v>1266221022.3199999</v>
      </c>
      <c r="F19" s="899">
        <v>28782413.68</v>
      </c>
      <c r="G19" s="1180">
        <v>17154690.120000001</v>
      </c>
      <c r="H19" s="901">
        <f t="shared" ref="H19:H24" si="1">SUM(F19-G19)</f>
        <v>11627723.559999999</v>
      </c>
      <c r="I19" s="899">
        <f t="shared" ref="I19:K24" si="2">SUM(C19+F19)</f>
        <v>1395577447.99</v>
      </c>
      <c r="J19" s="1180">
        <f t="shared" si="2"/>
        <v>117728702.11</v>
      </c>
      <c r="K19" s="901">
        <f t="shared" si="2"/>
        <v>1277848745.8799999</v>
      </c>
    </row>
    <row r="20" spans="1:15" s="843" customFormat="1" ht="18.600000000000001" customHeight="1" thickBot="1" x14ac:dyDescent="0.25">
      <c r="A20" s="873"/>
      <c r="B20" s="1679" t="s">
        <v>364</v>
      </c>
      <c r="C20" s="887">
        <v>60694594.18999999</v>
      </c>
      <c r="D20" s="1181">
        <v>4293150.8600000003</v>
      </c>
      <c r="E20" s="877">
        <f t="shared" si="0"/>
        <v>56401443.329999991</v>
      </c>
      <c r="F20" s="887">
        <v>1168776</v>
      </c>
      <c r="G20" s="1182">
        <v>738752.31</v>
      </c>
      <c r="H20" s="877">
        <f t="shared" si="1"/>
        <v>430023.68999999994</v>
      </c>
      <c r="I20" s="878">
        <f t="shared" si="2"/>
        <v>61863370.18999999</v>
      </c>
      <c r="J20" s="1183">
        <f t="shared" si="2"/>
        <v>5031903.17</v>
      </c>
      <c r="K20" s="877">
        <f t="shared" si="2"/>
        <v>56831467.019999988</v>
      </c>
    </row>
    <row r="21" spans="1:15" s="843" customFormat="1" ht="15.6" customHeight="1" x14ac:dyDescent="0.2">
      <c r="A21" s="1101"/>
      <c r="B21" s="1678" t="s">
        <v>368</v>
      </c>
      <c r="C21" s="891">
        <v>907167252.3900001</v>
      </c>
      <c r="D21" s="1184">
        <v>66184695.659999996</v>
      </c>
      <c r="E21" s="893">
        <f t="shared" si="0"/>
        <v>840982556.73000014</v>
      </c>
      <c r="F21" s="891">
        <v>18349534.670000002</v>
      </c>
      <c r="G21" s="1184">
        <v>11012887.210000001</v>
      </c>
      <c r="H21" s="893">
        <f t="shared" si="1"/>
        <v>7336647.4600000009</v>
      </c>
      <c r="I21" s="891">
        <f t="shared" si="2"/>
        <v>925516787.06000006</v>
      </c>
      <c r="J21" s="1184">
        <f t="shared" si="2"/>
        <v>77197582.870000005</v>
      </c>
      <c r="K21" s="893">
        <f t="shared" si="2"/>
        <v>848319204.19000018</v>
      </c>
    </row>
    <row r="22" spans="1:15" s="843" customFormat="1" ht="18.600000000000001" customHeight="1" thickBot="1" x14ac:dyDescent="0.25">
      <c r="A22" s="873"/>
      <c r="B22" s="1679" t="s">
        <v>364</v>
      </c>
      <c r="C22" s="895">
        <v>41149773.349999987</v>
      </c>
      <c r="D22" s="1182">
        <v>3017186.48</v>
      </c>
      <c r="E22" s="1185">
        <f t="shared" si="0"/>
        <v>38132586.86999999</v>
      </c>
      <c r="F22" s="895">
        <v>827376</v>
      </c>
      <c r="G22" s="1182">
        <v>500764.52</v>
      </c>
      <c r="H22" s="1185">
        <f t="shared" si="1"/>
        <v>326611.48</v>
      </c>
      <c r="I22" s="1186">
        <f t="shared" si="2"/>
        <v>41977149.349999987</v>
      </c>
      <c r="J22" s="1187">
        <f t="shared" si="2"/>
        <v>3517951</v>
      </c>
      <c r="K22" s="1185">
        <f t="shared" si="2"/>
        <v>38459198.349999987</v>
      </c>
    </row>
    <row r="23" spans="1:15" s="843" customFormat="1" ht="15.6" customHeight="1" x14ac:dyDescent="0.2">
      <c r="A23" s="1101"/>
      <c r="B23" s="1678" t="s">
        <v>369</v>
      </c>
      <c r="C23" s="891">
        <v>337176078.98000002</v>
      </c>
      <c r="D23" s="1184">
        <v>27832152.27</v>
      </c>
      <c r="E23" s="893">
        <f t="shared" si="0"/>
        <v>309343926.71000004</v>
      </c>
      <c r="F23" s="891">
        <v>7287380.3600000003</v>
      </c>
      <c r="G23" s="1184">
        <v>4307873.6199999992</v>
      </c>
      <c r="H23" s="893">
        <f t="shared" si="1"/>
        <v>2979506.7400000012</v>
      </c>
      <c r="I23" s="891">
        <f t="shared" si="2"/>
        <v>344463459.34000003</v>
      </c>
      <c r="J23" s="1184">
        <f t="shared" si="2"/>
        <v>32140025.890000001</v>
      </c>
      <c r="K23" s="893">
        <f t="shared" si="2"/>
        <v>312323433.45000005</v>
      </c>
    </row>
    <row r="24" spans="1:15" s="843" customFormat="1" ht="18.600000000000001" customHeight="1" thickBot="1" x14ac:dyDescent="0.25">
      <c r="A24" s="873"/>
      <c r="B24" s="1679" t="s">
        <v>364</v>
      </c>
      <c r="C24" s="904">
        <v>14703701.779999999</v>
      </c>
      <c r="D24" s="1188">
        <v>904868.37000000011</v>
      </c>
      <c r="E24" s="1189">
        <f t="shared" si="0"/>
        <v>13798833.41</v>
      </c>
      <c r="F24" s="904">
        <v>276026</v>
      </c>
      <c r="G24" s="1188">
        <v>172886.59</v>
      </c>
      <c r="H24" s="1189">
        <f t="shared" si="1"/>
        <v>103139.41</v>
      </c>
      <c r="I24" s="1190">
        <f t="shared" si="2"/>
        <v>14979727.779999999</v>
      </c>
      <c r="J24" s="1191">
        <f t="shared" si="2"/>
        <v>1077754.9600000002</v>
      </c>
      <c r="K24" s="1189">
        <f t="shared" si="2"/>
        <v>13901972.82</v>
      </c>
    </row>
    <row r="25" spans="1:15" s="843" customFormat="1" ht="15.6" customHeight="1" x14ac:dyDescent="0.2">
      <c r="A25" s="1101"/>
      <c r="B25" s="1678" t="s">
        <v>370</v>
      </c>
      <c r="C25" s="1192">
        <v>1344601307.73</v>
      </c>
      <c r="D25" s="1183">
        <v>83554713.86999999</v>
      </c>
      <c r="E25" s="877">
        <v>1261046593.8599999</v>
      </c>
      <c r="F25" s="1192">
        <v>29005486.969999999</v>
      </c>
      <c r="G25" s="1183">
        <v>17107143.899999999</v>
      </c>
      <c r="H25" s="1193">
        <v>11898343.07</v>
      </c>
      <c r="I25" s="878">
        <v>1400815645.9100001</v>
      </c>
      <c r="J25" s="1183">
        <v>100661857.77</v>
      </c>
      <c r="K25" s="1193">
        <v>1300153788.1400001</v>
      </c>
    </row>
    <row r="26" spans="1:15" s="843" customFormat="1" ht="18.600000000000001" customHeight="1" thickBot="1" x14ac:dyDescent="0.25">
      <c r="A26" s="873"/>
      <c r="B26" s="1679" t="s">
        <v>364</v>
      </c>
      <c r="C26" s="1194">
        <v>68637620.910000011</v>
      </c>
      <c r="D26" s="1188">
        <v>4161621.540000001</v>
      </c>
      <c r="E26" s="906">
        <v>64475999.369999997</v>
      </c>
      <c r="F26" s="1194">
        <v>1187920.77</v>
      </c>
      <c r="G26" s="1188">
        <v>768340.21000000008</v>
      </c>
      <c r="H26" s="1195">
        <v>419580.56000000011</v>
      </c>
      <c r="I26" s="904">
        <v>69825541.680000007</v>
      </c>
      <c r="J26" s="1188">
        <v>4929961.75</v>
      </c>
      <c r="K26" s="1195">
        <v>64895579.93</v>
      </c>
      <c r="N26" s="843" t="s">
        <v>16</v>
      </c>
    </row>
    <row r="27" spans="1:15" s="843" customFormat="1" ht="38.1" hidden="1" customHeight="1" x14ac:dyDescent="0.2">
      <c r="A27" s="855"/>
      <c r="B27" s="1680"/>
      <c r="C27" s="875"/>
      <c r="D27" s="876"/>
      <c r="E27" s="877"/>
      <c r="F27" s="878"/>
      <c r="G27" s="876"/>
      <c r="H27" s="877"/>
      <c r="I27" s="878"/>
      <c r="J27" s="876"/>
      <c r="K27" s="877"/>
    </row>
    <row r="28" spans="1:15" s="843" customFormat="1" ht="15.6" customHeight="1" x14ac:dyDescent="0.2">
      <c r="A28" s="1101"/>
      <c r="B28" s="1681" t="s">
        <v>371</v>
      </c>
      <c r="C28" s="1102">
        <v>844824311.57000005</v>
      </c>
      <c r="D28" s="1063">
        <v>-59143595.369999997</v>
      </c>
      <c r="E28" s="901">
        <v>785680716.19999981</v>
      </c>
      <c r="F28" s="899">
        <v>17884613.940000001</v>
      </c>
      <c r="G28" s="1063">
        <v>-10731316.470000001</v>
      </c>
      <c r="H28" s="901">
        <v>7153297.4700000007</v>
      </c>
      <c r="I28" s="899">
        <v>862708925.51000011</v>
      </c>
      <c r="J28" s="1063">
        <v>-69874911.840000004</v>
      </c>
      <c r="K28" s="901">
        <v>792834013.66999984</v>
      </c>
    </row>
    <row r="29" spans="1:15" s="843" customFormat="1" ht="18.600000000000001" customHeight="1" x14ac:dyDescent="0.2">
      <c r="A29" s="873"/>
      <c r="B29" s="1682" t="s">
        <v>364</v>
      </c>
      <c r="C29" s="861">
        <v>41820575.409999996</v>
      </c>
      <c r="D29" s="862">
        <v>-2903727.9499999988</v>
      </c>
      <c r="E29" s="863">
        <v>38916847.460000001</v>
      </c>
      <c r="F29" s="861">
        <v>686581.26</v>
      </c>
      <c r="G29" s="862">
        <v>-487331.90000000008</v>
      </c>
      <c r="H29" s="863">
        <v>199249.36</v>
      </c>
      <c r="I29" s="861">
        <v>42507156.670000002</v>
      </c>
      <c r="J29" s="862">
        <v>-3391059.85</v>
      </c>
      <c r="K29" s="863">
        <v>39116096.82</v>
      </c>
    </row>
    <row r="30" spans="1:15" s="843" customFormat="1" ht="15.95" customHeight="1" x14ac:dyDescent="0.2">
      <c r="A30" s="855"/>
      <c r="B30" s="1680" t="s">
        <v>372</v>
      </c>
      <c r="C30" s="856">
        <v>354988744.07999998</v>
      </c>
      <c r="D30" s="857">
        <v>-21805306.829999998</v>
      </c>
      <c r="E30" s="858">
        <v>333183437.25</v>
      </c>
      <c r="F30" s="859">
        <v>7392970.04</v>
      </c>
      <c r="G30" s="857">
        <v>-4178923.4</v>
      </c>
      <c r="H30" s="858">
        <v>3214046.64</v>
      </c>
      <c r="I30" s="859">
        <v>362381714.12</v>
      </c>
      <c r="J30" s="857">
        <v>-25984230.23</v>
      </c>
      <c r="K30" s="858">
        <v>336397483.88999999</v>
      </c>
      <c r="O30" s="843" t="s">
        <v>16</v>
      </c>
    </row>
    <row r="31" spans="1:15" s="843" customFormat="1" ht="15.95" customHeight="1" thickBot="1" x14ac:dyDescent="0.25">
      <c r="A31" s="864"/>
      <c r="B31" s="1683" t="s">
        <v>364</v>
      </c>
      <c r="C31" s="865">
        <v>17885502.84</v>
      </c>
      <c r="D31" s="866">
        <v>-953327.50000000012</v>
      </c>
      <c r="E31" s="867">
        <v>16932175.34</v>
      </c>
      <c r="F31" s="865">
        <v>286364.51</v>
      </c>
      <c r="G31" s="866">
        <v>-288121.15999999997</v>
      </c>
      <c r="H31" s="867">
        <v>-1756.6500000000231</v>
      </c>
      <c r="I31" s="865">
        <v>18171867.350000001</v>
      </c>
      <c r="J31" s="866">
        <v>-1241448.6599999999</v>
      </c>
      <c r="K31" s="867">
        <v>16930418.690000001</v>
      </c>
    </row>
    <row r="32" spans="1:15" s="843" customFormat="1" ht="15.95" customHeight="1" x14ac:dyDescent="0.2">
      <c r="A32" s="1100"/>
      <c r="B32" s="1684" t="s">
        <v>373</v>
      </c>
      <c r="C32" s="875">
        <v>1383765933.4300001</v>
      </c>
      <c r="D32" s="876">
        <v>-100047920.42</v>
      </c>
      <c r="E32" s="877">
        <v>1283718013.01</v>
      </c>
      <c r="F32" s="878">
        <v>29470768.68</v>
      </c>
      <c r="G32" s="876">
        <v>-17235339.039999999</v>
      </c>
      <c r="H32" s="877">
        <v>12235429.640000001</v>
      </c>
      <c r="I32" s="878">
        <v>1413236702.1099999</v>
      </c>
      <c r="J32" s="876">
        <v>-117283259.45999999</v>
      </c>
      <c r="K32" s="877">
        <v>1295953442.6500001</v>
      </c>
    </row>
    <row r="33" spans="1:11" s="843" customFormat="1" ht="15.95" customHeight="1" x14ac:dyDescent="0.2">
      <c r="A33" s="873"/>
      <c r="B33" s="1682" t="s">
        <v>364</v>
      </c>
      <c r="C33" s="861">
        <v>76553972.950000003</v>
      </c>
      <c r="D33" s="862">
        <v>-3858464.7000000011</v>
      </c>
      <c r="E33" s="863">
        <v>72695508.25</v>
      </c>
      <c r="F33" s="861">
        <v>1356177.98</v>
      </c>
      <c r="G33" s="862">
        <v>-626212.14</v>
      </c>
      <c r="H33" s="863">
        <v>729965.84</v>
      </c>
      <c r="I33" s="861">
        <v>77910150.929999992</v>
      </c>
      <c r="J33" s="862">
        <v>-4484676.8399999989</v>
      </c>
      <c r="K33" s="863">
        <v>73425474.090000004</v>
      </c>
    </row>
    <row r="34" spans="1:11" s="843" customFormat="1" ht="15.95" customHeight="1" x14ac:dyDescent="0.2">
      <c r="A34" s="855"/>
      <c r="B34" s="1680" t="s">
        <v>374</v>
      </c>
      <c r="C34" s="856">
        <v>920919513.10000002</v>
      </c>
      <c r="D34" s="857">
        <v>-62350560.809999987</v>
      </c>
      <c r="E34" s="858">
        <v>858568952.29000008</v>
      </c>
      <c r="F34" s="859">
        <v>18454207.539999999</v>
      </c>
      <c r="G34" s="857">
        <v>-11411945.33</v>
      </c>
      <c r="H34" s="858">
        <v>7042262.209999999</v>
      </c>
      <c r="I34" s="859">
        <v>939373720.6400001</v>
      </c>
      <c r="J34" s="857">
        <v>-73762506.140000015</v>
      </c>
      <c r="K34" s="858">
        <v>865611214.5</v>
      </c>
    </row>
    <row r="35" spans="1:11" s="843" customFormat="1" ht="15.95" customHeight="1" x14ac:dyDescent="0.2">
      <c r="A35" s="860"/>
      <c r="B35" s="1682" t="s">
        <v>364</v>
      </c>
      <c r="C35" s="861">
        <v>52431350.610000007</v>
      </c>
      <c r="D35" s="862">
        <v>-3793517.66</v>
      </c>
      <c r="E35" s="863">
        <v>48637832.950000003</v>
      </c>
      <c r="F35" s="861">
        <v>897431</v>
      </c>
      <c r="G35" s="862">
        <v>-461975.54</v>
      </c>
      <c r="H35" s="863">
        <v>435455.46</v>
      </c>
      <c r="I35" s="861">
        <v>53328781.610000007</v>
      </c>
      <c r="J35" s="862">
        <v>-4255493.2</v>
      </c>
      <c r="K35" s="863">
        <v>49073288.409999996</v>
      </c>
    </row>
    <row r="36" spans="1:11" s="843" customFormat="1" ht="15.95" customHeight="1" x14ac:dyDescent="0.2">
      <c r="A36" s="855"/>
      <c r="B36" s="1680" t="s">
        <v>375</v>
      </c>
      <c r="C36" s="856">
        <v>349657758.35000002</v>
      </c>
      <c r="D36" s="857">
        <v>-22315599.489999998</v>
      </c>
      <c r="E36" s="858">
        <v>327342158.86000001</v>
      </c>
      <c r="F36" s="859">
        <v>6853139.3999999994</v>
      </c>
      <c r="G36" s="857">
        <v>-3239280.91</v>
      </c>
      <c r="H36" s="858">
        <v>3613858.49</v>
      </c>
      <c r="I36" s="859">
        <v>356510897.75</v>
      </c>
      <c r="J36" s="857">
        <v>-25554880.399999999</v>
      </c>
      <c r="K36" s="858">
        <v>330956017.35000002</v>
      </c>
    </row>
    <row r="37" spans="1:11" s="843" customFormat="1" ht="15.95" customHeight="1" thickBot="1" x14ac:dyDescent="0.25">
      <c r="A37" s="864"/>
      <c r="B37" s="1683" t="s">
        <v>364</v>
      </c>
      <c r="C37" s="865">
        <v>20309497.02</v>
      </c>
      <c r="D37" s="866">
        <v>-2097582.42</v>
      </c>
      <c r="E37" s="867">
        <v>18211914.600000001</v>
      </c>
      <c r="F37" s="865">
        <v>193738</v>
      </c>
      <c r="G37" s="866">
        <v>-53274.94</v>
      </c>
      <c r="H37" s="867">
        <v>140463.06</v>
      </c>
      <c r="I37" s="865">
        <v>20503235.02</v>
      </c>
      <c r="J37" s="866">
        <v>-2150857.36</v>
      </c>
      <c r="K37" s="867">
        <v>18352377.66</v>
      </c>
    </row>
    <row r="38" spans="1:11" ht="15.95" customHeight="1" x14ac:dyDescent="0.2">
      <c r="A38" s="868"/>
      <c r="B38" s="1685" t="s">
        <v>376</v>
      </c>
      <c r="C38" s="869">
        <v>1371858734.47</v>
      </c>
      <c r="D38" s="870">
        <v>-80266880.060000002</v>
      </c>
      <c r="E38" s="871">
        <v>1291591854.4100001</v>
      </c>
      <c r="F38" s="872">
        <v>29658417.140000001</v>
      </c>
      <c r="G38" s="870">
        <v>-17895286.210000001</v>
      </c>
      <c r="H38" s="871">
        <v>11763130.93</v>
      </c>
      <c r="I38" s="872">
        <v>1401517151.6099999</v>
      </c>
      <c r="J38" s="870">
        <v>-98162166.269999966</v>
      </c>
      <c r="K38" s="871">
        <v>1303354985.3399999</v>
      </c>
    </row>
    <row r="39" spans="1:11" ht="15.95" customHeight="1" x14ac:dyDescent="0.2">
      <c r="A39" s="873"/>
      <c r="B39" s="1682" t="s">
        <v>364</v>
      </c>
      <c r="C39" s="874">
        <v>83368698.720000014</v>
      </c>
      <c r="D39" s="862">
        <v>-5313132.9399999985</v>
      </c>
      <c r="E39" s="863">
        <v>78055565.779999986</v>
      </c>
      <c r="F39" s="861">
        <v>1540172.45</v>
      </c>
      <c r="G39" s="862">
        <v>-563560.13</v>
      </c>
      <c r="H39" s="863">
        <v>976612.32000000007</v>
      </c>
      <c r="I39" s="861">
        <v>84908871.170000017</v>
      </c>
      <c r="J39" s="862">
        <v>-5876693.0699999994</v>
      </c>
      <c r="K39" s="863">
        <v>79032178.099999994</v>
      </c>
    </row>
    <row r="40" spans="1:11" ht="15.95" customHeight="1" x14ac:dyDescent="0.2">
      <c r="A40" s="855"/>
      <c r="B40" s="1680" t="s">
        <v>377</v>
      </c>
      <c r="C40" s="856">
        <v>904701187.92000008</v>
      </c>
      <c r="D40" s="857">
        <v>-53498736.489999987</v>
      </c>
      <c r="E40" s="858">
        <v>851202451.43000007</v>
      </c>
      <c r="F40" s="859">
        <v>19308760.100000001</v>
      </c>
      <c r="G40" s="857">
        <v>-11894307.23</v>
      </c>
      <c r="H40" s="858">
        <v>7414452.870000001</v>
      </c>
      <c r="I40" s="859">
        <v>924009948.0200001</v>
      </c>
      <c r="J40" s="857">
        <v>-65393043.719999991</v>
      </c>
      <c r="K40" s="858">
        <v>858616904.29999995</v>
      </c>
    </row>
    <row r="41" spans="1:11" ht="15.95" customHeight="1" x14ac:dyDescent="0.2">
      <c r="A41" s="860"/>
      <c r="B41" s="1682" t="s">
        <v>364</v>
      </c>
      <c r="C41" s="861">
        <v>51963088.460000001</v>
      </c>
      <c r="D41" s="862">
        <v>-4664261.96</v>
      </c>
      <c r="E41" s="863">
        <v>47298826.5</v>
      </c>
      <c r="F41" s="861">
        <v>753064.7</v>
      </c>
      <c r="G41" s="862">
        <v>-339372.81</v>
      </c>
      <c r="H41" s="863">
        <v>413691.89</v>
      </c>
      <c r="I41" s="861">
        <v>52716153.159999996</v>
      </c>
      <c r="J41" s="862">
        <v>-5003634.7699999996</v>
      </c>
      <c r="K41" s="863">
        <v>47712518.390000001</v>
      </c>
    </row>
    <row r="42" spans="1:11" s="843" customFormat="1" ht="15.95" customHeight="1" x14ac:dyDescent="0.2">
      <c r="A42" s="855"/>
      <c r="B42" s="1680" t="s">
        <v>378</v>
      </c>
      <c r="C42" s="856">
        <v>329873046.57999998</v>
      </c>
      <c r="D42" s="857">
        <v>-18187294.449999999</v>
      </c>
      <c r="E42" s="858">
        <v>311685752.13</v>
      </c>
      <c r="F42" s="859">
        <v>7199928.5199999996</v>
      </c>
      <c r="G42" s="857">
        <v>-4305946.3499999996</v>
      </c>
      <c r="H42" s="858">
        <v>2893982.17</v>
      </c>
      <c r="I42" s="859">
        <v>337072975.10000002</v>
      </c>
      <c r="J42" s="857">
        <v>-22493240.800000001</v>
      </c>
      <c r="K42" s="858">
        <v>314579734.30000001</v>
      </c>
    </row>
    <row r="43" spans="1:11" s="843" customFormat="1" ht="15.95" customHeight="1" thickBot="1" x14ac:dyDescent="0.25">
      <c r="A43" s="864"/>
      <c r="B43" s="1683" t="s">
        <v>364</v>
      </c>
      <c r="C43" s="865">
        <v>16653064.060000001</v>
      </c>
      <c r="D43" s="866">
        <v>-1027503.4</v>
      </c>
      <c r="E43" s="867">
        <v>15625560.66</v>
      </c>
      <c r="F43" s="865">
        <v>313993</v>
      </c>
      <c r="G43" s="866">
        <v>-73500</v>
      </c>
      <c r="H43" s="867">
        <v>240493</v>
      </c>
      <c r="I43" s="865">
        <v>16967057.059999999</v>
      </c>
      <c r="J43" s="866">
        <v>-1101003.3999999999</v>
      </c>
      <c r="K43" s="867">
        <v>15866053.66</v>
      </c>
    </row>
    <row r="44" spans="1:11" s="843" customFormat="1" ht="15.95" customHeight="1" x14ac:dyDescent="0.2">
      <c r="A44" s="868"/>
      <c r="B44" s="1685" t="s">
        <v>379</v>
      </c>
      <c r="C44" s="869">
        <v>1279248965</v>
      </c>
      <c r="D44" s="870">
        <v>-71794015</v>
      </c>
      <c r="E44" s="871">
        <f>SUM(C44:D44)</f>
        <v>1207454950</v>
      </c>
      <c r="F44" s="872">
        <v>28774963</v>
      </c>
      <c r="G44" s="1196">
        <v>-16411449</v>
      </c>
      <c r="H44" s="871">
        <f>SUM(F44:G44)</f>
        <v>12363514</v>
      </c>
      <c r="I44" s="872">
        <f t="shared" ref="I44:J46" si="3">C44+F44</f>
        <v>1308023928</v>
      </c>
      <c r="J44" s="870">
        <f t="shared" si="3"/>
        <v>-88205464</v>
      </c>
      <c r="K44" s="871">
        <f>SUM(I44:J44)</f>
        <v>1219818464</v>
      </c>
    </row>
    <row r="45" spans="1:11" s="843" customFormat="1" ht="15.95" customHeight="1" x14ac:dyDescent="0.2">
      <c r="A45" s="873"/>
      <c r="B45" s="1682" t="s">
        <v>364</v>
      </c>
      <c r="C45" s="874">
        <v>63688504</v>
      </c>
      <c r="D45" s="862">
        <v>-3176122</v>
      </c>
      <c r="E45" s="863">
        <f>C45+D45</f>
        <v>60512382</v>
      </c>
      <c r="F45" s="861">
        <v>872407</v>
      </c>
      <c r="G45" s="1133">
        <v>0</v>
      </c>
      <c r="H45" s="863">
        <f>F45+G45</f>
        <v>872407</v>
      </c>
      <c r="I45" s="861">
        <f t="shared" si="3"/>
        <v>64560911</v>
      </c>
      <c r="J45" s="862">
        <f t="shared" si="3"/>
        <v>-3176122</v>
      </c>
      <c r="K45" s="863">
        <f>I45+J45</f>
        <v>61384789</v>
      </c>
    </row>
    <row r="46" spans="1:11" s="843" customFormat="1" ht="15.95" customHeight="1" x14ac:dyDescent="0.2">
      <c r="A46" s="855"/>
      <c r="B46" s="1680" t="s">
        <v>380</v>
      </c>
      <c r="C46" s="856">
        <f>824131640.63+2886936+303843.55</f>
        <v>827322420.17999995</v>
      </c>
      <c r="D46" s="857">
        <v>-44660243.939999998</v>
      </c>
      <c r="E46" s="858">
        <f>779471396.69+2886936+303843.55</f>
        <v>782662176.24000001</v>
      </c>
      <c r="F46" s="859">
        <v>18474958.98</v>
      </c>
      <c r="G46" s="1197">
        <v>-10819442.66</v>
      </c>
      <c r="H46" s="858">
        <v>7655516.3200000012</v>
      </c>
      <c r="I46" s="859">
        <f t="shared" si="3"/>
        <v>845797379.15999997</v>
      </c>
      <c r="J46" s="857">
        <f t="shared" si="3"/>
        <v>-55479686.599999994</v>
      </c>
      <c r="K46" s="858">
        <f>I46+J46</f>
        <v>790317692.55999994</v>
      </c>
    </row>
    <row r="47" spans="1:11" s="843" customFormat="1" ht="15.95" customHeight="1" x14ac:dyDescent="0.2">
      <c r="A47" s="860"/>
      <c r="B47" s="1682" t="s">
        <v>364</v>
      </c>
      <c r="C47" s="861">
        <v>40047892.030000001</v>
      </c>
      <c r="D47" s="862">
        <v>-1727394.4</v>
      </c>
      <c r="E47" s="863">
        <v>38320497.630000003</v>
      </c>
      <c r="F47" s="861">
        <v>515592</v>
      </c>
      <c r="G47" s="1133">
        <v>0</v>
      </c>
      <c r="H47" s="863">
        <v>515592</v>
      </c>
      <c r="I47" s="861">
        <v>40563484.030000001</v>
      </c>
      <c r="J47" s="862">
        <v>-1727394.4</v>
      </c>
      <c r="K47" s="863">
        <v>38836089.630000003</v>
      </c>
    </row>
    <row r="48" spans="1:11" s="843" customFormat="1" ht="15.95" customHeight="1" x14ac:dyDescent="0.2">
      <c r="A48" s="855"/>
      <c r="B48" s="1680" t="s">
        <v>381</v>
      </c>
      <c r="C48" s="856">
        <v>309510648.06999999</v>
      </c>
      <c r="D48" s="857">
        <v>-14385785.140000001</v>
      </c>
      <c r="E48" s="858">
        <f>SUM(C48:D48)</f>
        <v>295124862.93000001</v>
      </c>
      <c r="F48" s="859">
        <v>7422746</v>
      </c>
      <c r="G48" s="1197">
        <v>-3844179.73</v>
      </c>
      <c r="H48" s="858">
        <f>SUM(F48:G48)</f>
        <v>3578566.27</v>
      </c>
      <c r="I48" s="859">
        <f>C48+F48</f>
        <v>316933394.06999999</v>
      </c>
      <c r="J48" s="857">
        <f>D48+G48</f>
        <v>-18229964.870000001</v>
      </c>
      <c r="K48" s="858">
        <f>SUM(I48:J48)</f>
        <v>298703429.19999999</v>
      </c>
    </row>
    <row r="49" spans="1:18" s="843" customFormat="1" ht="15.95" customHeight="1" thickBot="1" x14ac:dyDescent="0.25">
      <c r="A49" s="864"/>
      <c r="B49" s="1683" t="s">
        <v>364</v>
      </c>
      <c r="C49" s="865">
        <v>16343572.84</v>
      </c>
      <c r="D49" s="866">
        <v>-454088.12</v>
      </c>
      <c r="E49" s="867">
        <f>SUM(C49:D49)</f>
        <v>15889484.720000001</v>
      </c>
      <c r="F49" s="865">
        <v>239392</v>
      </c>
      <c r="G49" s="1198">
        <v>0</v>
      </c>
      <c r="H49" s="867">
        <f>SUM(F49:G49)</f>
        <v>239392</v>
      </c>
      <c r="I49" s="865">
        <f>C49+F49</f>
        <v>16582964.84</v>
      </c>
      <c r="J49" s="866">
        <f>D49+G49</f>
        <v>-454088.12</v>
      </c>
      <c r="K49" s="867">
        <f>SUM(I49:J49)</f>
        <v>16128876.720000001</v>
      </c>
    </row>
    <row r="50" spans="1:18" s="843" customFormat="1" ht="15.95" customHeight="1" x14ac:dyDescent="0.2">
      <c r="A50" s="868"/>
      <c r="B50" s="1685" t="s">
        <v>382</v>
      </c>
      <c r="C50" s="869">
        <v>1179160814.55</v>
      </c>
      <c r="D50" s="870">
        <v>-72045851.839999989</v>
      </c>
      <c r="E50" s="871">
        <v>1107114962.71</v>
      </c>
      <c r="F50" s="872">
        <v>26792806.260000002</v>
      </c>
      <c r="G50" s="1196">
        <v>-15010771.800000001</v>
      </c>
      <c r="H50" s="871">
        <v>11782034.460000001</v>
      </c>
      <c r="I50" s="872">
        <v>1205953620.8099999</v>
      </c>
      <c r="J50" s="870">
        <v>-87056623.640000001</v>
      </c>
      <c r="K50" s="871">
        <v>1118896997.1700001</v>
      </c>
    </row>
    <row r="51" spans="1:18" s="843" customFormat="1" ht="15.95" customHeight="1" x14ac:dyDescent="0.2">
      <c r="A51" s="873"/>
      <c r="B51" s="1682" t="s">
        <v>364</v>
      </c>
      <c r="C51" s="874">
        <v>49738767.509999998</v>
      </c>
      <c r="D51" s="862">
        <v>-481161.4</v>
      </c>
      <c r="E51" s="863">
        <v>49257606.109999999</v>
      </c>
      <c r="F51" s="861">
        <v>455838.69</v>
      </c>
      <c r="G51" s="1133">
        <v>-1300</v>
      </c>
      <c r="H51" s="863">
        <v>454538.69</v>
      </c>
      <c r="I51" s="861">
        <v>50194606.200000003</v>
      </c>
      <c r="J51" s="862">
        <v>-482461.4</v>
      </c>
      <c r="K51" s="863">
        <v>49712144.799999997</v>
      </c>
    </row>
    <row r="52" spans="1:18" s="843" customFormat="1" ht="15.95" customHeight="1" x14ac:dyDescent="0.2">
      <c r="A52" s="855"/>
      <c r="B52" s="1680" t="s">
        <v>383</v>
      </c>
      <c r="C52" s="856">
        <v>770578028.12999988</v>
      </c>
      <c r="D52" s="857">
        <v>-46715540.520000003</v>
      </c>
      <c r="E52" s="858">
        <v>723862487.61000001</v>
      </c>
      <c r="F52" s="859">
        <v>18021219.559999999</v>
      </c>
      <c r="G52" s="1197">
        <v>-9542116.1900000013</v>
      </c>
      <c r="H52" s="858">
        <v>8479103.3699999992</v>
      </c>
      <c r="I52" s="859">
        <v>788599247.68999994</v>
      </c>
      <c r="J52" s="857">
        <v>-56257656.710000008</v>
      </c>
      <c r="K52" s="858">
        <v>732341590.98000002</v>
      </c>
    </row>
    <row r="53" spans="1:18" s="843" customFormat="1" ht="15.95" customHeight="1" x14ac:dyDescent="0.2">
      <c r="A53" s="860"/>
      <c r="B53" s="1682" t="s">
        <v>364</v>
      </c>
      <c r="C53" s="861">
        <v>30072975.760000009</v>
      </c>
      <c r="D53" s="862">
        <v>-106890.69</v>
      </c>
      <c r="E53" s="863">
        <v>29966085.070000011</v>
      </c>
      <c r="F53" s="861">
        <v>286800</v>
      </c>
      <c r="G53" s="1133">
        <v>0</v>
      </c>
      <c r="H53" s="863">
        <v>286800</v>
      </c>
      <c r="I53" s="861">
        <v>30359775.760000009</v>
      </c>
      <c r="J53" s="862">
        <v>-106890.69</v>
      </c>
      <c r="K53" s="863">
        <v>30252885.070000011</v>
      </c>
    </row>
    <row r="54" spans="1:18" ht="15.95" customHeight="1" x14ac:dyDescent="0.2">
      <c r="A54" s="855"/>
      <c r="B54" s="1680" t="s">
        <v>384</v>
      </c>
      <c r="C54" s="856">
        <v>297095419.63999999</v>
      </c>
      <c r="D54" s="857">
        <v>-17451054.329999998</v>
      </c>
      <c r="E54" s="858">
        <v>279644365.30999988</v>
      </c>
      <c r="F54" s="859">
        <v>6932962.2699999996</v>
      </c>
      <c r="G54" s="1197">
        <v>-3884050.27</v>
      </c>
      <c r="H54" s="858">
        <v>3048912</v>
      </c>
      <c r="I54" s="859">
        <v>304028381.91000003</v>
      </c>
      <c r="J54" s="857">
        <v>-21335104.600000001</v>
      </c>
      <c r="K54" s="858">
        <v>282693277.31</v>
      </c>
    </row>
    <row r="55" spans="1:18" ht="15.95" customHeight="1" thickBot="1" x14ac:dyDescent="0.25">
      <c r="A55" s="864"/>
      <c r="B55" s="1683" t="s">
        <v>364</v>
      </c>
      <c r="C55" s="865">
        <v>11404458.27</v>
      </c>
      <c r="D55" s="1198">
        <v>153396</v>
      </c>
      <c r="E55" s="867">
        <v>11557854.27</v>
      </c>
      <c r="F55" s="865">
        <v>207400</v>
      </c>
      <c r="G55" s="1198">
        <v>0</v>
      </c>
      <c r="H55" s="867">
        <v>207400</v>
      </c>
      <c r="I55" s="865">
        <v>11611858.27</v>
      </c>
      <c r="J55" s="1198">
        <v>153396</v>
      </c>
      <c r="K55" s="867">
        <v>11765254.27</v>
      </c>
    </row>
    <row r="56" spans="1:18" s="843" customFormat="1" ht="15.95" customHeight="1" x14ac:dyDescent="0.2">
      <c r="A56" s="868"/>
      <c r="B56" s="1685" t="s">
        <v>385</v>
      </c>
      <c r="C56" s="869">
        <v>1095289446.3800001</v>
      </c>
      <c r="D56" s="870">
        <v>-58672443.590000004</v>
      </c>
      <c r="E56" s="871">
        <v>1036617002.79</v>
      </c>
      <c r="F56" s="872">
        <v>27420501.620000001</v>
      </c>
      <c r="G56" s="1196">
        <v>-13336256.560000001</v>
      </c>
      <c r="H56" s="871">
        <v>14084245.060000001</v>
      </c>
      <c r="I56" s="872">
        <v>1122709948</v>
      </c>
      <c r="J56" s="870">
        <v>-72008700.149999991</v>
      </c>
      <c r="K56" s="871">
        <v>1050701247.85</v>
      </c>
    </row>
    <row r="57" spans="1:18" s="843" customFormat="1" ht="15.95" customHeight="1" x14ac:dyDescent="0.2">
      <c r="A57" s="873"/>
      <c r="B57" s="1682" t="s">
        <v>364</v>
      </c>
      <c r="C57" s="874">
        <v>43963986.799999997</v>
      </c>
      <c r="D57" s="862">
        <v>-849766</v>
      </c>
      <c r="E57" s="863">
        <v>43114220.799999997</v>
      </c>
      <c r="F57" s="861">
        <v>997602</v>
      </c>
      <c r="G57" s="1133">
        <v>0</v>
      </c>
      <c r="H57" s="863">
        <v>997602</v>
      </c>
      <c r="I57" s="861">
        <v>44961588.799999997</v>
      </c>
      <c r="J57" s="862">
        <v>-849766</v>
      </c>
      <c r="K57" s="863">
        <v>44111822.799999997</v>
      </c>
      <c r="R57" s="843" t="s">
        <v>291</v>
      </c>
    </row>
    <row r="58" spans="1:18" s="843" customFormat="1" ht="15.95" customHeight="1" x14ac:dyDescent="0.2">
      <c r="A58" s="855"/>
      <c r="B58" s="1680" t="s">
        <v>386</v>
      </c>
      <c r="C58" s="856">
        <v>702724841.24000001</v>
      </c>
      <c r="D58" s="857">
        <v>-39837093.560000002</v>
      </c>
      <c r="E58" s="858">
        <v>662887747.67999995</v>
      </c>
      <c r="F58" s="859">
        <v>17328216.960000001</v>
      </c>
      <c r="G58" s="1197">
        <v>-8196352.6699999999</v>
      </c>
      <c r="H58" s="858">
        <v>9131864.2899999991</v>
      </c>
      <c r="I58" s="859">
        <v>720053058.19999993</v>
      </c>
      <c r="J58" s="857">
        <v>-48033446.229999997</v>
      </c>
      <c r="K58" s="858">
        <v>672019611.97000003</v>
      </c>
    </row>
    <row r="59" spans="1:18" s="843" customFormat="1" ht="15.95" customHeight="1" x14ac:dyDescent="0.2">
      <c r="A59" s="860"/>
      <c r="B59" s="1682" t="s">
        <v>364</v>
      </c>
      <c r="C59" s="861">
        <v>28327625.760000002</v>
      </c>
      <c r="D59" s="862">
        <v>-602770</v>
      </c>
      <c r="E59" s="863">
        <v>27724855.760000002</v>
      </c>
      <c r="F59" s="861">
        <v>629568</v>
      </c>
      <c r="G59" s="1133">
        <v>0</v>
      </c>
      <c r="H59" s="863">
        <v>629568</v>
      </c>
      <c r="I59" s="861">
        <v>28957193.760000002</v>
      </c>
      <c r="J59" s="862">
        <v>-602770</v>
      </c>
      <c r="K59" s="863">
        <v>28354423.760000002</v>
      </c>
    </row>
    <row r="60" spans="1:18" ht="15.95" customHeight="1" x14ac:dyDescent="0.2">
      <c r="A60" s="855"/>
      <c r="B60" s="1680" t="s">
        <v>387</v>
      </c>
      <c r="C60" s="856">
        <v>262787355.46000001</v>
      </c>
      <c r="D60" s="857">
        <v>-14006179.91</v>
      </c>
      <c r="E60" s="858">
        <v>248781175.55000001</v>
      </c>
      <c r="F60" s="859">
        <v>6738490.7999999998</v>
      </c>
      <c r="G60" s="1197">
        <v>-3297166.93</v>
      </c>
      <c r="H60" s="858">
        <v>3441323.87</v>
      </c>
      <c r="I60" s="859">
        <v>269525846.25999999</v>
      </c>
      <c r="J60" s="857">
        <v>-17303346.84</v>
      </c>
      <c r="K60" s="858">
        <v>252222499.41999999</v>
      </c>
    </row>
    <row r="61" spans="1:18" ht="15.95" customHeight="1" thickBot="1" x14ac:dyDescent="0.25">
      <c r="A61" s="864"/>
      <c r="B61" s="1683" t="s">
        <v>364</v>
      </c>
      <c r="C61" s="865">
        <v>9623716.7799999993</v>
      </c>
      <c r="D61" s="866">
        <v>-138820</v>
      </c>
      <c r="E61" s="867">
        <v>9484896.7799999993</v>
      </c>
      <c r="F61" s="865">
        <v>287264</v>
      </c>
      <c r="G61" s="1198">
        <v>0</v>
      </c>
      <c r="H61" s="867">
        <v>287264</v>
      </c>
      <c r="I61" s="865">
        <v>9910980.7799999993</v>
      </c>
      <c r="J61" s="866">
        <v>-138820</v>
      </c>
      <c r="K61" s="867">
        <v>9772160.7799999993</v>
      </c>
    </row>
    <row r="62" spans="1:18" ht="15.95" hidden="1" customHeight="1" outlineLevel="1" x14ac:dyDescent="0.2">
      <c r="A62" s="879"/>
      <c r="B62" s="1684" t="s">
        <v>60</v>
      </c>
      <c r="C62" s="875">
        <v>899688636.12999988</v>
      </c>
      <c r="D62" s="876">
        <v>-64860174.869999997</v>
      </c>
      <c r="E62" s="877">
        <v>834828461.25999999</v>
      </c>
      <c r="F62" s="878">
        <v>23126626</v>
      </c>
      <c r="G62" s="876">
        <v>-10491802.27</v>
      </c>
      <c r="H62" s="877">
        <v>12634823.73</v>
      </c>
      <c r="I62" s="878">
        <v>922815262.13</v>
      </c>
      <c r="J62" s="876">
        <v>-75351977.140000001</v>
      </c>
      <c r="K62" s="877">
        <v>847463284.99000013</v>
      </c>
      <c r="M62" s="880"/>
    </row>
    <row r="63" spans="1:18" ht="15.95" hidden="1" customHeight="1" outlineLevel="1" x14ac:dyDescent="0.2">
      <c r="A63" s="881"/>
      <c r="B63" s="1682" t="s">
        <v>364</v>
      </c>
      <c r="C63" s="861">
        <v>29211368.620000001</v>
      </c>
      <c r="D63" s="862">
        <v>-277460</v>
      </c>
      <c r="E63" s="863">
        <v>28933908.620000001</v>
      </c>
      <c r="F63" s="861">
        <v>507000</v>
      </c>
      <c r="G63" s="862">
        <v>0</v>
      </c>
      <c r="H63" s="863">
        <v>507000</v>
      </c>
      <c r="I63" s="861">
        <v>29718368.620000001</v>
      </c>
      <c r="J63" s="862">
        <v>-277460</v>
      </c>
      <c r="K63" s="863">
        <v>29440908.620000001</v>
      </c>
      <c r="M63" s="880"/>
    </row>
    <row r="64" spans="1:18" ht="15.95" hidden="1" customHeight="1" outlineLevel="1" x14ac:dyDescent="0.2">
      <c r="A64" s="879"/>
      <c r="B64" s="1684" t="s">
        <v>61</v>
      </c>
      <c r="C64" s="875">
        <v>579647397.22000003</v>
      </c>
      <c r="D64" s="876">
        <v>-44666978</v>
      </c>
      <c r="E64" s="877">
        <v>534980419.22000003</v>
      </c>
      <c r="F64" s="878">
        <v>14198248.6</v>
      </c>
      <c r="G64" s="876">
        <v>-6697535.0999999996</v>
      </c>
      <c r="H64" s="877">
        <v>7500713.5</v>
      </c>
      <c r="I64" s="878">
        <v>593845645.82000005</v>
      </c>
      <c r="J64" s="876">
        <v>-51364513.099999987</v>
      </c>
      <c r="K64" s="877">
        <v>542481132.71999991</v>
      </c>
      <c r="M64" s="880"/>
    </row>
    <row r="65" spans="1:13" s="883" customFormat="1" ht="15.95" hidden="1" customHeight="1" outlineLevel="1" x14ac:dyDescent="0.2">
      <c r="A65" s="881"/>
      <c r="B65" s="1682" t="s">
        <v>364</v>
      </c>
      <c r="C65" s="882">
        <v>17717798.440000001</v>
      </c>
      <c r="D65" s="862">
        <v>-21800</v>
      </c>
      <c r="E65" s="863">
        <v>17695998.440000001</v>
      </c>
      <c r="F65" s="861">
        <v>214300</v>
      </c>
      <c r="G65" s="862">
        <v>0</v>
      </c>
      <c r="H65" s="863">
        <v>214300</v>
      </c>
      <c r="I65" s="861">
        <v>17932098.440000001</v>
      </c>
      <c r="J65" s="862">
        <v>-21800</v>
      </c>
      <c r="K65" s="863">
        <v>17910298.440000001</v>
      </c>
      <c r="M65" s="1686"/>
    </row>
    <row r="66" spans="1:13" ht="15.95" hidden="1" customHeight="1" outlineLevel="1" x14ac:dyDescent="0.2">
      <c r="A66" s="1687"/>
      <c r="B66" s="1688" t="s">
        <v>62</v>
      </c>
      <c r="C66" s="878">
        <v>293509185.00999999</v>
      </c>
      <c r="D66" s="884">
        <v>-26843240.940000001</v>
      </c>
      <c r="E66" s="877">
        <v>266665944.06999999</v>
      </c>
      <c r="F66" s="878">
        <v>6942684.4800000004</v>
      </c>
      <c r="G66" s="884">
        <v>-3059970.15</v>
      </c>
      <c r="H66" s="877">
        <v>3882714.3299999991</v>
      </c>
      <c r="I66" s="878">
        <v>300451869.49000001</v>
      </c>
      <c r="J66" s="884">
        <v>-29903211.09</v>
      </c>
      <c r="K66" s="877">
        <v>270548658.39999998</v>
      </c>
    </row>
    <row r="67" spans="1:13" s="883" customFormat="1" ht="15.95" hidden="1" customHeight="1" outlineLevel="1" x14ac:dyDescent="0.2">
      <c r="A67" s="1689"/>
      <c r="B67" s="1690" t="s">
        <v>364</v>
      </c>
      <c r="C67" s="865">
        <v>8404312.3499999996</v>
      </c>
      <c r="D67" s="885">
        <v>0</v>
      </c>
      <c r="E67" s="867">
        <v>8404312.3499999996</v>
      </c>
      <c r="F67" s="865">
        <v>89400</v>
      </c>
      <c r="G67" s="885">
        <v>0</v>
      </c>
      <c r="H67" s="867">
        <v>89400</v>
      </c>
      <c r="I67" s="865">
        <v>8493712.3499999996</v>
      </c>
      <c r="J67" s="885">
        <v>0</v>
      </c>
      <c r="K67" s="867">
        <v>8493712.3499999996</v>
      </c>
    </row>
    <row r="68" spans="1:13" ht="15.95" hidden="1" customHeight="1" outlineLevel="1" x14ac:dyDescent="0.2">
      <c r="A68" s="1691"/>
      <c r="B68" s="1692" t="s">
        <v>63</v>
      </c>
      <c r="C68" s="878">
        <v>922759704.21000016</v>
      </c>
      <c r="D68" s="884">
        <v>-68982941.88000001</v>
      </c>
      <c r="E68" s="877">
        <v>853776762.32999992</v>
      </c>
      <c r="F68" s="886">
        <v>20106746.969999999</v>
      </c>
      <c r="G68" s="884">
        <v>-9753401.839999998</v>
      </c>
      <c r="H68" s="886">
        <v>10353345.130000001</v>
      </c>
      <c r="I68" s="878">
        <v>942866451.17999995</v>
      </c>
      <c r="J68" s="884">
        <v>-78736343.720000014</v>
      </c>
      <c r="K68" s="877">
        <v>864130107.46000016</v>
      </c>
    </row>
    <row r="69" spans="1:13" s="883" customFormat="1" ht="15.95" hidden="1" customHeight="1" outlineLevel="1" x14ac:dyDescent="0.2">
      <c r="A69" s="1693"/>
      <c r="B69" s="1679" t="s">
        <v>364</v>
      </c>
      <c r="C69" s="887">
        <v>24455065.100000001</v>
      </c>
      <c r="D69" s="888">
        <v>-374183.83</v>
      </c>
      <c r="E69" s="889">
        <v>24080881.27</v>
      </c>
      <c r="F69" s="890">
        <v>698884</v>
      </c>
      <c r="G69" s="888">
        <v>0</v>
      </c>
      <c r="H69" s="890">
        <v>698884</v>
      </c>
      <c r="I69" s="887">
        <v>25153949.100000001</v>
      </c>
      <c r="J69" s="888">
        <v>-374183.83</v>
      </c>
      <c r="K69" s="889">
        <v>24779765.27</v>
      </c>
    </row>
    <row r="70" spans="1:13" ht="15.95" hidden="1" customHeight="1" outlineLevel="1" x14ac:dyDescent="0.2">
      <c r="A70" s="1694"/>
      <c r="B70" s="1695" t="s">
        <v>64</v>
      </c>
      <c r="C70" s="891">
        <v>608526059.7700001</v>
      </c>
      <c r="D70" s="892">
        <v>-43506324.960000008</v>
      </c>
      <c r="E70" s="893">
        <v>565019734.80999994</v>
      </c>
      <c r="F70" s="894">
        <v>12725836.789999999</v>
      </c>
      <c r="G70" s="892">
        <v>-5936947.6200000001</v>
      </c>
      <c r="H70" s="894">
        <v>6788889.1699999999</v>
      </c>
      <c r="I70" s="891">
        <v>621251896.56000006</v>
      </c>
      <c r="J70" s="892">
        <v>-49443272.579999998</v>
      </c>
      <c r="K70" s="893">
        <v>571808623.9799999</v>
      </c>
    </row>
    <row r="71" spans="1:13" s="883" customFormat="1" ht="15.95" hidden="1" customHeight="1" outlineLevel="1" thickBot="1" x14ac:dyDescent="0.25">
      <c r="A71" s="1696"/>
      <c r="B71" s="1697" t="s">
        <v>364</v>
      </c>
      <c r="C71" s="895">
        <v>15586910.02</v>
      </c>
      <c r="D71" s="896">
        <v>-126291.83</v>
      </c>
      <c r="E71" s="897">
        <v>15460618.189999999</v>
      </c>
      <c r="F71" s="898">
        <v>372809</v>
      </c>
      <c r="G71" s="896">
        <v>0</v>
      </c>
      <c r="H71" s="898">
        <v>372809</v>
      </c>
      <c r="I71" s="895">
        <v>15959719.02</v>
      </c>
      <c r="J71" s="896">
        <v>-126291.83</v>
      </c>
      <c r="K71" s="897">
        <v>15833427.189999999</v>
      </c>
    </row>
    <row r="72" spans="1:13" hidden="1" outlineLevel="1" x14ac:dyDescent="0.2">
      <c r="A72" s="1694"/>
      <c r="B72" s="1695" t="s">
        <v>65</v>
      </c>
      <c r="C72" s="878">
        <v>311709534.56999999</v>
      </c>
      <c r="D72" s="884">
        <v>-24004844.170000002</v>
      </c>
      <c r="E72" s="877">
        <v>287704690.39999998</v>
      </c>
      <c r="F72" s="886">
        <v>6404791.7199999997</v>
      </c>
      <c r="G72" s="884">
        <v>-3001972.81</v>
      </c>
      <c r="H72" s="886">
        <v>3402818.9100000011</v>
      </c>
      <c r="I72" s="878">
        <v>318114326.29000002</v>
      </c>
      <c r="J72" s="884">
        <v>-27006816.98</v>
      </c>
      <c r="K72" s="877">
        <v>291107509.31</v>
      </c>
      <c r="M72" s="840" t="s">
        <v>16</v>
      </c>
    </row>
    <row r="73" spans="1:13" ht="13.5" hidden="1" customHeight="1" outlineLevel="1" thickBot="1" x14ac:dyDescent="0.25">
      <c r="A73" s="1698"/>
      <c r="B73" s="1699" t="s">
        <v>364</v>
      </c>
      <c r="C73" s="887">
        <v>8078257.7999999998</v>
      </c>
      <c r="D73" s="888">
        <v>-13191.83</v>
      </c>
      <c r="E73" s="889">
        <v>8065065.9699999997</v>
      </c>
      <c r="F73" s="890">
        <v>201290</v>
      </c>
      <c r="G73" s="888">
        <v>0</v>
      </c>
      <c r="H73" s="890">
        <v>201290</v>
      </c>
      <c r="I73" s="887">
        <v>8279547.7999999998</v>
      </c>
      <c r="J73" s="888">
        <v>-13191.83</v>
      </c>
      <c r="K73" s="889">
        <v>8266355.9699999997</v>
      </c>
    </row>
    <row r="74" spans="1:13" hidden="1" outlineLevel="1" x14ac:dyDescent="0.2">
      <c r="A74" s="1691"/>
      <c r="B74" s="1700" t="s">
        <v>66</v>
      </c>
      <c r="C74" s="899">
        <v>980654654.04000008</v>
      </c>
      <c r="D74" s="900">
        <v>-109714120.08</v>
      </c>
      <c r="E74" s="901">
        <v>870940533.95999992</v>
      </c>
      <c r="F74" s="902">
        <v>16612964.789999999</v>
      </c>
      <c r="G74" s="900">
        <v>-8599530.3200000003</v>
      </c>
      <c r="H74" s="902">
        <v>8013434.4700000016</v>
      </c>
      <c r="I74" s="899">
        <v>997267618.82999992</v>
      </c>
      <c r="J74" s="900">
        <v>-118313650.40000001</v>
      </c>
      <c r="K74" s="901">
        <v>878953968.42999995</v>
      </c>
    </row>
    <row r="75" spans="1:13" ht="13.5" hidden="1" customHeight="1" outlineLevel="1" x14ac:dyDescent="0.2">
      <c r="A75" s="1698"/>
      <c r="B75" s="903" t="s">
        <v>364</v>
      </c>
      <c r="C75" s="904">
        <v>21882596.940000001</v>
      </c>
      <c r="D75" s="905">
        <v>-1849265</v>
      </c>
      <c r="E75" s="906">
        <v>20033331.940000001</v>
      </c>
      <c r="F75" s="907">
        <v>373900</v>
      </c>
      <c r="G75" s="905">
        <v>0</v>
      </c>
      <c r="H75" s="907">
        <v>373900</v>
      </c>
      <c r="I75" s="904">
        <v>22256496.940000001</v>
      </c>
      <c r="J75" s="905">
        <v>-1849265</v>
      </c>
      <c r="K75" s="906">
        <v>20407231.940000001</v>
      </c>
    </row>
    <row r="76" spans="1:13" collapsed="1" x14ac:dyDescent="0.2">
      <c r="A76" s="1701" t="s">
        <v>388</v>
      </c>
      <c r="B76" s="1702"/>
      <c r="C76" s="1703"/>
      <c r="D76" s="1703"/>
      <c r="E76" s="1703"/>
      <c r="F76" s="1703"/>
      <c r="G76" s="1703"/>
      <c r="H76" s="1703"/>
      <c r="I76" s="1703"/>
      <c r="J76" s="1703"/>
      <c r="K76" s="1703"/>
    </row>
    <row r="77" spans="1:13" x14ac:dyDescent="0.2">
      <c r="A77" s="908" t="s">
        <v>389</v>
      </c>
    </row>
    <row r="78" spans="1:13" x14ac:dyDescent="0.2">
      <c r="A78" s="981" t="s">
        <v>498</v>
      </c>
      <c r="B78" s="909"/>
      <c r="C78" s="982"/>
      <c r="D78" s="1704" t="s">
        <v>390</v>
      </c>
      <c r="E78" s="1199"/>
      <c r="F78" s="1200"/>
      <c r="G78" s="1200"/>
    </row>
    <row r="79" spans="1:13" x14ac:dyDescent="0.2">
      <c r="A79" s="981" t="s">
        <v>499</v>
      </c>
      <c r="B79" s="910"/>
      <c r="C79" s="911"/>
      <c r="D79" s="1704" t="s">
        <v>391</v>
      </c>
      <c r="E79" s="1199"/>
      <c r="F79" s="1200"/>
      <c r="G79" s="1200"/>
    </row>
    <row r="80" spans="1:13" x14ac:dyDescent="0.2">
      <c r="A80" s="912" t="s">
        <v>500</v>
      </c>
      <c r="D80" s="1704" t="s">
        <v>392</v>
      </c>
      <c r="E80" s="1200"/>
      <c r="F80" s="1200"/>
      <c r="G80" s="1200"/>
    </row>
    <row r="81" spans="1:7" x14ac:dyDescent="0.2">
      <c r="A81" s="912" t="s">
        <v>501</v>
      </c>
      <c r="D81" s="1704" t="s">
        <v>393</v>
      </c>
      <c r="E81" s="1200"/>
      <c r="F81" s="1200"/>
      <c r="G81" s="1200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T58"/>
  <sheetViews>
    <sheetView showGridLines="0" zoomScaleNormal="100" workbookViewId="0">
      <selection activeCell="J4" sqref="J4"/>
    </sheetView>
  </sheetViews>
  <sheetFormatPr baseColWidth="10" defaultColWidth="11.42578125" defaultRowHeight="12.75" x14ac:dyDescent="0.2"/>
  <cols>
    <col min="1" max="1" width="8.140625" style="840" customWidth="1"/>
    <col min="2" max="2" width="22.85546875" style="840" customWidth="1"/>
    <col min="3" max="3" width="13.28515625" style="840" customWidth="1"/>
    <col min="4" max="4" width="13" style="840" customWidth="1"/>
    <col min="5" max="5" width="15.140625" style="840" customWidth="1"/>
    <col min="6" max="6" width="11" style="840" customWidth="1"/>
    <col min="7" max="7" width="13.28515625" style="840" customWidth="1"/>
    <col min="8" max="8" width="11" style="840" customWidth="1"/>
    <col min="9" max="9" width="16.42578125" style="840" customWidth="1"/>
    <col min="10" max="11" width="13.85546875" style="840" customWidth="1"/>
    <col min="12" max="12" width="4" style="840" customWidth="1"/>
    <col min="13" max="13" width="11.42578125" style="840"/>
    <col min="14" max="14" width="14.5703125" style="840" customWidth="1"/>
    <col min="15" max="15" width="17.140625" style="840" bestFit="1" customWidth="1"/>
    <col min="16" max="16" width="15.42578125" style="840" bestFit="1" customWidth="1"/>
    <col min="17" max="17" width="13.42578125" style="840" bestFit="1" customWidth="1"/>
    <col min="18" max="18" width="14" style="840" bestFit="1" customWidth="1"/>
    <col min="19" max="19" width="13.42578125" style="840" bestFit="1" customWidth="1"/>
    <col min="20" max="20" width="15.42578125" style="840" bestFit="1" customWidth="1"/>
    <col min="21" max="16384" width="11.42578125" style="840"/>
  </cols>
  <sheetData>
    <row r="2" spans="1:18" x14ac:dyDescent="0.2">
      <c r="A2" s="839" t="s">
        <v>0</v>
      </c>
    </row>
    <row r="3" spans="1:18" x14ac:dyDescent="0.2">
      <c r="A3" s="839"/>
    </row>
    <row r="4" spans="1:18" x14ac:dyDescent="0.2">
      <c r="A4" s="839" t="str">
        <f>A8</f>
        <v>Tabell 4-1-B  Økonomisk sosialhjelp - brutto og netto utgift - regnskapsført for perioden 01.01.-31.12.2022.  Bydelene.</v>
      </c>
    </row>
    <row r="5" spans="1:18" x14ac:dyDescent="0.2">
      <c r="A5" s="839"/>
    </row>
    <row r="6" spans="1:18" x14ac:dyDescent="0.2">
      <c r="A6" s="839"/>
    </row>
    <row r="7" spans="1:18" x14ac:dyDescent="0.2">
      <c r="A7" s="839"/>
    </row>
    <row r="8" spans="1:18" ht="13.5" customHeight="1" thickBot="1" x14ac:dyDescent="0.25">
      <c r="A8" s="841" t="s">
        <v>513</v>
      </c>
      <c r="B8" s="842"/>
      <c r="C8" s="842"/>
      <c r="D8" s="842"/>
      <c r="E8" s="842"/>
      <c r="F8" s="842"/>
      <c r="I8" s="843"/>
    </row>
    <row r="9" spans="1:18" s="843" customFormat="1" x14ac:dyDescent="0.2">
      <c r="A9" s="913"/>
      <c r="B9" s="1201"/>
      <c r="C9" s="1705" t="s">
        <v>353</v>
      </c>
      <c r="D9" s="1584"/>
      <c r="E9" s="1677"/>
      <c r="F9" s="1470" t="s">
        <v>354</v>
      </c>
      <c r="G9" s="1574"/>
      <c r="H9" s="1574"/>
      <c r="I9" s="1705" t="s">
        <v>355</v>
      </c>
      <c r="J9" s="1584"/>
      <c r="K9" s="1677"/>
      <c r="M9" s="1701" t="s">
        <v>394</v>
      </c>
    </row>
    <row r="10" spans="1:18" s="843" customFormat="1" ht="26.25" customHeight="1" thickBot="1" x14ac:dyDescent="0.25">
      <c r="A10" s="915" t="s">
        <v>3</v>
      </c>
      <c r="B10" s="1202" t="s">
        <v>4</v>
      </c>
      <c r="C10" s="1203" t="s">
        <v>356</v>
      </c>
      <c r="D10" s="1062" t="s">
        <v>357</v>
      </c>
      <c r="E10" s="853" t="s">
        <v>358</v>
      </c>
      <c r="F10" s="1204" t="s">
        <v>359</v>
      </c>
      <c r="G10" s="852" t="s">
        <v>360</v>
      </c>
      <c r="H10" s="1205" t="s">
        <v>358</v>
      </c>
      <c r="I10" s="1206" t="s">
        <v>361</v>
      </c>
      <c r="J10" s="1207" t="s">
        <v>362</v>
      </c>
      <c r="K10" s="1208" t="s">
        <v>358</v>
      </c>
      <c r="M10" s="908" t="s">
        <v>389</v>
      </c>
    </row>
    <row r="11" spans="1:18" x14ac:dyDescent="0.2">
      <c r="A11" s="916">
        <v>1</v>
      </c>
      <c r="B11" s="917" t="s">
        <v>14</v>
      </c>
      <c r="C11" s="1338">
        <v>196085993</v>
      </c>
      <c r="D11" s="1339">
        <v>2065871</v>
      </c>
      <c r="E11" s="1340">
        <v>2246900</v>
      </c>
      <c r="F11" s="1341">
        <v>1864716</v>
      </c>
      <c r="G11" s="1339">
        <v>194020122</v>
      </c>
      <c r="H11" s="1341">
        <v>382184</v>
      </c>
      <c r="I11" s="1342">
        <v>198332893</v>
      </c>
      <c r="J11" s="1343">
        <v>3930587</v>
      </c>
      <c r="K11" s="1344">
        <v>194402306</v>
      </c>
      <c r="M11" s="981" t="s">
        <v>498</v>
      </c>
      <c r="N11" s="982"/>
      <c r="O11" s="909"/>
      <c r="P11" s="1704" t="s">
        <v>390</v>
      </c>
      <c r="Q11" s="1210"/>
      <c r="R11" s="1210"/>
    </row>
    <row r="12" spans="1:18" s="883" customFormat="1" x14ac:dyDescent="0.2">
      <c r="A12" s="918"/>
      <c r="B12" s="919" t="s">
        <v>364</v>
      </c>
      <c r="C12" s="1345">
        <v>3242408</v>
      </c>
      <c r="D12" s="1346">
        <v>146940</v>
      </c>
      <c r="E12" s="1347">
        <v>0</v>
      </c>
      <c r="F12" s="1348">
        <v>0</v>
      </c>
      <c r="G12" s="1346">
        <v>3095468</v>
      </c>
      <c r="H12" s="1349">
        <v>0</v>
      </c>
      <c r="I12" s="1342">
        <v>3242408</v>
      </c>
      <c r="J12" s="1343">
        <v>146940</v>
      </c>
      <c r="K12" s="1350">
        <v>3095468</v>
      </c>
      <c r="M12" s="981" t="s">
        <v>499</v>
      </c>
      <c r="N12" s="982"/>
      <c r="O12" s="920"/>
      <c r="P12" s="1704" t="s">
        <v>391</v>
      </c>
      <c r="Q12" s="1200"/>
      <c r="R12" s="1200"/>
    </row>
    <row r="13" spans="1:18" s="883" customFormat="1" x14ac:dyDescent="0.2">
      <c r="A13" s="916">
        <v>2</v>
      </c>
      <c r="B13" s="921" t="s">
        <v>15</v>
      </c>
      <c r="C13" s="1351">
        <v>191027430</v>
      </c>
      <c r="D13" s="1352">
        <v>1137778</v>
      </c>
      <c r="E13" s="1353">
        <v>4723770</v>
      </c>
      <c r="F13" s="1354">
        <v>2350336</v>
      </c>
      <c r="G13" s="1352">
        <v>189889652</v>
      </c>
      <c r="H13" s="1354">
        <v>2373434</v>
      </c>
      <c r="I13" s="1355">
        <v>195751200</v>
      </c>
      <c r="J13" s="1356">
        <v>3488114</v>
      </c>
      <c r="K13" s="1344">
        <v>192263086</v>
      </c>
      <c r="M13" s="912" t="s">
        <v>500</v>
      </c>
      <c r="N13" s="909"/>
      <c r="O13" s="920"/>
      <c r="P13" s="1704" t="s">
        <v>392</v>
      </c>
      <c r="Q13" s="1200"/>
      <c r="R13" s="1200"/>
    </row>
    <row r="14" spans="1:18" s="883" customFormat="1" x14ac:dyDescent="0.2">
      <c r="A14" s="918"/>
      <c r="B14" s="919" t="s">
        <v>364</v>
      </c>
      <c r="C14" s="1357">
        <v>13661607</v>
      </c>
      <c r="D14" s="1358">
        <v>287080</v>
      </c>
      <c r="E14" s="1359">
        <v>645843</v>
      </c>
      <c r="F14" s="1360">
        <v>0</v>
      </c>
      <c r="G14" s="1358">
        <v>13374527</v>
      </c>
      <c r="H14" s="1361">
        <v>645843</v>
      </c>
      <c r="I14" s="1362">
        <v>14307450</v>
      </c>
      <c r="J14" s="1363">
        <v>287080</v>
      </c>
      <c r="K14" s="1350">
        <v>14020370</v>
      </c>
      <c r="M14" s="912" t="s">
        <v>501</v>
      </c>
      <c r="N14" s="909"/>
      <c r="O14" s="920"/>
      <c r="P14" s="1704" t="s">
        <v>393</v>
      </c>
      <c r="Q14" s="1200"/>
      <c r="R14" s="1200"/>
    </row>
    <row r="15" spans="1:18" s="883" customFormat="1" x14ac:dyDescent="0.2">
      <c r="A15" s="916">
        <v>3</v>
      </c>
      <c r="B15" s="921" t="s">
        <v>17</v>
      </c>
      <c r="C15" s="1364">
        <v>119516106</v>
      </c>
      <c r="D15" s="1365">
        <v>2794198</v>
      </c>
      <c r="E15" s="1347">
        <v>1519046</v>
      </c>
      <c r="F15" s="1349">
        <v>991865</v>
      </c>
      <c r="G15" s="1365">
        <v>116721908</v>
      </c>
      <c r="H15" s="1349">
        <v>527181</v>
      </c>
      <c r="I15" s="1342">
        <v>121035152</v>
      </c>
      <c r="J15" s="1343">
        <v>3786063</v>
      </c>
      <c r="K15" s="1344">
        <v>117249089</v>
      </c>
      <c r="P15" s="1706"/>
    </row>
    <row r="16" spans="1:18" s="883" customFormat="1" x14ac:dyDescent="0.2">
      <c r="A16" s="918"/>
      <c r="B16" s="919" t="s">
        <v>364</v>
      </c>
      <c r="C16" s="1345">
        <v>5806827</v>
      </c>
      <c r="D16" s="1346">
        <v>672064</v>
      </c>
      <c r="E16" s="1347">
        <v>0</v>
      </c>
      <c r="F16" s="1348">
        <v>0</v>
      </c>
      <c r="G16" s="1346">
        <v>5134763</v>
      </c>
      <c r="H16" s="1349">
        <v>0</v>
      </c>
      <c r="I16" s="1342">
        <v>5806827</v>
      </c>
      <c r="J16" s="1343">
        <v>672064</v>
      </c>
      <c r="K16" s="1344">
        <v>5134763</v>
      </c>
      <c r="P16" s="1706"/>
    </row>
    <row r="17" spans="1:20" s="883" customFormat="1" x14ac:dyDescent="0.2">
      <c r="A17" s="916">
        <v>4</v>
      </c>
      <c r="B17" s="921" t="s">
        <v>18</v>
      </c>
      <c r="C17" s="1351">
        <v>87776371</v>
      </c>
      <c r="D17" s="1352">
        <v>869827</v>
      </c>
      <c r="E17" s="1353">
        <v>2025078</v>
      </c>
      <c r="F17" s="1354">
        <v>1242308</v>
      </c>
      <c r="G17" s="1352">
        <v>86906544</v>
      </c>
      <c r="H17" s="1354">
        <v>782770</v>
      </c>
      <c r="I17" s="1355">
        <v>89801449</v>
      </c>
      <c r="J17" s="1356">
        <v>2112135</v>
      </c>
      <c r="K17" s="1366">
        <v>87689314</v>
      </c>
      <c r="P17" s="1706"/>
    </row>
    <row r="18" spans="1:20" s="883" customFormat="1" x14ac:dyDescent="0.2">
      <c r="A18" s="916"/>
      <c r="B18" s="924" t="s">
        <v>364</v>
      </c>
      <c r="C18" s="1345">
        <v>7842478</v>
      </c>
      <c r="D18" s="1346">
        <v>180145</v>
      </c>
      <c r="E18" s="1347">
        <v>83000</v>
      </c>
      <c r="F18" s="1348">
        <v>0</v>
      </c>
      <c r="G18" s="1346">
        <v>7662333</v>
      </c>
      <c r="H18" s="1349">
        <v>83000</v>
      </c>
      <c r="I18" s="1342">
        <v>7925478</v>
      </c>
      <c r="J18" s="1343">
        <v>180145</v>
      </c>
      <c r="K18" s="1344">
        <v>7745333</v>
      </c>
      <c r="P18" s="1706"/>
    </row>
    <row r="19" spans="1:20" s="883" customFormat="1" x14ac:dyDescent="0.2">
      <c r="A19" s="1211">
        <v>5</v>
      </c>
      <c r="B19" s="1212" t="s">
        <v>19</v>
      </c>
      <c r="C19" s="1351">
        <v>73972543</v>
      </c>
      <c r="D19" s="1352">
        <v>550973</v>
      </c>
      <c r="E19" s="1366">
        <v>2120951</v>
      </c>
      <c r="F19" s="1354">
        <v>1884390</v>
      </c>
      <c r="G19" s="1352">
        <v>73421570</v>
      </c>
      <c r="H19" s="1354">
        <v>236561</v>
      </c>
      <c r="I19" s="1355">
        <v>76093494</v>
      </c>
      <c r="J19" s="1356">
        <v>2435363</v>
      </c>
      <c r="K19" s="1366">
        <v>73658131</v>
      </c>
      <c r="P19" s="1706"/>
    </row>
    <row r="20" spans="1:20" s="883" customFormat="1" x14ac:dyDescent="0.2">
      <c r="A20" s="1213"/>
      <c r="B20" s="1214" t="s">
        <v>364</v>
      </c>
      <c r="C20" s="1357">
        <v>6604848</v>
      </c>
      <c r="D20" s="1358">
        <v>176684</v>
      </c>
      <c r="E20" s="1350">
        <v>44400</v>
      </c>
      <c r="F20" s="1360">
        <v>0</v>
      </c>
      <c r="G20" s="1358">
        <v>6428164</v>
      </c>
      <c r="H20" s="1361">
        <v>44400</v>
      </c>
      <c r="I20" s="1362">
        <v>6649248</v>
      </c>
      <c r="J20" s="1363">
        <v>176684</v>
      </c>
      <c r="K20" s="1350">
        <v>6472564</v>
      </c>
      <c r="P20" s="1706"/>
    </row>
    <row r="21" spans="1:20" s="883" customFormat="1" x14ac:dyDescent="0.2">
      <c r="A21" s="916">
        <v>6</v>
      </c>
      <c r="B21" s="917" t="s">
        <v>20</v>
      </c>
      <c r="C21" s="1364">
        <v>35566693</v>
      </c>
      <c r="D21" s="1365">
        <v>316100</v>
      </c>
      <c r="E21" s="1347">
        <v>291867</v>
      </c>
      <c r="F21" s="1349">
        <v>563424</v>
      </c>
      <c r="G21" s="1365">
        <v>35250593</v>
      </c>
      <c r="H21" s="1349">
        <v>-271557</v>
      </c>
      <c r="I21" s="1342">
        <v>35858560</v>
      </c>
      <c r="J21" s="1343">
        <v>879524</v>
      </c>
      <c r="K21" s="1344">
        <v>34979036</v>
      </c>
      <c r="P21" s="1706"/>
    </row>
    <row r="22" spans="1:20" s="883" customFormat="1" x14ac:dyDescent="0.2">
      <c r="A22" s="918"/>
      <c r="B22" s="919" t="s">
        <v>364</v>
      </c>
      <c r="C22" s="1357">
        <v>657000</v>
      </c>
      <c r="D22" s="1358">
        <v>62421</v>
      </c>
      <c r="E22" s="1359">
        <v>0</v>
      </c>
      <c r="F22" s="1360">
        <v>500</v>
      </c>
      <c r="G22" s="1358">
        <v>594579</v>
      </c>
      <c r="H22" s="1361">
        <v>-500</v>
      </c>
      <c r="I22" s="1362">
        <v>657000</v>
      </c>
      <c r="J22" s="1363">
        <v>62921</v>
      </c>
      <c r="K22" s="1350">
        <v>594079</v>
      </c>
      <c r="P22" s="1706"/>
    </row>
    <row r="23" spans="1:20" s="883" customFormat="1" x14ac:dyDescent="0.2">
      <c r="A23" s="916">
        <v>7</v>
      </c>
      <c r="B23" s="921" t="s">
        <v>21</v>
      </c>
      <c r="C23" s="1364">
        <v>43446465</v>
      </c>
      <c r="D23" s="1365">
        <v>818481</v>
      </c>
      <c r="E23" s="1347">
        <v>369260</v>
      </c>
      <c r="F23" s="1349">
        <v>347425</v>
      </c>
      <c r="G23" s="1365">
        <v>42627984</v>
      </c>
      <c r="H23" s="1349">
        <v>21835</v>
      </c>
      <c r="I23" s="1342">
        <v>43815725</v>
      </c>
      <c r="J23" s="1343">
        <v>1165906</v>
      </c>
      <c r="K23" s="1344">
        <v>42649819</v>
      </c>
      <c r="M23" s="1686"/>
      <c r="N23" s="1707"/>
      <c r="P23" s="1706"/>
      <c r="Q23" s="1686"/>
      <c r="R23" s="1686"/>
      <c r="S23" s="1686"/>
      <c r="T23" s="1686"/>
    </row>
    <row r="24" spans="1:20" s="883" customFormat="1" x14ac:dyDescent="0.2">
      <c r="A24" s="918"/>
      <c r="B24" s="919" t="s">
        <v>364</v>
      </c>
      <c r="C24" s="1345">
        <v>9977882</v>
      </c>
      <c r="D24" s="1346">
        <v>677526</v>
      </c>
      <c r="E24" s="1347">
        <v>17075</v>
      </c>
      <c r="F24" s="1348">
        <v>0</v>
      </c>
      <c r="G24" s="1346">
        <v>9300356</v>
      </c>
      <c r="H24" s="1349">
        <v>17075</v>
      </c>
      <c r="I24" s="1342">
        <v>9994957</v>
      </c>
      <c r="J24" s="1343">
        <v>677526</v>
      </c>
      <c r="K24" s="1344">
        <v>9317431</v>
      </c>
      <c r="M24" s="908"/>
      <c r="N24" s="908"/>
      <c r="P24" s="1060"/>
      <c r="Q24" s="908"/>
      <c r="R24" s="908"/>
      <c r="S24" s="908"/>
      <c r="T24" s="908"/>
    </row>
    <row r="25" spans="1:20" s="883" customFormat="1" x14ac:dyDescent="0.2">
      <c r="A25" s="916">
        <v>8</v>
      </c>
      <c r="B25" s="921" t="s">
        <v>22</v>
      </c>
      <c r="C25" s="1351">
        <v>60652054</v>
      </c>
      <c r="D25" s="1352">
        <v>581535</v>
      </c>
      <c r="E25" s="1353">
        <v>1458868</v>
      </c>
      <c r="F25" s="1354">
        <v>897124</v>
      </c>
      <c r="G25" s="1352">
        <v>60070519</v>
      </c>
      <c r="H25" s="1354">
        <v>561744</v>
      </c>
      <c r="I25" s="1355">
        <v>62110922</v>
      </c>
      <c r="J25" s="1356">
        <v>1478659</v>
      </c>
      <c r="K25" s="1366">
        <v>60632263</v>
      </c>
      <c r="M25" s="912"/>
      <c r="N25" s="912"/>
      <c r="P25" s="1061"/>
      <c r="Q25" s="912"/>
      <c r="R25" s="912"/>
      <c r="S25" s="912"/>
      <c r="T25" s="912"/>
    </row>
    <row r="26" spans="1:20" s="883" customFormat="1" x14ac:dyDescent="0.2">
      <c r="A26" s="918"/>
      <c r="B26" s="919" t="s">
        <v>364</v>
      </c>
      <c r="C26" s="1357">
        <v>7091801</v>
      </c>
      <c r="D26" s="1358">
        <v>188291</v>
      </c>
      <c r="E26" s="1359">
        <v>108000</v>
      </c>
      <c r="F26" s="1360">
        <v>0</v>
      </c>
      <c r="G26" s="1358">
        <v>6903510</v>
      </c>
      <c r="H26" s="1361">
        <v>108000</v>
      </c>
      <c r="I26" s="1362">
        <v>7199801</v>
      </c>
      <c r="J26" s="1363">
        <v>188291</v>
      </c>
      <c r="K26" s="1350">
        <v>7011510</v>
      </c>
      <c r="M26" s="912"/>
      <c r="N26" s="912"/>
      <c r="P26" s="1061"/>
      <c r="Q26" s="912"/>
      <c r="R26" s="912"/>
      <c r="S26" s="912"/>
      <c r="T26" s="912"/>
    </row>
    <row r="27" spans="1:20" s="883" customFormat="1" x14ac:dyDescent="0.2">
      <c r="A27" s="916">
        <v>9</v>
      </c>
      <c r="B27" s="921" t="s">
        <v>23</v>
      </c>
      <c r="C27" s="1364">
        <v>93579605</v>
      </c>
      <c r="D27" s="1365">
        <v>578677</v>
      </c>
      <c r="E27" s="1347">
        <v>1129100</v>
      </c>
      <c r="F27" s="1349">
        <v>816103</v>
      </c>
      <c r="G27" s="1365">
        <v>93000928</v>
      </c>
      <c r="H27" s="1349">
        <v>312997</v>
      </c>
      <c r="I27" s="1342">
        <v>94708705</v>
      </c>
      <c r="J27" s="1343">
        <v>1394780</v>
      </c>
      <c r="K27" s="1344">
        <v>93313925</v>
      </c>
      <c r="M27" s="912"/>
      <c r="N27" s="912"/>
      <c r="P27" s="1061"/>
      <c r="Q27" s="912"/>
      <c r="R27" s="912"/>
      <c r="S27" s="912"/>
      <c r="T27" s="912"/>
    </row>
    <row r="28" spans="1:20" s="883" customFormat="1" ht="13.5" thickBot="1" x14ac:dyDescent="0.25">
      <c r="A28" s="918"/>
      <c r="B28" s="919" t="s">
        <v>364</v>
      </c>
      <c r="C28" s="1345">
        <v>2804075</v>
      </c>
      <c r="D28" s="1346">
        <v>6815</v>
      </c>
      <c r="E28" s="1347">
        <v>0</v>
      </c>
      <c r="F28" s="1348">
        <v>18186</v>
      </c>
      <c r="G28" s="1346">
        <v>2797260</v>
      </c>
      <c r="H28" s="1349">
        <v>-18186</v>
      </c>
      <c r="I28" s="1342">
        <v>2804075</v>
      </c>
      <c r="J28" s="1343">
        <v>25001</v>
      </c>
      <c r="K28" s="1344">
        <v>2779074</v>
      </c>
      <c r="M28" s="912"/>
      <c r="N28" s="912"/>
      <c r="P28" s="1061"/>
      <c r="Q28" s="912"/>
      <c r="R28" s="912"/>
      <c r="S28" s="912"/>
      <c r="T28" s="912"/>
    </row>
    <row r="29" spans="1:20" s="883" customFormat="1" ht="13.5" thickBot="1" x14ac:dyDescent="0.25">
      <c r="A29" s="916">
        <v>10</v>
      </c>
      <c r="B29" s="921" t="s">
        <v>24</v>
      </c>
      <c r="C29" s="1351">
        <v>84989331</v>
      </c>
      <c r="D29" s="1352">
        <v>241405</v>
      </c>
      <c r="E29" s="1353">
        <v>1462575</v>
      </c>
      <c r="F29" s="1354">
        <v>782494</v>
      </c>
      <c r="G29" s="1367">
        <v>84747926</v>
      </c>
      <c r="H29" s="1354">
        <v>680081</v>
      </c>
      <c r="I29" s="1355">
        <v>86451906</v>
      </c>
      <c r="J29" s="1356">
        <v>1023899</v>
      </c>
      <c r="K29" s="1366">
        <v>85428007</v>
      </c>
      <c r="M29" s="1686"/>
      <c r="N29" s="1707"/>
      <c r="P29" s="1706"/>
      <c r="Q29" s="1686"/>
      <c r="R29" s="1686"/>
      <c r="S29" s="1686"/>
      <c r="T29" s="1686"/>
    </row>
    <row r="30" spans="1:20" s="883" customFormat="1" x14ac:dyDescent="0.2">
      <c r="A30" s="918"/>
      <c r="B30" s="919" t="s">
        <v>364</v>
      </c>
      <c r="C30" s="1357">
        <v>2737081</v>
      </c>
      <c r="D30" s="1358">
        <v>36237</v>
      </c>
      <c r="E30" s="1359">
        <v>111600</v>
      </c>
      <c r="F30" s="1360">
        <v>0</v>
      </c>
      <c r="G30" s="1358">
        <v>2700844</v>
      </c>
      <c r="H30" s="1361">
        <v>111600</v>
      </c>
      <c r="I30" s="1362">
        <v>2848681</v>
      </c>
      <c r="J30" s="1363">
        <v>36237</v>
      </c>
      <c r="K30" s="1350">
        <v>2812444</v>
      </c>
      <c r="M30" s="1686"/>
      <c r="N30" s="1707"/>
      <c r="P30" s="1706"/>
      <c r="Q30" s="1686"/>
      <c r="R30" s="1686"/>
      <c r="S30" s="1686"/>
      <c r="T30" s="1686"/>
    </row>
    <row r="31" spans="1:20" s="883" customFormat="1" x14ac:dyDescent="0.2">
      <c r="A31" s="916">
        <v>11</v>
      </c>
      <c r="B31" s="921" t="s">
        <v>25</v>
      </c>
      <c r="C31" s="1364">
        <v>92006182</v>
      </c>
      <c r="D31" s="1365">
        <v>1708628</v>
      </c>
      <c r="E31" s="1347">
        <v>560850</v>
      </c>
      <c r="F31" s="1349">
        <v>424318</v>
      </c>
      <c r="G31" s="1365">
        <v>90297554</v>
      </c>
      <c r="H31" s="1349">
        <v>136532</v>
      </c>
      <c r="I31" s="1342">
        <v>92567032</v>
      </c>
      <c r="J31" s="1343">
        <v>2132946</v>
      </c>
      <c r="K31" s="1344">
        <v>90434086</v>
      </c>
      <c r="M31" s="1686"/>
      <c r="N31" s="1707"/>
      <c r="P31" s="1706"/>
      <c r="Q31" s="1686"/>
      <c r="R31" s="1686"/>
      <c r="S31" s="1686"/>
      <c r="T31" s="1686"/>
    </row>
    <row r="32" spans="1:20" s="883" customFormat="1" x14ac:dyDescent="0.2">
      <c r="A32" s="918"/>
      <c r="B32" s="919" t="s">
        <v>364</v>
      </c>
      <c r="C32" s="1345">
        <v>3745623</v>
      </c>
      <c r="D32" s="1346">
        <v>508153</v>
      </c>
      <c r="E32" s="1347">
        <v>90750</v>
      </c>
      <c r="F32" s="1348">
        <v>0</v>
      </c>
      <c r="G32" s="1346">
        <v>3237470</v>
      </c>
      <c r="H32" s="1349">
        <v>90750</v>
      </c>
      <c r="I32" s="1342">
        <v>3836373</v>
      </c>
      <c r="J32" s="1343">
        <v>508153</v>
      </c>
      <c r="K32" s="1344">
        <v>3328220</v>
      </c>
      <c r="M32" s="1686"/>
      <c r="N32" s="1707"/>
      <c r="O32" s="1706"/>
      <c r="P32" s="1706"/>
      <c r="Q32" s="1686"/>
      <c r="R32" s="1686"/>
      <c r="S32" s="1686"/>
      <c r="T32" s="1686"/>
    </row>
    <row r="33" spans="1:20" s="883" customFormat="1" x14ac:dyDescent="0.2">
      <c r="A33" s="916">
        <v>12</v>
      </c>
      <c r="B33" s="921" t="s">
        <v>26</v>
      </c>
      <c r="C33" s="1351">
        <v>131047100</v>
      </c>
      <c r="D33" s="1352">
        <v>1108855</v>
      </c>
      <c r="E33" s="1353">
        <v>1274803</v>
      </c>
      <c r="F33" s="1354">
        <v>1182279</v>
      </c>
      <c r="G33" s="1352">
        <v>129938245</v>
      </c>
      <c r="H33" s="1354">
        <v>92524</v>
      </c>
      <c r="I33" s="1355">
        <v>132321903</v>
      </c>
      <c r="J33" s="1356">
        <v>2291134</v>
      </c>
      <c r="K33" s="1366">
        <v>130030769</v>
      </c>
      <c r="M33" s="1686"/>
      <c r="N33" s="1707"/>
      <c r="O33" s="1686"/>
      <c r="P33" s="1706"/>
      <c r="Q33" s="1686"/>
      <c r="R33" s="1686"/>
      <c r="S33" s="1686"/>
      <c r="T33" s="1686"/>
    </row>
    <row r="34" spans="1:20" s="883" customFormat="1" x14ac:dyDescent="0.2">
      <c r="A34" s="916"/>
      <c r="B34" s="924" t="s">
        <v>364</v>
      </c>
      <c r="C34" s="1357">
        <v>1812523</v>
      </c>
      <c r="D34" s="1358">
        <v>93400</v>
      </c>
      <c r="E34" s="1359">
        <v>0</v>
      </c>
      <c r="F34" s="1360">
        <v>96750</v>
      </c>
      <c r="G34" s="1358">
        <v>1719123</v>
      </c>
      <c r="H34" s="1361">
        <v>-96750</v>
      </c>
      <c r="I34" s="1362">
        <v>1812523</v>
      </c>
      <c r="J34" s="1363">
        <v>190150</v>
      </c>
      <c r="K34" s="1350">
        <v>1622373</v>
      </c>
      <c r="M34" s="1686"/>
      <c r="N34" s="1707"/>
      <c r="O34" s="1686"/>
      <c r="P34" s="1706"/>
      <c r="Q34" s="1686"/>
      <c r="R34" s="1686"/>
      <c r="S34" s="1686"/>
      <c r="T34" s="1686"/>
    </row>
    <row r="35" spans="1:20" s="883" customFormat="1" x14ac:dyDescent="0.2">
      <c r="A35" s="1211">
        <v>13</v>
      </c>
      <c r="B35" s="1212" t="s">
        <v>27</v>
      </c>
      <c r="C35" s="1351">
        <v>76575377</v>
      </c>
      <c r="D35" s="1352">
        <v>573092</v>
      </c>
      <c r="E35" s="1353">
        <v>1653205</v>
      </c>
      <c r="F35" s="1354">
        <v>1131184</v>
      </c>
      <c r="G35" s="1352">
        <v>76002285</v>
      </c>
      <c r="H35" s="1354">
        <v>522021</v>
      </c>
      <c r="I35" s="1355">
        <v>78228582</v>
      </c>
      <c r="J35" s="1356">
        <v>1704276</v>
      </c>
      <c r="K35" s="1366">
        <v>76524306</v>
      </c>
      <c r="M35" s="1686"/>
      <c r="O35" s="883" t="s">
        <v>16</v>
      </c>
      <c r="P35" s="1706"/>
    </row>
    <row r="36" spans="1:20" s="883" customFormat="1" x14ac:dyDescent="0.2">
      <c r="A36" s="1213"/>
      <c r="B36" s="1214" t="s">
        <v>364</v>
      </c>
      <c r="C36" s="1357">
        <v>5078826</v>
      </c>
      <c r="D36" s="1358">
        <v>84220</v>
      </c>
      <c r="E36" s="1359">
        <v>38000</v>
      </c>
      <c r="F36" s="1360">
        <v>37000</v>
      </c>
      <c r="G36" s="1358">
        <v>4994606</v>
      </c>
      <c r="H36" s="1361">
        <v>1000</v>
      </c>
      <c r="I36" s="1362">
        <v>5116826</v>
      </c>
      <c r="J36" s="1363">
        <v>121220</v>
      </c>
      <c r="K36" s="1350">
        <v>4995606</v>
      </c>
      <c r="M36" s="1686"/>
      <c r="P36" s="1706"/>
    </row>
    <row r="37" spans="1:20" s="883" customFormat="1" x14ac:dyDescent="0.2">
      <c r="A37" s="916">
        <v>14</v>
      </c>
      <c r="B37" s="917" t="s">
        <v>28</v>
      </c>
      <c r="C37" s="1364">
        <v>48145765</v>
      </c>
      <c r="D37" s="1365">
        <v>1516368</v>
      </c>
      <c r="E37" s="1347">
        <v>1444750</v>
      </c>
      <c r="F37" s="1349">
        <v>721268</v>
      </c>
      <c r="G37" s="1365">
        <v>46629397</v>
      </c>
      <c r="H37" s="1349">
        <v>723482</v>
      </c>
      <c r="I37" s="1342">
        <v>49590515</v>
      </c>
      <c r="J37" s="1343">
        <v>2237636</v>
      </c>
      <c r="K37" s="1344">
        <v>47352879</v>
      </c>
      <c r="M37" s="1686"/>
      <c r="O37" s="922"/>
    </row>
    <row r="38" spans="1:20" s="883" customFormat="1" x14ac:dyDescent="0.2">
      <c r="A38" s="918"/>
      <c r="B38" s="919" t="s">
        <v>364</v>
      </c>
      <c r="C38" s="1345">
        <v>7979070</v>
      </c>
      <c r="D38" s="1346">
        <v>552722</v>
      </c>
      <c r="E38" s="1347">
        <v>74700</v>
      </c>
      <c r="F38" s="1348">
        <v>0</v>
      </c>
      <c r="G38" s="1346">
        <v>7426348</v>
      </c>
      <c r="H38" s="1349">
        <v>74700</v>
      </c>
      <c r="I38" s="1342">
        <v>8053770</v>
      </c>
      <c r="J38" s="1343">
        <v>552722</v>
      </c>
      <c r="K38" s="1344">
        <v>7501048</v>
      </c>
      <c r="M38" s="1686"/>
      <c r="O38" s="1708"/>
    </row>
    <row r="39" spans="1:20" s="883" customFormat="1" x14ac:dyDescent="0.2">
      <c r="A39" s="916">
        <v>15</v>
      </c>
      <c r="B39" s="921" t="s">
        <v>29</v>
      </c>
      <c r="C39" s="1351">
        <v>137643054</v>
      </c>
      <c r="D39" s="1352">
        <v>739678</v>
      </c>
      <c r="E39" s="1353">
        <v>2255877</v>
      </c>
      <c r="F39" s="1354">
        <v>824515</v>
      </c>
      <c r="G39" s="1352">
        <v>136903376</v>
      </c>
      <c r="H39" s="1354">
        <v>1431362</v>
      </c>
      <c r="I39" s="1355">
        <v>139898931</v>
      </c>
      <c r="J39" s="1356">
        <v>1564193</v>
      </c>
      <c r="K39" s="1366">
        <v>138334738</v>
      </c>
      <c r="M39" s="1686"/>
      <c r="O39" s="923"/>
    </row>
    <row r="40" spans="1:20" s="883" customFormat="1" ht="13.5" thickBot="1" x14ac:dyDescent="0.25">
      <c r="A40" s="916"/>
      <c r="B40" s="924" t="s">
        <v>364</v>
      </c>
      <c r="C40" s="1345">
        <v>6422257</v>
      </c>
      <c r="D40" s="1346">
        <v>8118</v>
      </c>
      <c r="E40" s="1347">
        <v>0</v>
      </c>
      <c r="F40" s="1348">
        <v>3300</v>
      </c>
      <c r="G40" s="1346">
        <v>6414139</v>
      </c>
      <c r="H40" s="1349">
        <v>-3300</v>
      </c>
      <c r="I40" s="1342">
        <v>6422257</v>
      </c>
      <c r="J40" s="1343">
        <v>11418</v>
      </c>
      <c r="K40" s="1344">
        <v>6410839</v>
      </c>
      <c r="M40" s="1686"/>
      <c r="O40" s="925"/>
    </row>
    <row r="41" spans="1:20" s="883" customFormat="1" x14ac:dyDescent="0.2">
      <c r="A41" s="1174"/>
      <c r="B41" s="1709" t="s">
        <v>502</v>
      </c>
      <c r="C41" s="1338">
        <v>1473197203</v>
      </c>
      <c r="D41" s="1339">
        <v>15606844</v>
      </c>
      <c r="E41" s="1340">
        <v>24536900</v>
      </c>
      <c r="F41" s="1341">
        <v>16023749</v>
      </c>
      <c r="G41" s="1339">
        <v>1457590359</v>
      </c>
      <c r="H41" s="1341">
        <v>8513151</v>
      </c>
      <c r="I41" s="1368">
        <v>1497734103</v>
      </c>
      <c r="J41" s="1369">
        <v>31630593</v>
      </c>
      <c r="K41" s="1370">
        <v>1466103510</v>
      </c>
      <c r="M41" s="1686"/>
      <c r="O41" s="925"/>
    </row>
    <row r="42" spans="1:20" s="883" customFormat="1" ht="13.5" customHeight="1" thickBot="1" x14ac:dyDescent="0.25">
      <c r="A42" s="1175"/>
      <c r="B42" s="1710" t="s">
        <v>364</v>
      </c>
      <c r="C42" s="1345">
        <v>85464308</v>
      </c>
      <c r="D42" s="1346">
        <v>3680815</v>
      </c>
      <c r="E42" s="1347">
        <v>1213368</v>
      </c>
      <c r="F42" s="1348">
        <v>155736</v>
      </c>
      <c r="G42" s="1346">
        <v>81783493</v>
      </c>
      <c r="H42" s="1349">
        <v>1057632</v>
      </c>
      <c r="I42" s="1342">
        <v>86677676</v>
      </c>
      <c r="J42" s="1343">
        <v>3836551</v>
      </c>
      <c r="K42" s="1344">
        <v>82841125</v>
      </c>
      <c r="M42" s="1686"/>
      <c r="O42" s="925"/>
    </row>
    <row r="43" spans="1:20" s="883" customFormat="1" x14ac:dyDescent="0.2">
      <c r="A43" s="840"/>
      <c r="B43" s="1711" t="s">
        <v>503</v>
      </c>
      <c r="C43" s="1338">
        <v>887672759</v>
      </c>
      <c r="D43" s="1339">
        <v>8284364</v>
      </c>
      <c r="E43" s="1340">
        <v>15513850</v>
      </c>
      <c r="F43" s="1341">
        <v>11034016</v>
      </c>
      <c r="G43" s="1339">
        <v>879388395</v>
      </c>
      <c r="H43" s="1341">
        <v>4479834</v>
      </c>
      <c r="I43" s="1368">
        <v>903186609</v>
      </c>
      <c r="J43" s="1369">
        <v>19318380</v>
      </c>
      <c r="K43" s="1370">
        <v>883868229</v>
      </c>
      <c r="M43" s="1686"/>
      <c r="O43" s="925"/>
    </row>
    <row r="44" spans="1:20" s="883" customFormat="1" ht="13.5" customHeight="1" thickBot="1" x14ac:dyDescent="0.25">
      <c r="A44" s="840"/>
      <c r="B44" s="1712" t="s">
        <v>364</v>
      </c>
      <c r="C44" s="1371">
        <v>38664304</v>
      </c>
      <c r="D44" s="1372">
        <v>1612563</v>
      </c>
      <c r="E44" s="1373">
        <v>300775</v>
      </c>
      <c r="F44" s="1374">
        <v>152536</v>
      </c>
      <c r="G44" s="1372">
        <v>37051741</v>
      </c>
      <c r="H44" s="1375">
        <v>148239</v>
      </c>
      <c r="I44" s="1376">
        <v>38965079</v>
      </c>
      <c r="J44" s="1377">
        <v>1765099</v>
      </c>
      <c r="K44" s="1378">
        <v>37199980</v>
      </c>
      <c r="M44" s="1686"/>
      <c r="O44" s="925"/>
    </row>
    <row r="45" spans="1:20" s="883" customFormat="1" x14ac:dyDescent="0.2">
      <c r="A45" s="840"/>
      <c r="B45" s="1711" t="s">
        <v>395</v>
      </c>
      <c r="C45" s="1338">
        <v>1343092742</v>
      </c>
      <c r="D45" s="1339">
        <v>13508965</v>
      </c>
      <c r="E45" s="1340">
        <v>29536014</v>
      </c>
      <c r="F45" s="1341">
        <v>19532763</v>
      </c>
      <c r="G45" s="1339">
        <v>1329579378</v>
      </c>
      <c r="H45" s="1341">
        <v>10003251</v>
      </c>
      <c r="I45" s="1368">
        <v>1372628756</v>
      </c>
      <c r="J45" s="1369">
        <v>33046127</v>
      </c>
      <c r="K45" s="1370">
        <v>1339582629</v>
      </c>
      <c r="M45" s="1686"/>
      <c r="O45" s="925"/>
    </row>
    <row r="46" spans="1:20" s="883" customFormat="1" ht="13.5" customHeight="1" thickBot="1" x14ac:dyDescent="0.25">
      <c r="A46" s="840"/>
      <c r="B46" s="1713" t="s">
        <v>364</v>
      </c>
      <c r="C46" s="1345">
        <v>40595448</v>
      </c>
      <c r="D46" s="1346">
        <v>1619245</v>
      </c>
      <c r="E46" s="1347">
        <v>500550</v>
      </c>
      <c r="F46" s="1348">
        <v>597501</v>
      </c>
      <c r="G46" s="1346">
        <v>38976203</v>
      </c>
      <c r="H46" s="1349">
        <v>-96951</v>
      </c>
      <c r="I46" s="1342">
        <v>41095998</v>
      </c>
      <c r="J46" s="1343">
        <v>2216746</v>
      </c>
      <c r="K46" s="1344">
        <v>38879252</v>
      </c>
      <c r="M46" s="1686"/>
      <c r="O46" s="925"/>
    </row>
    <row r="47" spans="1:20" s="883" customFormat="1" x14ac:dyDescent="0.2">
      <c r="A47" s="1278"/>
      <c r="B47" s="1711" t="s">
        <v>396</v>
      </c>
      <c r="C47" s="1338">
        <v>891020968</v>
      </c>
      <c r="D47" s="1339">
        <v>8868607</v>
      </c>
      <c r="E47" s="1340">
        <v>19541520</v>
      </c>
      <c r="F47" s="1341">
        <v>12478426</v>
      </c>
      <c r="G47" s="1339">
        <v>882152361</v>
      </c>
      <c r="H47" s="1341">
        <v>7063094</v>
      </c>
      <c r="I47" s="1368">
        <v>910562488</v>
      </c>
      <c r="J47" s="1369">
        <v>21347033</v>
      </c>
      <c r="K47" s="1370">
        <v>889215455</v>
      </c>
      <c r="M47" s="1686"/>
      <c r="O47" s="925"/>
    </row>
    <row r="48" spans="1:20" s="883" customFormat="1" ht="13.5" thickBot="1" x14ac:dyDescent="0.25">
      <c r="A48" s="1278"/>
      <c r="B48" s="1712" t="s">
        <v>364</v>
      </c>
      <c r="C48" s="1371">
        <v>26739196</v>
      </c>
      <c r="D48" s="1372">
        <v>1099388</v>
      </c>
      <c r="E48" s="1373">
        <v>394650</v>
      </c>
      <c r="F48" s="1374">
        <v>422570</v>
      </c>
      <c r="G48" s="1372">
        <v>25639808</v>
      </c>
      <c r="H48" s="1375">
        <v>-27920</v>
      </c>
      <c r="I48" s="1376">
        <v>27133846</v>
      </c>
      <c r="J48" s="1377">
        <v>1521958</v>
      </c>
      <c r="K48" s="1378">
        <v>25611888</v>
      </c>
      <c r="M48" s="1686"/>
      <c r="O48" s="925"/>
    </row>
    <row r="49" spans="1:16" x14ac:dyDescent="0.2">
      <c r="A49" s="1174"/>
      <c r="B49" s="1711" t="s">
        <v>397</v>
      </c>
      <c r="C49" s="899">
        <v>1366795034.3099999</v>
      </c>
      <c r="D49" s="1180">
        <v>100574011.98999999</v>
      </c>
      <c r="E49" s="901">
        <f>SUM(C49-D49)</f>
        <v>1266221022.3199999</v>
      </c>
      <c r="F49" s="902">
        <v>28782413.68</v>
      </c>
      <c r="G49" s="1180">
        <v>17154690.120000001</v>
      </c>
      <c r="H49" s="902">
        <f>SUM(F49-G49)</f>
        <v>11627723.559999999</v>
      </c>
      <c r="I49" s="1215">
        <f t="shared" ref="I49:J52" si="0">SUM(C49+F49)</f>
        <v>1395577447.99</v>
      </c>
      <c r="J49" s="1216">
        <f t="shared" si="0"/>
        <v>117728702.11</v>
      </c>
      <c r="K49" s="1217">
        <f>SUM(I49-J49)</f>
        <v>1277848745.8800001</v>
      </c>
    </row>
    <row r="50" spans="1:16" ht="13.5" customHeight="1" thickBot="1" x14ac:dyDescent="0.25">
      <c r="A50" s="1175"/>
      <c r="B50" s="1713" t="s">
        <v>364</v>
      </c>
      <c r="C50" s="887">
        <v>60694594.18999999</v>
      </c>
      <c r="D50" s="1181">
        <v>4293150.8600000003</v>
      </c>
      <c r="E50" s="877">
        <f>SUM(C50-D50)</f>
        <v>56401443.329999991</v>
      </c>
      <c r="F50" s="890">
        <v>1168776</v>
      </c>
      <c r="G50" s="1181">
        <v>738752.31</v>
      </c>
      <c r="H50" s="886">
        <f>SUM(F50-G50)</f>
        <v>430023.68999999994</v>
      </c>
      <c r="I50" s="1192">
        <f t="shared" si="0"/>
        <v>61863370.18999999</v>
      </c>
      <c r="J50" s="1209">
        <f t="shared" si="0"/>
        <v>5031903.17</v>
      </c>
      <c r="K50" s="1193">
        <f>SUM(I50-J50)</f>
        <v>56831467.019999988</v>
      </c>
    </row>
    <row r="51" spans="1:16" x14ac:dyDescent="0.2">
      <c r="A51" s="1174"/>
      <c r="B51" s="1711" t="s">
        <v>398</v>
      </c>
      <c r="C51" s="899">
        <v>907167252.38999999</v>
      </c>
      <c r="D51" s="1180">
        <v>66184695.659999996</v>
      </c>
      <c r="E51" s="901">
        <f>SUM(C51-D51)</f>
        <v>840982556.73000002</v>
      </c>
      <c r="F51" s="902">
        <v>18349534.670000002</v>
      </c>
      <c r="G51" s="1180">
        <v>11012887.210000001</v>
      </c>
      <c r="H51" s="902">
        <f>SUM(F51-G51)</f>
        <v>7336647.4600000009</v>
      </c>
      <c r="I51" s="1215">
        <f t="shared" si="0"/>
        <v>925516787.05999994</v>
      </c>
      <c r="J51" s="1216">
        <f t="shared" si="0"/>
        <v>77197582.870000005</v>
      </c>
      <c r="K51" s="1217">
        <f>SUM(I51-J51)</f>
        <v>848319204.18999994</v>
      </c>
    </row>
    <row r="52" spans="1:16" ht="13.5" customHeight="1" thickBot="1" x14ac:dyDescent="0.25">
      <c r="A52" s="1175"/>
      <c r="B52" s="1712" t="s">
        <v>364</v>
      </c>
      <c r="C52" s="904">
        <v>41149773.349999987</v>
      </c>
      <c r="D52" s="1188">
        <v>3017186.48</v>
      </c>
      <c r="E52" s="1189">
        <f>SUM(C52-D52)</f>
        <v>38132586.86999999</v>
      </c>
      <c r="F52" s="907">
        <v>827376</v>
      </c>
      <c r="G52" s="1188">
        <v>500764.52</v>
      </c>
      <c r="H52" s="1218">
        <f>SUM(F52-G52)</f>
        <v>326611.48</v>
      </c>
      <c r="I52" s="1219">
        <f t="shared" si="0"/>
        <v>41977149.349999987</v>
      </c>
      <c r="J52" s="1220">
        <f t="shared" si="0"/>
        <v>3517951</v>
      </c>
      <c r="K52" s="1221">
        <f>SUM(I52-J52)</f>
        <v>38459198.349999987</v>
      </c>
      <c r="P52" s="840" t="s">
        <v>16</v>
      </c>
    </row>
    <row r="53" spans="1:16" x14ac:dyDescent="0.2">
      <c r="A53" s="1174"/>
      <c r="B53" s="1714" t="s">
        <v>399</v>
      </c>
      <c r="C53" s="878">
        <v>1344601307.73</v>
      </c>
      <c r="D53" s="1173">
        <v>83554713.86999999</v>
      </c>
      <c r="E53" s="1177">
        <v>1261046593.8599999</v>
      </c>
      <c r="F53" s="886">
        <v>29005486.969999999</v>
      </c>
      <c r="G53" s="1173">
        <v>17107143.899999999</v>
      </c>
      <c r="H53" s="1222">
        <v>11898343.07</v>
      </c>
      <c r="I53" s="878">
        <v>1400815645.9100001</v>
      </c>
      <c r="J53" s="1173">
        <v>100661857.77</v>
      </c>
      <c r="K53" s="1177">
        <v>1300153788.1400001</v>
      </c>
    </row>
    <row r="54" spans="1:16" ht="13.5" customHeight="1" thickBot="1" x14ac:dyDescent="0.25">
      <c r="A54" s="1175"/>
      <c r="B54" s="1715" t="s">
        <v>364</v>
      </c>
      <c r="C54" s="904">
        <v>68637620.910000011</v>
      </c>
      <c r="D54" s="1134">
        <v>4161621.540000001</v>
      </c>
      <c r="E54" s="1176">
        <v>64475999.369999997</v>
      </c>
      <c r="F54" s="907">
        <v>1187920.77</v>
      </c>
      <c r="G54" s="1134">
        <v>768340.21000000008</v>
      </c>
      <c r="H54" s="1223">
        <v>419580.56000000011</v>
      </c>
      <c r="I54" s="904">
        <v>69825541.680000007</v>
      </c>
      <c r="J54" s="1134">
        <v>4929961.75</v>
      </c>
      <c r="K54" s="1176">
        <v>64895579.93</v>
      </c>
    </row>
    <row r="55" spans="1:16" ht="13.5" customHeight="1" thickTop="1" x14ac:dyDescent="0.2">
      <c r="A55" s="1174"/>
      <c r="B55" s="1716" t="s">
        <v>400</v>
      </c>
      <c r="C55" s="878">
        <v>844824311.57000005</v>
      </c>
      <c r="D55" s="876">
        <v>-59143595.369999997</v>
      </c>
      <c r="E55" s="1177">
        <v>785680716.19999981</v>
      </c>
      <c r="F55" s="1224">
        <v>17884613.940000001</v>
      </c>
      <c r="G55" s="1103">
        <v>-10731316.470000001</v>
      </c>
      <c r="H55" s="1225">
        <v>7153297.4700000007</v>
      </c>
      <c r="I55" s="878">
        <v>862708925.51000011</v>
      </c>
      <c r="J55" s="876">
        <v>-69874911.840000004</v>
      </c>
      <c r="K55" s="1177">
        <v>792834013.66999984</v>
      </c>
    </row>
    <row r="56" spans="1:16" ht="13.5" customHeight="1" thickBot="1" x14ac:dyDescent="0.25">
      <c r="A56" s="1175"/>
      <c r="B56" s="1715" t="s">
        <v>364</v>
      </c>
      <c r="C56" s="904">
        <v>41820575.409999996</v>
      </c>
      <c r="D56" s="1064">
        <v>-2903727.9499999988</v>
      </c>
      <c r="E56" s="1176">
        <v>38916847.460000001</v>
      </c>
      <c r="F56" s="907">
        <v>686581.26</v>
      </c>
      <c r="G56" s="1064">
        <v>-487331.90000000008</v>
      </c>
      <c r="H56" s="1223">
        <v>199249.36</v>
      </c>
      <c r="I56" s="904">
        <v>42507156.670000002</v>
      </c>
      <c r="J56" s="1064">
        <v>-3391059.85</v>
      </c>
      <c r="K56" s="1176">
        <v>39116096.82</v>
      </c>
    </row>
    <row r="58" spans="1:16" x14ac:dyDescent="0.2">
      <c r="A58" s="1048" t="s">
        <v>401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W64"/>
  <sheetViews>
    <sheetView showGridLines="0" zoomScaleNormal="100" workbookViewId="0">
      <selection activeCell="Q7" sqref="Q7"/>
    </sheetView>
  </sheetViews>
  <sheetFormatPr baseColWidth="10" defaultColWidth="11.42578125" defaultRowHeight="12.75" outlineLevelRow="1" x14ac:dyDescent="0.2"/>
  <cols>
    <col min="1" max="1" width="4.28515625" style="840" customWidth="1"/>
    <col min="2" max="2" width="21.140625" style="840" customWidth="1"/>
    <col min="3" max="3" width="13.5703125" style="840" customWidth="1"/>
    <col min="4" max="4" width="15.140625" style="840" customWidth="1"/>
    <col min="5" max="10" width="11" style="840" customWidth="1"/>
    <col min="11" max="11" width="15.42578125" style="840" customWidth="1"/>
    <col min="12" max="12" width="11" style="840" customWidth="1"/>
    <col min="13" max="13" width="15" style="840" customWidth="1"/>
    <col min="14" max="14" width="11.42578125" style="840"/>
    <col min="15" max="15" width="15.28515625" style="840" bestFit="1" customWidth="1"/>
    <col min="16" max="19" width="11.42578125" style="840"/>
    <col min="20" max="20" width="12.7109375" style="840" bestFit="1" customWidth="1"/>
    <col min="21" max="16384" width="11.42578125" style="840"/>
  </cols>
  <sheetData>
    <row r="2" spans="1:23" x14ac:dyDescent="0.2">
      <c r="A2" s="839" t="s">
        <v>0</v>
      </c>
    </row>
    <row r="3" spans="1:23" x14ac:dyDescent="0.2">
      <c r="A3" s="839"/>
    </row>
    <row r="4" spans="1:23" x14ac:dyDescent="0.2">
      <c r="A4" s="839" t="str">
        <f>A8</f>
        <v>Tabell 4-1-C  Økonomisk sosialhjelp - brutto stønad (bidrag og lån) til klienter - regnskapsført for perioden 01.01.-31.12</v>
      </c>
    </row>
    <row r="5" spans="1:23" x14ac:dyDescent="0.2">
      <c r="A5" s="839"/>
    </row>
    <row r="6" spans="1:23" x14ac:dyDescent="0.2">
      <c r="A6" s="839"/>
      <c r="P6" s="1048"/>
    </row>
    <row r="7" spans="1:23" x14ac:dyDescent="0.2">
      <c r="A7" s="839"/>
    </row>
    <row r="8" spans="1:23" ht="34.5" customHeight="1" thickBot="1" x14ac:dyDescent="0.25">
      <c r="A8" s="841" t="s">
        <v>504</v>
      </c>
      <c r="B8" s="842"/>
      <c r="C8" s="842"/>
      <c r="D8" s="842"/>
      <c r="E8" s="842"/>
      <c r="F8" s="842"/>
      <c r="I8" s="843"/>
    </row>
    <row r="9" spans="1:23" s="843" customFormat="1" ht="18" customHeight="1" thickBot="1" x14ac:dyDescent="0.25">
      <c r="A9" s="913"/>
      <c r="B9" s="914"/>
      <c r="C9" s="1471" t="s">
        <v>402</v>
      </c>
      <c r="D9" s="1717"/>
      <c r="E9" s="1717"/>
      <c r="F9" s="1717"/>
      <c r="G9" s="1717"/>
      <c r="H9" s="1717"/>
      <c r="I9" s="1717"/>
      <c r="J9" s="1717"/>
      <c r="K9" s="1718" t="s">
        <v>403</v>
      </c>
      <c r="L9" s="1719" t="s">
        <v>404</v>
      </c>
      <c r="M9" s="1719" t="s">
        <v>405</v>
      </c>
    </row>
    <row r="10" spans="1:23" s="843" customFormat="1" ht="48" customHeight="1" thickBot="1" x14ac:dyDescent="0.25">
      <c r="A10" s="915" t="s">
        <v>3</v>
      </c>
      <c r="B10" s="847" t="s">
        <v>4</v>
      </c>
      <c r="C10" s="1051" t="s">
        <v>406</v>
      </c>
      <c r="D10" s="1052" t="s">
        <v>407</v>
      </c>
      <c r="E10" s="1052" t="s">
        <v>408</v>
      </c>
      <c r="F10" s="1052" t="s">
        <v>409</v>
      </c>
      <c r="G10" s="1052" t="s">
        <v>410</v>
      </c>
      <c r="H10" s="1052" t="s">
        <v>411</v>
      </c>
      <c r="I10" s="1052" t="s">
        <v>412</v>
      </c>
      <c r="J10" s="1053" t="s">
        <v>413</v>
      </c>
      <c r="K10" s="1720"/>
      <c r="L10" s="1721"/>
      <c r="M10" s="1721"/>
    </row>
    <row r="11" spans="1:23" ht="15.95" customHeight="1" x14ac:dyDescent="0.2">
      <c r="A11" s="918">
        <v>1</v>
      </c>
      <c r="B11" s="927" t="s">
        <v>14</v>
      </c>
      <c r="C11" s="1055">
        <v>62510550</v>
      </c>
      <c r="D11" s="1056">
        <v>104311833</v>
      </c>
      <c r="E11" s="1056">
        <v>7905095</v>
      </c>
      <c r="F11" s="1056">
        <v>6390047</v>
      </c>
      <c r="G11" s="1056">
        <v>151778</v>
      </c>
      <c r="H11" s="1056">
        <v>6529391</v>
      </c>
      <c r="I11" s="1056">
        <v>8185230</v>
      </c>
      <c r="J11" s="1057">
        <v>102069</v>
      </c>
      <c r="K11" s="1049">
        <v>196085993</v>
      </c>
      <c r="L11" s="928">
        <v>2144831</v>
      </c>
      <c r="M11" s="929">
        <v>198230824</v>
      </c>
    </row>
    <row r="12" spans="1:23" ht="15.95" customHeight="1" x14ac:dyDescent="0.2">
      <c r="A12" s="930">
        <v>2</v>
      </c>
      <c r="B12" s="931" t="s">
        <v>15</v>
      </c>
      <c r="C12" s="1058">
        <v>60801621</v>
      </c>
      <c r="D12" s="1054">
        <v>91270645</v>
      </c>
      <c r="E12" s="1054">
        <v>17272804</v>
      </c>
      <c r="F12" s="1054">
        <v>5648828</v>
      </c>
      <c r="G12" s="1054">
        <v>251263</v>
      </c>
      <c r="H12" s="1054">
        <v>9092687</v>
      </c>
      <c r="I12" s="1054">
        <v>6679660</v>
      </c>
      <c r="J12" s="1059">
        <v>9924</v>
      </c>
      <c r="K12" s="1050">
        <v>191027430</v>
      </c>
      <c r="L12" s="929">
        <v>4713847</v>
      </c>
      <c r="M12" s="929">
        <v>195741277</v>
      </c>
    </row>
    <row r="13" spans="1:23" ht="15.95" customHeight="1" x14ac:dyDescent="0.2">
      <c r="A13" s="930">
        <v>3</v>
      </c>
      <c r="B13" s="931" t="s">
        <v>17</v>
      </c>
      <c r="C13" s="1058">
        <v>40606811</v>
      </c>
      <c r="D13" s="1054">
        <v>60360997</v>
      </c>
      <c r="E13" s="1054">
        <v>5566769</v>
      </c>
      <c r="F13" s="1054">
        <v>3580779</v>
      </c>
      <c r="G13" s="1054">
        <v>85224</v>
      </c>
      <c r="H13" s="1054">
        <v>5321999</v>
      </c>
      <c r="I13" s="1054">
        <v>3921793</v>
      </c>
      <c r="J13" s="1059">
        <v>39606</v>
      </c>
      <c r="K13" s="1050">
        <v>119483979</v>
      </c>
      <c r="L13" s="929">
        <v>1442626</v>
      </c>
      <c r="M13" s="929">
        <v>120926605</v>
      </c>
    </row>
    <row r="14" spans="1:23" ht="15.95" customHeight="1" x14ac:dyDescent="0.2">
      <c r="A14" s="930">
        <v>4</v>
      </c>
      <c r="B14" s="931" t="s">
        <v>18</v>
      </c>
      <c r="C14" s="1058">
        <v>25016599</v>
      </c>
      <c r="D14" s="1054">
        <v>49784669</v>
      </c>
      <c r="E14" s="1054">
        <v>3506396</v>
      </c>
      <c r="F14" s="1054">
        <v>2570561</v>
      </c>
      <c r="G14" s="1054">
        <v>66738</v>
      </c>
      <c r="H14" s="1054">
        <v>3387233</v>
      </c>
      <c r="I14" s="1054">
        <v>3344382</v>
      </c>
      <c r="J14" s="1059">
        <v>0</v>
      </c>
      <c r="K14" s="1050">
        <v>87676579</v>
      </c>
      <c r="L14" s="929">
        <v>2025078</v>
      </c>
      <c r="M14" s="929">
        <v>89701657</v>
      </c>
    </row>
    <row r="15" spans="1:23" ht="15.95" customHeight="1" x14ac:dyDescent="0.2">
      <c r="A15" s="930">
        <v>5</v>
      </c>
      <c r="B15" s="931" t="s">
        <v>19</v>
      </c>
      <c r="C15" s="1058">
        <v>23640648</v>
      </c>
      <c r="D15" s="1054">
        <v>37498120</v>
      </c>
      <c r="E15" s="1054">
        <v>4132137</v>
      </c>
      <c r="F15" s="1054">
        <v>2940393</v>
      </c>
      <c r="G15" s="1054">
        <v>116016</v>
      </c>
      <c r="H15" s="1054">
        <v>2968284</v>
      </c>
      <c r="I15" s="1054">
        <v>2587867</v>
      </c>
      <c r="J15" s="1059">
        <v>89078</v>
      </c>
      <c r="K15" s="1050">
        <v>73972543</v>
      </c>
      <c r="L15" s="929">
        <v>2031873</v>
      </c>
      <c r="M15" s="929">
        <v>76004416</v>
      </c>
    </row>
    <row r="16" spans="1:23" ht="15.95" customHeight="1" x14ac:dyDescent="0.2">
      <c r="A16" s="930">
        <v>6</v>
      </c>
      <c r="B16" s="931" t="s">
        <v>20</v>
      </c>
      <c r="C16" s="1058">
        <v>10277332</v>
      </c>
      <c r="D16" s="1054">
        <v>19344199</v>
      </c>
      <c r="E16" s="1054">
        <v>1883526</v>
      </c>
      <c r="F16" s="1054">
        <v>862490</v>
      </c>
      <c r="G16" s="1054">
        <v>51535</v>
      </c>
      <c r="H16" s="1054">
        <v>1695505</v>
      </c>
      <c r="I16" s="1054">
        <v>1452106</v>
      </c>
      <c r="J16" s="1059">
        <v>0</v>
      </c>
      <c r="K16" s="1050">
        <v>35566693</v>
      </c>
      <c r="L16" s="929">
        <v>291867</v>
      </c>
      <c r="M16" s="929">
        <v>35858560</v>
      </c>
      <c r="W16" s="1048" t="s">
        <v>16</v>
      </c>
    </row>
    <row r="17" spans="1:16" ht="15.95" customHeight="1" x14ac:dyDescent="0.2">
      <c r="A17" s="930">
        <v>7</v>
      </c>
      <c r="B17" s="931" t="s">
        <v>21</v>
      </c>
      <c r="C17" s="1058">
        <v>15202778</v>
      </c>
      <c r="D17" s="1054">
        <v>21209057</v>
      </c>
      <c r="E17" s="1054">
        <v>801888</v>
      </c>
      <c r="F17" s="1054">
        <v>1723397</v>
      </c>
      <c r="G17" s="1054">
        <v>0</v>
      </c>
      <c r="H17" s="1054">
        <v>3058830</v>
      </c>
      <c r="I17" s="1054">
        <v>1445864</v>
      </c>
      <c r="J17" s="1059">
        <v>4650</v>
      </c>
      <c r="K17" s="1050">
        <v>43446465</v>
      </c>
      <c r="L17" s="929">
        <v>364610</v>
      </c>
      <c r="M17" s="929">
        <v>43811075</v>
      </c>
    </row>
    <row r="18" spans="1:16" ht="15.95" customHeight="1" x14ac:dyDescent="0.2">
      <c r="A18" s="930">
        <v>8</v>
      </c>
      <c r="B18" s="931" t="s">
        <v>22</v>
      </c>
      <c r="C18" s="1058">
        <v>18878453</v>
      </c>
      <c r="D18" s="1054">
        <v>30044890</v>
      </c>
      <c r="E18" s="1054">
        <v>2665229</v>
      </c>
      <c r="F18" s="1054">
        <v>1964020</v>
      </c>
      <c r="G18" s="1054">
        <v>43448</v>
      </c>
      <c r="H18" s="1054">
        <v>4748766</v>
      </c>
      <c r="I18" s="1054">
        <v>2305756</v>
      </c>
      <c r="J18" s="1059">
        <v>1493</v>
      </c>
      <c r="K18" s="1050">
        <v>60652054</v>
      </c>
      <c r="L18" s="929">
        <v>1457375</v>
      </c>
      <c r="M18" s="929">
        <v>62109429</v>
      </c>
    </row>
    <row r="19" spans="1:16" ht="15.95" customHeight="1" x14ac:dyDescent="0.2">
      <c r="A19" s="930">
        <v>9</v>
      </c>
      <c r="B19" s="931" t="s">
        <v>23</v>
      </c>
      <c r="C19" s="1058">
        <v>28578404</v>
      </c>
      <c r="D19" s="1054">
        <v>53260825</v>
      </c>
      <c r="E19" s="1054">
        <v>2278869</v>
      </c>
      <c r="F19" s="1054">
        <v>2079983</v>
      </c>
      <c r="G19" s="1054">
        <v>148410</v>
      </c>
      <c r="H19" s="1054">
        <v>3262298</v>
      </c>
      <c r="I19" s="1054">
        <v>3922194</v>
      </c>
      <c r="J19" s="1059">
        <v>48622</v>
      </c>
      <c r="K19" s="1050">
        <v>93579605</v>
      </c>
      <c r="L19" s="929">
        <v>1080479</v>
      </c>
      <c r="M19" s="929">
        <v>94660083</v>
      </c>
    </row>
    <row r="20" spans="1:16" ht="15.95" customHeight="1" x14ac:dyDescent="0.2">
      <c r="A20" s="930">
        <v>10</v>
      </c>
      <c r="B20" s="931" t="s">
        <v>24</v>
      </c>
      <c r="C20" s="1058">
        <v>26184785</v>
      </c>
      <c r="D20" s="1054">
        <v>43322649</v>
      </c>
      <c r="E20" s="1054">
        <v>5558165</v>
      </c>
      <c r="F20" s="1054">
        <v>2281766</v>
      </c>
      <c r="G20" s="1054">
        <v>206025</v>
      </c>
      <c r="H20" s="1054">
        <v>3178906</v>
      </c>
      <c r="I20" s="1054">
        <v>4257034</v>
      </c>
      <c r="J20" s="1059">
        <v>0</v>
      </c>
      <c r="K20" s="1050">
        <v>84989331</v>
      </c>
      <c r="L20" s="929">
        <v>1462575</v>
      </c>
      <c r="M20" s="929">
        <v>86451906</v>
      </c>
    </row>
    <row r="21" spans="1:16" ht="15.95" customHeight="1" x14ac:dyDescent="0.2">
      <c r="A21" s="930">
        <v>11</v>
      </c>
      <c r="B21" s="931" t="s">
        <v>25</v>
      </c>
      <c r="C21" s="1058">
        <v>25637874</v>
      </c>
      <c r="D21" s="1054">
        <v>53439796</v>
      </c>
      <c r="E21" s="1054">
        <v>4254584</v>
      </c>
      <c r="F21" s="1054">
        <v>2042462</v>
      </c>
      <c r="G21" s="1054">
        <v>212071</v>
      </c>
      <c r="H21" s="1054">
        <v>3064537</v>
      </c>
      <c r="I21" s="1054">
        <v>3354858</v>
      </c>
      <c r="J21" s="1059">
        <v>0</v>
      </c>
      <c r="K21" s="1050">
        <v>92006182</v>
      </c>
      <c r="L21" s="929">
        <v>560850</v>
      </c>
      <c r="M21" s="929">
        <v>92567032</v>
      </c>
    </row>
    <row r="22" spans="1:16" ht="15.95" customHeight="1" x14ac:dyDescent="0.2">
      <c r="A22" s="930">
        <v>12</v>
      </c>
      <c r="B22" s="931" t="s">
        <v>26</v>
      </c>
      <c r="C22" s="1058">
        <v>41662637</v>
      </c>
      <c r="D22" s="1054">
        <v>71980970</v>
      </c>
      <c r="E22" s="1054">
        <v>3740471</v>
      </c>
      <c r="F22" s="1379">
        <v>3459600</v>
      </c>
      <c r="G22" s="1054">
        <v>680860</v>
      </c>
      <c r="H22" s="1054">
        <v>4156856</v>
      </c>
      <c r="I22" s="1054">
        <v>5311496</v>
      </c>
      <c r="J22" s="1059">
        <v>54211</v>
      </c>
      <c r="K22" s="1050">
        <v>131047100</v>
      </c>
      <c r="L22" s="929">
        <v>1220592</v>
      </c>
      <c r="M22" s="929">
        <v>132267693</v>
      </c>
    </row>
    <row r="23" spans="1:16" ht="15.95" customHeight="1" x14ac:dyDescent="0.2">
      <c r="A23" s="930">
        <v>13</v>
      </c>
      <c r="B23" s="931" t="s">
        <v>27</v>
      </c>
      <c r="C23" s="1058">
        <v>26023735</v>
      </c>
      <c r="D23" s="1054">
        <v>38953589</v>
      </c>
      <c r="E23" s="1054">
        <v>3075496</v>
      </c>
      <c r="F23" s="1054">
        <v>1793272</v>
      </c>
      <c r="G23" s="1054">
        <v>276078</v>
      </c>
      <c r="H23" s="1054">
        <v>3641604</v>
      </c>
      <c r="I23" s="1054">
        <v>2799835</v>
      </c>
      <c r="J23" s="1059">
        <v>11768</v>
      </c>
      <c r="K23" s="1050">
        <v>76575377</v>
      </c>
      <c r="L23" s="929">
        <v>1641437</v>
      </c>
      <c r="M23" s="929">
        <v>78216814</v>
      </c>
    </row>
    <row r="24" spans="1:16" ht="15.95" customHeight="1" x14ac:dyDescent="0.2">
      <c r="A24" s="930">
        <v>14</v>
      </c>
      <c r="B24" s="931" t="s">
        <v>28</v>
      </c>
      <c r="C24" s="1058">
        <v>15513218</v>
      </c>
      <c r="D24" s="1054">
        <v>22840579</v>
      </c>
      <c r="E24" s="1054">
        <v>2106546</v>
      </c>
      <c r="F24" s="1054">
        <v>3091743</v>
      </c>
      <c r="G24" s="1054">
        <v>84342</v>
      </c>
      <c r="H24" s="1054">
        <v>2275208</v>
      </c>
      <c r="I24" s="1054">
        <v>2234129</v>
      </c>
      <c r="J24" s="1059">
        <v>0</v>
      </c>
      <c r="K24" s="1050">
        <v>48145765</v>
      </c>
      <c r="L24" s="929">
        <v>1444750</v>
      </c>
      <c r="M24" s="929">
        <v>49590515</v>
      </c>
      <c r="O24" t="s">
        <v>16</v>
      </c>
      <c r="P24" t="s">
        <v>16</v>
      </c>
    </row>
    <row r="25" spans="1:16" ht="15.95" customHeight="1" thickBot="1" x14ac:dyDescent="0.25">
      <c r="A25" s="932">
        <v>15</v>
      </c>
      <c r="B25" s="921" t="s">
        <v>29</v>
      </c>
      <c r="C25" s="1093">
        <v>39888116</v>
      </c>
      <c r="D25" s="1094">
        <v>78115941</v>
      </c>
      <c r="E25" s="1094">
        <v>6081389</v>
      </c>
      <c r="F25" s="1094">
        <v>3717840</v>
      </c>
      <c r="G25" s="1094">
        <v>313691</v>
      </c>
      <c r="H25" s="1094">
        <v>4676278</v>
      </c>
      <c r="I25" s="1094">
        <v>4793362</v>
      </c>
      <c r="J25" s="1095">
        <v>56437</v>
      </c>
      <c r="K25" s="1096">
        <v>137643054</v>
      </c>
      <c r="L25" s="1097">
        <v>2199440</v>
      </c>
      <c r="M25" s="1097">
        <v>139842494</v>
      </c>
    </row>
    <row r="26" spans="1:16" ht="15.95" customHeight="1" x14ac:dyDescent="0.2">
      <c r="A26" s="1722"/>
      <c r="B26" s="1723" t="s">
        <v>505</v>
      </c>
      <c r="C26" s="1380">
        <v>434399826</v>
      </c>
      <c r="D26" s="1381">
        <v>736785170</v>
      </c>
      <c r="E26" s="1381">
        <v>67753868</v>
      </c>
      <c r="F26" s="1381">
        <v>42353909</v>
      </c>
      <c r="G26" s="1381">
        <v>2411401</v>
      </c>
      <c r="H26" s="1381">
        <v>57416778</v>
      </c>
      <c r="I26" s="1381">
        <v>53795731</v>
      </c>
      <c r="J26" s="1382">
        <v>406090</v>
      </c>
      <c r="K26" s="1383">
        <v>1395322773</v>
      </c>
      <c r="L26" s="1384">
        <v>22440793</v>
      </c>
      <c r="M26" s="1385">
        <v>1417763566</v>
      </c>
    </row>
    <row r="27" spans="1:16" ht="15.95" customHeight="1" x14ac:dyDescent="0.2">
      <c r="A27" s="1724"/>
      <c r="B27" s="1725" t="s">
        <v>506</v>
      </c>
      <c r="C27" s="1726">
        <v>270585885</v>
      </c>
      <c r="D27" s="1727">
        <v>488233188</v>
      </c>
      <c r="E27" s="1727">
        <v>39685539</v>
      </c>
      <c r="F27" s="1727">
        <v>26225146</v>
      </c>
      <c r="G27" s="1727">
        <v>1471618</v>
      </c>
      <c r="H27" s="1727">
        <v>35808778</v>
      </c>
      <c r="I27" s="1727">
        <v>24674013</v>
      </c>
      <c r="J27" s="1728">
        <v>178711</v>
      </c>
      <c r="K27" s="1729">
        <v>886862878</v>
      </c>
      <c r="L27" s="1730">
        <v>15335140</v>
      </c>
      <c r="M27" s="1731">
        <v>902198018</v>
      </c>
    </row>
    <row r="28" spans="1:16" ht="15.95" customHeight="1" x14ac:dyDescent="0.2">
      <c r="A28" s="1724"/>
      <c r="B28" s="1732" t="s">
        <v>414</v>
      </c>
      <c r="C28" s="1726">
        <v>403897865</v>
      </c>
      <c r="D28" s="1727">
        <v>713066336</v>
      </c>
      <c r="E28" s="1727">
        <v>46844739</v>
      </c>
      <c r="F28" s="1727">
        <v>27821598</v>
      </c>
      <c r="G28" s="1727">
        <v>2370104</v>
      </c>
      <c r="H28" s="1727">
        <v>41675461</v>
      </c>
      <c r="I28" s="1727">
        <v>37377095</v>
      </c>
      <c r="J28" s="1728">
        <v>360592</v>
      </c>
      <c r="K28" s="1729">
        <v>1273413788</v>
      </c>
      <c r="L28" s="1730">
        <v>27566571</v>
      </c>
      <c r="M28" s="1731">
        <v>1300980361</v>
      </c>
    </row>
    <row r="29" spans="1:16" ht="15.95" customHeight="1" x14ac:dyDescent="0.2">
      <c r="A29" s="1733"/>
      <c r="B29" s="1725" t="s">
        <v>415</v>
      </c>
      <c r="C29" s="1386">
        <v>287979738</v>
      </c>
      <c r="D29" s="1387">
        <v>502178571</v>
      </c>
      <c r="E29" s="1387">
        <v>28269816</v>
      </c>
      <c r="F29" s="1387">
        <v>17564832</v>
      </c>
      <c r="G29" s="1387">
        <v>1758546</v>
      </c>
      <c r="H29" s="1387">
        <v>26598891</v>
      </c>
      <c r="I29" s="1387">
        <v>25639229</v>
      </c>
      <c r="J29" s="1388">
        <v>133150</v>
      </c>
      <c r="K29" s="1389">
        <v>890122773</v>
      </c>
      <c r="L29" s="1390">
        <v>19408370</v>
      </c>
      <c r="M29" s="1391">
        <v>909531143</v>
      </c>
    </row>
    <row r="30" spans="1:16" ht="15.95" customHeight="1" thickBot="1" x14ac:dyDescent="0.25">
      <c r="A30" s="1734"/>
      <c r="B30" s="1735" t="s">
        <v>366</v>
      </c>
      <c r="C30" s="1392">
        <v>114342526</v>
      </c>
      <c r="D30" s="1393">
        <v>199073691</v>
      </c>
      <c r="E30" s="1393">
        <v>10984550</v>
      </c>
      <c r="F30" s="1393">
        <v>6711772</v>
      </c>
      <c r="G30" s="1393">
        <v>781646</v>
      </c>
      <c r="H30" s="1393">
        <v>9235460</v>
      </c>
      <c r="I30" s="1393">
        <v>9493178</v>
      </c>
      <c r="J30" s="1394">
        <v>42203</v>
      </c>
      <c r="K30" s="1395">
        <v>350665025</v>
      </c>
      <c r="L30" s="1396">
        <v>7726044</v>
      </c>
      <c r="M30" s="1397">
        <v>358391069</v>
      </c>
    </row>
    <row r="31" spans="1:16" ht="15.95" customHeight="1" x14ac:dyDescent="0.2">
      <c r="A31" s="1722"/>
      <c r="B31" s="1723" t="s">
        <v>416</v>
      </c>
      <c r="C31" s="1736">
        <v>453066210.71999991</v>
      </c>
      <c r="D31" s="1737">
        <v>768633449.77999973</v>
      </c>
      <c r="E31" s="1737">
        <v>44449869.559999987</v>
      </c>
      <c r="F31" s="1737">
        <v>26191545.629999999</v>
      </c>
      <c r="G31" s="1737">
        <v>3804993.040000001</v>
      </c>
      <c r="H31" s="1737">
        <v>41307418.219999999</v>
      </c>
      <c r="I31" s="1737">
        <v>28857968.050000001</v>
      </c>
      <c r="J31" s="1738">
        <v>483579.30999999988</v>
      </c>
      <c r="K31" s="1739">
        <v>1366795034.3099999</v>
      </c>
      <c r="L31" s="1740">
        <v>28782413.68</v>
      </c>
      <c r="M31" s="1741">
        <v>1395577447.99</v>
      </c>
    </row>
    <row r="32" spans="1:16" ht="15.95" customHeight="1" x14ac:dyDescent="0.2">
      <c r="A32" s="1733"/>
      <c r="B32" s="1725" t="s">
        <v>417</v>
      </c>
      <c r="C32" s="1742">
        <v>304518338.02999997</v>
      </c>
      <c r="D32" s="1743">
        <v>514019864.26999998</v>
      </c>
      <c r="E32" s="1743">
        <v>27258071.359999999</v>
      </c>
      <c r="F32" s="1743">
        <v>16002550.02</v>
      </c>
      <c r="G32" s="1743">
        <v>2715689.33</v>
      </c>
      <c r="H32" s="1743">
        <v>25021697.609999999</v>
      </c>
      <c r="I32" s="1743">
        <v>17322638.359999999</v>
      </c>
      <c r="J32" s="1744">
        <v>308403.40999999997</v>
      </c>
      <c r="K32" s="1745">
        <f>SUM(C32:J32)</f>
        <v>907167252.38999999</v>
      </c>
      <c r="L32" s="1746">
        <v>18349534.670000002</v>
      </c>
      <c r="M32" s="1747">
        <f>SUM(K32+L32)</f>
        <v>925516787.05999994</v>
      </c>
    </row>
    <row r="33" spans="1:19" ht="15.95" customHeight="1" thickBot="1" x14ac:dyDescent="0.25">
      <c r="A33" s="1734"/>
      <c r="B33" s="1735" t="s">
        <v>369</v>
      </c>
      <c r="C33" s="1748">
        <v>110513784.55</v>
      </c>
      <c r="D33" s="1749">
        <v>193268353.84</v>
      </c>
      <c r="E33" s="1749">
        <v>9314470.1999999993</v>
      </c>
      <c r="F33" s="1749">
        <v>6660045.5500000007</v>
      </c>
      <c r="G33" s="1749">
        <v>992596.63000000012</v>
      </c>
      <c r="H33" s="1749">
        <v>8891626.0399999991</v>
      </c>
      <c r="I33" s="1749">
        <v>7509625.5799999991</v>
      </c>
      <c r="J33" s="1750">
        <v>52576.59</v>
      </c>
      <c r="K33" s="1751">
        <f>SUM(C33:J33)</f>
        <v>337203078.97999996</v>
      </c>
      <c r="L33" s="1752">
        <v>7287380.3600000003</v>
      </c>
      <c r="M33" s="1753">
        <f>SUM(K33+L33)</f>
        <v>344490459.33999997</v>
      </c>
    </row>
    <row r="34" spans="1:19" ht="15.95" customHeight="1" x14ac:dyDescent="0.2">
      <c r="A34" s="1722"/>
      <c r="B34" s="1723" t="s">
        <v>418</v>
      </c>
      <c r="C34" s="1736">
        <v>433116963.29000002</v>
      </c>
      <c r="D34" s="1737">
        <v>769482369.73000002</v>
      </c>
      <c r="E34" s="1737">
        <v>35906347.93</v>
      </c>
      <c r="F34" s="1737">
        <v>24456222.329999998</v>
      </c>
      <c r="G34" s="1737">
        <v>3397784.99</v>
      </c>
      <c r="H34" s="1737">
        <v>37826262.229999997</v>
      </c>
      <c r="I34" s="1737">
        <v>39904220.170000002</v>
      </c>
      <c r="J34" s="1738">
        <v>511137.05999999988</v>
      </c>
      <c r="K34" s="1739">
        <v>1344601307.73</v>
      </c>
      <c r="L34" s="1740">
        <v>29005486.969999999</v>
      </c>
      <c r="M34" s="1741">
        <v>1373606794.7</v>
      </c>
    </row>
    <row r="35" spans="1:19" ht="15.95" customHeight="1" x14ac:dyDescent="0.2">
      <c r="A35" s="1733"/>
      <c r="B35" s="1725" t="s">
        <v>419</v>
      </c>
      <c r="C35" s="1742">
        <v>269956800.48000002</v>
      </c>
      <c r="D35" s="1743">
        <v>489448996.57999992</v>
      </c>
      <c r="E35" s="1743">
        <v>21416245.190000001</v>
      </c>
      <c r="F35" s="1743">
        <v>14861302.939999999</v>
      </c>
      <c r="G35" s="1743">
        <v>1919811.8</v>
      </c>
      <c r="H35" s="1743">
        <v>21452590.030000001</v>
      </c>
      <c r="I35" s="1743">
        <v>25655579.82</v>
      </c>
      <c r="J35" s="1744">
        <v>112984.73</v>
      </c>
      <c r="K35" s="1745">
        <v>844824311.57000005</v>
      </c>
      <c r="L35" s="1746">
        <v>17884613.940000001</v>
      </c>
      <c r="M35" s="1747">
        <v>862708925.51000011</v>
      </c>
    </row>
    <row r="36" spans="1:19" ht="15.95" customHeight="1" thickBot="1" x14ac:dyDescent="0.25">
      <c r="A36" s="1734"/>
      <c r="B36" s="1735" t="s">
        <v>372</v>
      </c>
      <c r="C36" s="1748">
        <v>112731082.34999999</v>
      </c>
      <c r="D36" s="1749">
        <v>207555446.50999999</v>
      </c>
      <c r="E36" s="1749">
        <v>8064243.2100000009</v>
      </c>
      <c r="F36" s="1749">
        <v>6001964.9299999988</v>
      </c>
      <c r="G36" s="1749">
        <v>798979.91</v>
      </c>
      <c r="H36" s="1749">
        <v>7889180.8999999994</v>
      </c>
      <c r="I36" s="1749">
        <v>11947789.970000001</v>
      </c>
      <c r="J36" s="1750">
        <v>56.3</v>
      </c>
      <c r="K36" s="1751">
        <v>354988744.07999998</v>
      </c>
      <c r="L36" s="1752">
        <v>6695854.2999999998</v>
      </c>
      <c r="M36" s="1753">
        <v>361684598.38000011</v>
      </c>
    </row>
    <row r="37" spans="1:19" ht="15.95" customHeight="1" x14ac:dyDescent="0.2">
      <c r="A37" s="1722"/>
      <c r="B37" s="1723" t="s">
        <v>373</v>
      </c>
      <c r="C37" s="1736">
        <v>438923259.24999988</v>
      </c>
      <c r="D37" s="1737">
        <v>798787318.34000003</v>
      </c>
      <c r="E37" s="1737">
        <v>31236957.760000002</v>
      </c>
      <c r="F37" s="1737">
        <v>24063725.41</v>
      </c>
      <c r="G37" s="1737">
        <v>3219531.86</v>
      </c>
      <c r="H37" s="1737">
        <v>37574434.009999998</v>
      </c>
      <c r="I37" s="1737">
        <v>49406936.659999996</v>
      </c>
      <c r="J37" s="1738">
        <v>553770.14</v>
      </c>
      <c r="K37" s="1739">
        <v>1383765933.4300001</v>
      </c>
      <c r="L37" s="1740">
        <v>29470768.68</v>
      </c>
      <c r="M37" s="1741">
        <v>1413236702.1099999</v>
      </c>
    </row>
    <row r="38" spans="1:19" ht="15.95" customHeight="1" x14ac:dyDescent="0.2">
      <c r="A38" s="1733"/>
      <c r="B38" s="1725" t="s">
        <v>420</v>
      </c>
      <c r="C38" s="1742">
        <v>288627124.42999989</v>
      </c>
      <c r="D38" s="1743">
        <v>531358521.41000009</v>
      </c>
      <c r="E38" s="1743">
        <v>19200257.120000001</v>
      </c>
      <c r="F38" s="1743">
        <v>15877989.73</v>
      </c>
      <c r="G38" s="1743">
        <v>2089778.08</v>
      </c>
      <c r="H38" s="1743">
        <v>23441270.99000001</v>
      </c>
      <c r="I38" s="1743">
        <v>30892201.59</v>
      </c>
      <c r="J38" s="1744">
        <v>318003.45</v>
      </c>
      <c r="K38" s="1745">
        <v>911805146.80000007</v>
      </c>
      <c r="L38" s="1746">
        <v>18454207.539999999</v>
      </c>
      <c r="M38" s="1747">
        <v>930259354.34000003</v>
      </c>
    </row>
    <row r="39" spans="1:19" ht="15.95" customHeight="1" thickBot="1" x14ac:dyDescent="0.25">
      <c r="A39" s="1734"/>
      <c r="B39" s="1735" t="s">
        <v>375</v>
      </c>
      <c r="C39" s="1748">
        <v>109365360.22</v>
      </c>
      <c r="D39" s="1749">
        <v>203712794.69</v>
      </c>
      <c r="E39" s="1749">
        <v>7191604.3000000007</v>
      </c>
      <c r="F39" s="1749">
        <v>6006560.2600000007</v>
      </c>
      <c r="G39" s="1749">
        <v>740673.67999999993</v>
      </c>
      <c r="H39" s="1749">
        <v>8031455.450000002</v>
      </c>
      <c r="I39" s="1749">
        <v>10926329.9</v>
      </c>
      <c r="J39" s="1750">
        <v>32573.58</v>
      </c>
      <c r="K39" s="1751">
        <v>346007352.07999998</v>
      </c>
      <c r="L39" s="1752">
        <v>6853139.3999999994</v>
      </c>
      <c r="M39" s="1753">
        <v>352860491.48000002</v>
      </c>
    </row>
    <row r="40" spans="1:19" ht="15.95" customHeight="1" x14ac:dyDescent="0.2">
      <c r="A40" s="1722"/>
      <c r="B40" s="1723" t="s">
        <v>376</v>
      </c>
      <c r="C40" s="1736">
        <v>432562787.17999989</v>
      </c>
      <c r="D40" s="1737">
        <v>776822040.51999998</v>
      </c>
      <c r="E40" s="1737">
        <v>31028082.059999999</v>
      </c>
      <c r="F40" s="1737">
        <v>24592980.079999998</v>
      </c>
      <c r="G40" s="1737">
        <v>3249866.83</v>
      </c>
      <c r="H40" s="1737">
        <v>38248630.5</v>
      </c>
      <c r="I40" s="1737">
        <v>51426453.600000001</v>
      </c>
      <c r="J40" s="1738">
        <v>585497.55000000005</v>
      </c>
      <c r="K40" s="1739">
        <v>1358516338.3199999</v>
      </c>
      <c r="L40" s="1740">
        <v>29658417.140000001</v>
      </c>
      <c r="M40" s="1741">
        <v>1388174755.46</v>
      </c>
    </row>
    <row r="41" spans="1:19" ht="15.95" customHeight="1" x14ac:dyDescent="0.2">
      <c r="A41" s="1733"/>
      <c r="B41" s="1725" t="s">
        <v>377</v>
      </c>
      <c r="C41" s="1742">
        <v>287069151.44999999</v>
      </c>
      <c r="D41" s="1743">
        <v>513227272.04000002</v>
      </c>
      <c r="E41" s="1743">
        <v>18035805.219999999</v>
      </c>
      <c r="F41" s="1743">
        <v>16508667.09</v>
      </c>
      <c r="G41" s="1743">
        <v>2024527.42</v>
      </c>
      <c r="H41" s="1743">
        <v>23525669.719999999</v>
      </c>
      <c r="I41" s="1743">
        <v>35381344.150000013</v>
      </c>
      <c r="J41" s="1744">
        <v>116898.92</v>
      </c>
      <c r="K41" s="1745">
        <v>895889336.00999999</v>
      </c>
      <c r="L41" s="1746">
        <v>19308760.100000001</v>
      </c>
      <c r="M41" s="1747">
        <v>915198096.11000025</v>
      </c>
    </row>
    <row r="42" spans="1:19" ht="15.95" customHeight="1" thickBot="1" x14ac:dyDescent="0.25">
      <c r="A42" s="1734"/>
      <c r="B42" s="1735" t="s">
        <v>421</v>
      </c>
      <c r="C42" s="1748">
        <v>105030567.92</v>
      </c>
      <c r="D42" s="1749">
        <v>186522196.40000001</v>
      </c>
      <c r="E42" s="1749">
        <v>6787233.0899999999</v>
      </c>
      <c r="F42" s="1749">
        <v>6718141.5000000009</v>
      </c>
      <c r="G42" s="1749">
        <v>813055.24</v>
      </c>
      <c r="H42" s="1749">
        <v>8418268.879999999</v>
      </c>
      <c r="I42" s="1749">
        <v>12483672.949999999</v>
      </c>
      <c r="J42" s="1750">
        <v>15041.31</v>
      </c>
      <c r="K42" s="1751">
        <v>326788177.29000002</v>
      </c>
      <c r="L42" s="1752">
        <v>7199928.5199999996</v>
      </c>
      <c r="M42" s="1753">
        <v>333988105.81</v>
      </c>
    </row>
    <row r="43" spans="1:19" ht="15.95" customHeight="1" x14ac:dyDescent="0.2">
      <c r="A43" s="1754"/>
      <c r="B43" s="1755" t="s">
        <v>379</v>
      </c>
      <c r="C43" s="1756">
        <v>409928758.11000001</v>
      </c>
      <c r="D43" s="1757">
        <v>708335034.91000009</v>
      </c>
      <c r="E43" s="1758">
        <v>29911083.93</v>
      </c>
      <c r="F43" s="1758">
        <v>26022164.68</v>
      </c>
      <c r="G43" s="1758">
        <v>2959971.58</v>
      </c>
      <c r="H43" s="1758">
        <v>38254671.249999993</v>
      </c>
      <c r="I43" s="1758">
        <v>44819356.600000009</v>
      </c>
      <c r="J43" s="1758">
        <v>1751727.55</v>
      </c>
      <c r="K43" s="1759">
        <v>1261982768.6099999</v>
      </c>
      <c r="L43" s="1760">
        <v>28774962.73</v>
      </c>
      <c r="M43" s="1760">
        <v>1290757731.3399999</v>
      </c>
      <c r="O43" s="880"/>
      <c r="P43" s="880"/>
      <c r="S43" s="365"/>
    </row>
    <row r="44" spans="1:19" ht="15.95" customHeight="1" x14ac:dyDescent="0.2">
      <c r="A44" s="1761"/>
      <c r="B44" s="1762" t="s">
        <v>380</v>
      </c>
      <c r="C44" s="1763">
        <v>267627261.56999999</v>
      </c>
      <c r="D44" s="1764">
        <v>459266910.13</v>
      </c>
      <c r="E44" s="1765">
        <v>19435843.59</v>
      </c>
      <c r="F44" s="1765">
        <v>16356460.029999999</v>
      </c>
      <c r="G44" s="1765">
        <v>1987722.7</v>
      </c>
      <c r="H44" s="1765">
        <v>22899639.379999999</v>
      </c>
      <c r="I44" s="1765">
        <v>26951453.91</v>
      </c>
      <c r="J44" s="1765">
        <v>470486.29</v>
      </c>
      <c r="K44" s="1766">
        <v>814995777.60000014</v>
      </c>
      <c r="L44" s="1767">
        <v>18474958.98</v>
      </c>
      <c r="M44" s="1767">
        <v>833470736.58000004</v>
      </c>
      <c r="O44" s="880"/>
      <c r="P44" s="880"/>
    </row>
    <row r="45" spans="1:19" ht="15.95" customHeight="1" thickBot="1" x14ac:dyDescent="0.25">
      <c r="A45" s="1768"/>
      <c r="B45" s="1769" t="s">
        <v>422</v>
      </c>
      <c r="C45" s="1770">
        <v>99750559.439999998</v>
      </c>
      <c r="D45" s="1771">
        <v>173257133.38999999</v>
      </c>
      <c r="E45" s="1772">
        <v>7646867</v>
      </c>
      <c r="F45" s="1772">
        <v>6632036.3700000001</v>
      </c>
      <c r="G45" s="1772">
        <v>831079.24</v>
      </c>
      <c r="H45" s="1772">
        <v>8448210.3000000007</v>
      </c>
      <c r="I45" s="1772">
        <v>8980204.3200000003</v>
      </c>
      <c r="J45" s="1772">
        <v>27531</v>
      </c>
      <c r="K45" s="1773">
        <f>SUM(C45:J45)</f>
        <v>305573621.06</v>
      </c>
      <c r="L45" s="1774">
        <v>7422746</v>
      </c>
      <c r="M45" s="1774">
        <f>SUM(K45:L45)</f>
        <v>312996367.06</v>
      </c>
      <c r="O45" s="880"/>
      <c r="P45" s="880"/>
    </row>
    <row r="46" spans="1:19" ht="15.95" customHeight="1" x14ac:dyDescent="0.2">
      <c r="A46" s="1754"/>
      <c r="B46" s="1755" t="s">
        <v>382</v>
      </c>
      <c r="C46" s="1756">
        <v>374026254.18999988</v>
      </c>
      <c r="D46" s="1757">
        <v>649658906.53999996</v>
      </c>
      <c r="E46" s="1758">
        <v>28398668.170000002</v>
      </c>
      <c r="F46" s="1758">
        <v>24484453.109999999</v>
      </c>
      <c r="G46" s="1758">
        <v>3959984.78</v>
      </c>
      <c r="H46" s="1758">
        <v>34155006.409999996</v>
      </c>
      <c r="I46" s="1758">
        <v>49640325.159999989</v>
      </c>
      <c r="J46" s="1758">
        <v>494912.61</v>
      </c>
      <c r="K46" s="1759">
        <v>1164818510.97</v>
      </c>
      <c r="L46" s="1760">
        <v>26792806.260000002</v>
      </c>
      <c r="M46" s="1760">
        <v>1191611317.23</v>
      </c>
      <c r="O46" s="880"/>
      <c r="P46" s="880"/>
    </row>
    <row r="47" spans="1:19" ht="15.95" customHeight="1" x14ac:dyDescent="0.2">
      <c r="A47" s="1761"/>
      <c r="B47" s="1762" t="s">
        <v>383</v>
      </c>
      <c r="C47" s="1763">
        <v>244440872.37</v>
      </c>
      <c r="D47" s="1764">
        <v>429109256.4199999</v>
      </c>
      <c r="E47" s="1765">
        <v>18496065.920000002</v>
      </c>
      <c r="F47" s="1765">
        <v>14483576.32</v>
      </c>
      <c r="G47" s="1765">
        <v>2641585.2799999998</v>
      </c>
      <c r="H47" s="1765">
        <v>20205354.890000001</v>
      </c>
      <c r="I47" s="1765">
        <v>33096098.280000001</v>
      </c>
      <c r="J47" s="1765">
        <v>67512.7</v>
      </c>
      <c r="K47" s="1766">
        <v>762540322.18000007</v>
      </c>
      <c r="L47" s="1767">
        <v>18021219.559999999</v>
      </c>
      <c r="M47" s="1767">
        <v>780561541.74000001</v>
      </c>
      <c r="O47" s="880"/>
      <c r="P47" s="880"/>
    </row>
    <row r="48" spans="1:19" ht="15.95" customHeight="1" thickBot="1" x14ac:dyDescent="0.25">
      <c r="A48" s="1768"/>
      <c r="B48" s="1769" t="s">
        <v>423</v>
      </c>
      <c r="C48" s="1770">
        <v>93198884.189999998</v>
      </c>
      <c r="D48" s="1771">
        <v>167195853.77000001</v>
      </c>
      <c r="E48" s="1772">
        <v>7953141.8800000008</v>
      </c>
      <c r="F48" s="1772">
        <v>5481672.5700000003</v>
      </c>
      <c r="G48" s="1772">
        <v>1110044.75</v>
      </c>
      <c r="H48" s="1772">
        <v>7533666.9199999999</v>
      </c>
      <c r="I48" s="1772">
        <v>11822979.83</v>
      </c>
      <c r="J48" s="1772">
        <v>0</v>
      </c>
      <c r="K48" s="1773">
        <v>294296243.91000003</v>
      </c>
      <c r="L48" s="1774">
        <v>6932962.2699999996</v>
      </c>
      <c r="M48" s="1774">
        <v>301229206.18000001</v>
      </c>
      <c r="O48" s="880"/>
      <c r="P48" s="880"/>
    </row>
    <row r="49" spans="1:16" ht="15.95" customHeight="1" x14ac:dyDescent="0.2">
      <c r="A49" s="1775"/>
      <c r="B49" s="1776" t="s">
        <v>162</v>
      </c>
      <c r="C49" s="1777">
        <v>338859418.67000002</v>
      </c>
      <c r="D49" s="1778">
        <v>599802946.53999996</v>
      </c>
      <c r="E49" s="1779">
        <v>30492288.82</v>
      </c>
      <c r="F49" s="1779">
        <v>23014458.489999998</v>
      </c>
      <c r="G49" s="1779">
        <v>3828841.27</v>
      </c>
      <c r="H49" s="1779">
        <v>31076124.18</v>
      </c>
      <c r="I49" s="1779">
        <v>58499462.18</v>
      </c>
      <c r="J49" s="1779">
        <v>532992.87</v>
      </c>
      <c r="K49" s="1780">
        <v>1086106533.02</v>
      </c>
      <c r="L49" s="1781">
        <v>27420501.620000001</v>
      </c>
      <c r="M49" s="1781">
        <v>1113527034.6400001</v>
      </c>
      <c r="O49" s="880"/>
      <c r="P49" s="880"/>
    </row>
    <row r="50" spans="1:16" ht="15.95" customHeight="1" x14ac:dyDescent="0.2">
      <c r="A50" s="1782"/>
      <c r="B50" s="1762" t="s">
        <v>424</v>
      </c>
      <c r="C50" s="1763">
        <v>217777641.41999999</v>
      </c>
      <c r="D50" s="1764">
        <v>388812004.37</v>
      </c>
      <c r="E50" s="1765">
        <v>18701015.469999999</v>
      </c>
      <c r="F50" s="1765">
        <v>14807936.24</v>
      </c>
      <c r="G50" s="1765">
        <v>2342395.2999999998</v>
      </c>
      <c r="H50" s="1765">
        <v>18306329.669999991</v>
      </c>
      <c r="I50" s="1765">
        <v>36907401.279999986</v>
      </c>
      <c r="J50" s="1765">
        <v>22988.73</v>
      </c>
      <c r="K50" s="1766">
        <v>697677712.48000002</v>
      </c>
      <c r="L50" s="1767">
        <v>17328216.960000001</v>
      </c>
      <c r="M50" s="1767">
        <v>715005929.44000006</v>
      </c>
      <c r="O50" s="880"/>
      <c r="P50" s="880"/>
    </row>
    <row r="51" spans="1:16" ht="13.5" customHeight="1" thickBot="1" x14ac:dyDescent="0.25">
      <c r="A51" s="1783"/>
      <c r="B51" s="1784" t="s">
        <v>387</v>
      </c>
      <c r="C51" s="1785">
        <v>80659334.349999994</v>
      </c>
      <c r="D51" s="1786">
        <v>146869925.72</v>
      </c>
      <c r="E51" s="1787">
        <v>7653940.959999999</v>
      </c>
      <c r="F51" s="1787">
        <v>5482735.0800000001</v>
      </c>
      <c r="G51" s="1787">
        <v>767200.52999999991</v>
      </c>
      <c r="H51" s="1787">
        <v>7464634.209999999</v>
      </c>
      <c r="I51" s="1787">
        <v>12084267.710000001</v>
      </c>
      <c r="J51" s="1787">
        <v>2000</v>
      </c>
      <c r="K51" s="1788">
        <v>260984038.56</v>
      </c>
      <c r="L51" s="1789">
        <v>6738490.7999999998</v>
      </c>
      <c r="M51" s="1789">
        <v>267722529.36000001</v>
      </c>
    </row>
    <row r="52" spans="1:16" hidden="1" outlineLevel="1" x14ac:dyDescent="0.2">
      <c r="A52" s="1790"/>
      <c r="B52" s="1791" t="s">
        <v>60</v>
      </c>
      <c r="C52" s="1792">
        <v>270991845.04000002</v>
      </c>
      <c r="D52" s="1793">
        <v>490034009.44000012</v>
      </c>
      <c r="E52" s="1794">
        <v>30260277.260000002</v>
      </c>
      <c r="F52" s="1794">
        <v>18934626.719999999</v>
      </c>
      <c r="G52" s="1794">
        <v>2680584.9</v>
      </c>
      <c r="H52" s="1794">
        <v>29833399.190000001</v>
      </c>
      <c r="I52" s="1794">
        <v>46847040.090000004</v>
      </c>
      <c r="J52" s="1794">
        <v>788270.29</v>
      </c>
      <c r="K52" s="1795">
        <v>890370052.93000019</v>
      </c>
      <c r="L52" s="1796">
        <v>23126626</v>
      </c>
      <c r="M52" s="1796">
        <v>913496678.93000007</v>
      </c>
    </row>
    <row r="53" spans="1:16" hidden="1" outlineLevel="1" x14ac:dyDescent="0.2">
      <c r="A53" s="1782"/>
      <c r="B53" s="1762" t="s">
        <v>61</v>
      </c>
      <c r="C53" s="1763">
        <v>175965135.13999999</v>
      </c>
      <c r="D53" s="1764">
        <v>321684970.95999998</v>
      </c>
      <c r="E53" s="1765">
        <v>19670601.960000001</v>
      </c>
      <c r="F53" s="1765">
        <v>12261628.939999999</v>
      </c>
      <c r="G53" s="1765">
        <v>1799985.24</v>
      </c>
      <c r="H53" s="1765">
        <v>17871938.949999999</v>
      </c>
      <c r="I53" s="1765">
        <v>24102330.559999999</v>
      </c>
      <c r="J53" s="1765">
        <v>336373.15</v>
      </c>
      <c r="K53" s="1766">
        <v>573692964.89999998</v>
      </c>
      <c r="L53" s="1767">
        <v>14198248.6</v>
      </c>
      <c r="M53" s="1767">
        <v>587891213.49999988</v>
      </c>
    </row>
    <row r="54" spans="1:16" ht="13.5" hidden="1" customHeight="1" outlineLevel="1" x14ac:dyDescent="0.2">
      <c r="A54" s="1783"/>
      <c r="B54" s="1784" t="s">
        <v>62</v>
      </c>
      <c r="C54" s="1785">
        <v>89429106.24000001</v>
      </c>
      <c r="D54" s="1786">
        <v>165286207.59</v>
      </c>
      <c r="E54" s="1787">
        <v>8752703.9600000009</v>
      </c>
      <c r="F54" s="1787">
        <v>5849251.2800000003</v>
      </c>
      <c r="G54" s="1787">
        <v>934451.85000000009</v>
      </c>
      <c r="H54" s="1787">
        <v>9194940.6999999993</v>
      </c>
      <c r="I54" s="1787">
        <v>10388927.99</v>
      </c>
      <c r="J54" s="1787">
        <v>176961.24</v>
      </c>
      <c r="K54" s="1788">
        <v>290012550.85000002</v>
      </c>
      <c r="L54" s="1789">
        <v>6942684.4800000004</v>
      </c>
      <c r="M54" s="1789">
        <v>296955235.32999998</v>
      </c>
    </row>
    <row r="55" spans="1:16" hidden="1" outlineLevel="1" x14ac:dyDescent="0.2">
      <c r="A55" s="1797"/>
      <c r="B55" s="1798" t="s">
        <v>63</v>
      </c>
      <c r="C55" s="1799">
        <v>274941898.50999999</v>
      </c>
      <c r="D55" s="1800">
        <v>524249690.35000008</v>
      </c>
      <c r="E55" s="1801">
        <v>23385576.75</v>
      </c>
      <c r="F55" s="1801">
        <v>17194384.539999999</v>
      </c>
      <c r="G55" s="1801">
        <v>3191004.399999999</v>
      </c>
      <c r="H55" s="1801">
        <v>29227572.59</v>
      </c>
      <c r="I55" s="1801">
        <v>38537578.130000003</v>
      </c>
      <c r="J55" s="1801">
        <v>578725.48</v>
      </c>
      <c r="K55" s="1802">
        <v>911306430.75000012</v>
      </c>
      <c r="L55" s="1803">
        <v>20106746.969999999</v>
      </c>
      <c r="M55" s="1803">
        <v>931413177.71999991</v>
      </c>
    </row>
    <row r="56" spans="1:16" hidden="1" outlineLevel="1" x14ac:dyDescent="0.2">
      <c r="A56" s="1804"/>
      <c r="B56" s="1805" t="s">
        <v>64</v>
      </c>
      <c r="C56" s="1806">
        <v>181308385.22</v>
      </c>
      <c r="D56" s="1807">
        <v>350892629.74000001</v>
      </c>
      <c r="E56" s="1808">
        <v>14956745.99</v>
      </c>
      <c r="F56" s="1808">
        <v>10741549.83</v>
      </c>
      <c r="G56" s="1808">
        <v>2161436.31</v>
      </c>
      <c r="H56" s="1808">
        <v>16169724.390000001</v>
      </c>
      <c r="I56" s="1808">
        <v>25126574.949999999</v>
      </c>
      <c r="J56" s="1808">
        <v>201368</v>
      </c>
      <c r="K56" s="1809">
        <v>601558414.43000007</v>
      </c>
      <c r="L56" s="1810">
        <v>12725836.789999999</v>
      </c>
      <c r="M56" s="1810">
        <v>614284251.22000003</v>
      </c>
    </row>
    <row r="57" spans="1:16" ht="13.5" hidden="1" customHeight="1" outlineLevel="1" x14ac:dyDescent="0.2">
      <c r="A57" s="1811"/>
      <c r="B57" s="1812" t="s">
        <v>65</v>
      </c>
      <c r="C57" s="1813">
        <v>92528039.49000001</v>
      </c>
      <c r="D57" s="1814">
        <v>181250811.53</v>
      </c>
      <c r="E57" s="1815">
        <v>7306903.25</v>
      </c>
      <c r="F57" s="1815">
        <v>5433983.5699999994</v>
      </c>
      <c r="G57" s="1815">
        <v>1081797.6399999999</v>
      </c>
      <c r="H57" s="1815">
        <v>8099266.7800000012</v>
      </c>
      <c r="I57" s="1815">
        <v>12473754.9</v>
      </c>
      <c r="J57" s="1815">
        <v>123708</v>
      </c>
      <c r="K57" s="1816">
        <v>308298265.16000009</v>
      </c>
      <c r="L57" s="1817">
        <v>6404791.7199999997</v>
      </c>
      <c r="M57" s="1817">
        <v>314703056.88000011</v>
      </c>
    </row>
    <row r="58" spans="1:16" ht="13.5" hidden="1" customHeight="1" outlineLevel="1" x14ac:dyDescent="0.2">
      <c r="A58" s="1818"/>
      <c r="B58" s="1819" t="s">
        <v>66</v>
      </c>
      <c r="C58" s="1820">
        <v>307404535.76999998</v>
      </c>
      <c r="D58" s="1821">
        <v>544832822.11000001</v>
      </c>
      <c r="E58" s="1822">
        <v>19585308.940000001</v>
      </c>
      <c r="F58" s="1822">
        <v>16792457.449999999</v>
      </c>
      <c r="G58" s="1822">
        <v>3406328.1800000011</v>
      </c>
      <c r="H58" s="1822">
        <v>27597340.600000001</v>
      </c>
      <c r="I58" s="1822">
        <v>42057119.849999987</v>
      </c>
      <c r="J58" s="1822">
        <v>755957.46</v>
      </c>
      <c r="K58" s="1823">
        <v>962431870.36000025</v>
      </c>
      <c r="L58" s="1824">
        <v>16612964.789999999</v>
      </c>
      <c r="M58" s="1824">
        <v>979044835.14999986</v>
      </c>
    </row>
    <row r="59" spans="1:16" collapsed="1" x14ac:dyDescent="0.2">
      <c r="A59" s="1825" t="s">
        <v>425</v>
      </c>
    </row>
    <row r="60" spans="1:16" x14ac:dyDescent="0.2">
      <c r="A60" s="908" t="s">
        <v>389</v>
      </c>
      <c r="B60" s="912"/>
      <c r="C60" s="912"/>
    </row>
    <row r="61" spans="1:16" x14ac:dyDescent="0.2">
      <c r="A61" s="912" t="s">
        <v>507</v>
      </c>
      <c r="B61" s="933"/>
      <c r="C61" s="934"/>
      <c r="D61" s="934"/>
    </row>
    <row r="62" spans="1:16" x14ac:dyDescent="0.2">
      <c r="A62" s="912" t="s">
        <v>508</v>
      </c>
      <c r="B62" s="933"/>
      <c r="C62" s="933"/>
      <c r="D62" s="933"/>
    </row>
    <row r="64" spans="1:16" x14ac:dyDescent="0.2">
      <c r="K64" s="926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5"/>
  <sheetViews>
    <sheetView showGridLines="0" zoomScaleNormal="100" workbookViewId="0">
      <selection activeCell="S22" sqref="S22"/>
    </sheetView>
  </sheetViews>
  <sheetFormatPr baseColWidth="10" defaultColWidth="11.42578125" defaultRowHeight="12" outlineLevelRow="1" x14ac:dyDescent="0.2"/>
  <cols>
    <col min="1" max="1" width="4.85546875" style="974" customWidth="1"/>
    <col min="2" max="2" width="23.85546875" style="936" customWidth="1"/>
    <col min="3" max="3" width="14.85546875" style="936" customWidth="1"/>
    <col min="4" max="7" width="10.7109375" style="936" customWidth="1"/>
    <col min="8" max="8" width="11.7109375" style="936" customWidth="1"/>
    <col min="9" max="9" width="16.42578125" style="936" customWidth="1"/>
    <col min="10" max="10" width="18.28515625" style="937" customWidth="1"/>
    <col min="11" max="11" width="5" style="936" customWidth="1"/>
    <col min="12" max="16384" width="11.42578125" style="936"/>
  </cols>
  <sheetData>
    <row r="1" spans="1:15" x14ac:dyDescent="0.2">
      <c r="A1" s="935" t="s">
        <v>0</v>
      </c>
    </row>
    <row r="2" spans="1:15" x14ac:dyDescent="0.2">
      <c r="A2" s="938"/>
    </row>
    <row r="3" spans="1:15" x14ac:dyDescent="0.2">
      <c r="A3" s="935" t="str">
        <f>A6</f>
        <v>Tabell 4-2 - A - Gjennomsnittlig antall aktive tjenestemottagere og brutto tilkjent stønad pr. mottager pr. mnd. i perioden  31.08.-31.12.</v>
      </c>
    </row>
    <row r="4" spans="1:15" x14ac:dyDescent="0.2">
      <c r="A4" s="939"/>
    </row>
    <row r="5" spans="1:15" s="941" customFormat="1" x14ac:dyDescent="0.2">
      <c r="A5" s="940"/>
      <c r="J5" s="942"/>
    </row>
    <row r="6" spans="1:15" s="941" customFormat="1" ht="15.75" customHeight="1" thickBot="1" x14ac:dyDescent="0.25">
      <c r="A6" s="943" t="s">
        <v>426</v>
      </c>
      <c r="J6" s="942"/>
    </row>
    <row r="7" spans="1:15" s="941" customFormat="1" ht="12.75" customHeight="1" x14ac:dyDescent="0.2">
      <c r="A7" s="844"/>
      <c r="B7" s="845"/>
      <c r="C7" s="944"/>
      <c r="D7" s="1472" t="s">
        <v>427</v>
      </c>
      <c r="E7" s="1587"/>
      <c r="F7" s="1587"/>
      <c r="G7" s="1826"/>
      <c r="H7" s="1827"/>
      <c r="I7" s="1828" t="s">
        <v>428</v>
      </c>
      <c r="J7" s="1829"/>
    </row>
    <row r="8" spans="1:15" s="941" customFormat="1" ht="72" customHeight="1" thickBot="1" x14ac:dyDescent="0.25">
      <c r="A8" s="945" t="s">
        <v>3</v>
      </c>
      <c r="B8" s="946" t="s">
        <v>4</v>
      </c>
      <c r="C8" s="1044" t="s">
        <v>429</v>
      </c>
      <c r="D8" s="1045" t="s">
        <v>430</v>
      </c>
      <c r="E8" s="1046" t="s">
        <v>431</v>
      </c>
      <c r="F8" s="1047" t="s">
        <v>432</v>
      </c>
      <c r="G8" s="1047" t="s">
        <v>433</v>
      </c>
      <c r="H8" s="947" t="s">
        <v>434</v>
      </c>
      <c r="I8" s="1046" t="s">
        <v>435</v>
      </c>
      <c r="J8" s="1830" t="s">
        <v>436</v>
      </c>
    </row>
    <row r="9" spans="1:15" ht="14.25" customHeight="1" x14ac:dyDescent="0.2">
      <c r="A9" s="948">
        <v>1</v>
      </c>
      <c r="B9" s="949" t="s">
        <v>14</v>
      </c>
      <c r="C9" s="1398">
        <v>1144</v>
      </c>
      <c r="D9" s="1399">
        <v>0</v>
      </c>
      <c r="E9" s="1399">
        <v>103</v>
      </c>
      <c r="F9" s="1399">
        <v>11</v>
      </c>
      <c r="G9" s="1400">
        <v>1029</v>
      </c>
      <c r="H9" s="1831">
        <v>15951</v>
      </c>
      <c r="I9" s="1409">
        <v>1144</v>
      </c>
      <c r="J9" s="1832">
        <v>102</v>
      </c>
    </row>
    <row r="10" spans="1:15" ht="15" customHeight="1" x14ac:dyDescent="0.25">
      <c r="A10" s="950">
        <v>2</v>
      </c>
      <c r="B10" s="951" t="s">
        <v>15</v>
      </c>
      <c r="C10" s="1401">
        <v>1115</v>
      </c>
      <c r="D10" s="1402">
        <v>1</v>
      </c>
      <c r="E10" s="1402">
        <v>122</v>
      </c>
      <c r="F10" s="1402">
        <v>19</v>
      </c>
      <c r="G10" s="1403">
        <v>973</v>
      </c>
      <c r="H10" s="1833">
        <v>16548</v>
      </c>
      <c r="I10" s="1410">
        <v>1115</v>
      </c>
      <c r="J10" s="1834">
        <v>106</v>
      </c>
      <c r="L10" s="952"/>
      <c r="M10" s="953"/>
      <c r="N10" s="953"/>
      <c r="O10" s="953"/>
    </row>
    <row r="11" spans="1:15" ht="14.25" customHeight="1" x14ac:dyDescent="0.2">
      <c r="A11" s="950">
        <v>3</v>
      </c>
      <c r="B11" s="951" t="s">
        <v>17</v>
      </c>
      <c r="C11" s="1401">
        <v>822</v>
      </c>
      <c r="D11" s="1402">
        <v>2</v>
      </c>
      <c r="E11" s="1402">
        <v>53</v>
      </c>
      <c r="F11" s="1402">
        <v>13</v>
      </c>
      <c r="G11" s="1403">
        <v>753</v>
      </c>
      <c r="H11" s="1833">
        <v>13417</v>
      </c>
      <c r="I11" s="1410">
        <v>822</v>
      </c>
      <c r="J11" s="1834">
        <v>86</v>
      </c>
      <c r="L11" s="954"/>
    </row>
    <row r="12" spans="1:15" ht="14.25" customHeight="1" x14ac:dyDescent="0.2">
      <c r="A12" s="950">
        <v>4</v>
      </c>
      <c r="B12" s="951" t="s">
        <v>18</v>
      </c>
      <c r="C12" s="1401">
        <v>611</v>
      </c>
      <c r="D12" s="1402">
        <v>0</v>
      </c>
      <c r="E12" s="1402">
        <v>79</v>
      </c>
      <c r="F12" s="1402">
        <v>10</v>
      </c>
      <c r="G12" s="1403">
        <v>522</v>
      </c>
      <c r="H12" s="1833">
        <v>15162</v>
      </c>
      <c r="I12" s="1410">
        <v>611</v>
      </c>
      <c r="J12" s="1834">
        <v>97</v>
      </c>
      <c r="L12" s="318"/>
    </row>
    <row r="13" spans="1:15" ht="15" customHeight="1" x14ac:dyDescent="0.25">
      <c r="A13" s="950">
        <v>5</v>
      </c>
      <c r="B13" s="951" t="s">
        <v>19</v>
      </c>
      <c r="C13" s="1401">
        <v>540</v>
      </c>
      <c r="D13" s="1402">
        <v>0</v>
      </c>
      <c r="E13" s="1402">
        <v>48</v>
      </c>
      <c r="F13" s="1402">
        <v>11</v>
      </c>
      <c r="G13" s="1403">
        <v>482</v>
      </c>
      <c r="H13" s="1833">
        <v>14058</v>
      </c>
      <c r="I13" s="1410">
        <v>540</v>
      </c>
      <c r="J13" s="1834">
        <v>90</v>
      </c>
      <c r="L13" s="952"/>
    </row>
    <row r="14" spans="1:15" ht="14.25" customHeight="1" x14ac:dyDescent="0.2">
      <c r="A14" s="950">
        <v>6</v>
      </c>
      <c r="B14" s="951" t="s">
        <v>20</v>
      </c>
      <c r="C14" s="1401">
        <v>240</v>
      </c>
      <c r="D14" s="1402">
        <v>2</v>
      </c>
      <c r="E14" s="1402">
        <v>16</v>
      </c>
      <c r="F14" s="1402">
        <v>7</v>
      </c>
      <c r="G14" s="1403">
        <v>214</v>
      </c>
      <c r="H14" s="1833">
        <v>14198</v>
      </c>
      <c r="I14" s="1410">
        <v>240</v>
      </c>
      <c r="J14" s="1834">
        <v>91</v>
      </c>
      <c r="L14" s="318"/>
    </row>
    <row r="15" spans="1:15" ht="15" customHeight="1" x14ac:dyDescent="0.25">
      <c r="A15" s="950">
        <v>7</v>
      </c>
      <c r="B15" s="951" t="s">
        <v>21</v>
      </c>
      <c r="C15" s="1401">
        <v>293</v>
      </c>
      <c r="D15" s="1402">
        <v>0</v>
      </c>
      <c r="E15" s="1402">
        <v>17</v>
      </c>
      <c r="F15" s="1402">
        <v>18</v>
      </c>
      <c r="G15" s="1403">
        <v>258</v>
      </c>
      <c r="H15" s="1833">
        <v>15019</v>
      </c>
      <c r="I15" s="1410">
        <v>293</v>
      </c>
      <c r="J15" s="1834">
        <v>96</v>
      </c>
      <c r="L15" s="1835"/>
      <c r="O15" s="936" t="s">
        <v>16</v>
      </c>
    </row>
    <row r="16" spans="1:15" ht="14.25" customHeight="1" x14ac:dyDescent="0.2">
      <c r="A16" s="950">
        <v>8</v>
      </c>
      <c r="B16" s="951" t="s">
        <v>22</v>
      </c>
      <c r="C16" s="1401">
        <v>405</v>
      </c>
      <c r="D16" s="1402">
        <v>2</v>
      </c>
      <c r="E16" s="1402">
        <v>42</v>
      </c>
      <c r="F16" s="1402">
        <v>16</v>
      </c>
      <c r="G16" s="1403">
        <v>345</v>
      </c>
      <c r="H16" s="1833">
        <v>15284</v>
      </c>
      <c r="I16" s="1410">
        <v>405</v>
      </c>
      <c r="J16" s="1834">
        <v>98</v>
      </c>
    </row>
    <row r="17" spans="1:16" ht="14.25" customHeight="1" x14ac:dyDescent="0.2">
      <c r="A17" s="950">
        <v>9</v>
      </c>
      <c r="B17" s="951" t="s">
        <v>23</v>
      </c>
      <c r="C17" s="1401">
        <v>589</v>
      </c>
      <c r="D17" s="1402">
        <v>0</v>
      </c>
      <c r="E17" s="1402">
        <v>62</v>
      </c>
      <c r="F17" s="1402">
        <v>12</v>
      </c>
      <c r="G17" s="1403">
        <v>516</v>
      </c>
      <c r="H17" s="1833">
        <v>16706</v>
      </c>
      <c r="I17" s="1410">
        <v>589</v>
      </c>
      <c r="J17" s="1834">
        <v>107</v>
      </c>
      <c r="L17" s="955"/>
    </row>
    <row r="18" spans="1:16" ht="14.25" customHeight="1" x14ac:dyDescent="0.2">
      <c r="A18" s="950">
        <v>10</v>
      </c>
      <c r="B18" s="951" t="s">
        <v>24</v>
      </c>
      <c r="C18" s="1401">
        <v>520</v>
      </c>
      <c r="D18" s="1402">
        <v>1</v>
      </c>
      <c r="E18" s="1402">
        <v>40</v>
      </c>
      <c r="F18" s="1402">
        <v>11</v>
      </c>
      <c r="G18" s="1403">
        <v>468</v>
      </c>
      <c r="H18" s="1833">
        <v>16252</v>
      </c>
      <c r="I18" s="1410">
        <v>520</v>
      </c>
      <c r="J18" s="1834">
        <v>104</v>
      </c>
    </row>
    <row r="19" spans="1:16" ht="14.25" customHeight="1" x14ac:dyDescent="0.2">
      <c r="A19" s="950">
        <v>11</v>
      </c>
      <c r="B19" s="951" t="s">
        <v>25</v>
      </c>
      <c r="C19" s="1401">
        <v>554</v>
      </c>
      <c r="D19" s="1402">
        <v>2</v>
      </c>
      <c r="E19" s="1402">
        <v>40</v>
      </c>
      <c r="F19" s="1402">
        <v>17</v>
      </c>
      <c r="G19" s="1403">
        <v>496</v>
      </c>
      <c r="H19" s="1833">
        <v>16686</v>
      </c>
      <c r="I19" s="1410">
        <v>554</v>
      </c>
      <c r="J19" s="1836">
        <v>107</v>
      </c>
    </row>
    <row r="20" spans="1:16" ht="14.25" customHeight="1" x14ac:dyDescent="0.2">
      <c r="A20" s="950">
        <v>12</v>
      </c>
      <c r="B20" s="951" t="s">
        <v>26</v>
      </c>
      <c r="C20" s="1401">
        <v>796</v>
      </c>
      <c r="D20" s="1402">
        <v>1</v>
      </c>
      <c r="E20" s="1402">
        <v>73</v>
      </c>
      <c r="F20" s="1402">
        <v>8</v>
      </c>
      <c r="G20" s="1403">
        <v>716</v>
      </c>
      <c r="H20" s="1833">
        <v>16468</v>
      </c>
      <c r="I20" s="1410">
        <v>796</v>
      </c>
      <c r="J20" s="1834">
        <v>105</v>
      </c>
      <c r="P20" s="956"/>
    </row>
    <row r="21" spans="1:16" ht="14.25" customHeight="1" x14ac:dyDescent="0.2">
      <c r="A21" s="950">
        <v>13</v>
      </c>
      <c r="B21" s="951" t="s">
        <v>27</v>
      </c>
      <c r="C21" s="1401">
        <v>495</v>
      </c>
      <c r="D21" s="1402">
        <v>1</v>
      </c>
      <c r="E21" s="1402">
        <v>24</v>
      </c>
      <c r="F21" s="1402">
        <v>18</v>
      </c>
      <c r="G21" s="1403">
        <v>452</v>
      </c>
      <c r="H21" s="1833">
        <v>15651</v>
      </c>
      <c r="I21" s="1410">
        <v>495</v>
      </c>
      <c r="J21" s="1834">
        <v>100</v>
      </c>
    </row>
    <row r="22" spans="1:16" ht="14.25" customHeight="1" x14ac:dyDescent="0.2">
      <c r="A22" s="950">
        <v>14</v>
      </c>
      <c r="B22" s="951" t="s">
        <v>154</v>
      </c>
      <c r="C22" s="1401">
        <v>353</v>
      </c>
      <c r="D22" s="1402">
        <v>0</v>
      </c>
      <c r="E22" s="1402">
        <v>42</v>
      </c>
      <c r="F22" s="1402">
        <v>12</v>
      </c>
      <c r="G22" s="1403">
        <v>300</v>
      </c>
      <c r="H22" s="1833">
        <v>15473</v>
      </c>
      <c r="I22" s="1410">
        <v>353</v>
      </c>
      <c r="J22" s="1834">
        <v>99</v>
      </c>
      <c r="L22" s="953"/>
    </row>
    <row r="23" spans="1:16" ht="14.25" customHeight="1" thickBot="1" x14ac:dyDescent="0.25">
      <c r="A23" s="957">
        <v>15</v>
      </c>
      <c r="B23" s="958" t="s">
        <v>29</v>
      </c>
      <c r="C23" s="1404">
        <v>842</v>
      </c>
      <c r="D23" s="1405">
        <v>0</v>
      </c>
      <c r="E23" s="1405">
        <v>76</v>
      </c>
      <c r="F23" s="1405">
        <v>17</v>
      </c>
      <c r="G23" s="1406">
        <v>749</v>
      </c>
      <c r="H23" s="1837">
        <v>17434</v>
      </c>
      <c r="I23" s="1412">
        <v>842</v>
      </c>
      <c r="J23" s="1838">
        <v>112</v>
      </c>
      <c r="N23" s="936" t="s">
        <v>16</v>
      </c>
    </row>
    <row r="24" spans="1:16" ht="15" customHeight="1" x14ac:dyDescent="0.25">
      <c r="A24" s="1041"/>
      <c r="B24" s="1042" t="s">
        <v>509</v>
      </c>
      <c r="C24" s="1839">
        <v>9316</v>
      </c>
      <c r="D24" s="1840">
        <v>11</v>
      </c>
      <c r="E24" s="1840">
        <v>835</v>
      </c>
      <c r="F24" s="1840">
        <v>198</v>
      </c>
      <c r="G24" s="1841">
        <v>8272</v>
      </c>
      <c r="H24" s="1842">
        <v>15620</v>
      </c>
      <c r="I24" s="1843">
        <v>9316</v>
      </c>
      <c r="J24" s="1844">
        <v>100</v>
      </c>
    </row>
    <row r="25" spans="1:16" ht="15" customHeight="1" thickBot="1" x14ac:dyDescent="0.25">
      <c r="A25" s="1010"/>
      <c r="B25" s="1279" t="s">
        <v>510</v>
      </c>
      <c r="C25" s="1407">
        <v>8186</v>
      </c>
      <c r="D25" s="1408">
        <v>15</v>
      </c>
      <c r="E25" s="1408">
        <v>750</v>
      </c>
      <c r="F25" s="1408">
        <v>188</v>
      </c>
      <c r="G25" s="1411">
        <v>7233</v>
      </c>
      <c r="H25" s="1845">
        <v>14546</v>
      </c>
      <c r="I25" s="1846">
        <v>8186</v>
      </c>
      <c r="J25" s="1847">
        <v>100</v>
      </c>
    </row>
    <row r="26" spans="1:16" ht="14.25" customHeight="1" x14ac:dyDescent="0.2">
      <c r="A26" s="1041"/>
      <c r="B26" s="1043" t="s">
        <v>437</v>
      </c>
      <c r="C26" s="1848">
        <v>8447</v>
      </c>
      <c r="D26" s="1849">
        <v>29</v>
      </c>
      <c r="E26" s="1849">
        <v>725</v>
      </c>
      <c r="F26" s="1849">
        <v>255</v>
      </c>
      <c r="G26" s="1850">
        <v>7444</v>
      </c>
      <c r="H26" s="1851">
        <v>8453</v>
      </c>
      <c r="I26" s="1849">
        <v>198191</v>
      </c>
      <c r="J26" s="1852">
        <v>100</v>
      </c>
      <c r="L26" s="963"/>
      <c r="M26" s="963"/>
      <c r="N26" s="963"/>
    </row>
    <row r="27" spans="1:16" ht="15" customHeight="1" thickBot="1" x14ac:dyDescent="0.25">
      <c r="A27" s="1010"/>
      <c r="B27" s="1011" t="s">
        <v>438</v>
      </c>
      <c r="C27" s="1853">
        <v>8385</v>
      </c>
      <c r="D27" s="1846">
        <v>36</v>
      </c>
      <c r="E27" s="1846">
        <v>788</v>
      </c>
      <c r="F27" s="1846">
        <v>250</v>
      </c>
      <c r="G27" s="1854">
        <v>7312</v>
      </c>
      <c r="H27" s="1845">
        <v>8385</v>
      </c>
      <c r="I27" s="1846">
        <v>12883</v>
      </c>
      <c r="J27" s="1847">
        <v>100</v>
      </c>
      <c r="L27" s="963"/>
      <c r="M27" s="963"/>
      <c r="N27" s="963"/>
    </row>
    <row r="28" spans="1:16" ht="14.25" customHeight="1" x14ac:dyDescent="0.2">
      <c r="A28" s="1041"/>
      <c r="B28" s="1043" t="s">
        <v>439</v>
      </c>
      <c r="C28" s="1848">
        <v>8965</v>
      </c>
      <c r="D28" s="1849">
        <v>61</v>
      </c>
      <c r="E28" s="1849">
        <v>802</v>
      </c>
      <c r="F28" s="1849">
        <v>356</v>
      </c>
      <c r="G28" s="1850">
        <v>7746</v>
      </c>
      <c r="H28" s="1851">
        <v>8965</v>
      </c>
      <c r="I28" s="1849">
        <v>12902</v>
      </c>
      <c r="J28" s="1852">
        <v>100</v>
      </c>
    </row>
    <row r="29" spans="1:16" ht="15" customHeight="1" thickBot="1" x14ac:dyDescent="0.25">
      <c r="A29" s="1010"/>
      <c r="B29" s="1011" t="s">
        <v>440</v>
      </c>
      <c r="C29" s="1853">
        <v>8921</v>
      </c>
      <c r="D29" s="1846">
        <v>56</v>
      </c>
      <c r="E29" s="1846">
        <v>808</v>
      </c>
      <c r="F29" s="1846">
        <v>351</v>
      </c>
      <c r="G29" s="1854">
        <v>7706</v>
      </c>
      <c r="H29" s="1845">
        <v>8921</v>
      </c>
      <c r="I29" s="1846">
        <v>12599</v>
      </c>
      <c r="J29" s="1847">
        <v>100</v>
      </c>
    </row>
    <row r="30" spans="1:16" ht="14.25" customHeight="1" x14ac:dyDescent="0.2">
      <c r="A30" s="1041"/>
      <c r="B30" s="1043" t="s">
        <v>441</v>
      </c>
      <c r="C30" s="1848">
        <v>8891.25</v>
      </c>
      <c r="D30" s="1849">
        <v>72.5</v>
      </c>
      <c r="E30" s="1849">
        <v>725.25</v>
      </c>
      <c r="F30" s="1849">
        <v>390</v>
      </c>
      <c r="G30" s="1850">
        <v>7703.5</v>
      </c>
      <c r="H30" s="1851">
        <v>8891.25</v>
      </c>
      <c r="I30" s="1849">
        <v>13304.42017714045</v>
      </c>
      <c r="J30" s="1852">
        <v>100</v>
      </c>
      <c r="L30" s="963"/>
      <c r="M30" s="963"/>
      <c r="N30" s="963" t="s">
        <v>16</v>
      </c>
    </row>
    <row r="31" spans="1:16" ht="15" customHeight="1" thickBot="1" x14ac:dyDescent="0.25">
      <c r="A31" s="1010"/>
      <c r="B31" s="1011" t="s">
        <v>442</v>
      </c>
      <c r="C31" s="1853">
        <v>8518.7000000000007</v>
      </c>
      <c r="D31" s="1846">
        <v>92.4</v>
      </c>
      <c r="E31" s="1846">
        <v>707.1</v>
      </c>
      <c r="F31" s="1846">
        <v>374.8</v>
      </c>
      <c r="G31" s="1854">
        <v>7344.4</v>
      </c>
      <c r="H31" s="1845">
        <v>8518.7000000000007</v>
      </c>
      <c r="I31" s="1846">
        <v>12812.6778968622</v>
      </c>
      <c r="J31" s="1847">
        <v>100</v>
      </c>
    </row>
    <row r="32" spans="1:16" ht="14.25" customHeight="1" x14ac:dyDescent="0.2">
      <c r="A32" s="1041"/>
      <c r="B32" s="1043" t="s">
        <v>443</v>
      </c>
      <c r="C32" s="1848">
        <v>9269</v>
      </c>
      <c r="D32" s="1849">
        <v>129.5</v>
      </c>
      <c r="E32" s="1849">
        <v>755.75</v>
      </c>
      <c r="F32" s="1849">
        <v>407.25</v>
      </c>
      <c r="G32" s="1850">
        <v>7976.5</v>
      </c>
      <c r="H32" s="1851">
        <v>9269</v>
      </c>
      <c r="I32" s="1849">
        <v>13046.43661667925</v>
      </c>
      <c r="J32" s="1852">
        <v>100</v>
      </c>
      <c r="L32" s="963"/>
      <c r="M32" s="963"/>
      <c r="N32" s="963"/>
    </row>
    <row r="33" spans="1:18" ht="15" customHeight="1" thickBot="1" x14ac:dyDescent="0.25">
      <c r="A33" s="1010"/>
      <c r="B33" s="1011" t="s">
        <v>444</v>
      </c>
      <c r="C33" s="1853">
        <v>9156</v>
      </c>
      <c r="D33" s="1846">
        <v>141.25</v>
      </c>
      <c r="E33" s="1846">
        <v>771.5</v>
      </c>
      <c r="F33" s="1846">
        <v>429</v>
      </c>
      <c r="G33" s="1854">
        <v>7814.25</v>
      </c>
      <c r="H33" s="1845">
        <f>SUM(D33:G33)</f>
        <v>9156</v>
      </c>
      <c r="I33" s="1846">
        <v>12410.1605895025</v>
      </c>
      <c r="J33" s="1847">
        <v>100</v>
      </c>
      <c r="L33" s="963"/>
    </row>
    <row r="34" spans="1:18" ht="14.25" customHeight="1" x14ac:dyDescent="0.2">
      <c r="A34" s="1041"/>
      <c r="B34" s="1043" t="s">
        <v>445</v>
      </c>
      <c r="C34" s="1848">
        <v>9296</v>
      </c>
      <c r="D34" s="1849">
        <v>172</v>
      </c>
      <c r="E34" s="1849">
        <v>770</v>
      </c>
      <c r="F34" s="1849">
        <v>490</v>
      </c>
      <c r="G34" s="1850">
        <v>7864</v>
      </c>
      <c r="H34" s="1851">
        <v>9296</v>
      </c>
      <c r="I34" s="1849">
        <v>12953</v>
      </c>
      <c r="J34" s="1852">
        <v>100</v>
      </c>
    </row>
    <row r="35" spans="1:18" ht="15" customHeight="1" thickBot="1" x14ac:dyDescent="0.25">
      <c r="A35" s="1010"/>
      <c r="B35" s="1011" t="s">
        <v>446</v>
      </c>
      <c r="C35" s="1853">
        <v>8972.73</v>
      </c>
      <c r="D35" s="1846">
        <v>133.75</v>
      </c>
      <c r="E35" s="1846">
        <v>761.65000000000009</v>
      </c>
      <c r="F35" s="1846">
        <v>424.25</v>
      </c>
      <c r="G35" s="1854">
        <v>7653.08</v>
      </c>
      <c r="H35" s="1845">
        <v>8972.73</v>
      </c>
      <c r="I35" s="1846">
        <v>12569.534535197199</v>
      </c>
      <c r="J35" s="1847">
        <v>100</v>
      </c>
      <c r="L35" s="936" t="s">
        <v>16</v>
      </c>
    </row>
    <row r="36" spans="1:18" ht="14.25" customHeight="1" x14ac:dyDescent="0.2">
      <c r="A36" s="967"/>
      <c r="B36" s="1043" t="s">
        <v>447</v>
      </c>
      <c r="C36" s="968">
        <v>8727.75</v>
      </c>
      <c r="D36" s="1855">
        <v>164.75</v>
      </c>
      <c r="E36" s="1849">
        <v>799.5</v>
      </c>
      <c r="F36" s="1849">
        <v>383.75</v>
      </c>
      <c r="G36" s="1856">
        <v>7537.75</v>
      </c>
      <c r="H36" s="969">
        <v>8885.75</v>
      </c>
      <c r="I36" s="970">
        <v>13057</v>
      </c>
      <c r="J36" s="1857">
        <v>100</v>
      </c>
      <c r="L36" s="963"/>
    </row>
    <row r="37" spans="1:18" ht="15" customHeight="1" thickBot="1" x14ac:dyDescent="0.25">
      <c r="A37" s="960"/>
      <c r="B37" s="1011" t="s">
        <v>448</v>
      </c>
      <c r="C37" s="961">
        <v>8478</v>
      </c>
      <c r="D37" s="1858">
        <v>100.75</v>
      </c>
      <c r="E37" s="1859">
        <v>767.5</v>
      </c>
      <c r="F37" s="1859">
        <v>302.25</v>
      </c>
      <c r="G37" s="1860">
        <v>7307.5</v>
      </c>
      <c r="H37" s="962">
        <v>8478</v>
      </c>
      <c r="I37" s="1859">
        <v>12356</v>
      </c>
      <c r="J37" s="1861">
        <v>100</v>
      </c>
      <c r="L37" s="963"/>
    </row>
    <row r="38" spans="1:18" ht="14.25" customHeight="1" x14ac:dyDescent="0.2">
      <c r="A38" s="967"/>
      <c r="B38" s="1043" t="s">
        <v>449</v>
      </c>
      <c r="C38" s="968">
        <v>8352.25</v>
      </c>
      <c r="D38" s="1855">
        <v>68.5</v>
      </c>
      <c r="E38" s="1849">
        <v>843.5</v>
      </c>
      <c r="F38" s="1849">
        <v>349</v>
      </c>
      <c r="G38" s="1856">
        <v>7091.25</v>
      </c>
      <c r="H38" s="969">
        <v>8352.25</v>
      </c>
      <c r="I38" s="970">
        <v>12312</v>
      </c>
      <c r="J38" s="1857">
        <v>100</v>
      </c>
      <c r="L38" s="959"/>
    </row>
    <row r="39" spans="1:18" ht="15" customHeight="1" thickBot="1" x14ac:dyDescent="0.25">
      <c r="A39" s="960"/>
      <c r="B39" s="1011" t="s">
        <v>450</v>
      </c>
      <c r="C39" s="961">
        <v>8085.95</v>
      </c>
      <c r="D39" s="1858">
        <v>49</v>
      </c>
      <c r="E39" s="1859">
        <v>786.4</v>
      </c>
      <c r="F39" s="1859">
        <v>278.39999999999998</v>
      </c>
      <c r="G39" s="1860">
        <v>6932.4</v>
      </c>
      <c r="H39" s="962">
        <v>8046.2</v>
      </c>
      <c r="I39" s="1859">
        <v>11652</v>
      </c>
      <c r="J39" s="1861">
        <v>100</v>
      </c>
      <c r="R39" s="936" t="s">
        <v>16</v>
      </c>
    </row>
    <row r="40" spans="1:18" ht="14.25" customHeight="1" x14ac:dyDescent="0.2">
      <c r="A40" s="971"/>
      <c r="B40" s="1043" t="s">
        <v>451</v>
      </c>
      <c r="C40" s="972">
        <v>8281.75</v>
      </c>
      <c r="D40" s="1862">
        <v>64</v>
      </c>
      <c r="E40" s="1863">
        <v>861</v>
      </c>
      <c r="F40" s="1863">
        <v>303</v>
      </c>
      <c r="G40" s="1864">
        <v>7053.75</v>
      </c>
      <c r="H40" s="973">
        <v>8281.75</v>
      </c>
      <c r="I40" s="970">
        <v>12251</v>
      </c>
      <c r="J40" s="1865">
        <v>100</v>
      </c>
      <c r="L40" s="953"/>
      <c r="M40" s="953"/>
      <c r="N40" s="953"/>
    </row>
    <row r="41" spans="1:18" ht="15" customHeight="1" thickBot="1" x14ac:dyDescent="0.25">
      <c r="A41" s="964"/>
      <c r="B41" s="1011" t="s">
        <v>452</v>
      </c>
      <c r="C41" s="965">
        <v>7713.05</v>
      </c>
      <c r="D41" s="1866">
        <v>48.55</v>
      </c>
      <c r="E41" s="1846">
        <v>777.4</v>
      </c>
      <c r="F41" s="1846">
        <v>244.45</v>
      </c>
      <c r="G41" s="1867">
        <v>6642.65</v>
      </c>
      <c r="H41" s="966">
        <v>7713.05</v>
      </c>
      <c r="I41" s="1846">
        <v>11423</v>
      </c>
      <c r="J41" s="1868">
        <v>100</v>
      </c>
    </row>
    <row r="42" spans="1:18" ht="14.25" hidden="1" customHeight="1" outlineLevel="1" x14ac:dyDescent="0.2">
      <c r="A42" s="1869" t="s">
        <v>511</v>
      </c>
      <c r="B42" s="1587"/>
      <c r="C42" s="1587"/>
      <c r="D42" s="1587"/>
      <c r="E42" s="1587"/>
      <c r="F42" s="1587"/>
      <c r="G42" s="1587"/>
      <c r="H42" s="1587"/>
      <c r="I42" s="1587"/>
      <c r="J42" s="1587"/>
    </row>
    <row r="43" spans="1:18" ht="12.75" hidden="1" customHeight="1" outlineLevel="1" x14ac:dyDescent="0.2">
      <c r="A43" s="1870" t="s">
        <v>453</v>
      </c>
      <c r="B43" s="1871"/>
      <c r="C43" s="1871"/>
      <c r="D43" s="1871"/>
      <c r="E43" s="1871"/>
      <c r="F43" s="1871"/>
      <c r="G43" s="1871"/>
      <c r="H43" s="1871"/>
      <c r="I43" s="1871"/>
      <c r="J43" s="1872"/>
    </row>
    <row r="44" spans="1:18" ht="14.25" hidden="1" customHeight="1" outlineLevel="1" x14ac:dyDescent="0.2">
      <c r="A44" s="936" t="s">
        <v>512</v>
      </c>
      <c r="I44" s="1873"/>
      <c r="J44" s="1874"/>
    </row>
    <row r="45" spans="1:18" ht="12.75" customHeight="1" collapsed="1" x14ac:dyDescent="0.2">
      <c r="A45" s="839" t="s">
        <v>454</v>
      </c>
      <c r="C45" s="840"/>
      <c r="D45" s="840"/>
      <c r="E45" s="840"/>
      <c r="F45" s="840"/>
      <c r="G45" s="840"/>
      <c r="H45" s="840"/>
    </row>
    <row r="46" spans="1:18" x14ac:dyDescent="0.2">
      <c r="A46" s="939" t="s">
        <v>401</v>
      </c>
      <c r="I46" s="963"/>
    </row>
    <row r="55" spans="9:9" x14ac:dyDescent="0.2">
      <c r="I55" s="936" t="s">
        <v>16</v>
      </c>
    </row>
  </sheetData>
  <mergeCells count="3">
    <mergeCell ref="D7:G7"/>
    <mergeCell ref="A42:J42"/>
    <mergeCell ref="A43:J43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3"/>
  <dimension ref="A1:AH24"/>
  <sheetViews>
    <sheetView zoomScaleNormal="100" workbookViewId="0">
      <selection activeCell="L28" sqref="L28"/>
    </sheetView>
  </sheetViews>
  <sheetFormatPr baseColWidth="10" defaultColWidth="11.42578125" defaultRowHeight="12.75" x14ac:dyDescent="0.2"/>
  <cols>
    <col min="1" max="1" width="25.42578125" style="58" customWidth="1"/>
    <col min="2" max="2" width="10.7109375" style="334" customWidth="1"/>
    <col min="3" max="19" width="8.7109375" style="334" customWidth="1"/>
    <col min="20" max="20" width="5.5703125" style="58" customWidth="1"/>
    <col min="21" max="27" width="8.28515625" style="58" customWidth="1"/>
    <col min="28" max="28" width="4.7109375" style="58" customWidth="1"/>
    <col min="29" max="34" width="7.7109375" style="58" customWidth="1"/>
    <col min="35" max="16384" width="11.42578125" style="58"/>
  </cols>
  <sheetData>
    <row r="1" spans="1:34" x14ac:dyDescent="0.2">
      <c r="A1" s="357" t="s">
        <v>489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1280" t="s">
        <v>272</v>
      </c>
      <c r="O1" s="1280" t="s">
        <v>272</v>
      </c>
      <c r="P1" s="1281" t="s">
        <v>455</v>
      </c>
      <c r="Q1" s="1280" t="s">
        <v>272</v>
      </c>
      <c r="R1" s="1280" t="s">
        <v>272</v>
      </c>
      <c r="S1" s="1280" t="s">
        <v>272</v>
      </c>
    </row>
    <row r="2" spans="1:34" x14ac:dyDescent="0.2">
      <c r="A2" s="390" t="s">
        <v>16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U2" s="357"/>
    </row>
    <row r="3" spans="1:34" s="332" customFormat="1" ht="18" customHeight="1" x14ac:dyDescent="0.2">
      <c r="A3" t="s">
        <v>456</v>
      </c>
      <c r="B3" t="s">
        <v>457</v>
      </c>
      <c r="C3" t="s">
        <v>458</v>
      </c>
      <c r="D3" t="s">
        <v>459</v>
      </c>
      <c r="E3" t="s">
        <v>460</v>
      </c>
      <c r="F3" t="s">
        <v>461</v>
      </c>
      <c r="G3" t="s">
        <v>462</v>
      </c>
      <c r="H3" t="s">
        <v>463</v>
      </c>
      <c r="I3" t="s">
        <v>464</v>
      </c>
      <c r="J3" t="s">
        <v>465</v>
      </c>
      <c r="K3" t="s">
        <v>466</v>
      </c>
      <c r="L3" t="s">
        <v>467</v>
      </c>
      <c r="M3" t="s">
        <v>468</v>
      </c>
      <c r="N3" t="s">
        <v>469</v>
      </c>
      <c r="O3" t="s">
        <v>470</v>
      </c>
      <c r="P3" t="s">
        <v>471</v>
      </c>
      <c r="Q3" t="s">
        <v>472</v>
      </c>
      <c r="R3" t="s">
        <v>473</v>
      </c>
      <c r="S3" t="s">
        <v>474</v>
      </c>
      <c r="T3" t="s">
        <v>475</v>
      </c>
      <c r="U3" t="s">
        <v>476</v>
      </c>
      <c r="V3" t="s">
        <v>477</v>
      </c>
      <c r="W3" s="1282"/>
      <c r="X3" s="1282"/>
      <c r="Y3" s="1282"/>
      <c r="Z3" s="1282"/>
      <c r="AA3" s="1282"/>
      <c r="AB3" s="58"/>
      <c r="AC3" s="58"/>
      <c r="AD3" s="58"/>
      <c r="AE3" s="58"/>
      <c r="AF3" s="58"/>
      <c r="AG3" s="58"/>
      <c r="AH3" s="58"/>
    </row>
    <row r="4" spans="1:34" ht="18" customHeight="1" x14ac:dyDescent="0.2">
      <c r="A4" t="s">
        <v>488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1282"/>
      <c r="X4" s="1282"/>
      <c r="Y4" s="1282"/>
      <c r="Z4" s="1282"/>
      <c r="AA4" s="1282"/>
    </row>
    <row r="5" spans="1:34" s="390" customFormat="1" ht="18" customHeight="1" x14ac:dyDescent="0.2">
      <c r="A5" t="s">
        <v>478</v>
      </c>
      <c r="B5">
        <v>707607</v>
      </c>
      <c r="C5">
        <v>8129</v>
      </c>
      <c r="D5">
        <v>16298</v>
      </c>
      <c r="E5">
        <v>21825</v>
      </c>
      <c r="F5">
        <v>28766</v>
      </c>
      <c r="G5">
        <v>21742</v>
      </c>
      <c r="H5">
        <v>21492</v>
      </c>
      <c r="I5">
        <v>13627</v>
      </c>
      <c r="J5">
        <v>13719</v>
      </c>
      <c r="K5">
        <v>25270</v>
      </c>
      <c r="L5">
        <v>21518</v>
      </c>
      <c r="M5">
        <v>74566</v>
      </c>
      <c r="N5">
        <v>136327</v>
      </c>
      <c r="O5">
        <v>97713</v>
      </c>
      <c r="P5">
        <v>125715</v>
      </c>
      <c r="Q5">
        <v>38495</v>
      </c>
      <c r="R5">
        <v>20297</v>
      </c>
      <c r="S5">
        <v>11011</v>
      </c>
      <c r="T5">
        <v>6318</v>
      </c>
      <c r="U5">
        <v>3469</v>
      </c>
      <c r="V5">
        <v>1310</v>
      </c>
      <c r="W5" s="58"/>
      <c r="X5" s="58"/>
      <c r="Y5" s="58"/>
      <c r="Z5" s="58"/>
      <c r="AA5" s="1282"/>
    </row>
    <row r="6" spans="1:34" s="390" customFormat="1" x14ac:dyDescent="0.2">
      <c r="A6" t="s">
        <v>14</v>
      </c>
      <c r="B6">
        <v>61792</v>
      </c>
      <c r="C6">
        <v>919</v>
      </c>
      <c r="D6">
        <v>1595</v>
      </c>
      <c r="E6">
        <v>1734</v>
      </c>
      <c r="F6">
        <v>2067</v>
      </c>
      <c r="G6">
        <v>1414</v>
      </c>
      <c r="H6">
        <v>1316</v>
      </c>
      <c r="I6">
        <v>781</v>
      </c>
      <c r="J6">
        <v>732</v>
      </c>
      <c r="K6">
        <v>1744</v>
      </c>
      <c r="L6">
        <v>1816</v>
      </c>
      <c r="M6">
        <v>8600</v>
      </c>
      <c r="N6">
        <v>16831</v>
      </c>
      <c r="O6">
        <v>9018</v>
      </c>
      <c r="P6">
        <v>9090</v>
      </c>
      <c r="Q6">
        <v>2412</v>
      </c>
      <c r="R6">
        <v>953</v>
      </c>
      <c r="S6">
        <v>413</v>
      </c>
      <c r="T6">
        <v>194</v>
      </c>
      <c r="U6">
        <v>95</v>
      </c>
      <c r="V6">
        <v>68</v>
      </c>
      <c r="W6" s="58"/>
      <c r="X6" s="58"/>
      <c r="Y6" s="58"/>
      <c r="Z6" s="58"/>
      <c r="AA6" s="1282"/>
    </row>
    <row r="7" spans="1:34" s="390" customFormat="1" x14ac:dyDescent="0.2">
      <c r="A7" t="s">
        <v>15</v>
      </c>
      <c r="B7">
        <v>64257</v>
      </c>
      <c r="C7">
        <v>882</v>
      </c>
      <c r="D7">
        <v>1588</v>
      </c>
      <c r="E7">
        <v>1602</v>
      </c>
      <c r="F7">
        <v>1730</v>
      </c>
      <c r="G7">
        <v>1145</v>
      </c>
      <c r="H7">
        <v>1030</v>
      </c>
      <c r="I7">
        <v>659</v>
      </c>
      <c r="J7">
        <v>750</v>
      </c>
      <c r="K7">
        <v>2559</v>
      </c>
      <c r="L7">
        <v>2859</v>
      </c>
      <c r="M7">
        <v>11382</v>
      </c>
      <c r="N7">
        <v>18057</v>
      </c>
      <c r="O7">
        <v>8379</v>
      </c>
      <c r="P7">
        <v>8048</v>
      </c>
      <c r="Q7">
        <v>2022</v>
      </c>
      <c r="R7">
        <v>836</v>
      </c>
      <c r="S7">
        <v>396</v>
      </c>
      <c r="T7">
        <v>177</v>
      </c>
      <c r="U7">
        <v>108</v>
      </c>
      <c r="V7">
        <v>48</v>
      </c>
      <c r="W7" s="58"/>
      <c r="X7" s="58"/>
      <c r="Y7" s="58"/>
      <c r="Z7" s="58"/>
      <c r="AA7" s="1282"/>
    </row>
    <row r="8" spans="1:34" s="390" customFormat="1" x14ac:dyDescent="0.2">
      <c r="A8" t="s">
        <v>17</v>
      </c>
      <c r="B8">
        <v>46939</v>
      </c>
      <c r="C8">
        <v>737</v>
      </c>
      <c r="D8">
        <v>1192</v>
      </c>
      <c r="E8">
        <v>1165</v>
      </c>
      <c r="F8">
        <v>1276</v>
      </c>
      <c r="G8">
        <v>832</v>
      </c>
      <c r="H8">
        <v>677</v>
      </c>
      <c r="I8">
        <v>389</v>
      </c>
      <c r="J8">
        <v>519</v>
      </c>
      <c r="K8">
        <v>1686</v>
      </c>
      <c r="L8">
        <v>1931</v>
      </c>
      <c r="M8">
        <v>8594</v>
      </c>
      <c r="N8">
        <v>12991</v>
      </c>
      <c r="O8">
        <v>5711</v>
      </c>
      <c r="P8">
        <v>5904</v>
      </c>
      <c r="Q8">
        <v>1794</v>
      </c>
      <c r="R8">
        <v>849</v>
      </c>
      <c r="S8">
        <v>380</v>
      </c>
      <c r="T8">
        <v>196</v>
      </c>
      <c r="U8">
        <v>76</v>
      </c>
      <c r="V8">
        <v>40</v>
      </c>
      <c r="W8" s="58"/>
      <c r="X8" s="58"/>
      <c r="Y8" s="58"/>
      <c r="Z8" s="58"/>
      <c r="AA8" s="1282"/>
    </row>
    <row r="9" spans="1:34" s="390" customFormat="1" x14ac:dyDescent="0.2">
      <c r="A9" t="s">
        <v>479</v>
      </c>
      <c r="B9">
        <v>41026</v>
      </c>
      <c r="C9">
        <v>395</v>
      </c>
      <c r="D9">
        <v>701</v>
      </c>
      <c r="E9">
        <v>776</v>
      </c>
      <c r="F9">
        <v>878</v>
      </c>
      <c r="G9">
        <v>645</v>
      </c>
      <c r="H9">
        <v>626</v>
      </c>
      <c r="I9">
        <v>393</v>
      </c>
      <c r="J9">
        <v>497</v>
      </c>
      <c r="K9">
        <v>2151</v>
      </c>
      <c r="L9">
        <v>2372</v>
      </c>
      <c r="M9">
        <v>8130</v>
      </c>
      <c r="N9">
        <v>10056</v>
      </c>
      <c r="O9">
        <v>4865</v>
      </c>
      <c r="P9">
        <v>5590</v>
      </c>
      <c r="Q9">
        <v>1475</v>
      </c>
      <c r="R9">
        <v>732</v>
      </c>
      <c r="S9">
        <v>418</v>
      </c>
      <c r="T9">
        <v>191</v>
      </c>
      <c r="U9">
        <v>91</v>
      </c>
      <c r="V9">
        <v>44</v>
      </c>
      <c r="W9" s="58"/>
      <c r="X9" s="58"/>
      <c r="Y9" s="58"/>
      <c r="Z9" s="58"/>
      <c r="AA9" s="1282"/>
    </row>
    <row r="10" spans="1:34" s="390" customFormat="1" ht="18" customHeight="1" x14ac:dyDescent="0.2">
      <c r="A10" t="s">
        <v>19</v>
      </c>
      <c r="B10">
        <v>60252</v>
      </c>
      <c r="C10">
        <v>527</v>
      </c>
      <c r="D10">
        <v>876</v>
      </c>
      <c r="E10">
        <v>1057</v>
      </c>
      <c r="F10">
        <v>1327</v>
      </c>
      <c r="G10">
        <v>1005</v>
      </c>
      <c r="H10">
        <v>1036</v>
      </c>
      <c r="I10">
        <v>735</v>
      </c>
      <c r="J10">
        <v>808</v>
      </c>
      <c r="K10">
        <v>2559</v>
      </c>
      <c r="L10">
        <v>2803</v>
      </c>
      <c r="M10">
        <v>9787</v>
      </c>
      <c r="N10">
        <v>11799</v>
      </c>
      <c r="O10">
        <v>6786</v>
      </c>
      <c r="P10">
        <v>10943</v>
      </c>
      <c r="Q10">
        <v>3640</v>
      </c>
      <c r="R10">
        <v>2263</v>
      </c>
      <c r="S10">
        <v>1197</v>
      </c>
      <c r="T10">
        <v>669</v>
      </c>
      <c r="U10">
        <v>306</v>
      </c>
      <c r="V10">
        <v>129</v>
      </c>
      <c r="W10" s="58"/>
      <c r="X10" s="58"/>
      <c r="Y10" s="58"/>
      <c r="Z10" s="58"/>
      <c r="AA10" s="1282"/>
    </row>
    <row r="11" spans="1:34" s="390" customFormat="1" x14ac:dyDescent="0.2">
      <c r="A11" t="s">
        <v>20</v>
      </c>
      <c r="B11">
        <v>35187</v>
      </c>
      <c r="C11">
        <v>370</v>
      </c>
      <c r="D11">
        <v>829</v>
      </c>
      <c r="E11">
        <v>1110</v>
      </c>
      <c r="F11">
        <v>1585</v>
      </c>
      <c r="G11">
        <v>1228</v>
      </c>
      <c r="H11">
        <v>1255</v>
      </c>
      <c r="I11">
        <v>830</v>
      </c>
      <c r="J11">
        <v>702</v>
      </c>
      <c r="K11">
        <v>979</v>
      </c>
      <c r="L11">
        <v>602</v>
      </c>
      <c r="M11">
        <v>2195</v>
      </c>
      <c r="N11">
        <v>5180</v>
      </c>
      <c r="O11">
        <v>4858</v>
      </c>
      <c r="P11">
        <v>7035</v>
      </c>
      <c r="Q11">
        <v>2807</v>
      </c>
      <c r="R11">
        <v>1772</v>
      </c>
      <c r="S11">
        <v>968</v>
      </c>
      <c r="T11">
        <v>489</v>
      </c>
      <c r="U11">
        <v>283</v>
      </c>
      <c r="V11">
        <v>110</v>
      </c>
      <c r="W11" s="58"/>
      <c r="X11" s="58"/>
      <c r="Y11" s="58"/>
      <c r="Z11" s="58"/>
      <c r="AA11" s="1282"/>
    </row>
    <row r="12" spans="1:34" s="390" customFormat="1" x14ac:dyDescent="0.2">
      <c r="A12" t="s">
        <v>21</v>
      </c>
      <c r="B12">
        <v>52182</v>
      </c>
      <c r="C12">
        <v>613</v>
      </c>
      <c r="D12">
        <v>1360</v>
      </c>
      <c r="E12">
        <v>2084</v>
      </c>
      <c r="F12">
        <v>2748</v>
      </c>
      <c r="G12">
        <v>2088</v>
      </c>
      <c r="H12">
        <v>2148</v>
      </c>
      <c r="I12">
        <v>1297</v>
      </c>
      <c r="J12">
        <v>1236</v>
      </c>
      <c r="K12">
        <v>1531</v>
      </c>
      <c r="L12">
        <v>985</v>
      </c>
      <c r="M12">
        <v>2705</v>
      </c>
      <c r="N12">
        <v>7261</v>
      </c>
      <c r="O12">
        <v>7628</v>
      </c>
      <c r="P12">
        <v>10039</v>
      </c>
      <c r="Q12">
        <v>3781</v>
      </c>
      <c r="R12">
        <v>2272</v>
      </c>
      <c r="S12">
        <v>1193</v>
      </c>
      <c r="T12">
        <v>676</v>
      </c>
      <c r="U12">
        <v>391</v>
      </c>
      <c r="V12">
        <v>146</v>
      </c>
      <c r="W12" s="58"/>
      <c r="X12" s="58"/>
      <c r="Y12" s="58"/>
      <c r="Z12" s="58"/>
      <c r="AA12" s="1282"/>
    </row>
    <row r="13" spans="1:34" s="390" customFormat="1" x14ac:dyDescent="0.2">
      <c r="A13" t="s">
        <v>22</v>
      </c>
      <c r="B13">
        <v>54570</v>
      </c>
      <c r="C13">
        <v>519</v>
      </c>
      <c r="D13">
        <v>1259</v>
      </c>
      <c r="E13">
        <v>1899</v>
      </c>
      <c r="F13">
        <v>2663</v>
      </c>
      <c r="G13">
        <v>2071</v>
      </c>
      <c r="H13">
        <v>2091</v>
      </c>
      <c r="I13">
        <v>1297</v>
      </c>
      <c r="J13">
        <v>1356</v>
      </c>
      <c r="K13">
        <v>2625</v>
      </c>
      <c r="L13">
        <v>1926</v>
      </c>
      <c r="M13">
        <v>4240</v>
      </c>
      <c r="N13">
        <v>7816</v>
      </c>
      <c r="O13">
        <v>7457</v>
      </c>
      <c r="P13">
        <v>10432</v>
      </c>
      <c r="Q13">
        <v>3221</v>
      </c>
      <c r="R13">
        <v>1692</v>
      </c>
      <c r="S13">
        <v>937</v>
      </c>
      <c r="T13">
        <v>595</v>
      </c>
      <c r="U13">
        <v>349</v>
      </c>
      <c r="V13">
        <v>125</v>
      </c>
      <c r="W13" s="58"/>
      <c r="X13" s="58"/>
      <c r="Y13" s="58"/>
      <c r="Z13" s="58"/>
      <c r="AA13" s="1282"/>
    </row>
    <row r="14" spans="1:34" s="390" customFormat="1" x14ac:dyDescent="0.2">
      <c r="A14" t="s">
        <v>23</v>
      </c>
      <c r="B14">
        <v>36329</v>
      </c>
      <c r="C14">
        <v>516</v>
      </c>
      <c r="D14">
        <v>991</v>
      </c>
      <c r="E14">
        <v>1380</v>
      </c>
      <c r="F14">
        <v>1754</v>
      </c>
      <c r="G14">
        <v>1359</v>
      </c>
      <c r="H14">
        <v>1307</v>
      </c>
      <c r="I14">
        <v>815</v>
      </c>
      <c r="J14">
        <v>807</v>
      </c>
      <c r="K14">
        <v>1167</v>
      </c>
      <c r="L14">
        <v>857</v>
      </c>
      <c r="M14">
        <v>3121</v>
      </c>
      <c r="N14">
        <v>7150</v>
      </c>
      <c r="O14">
        <v>5596</v>
      </c>
      <c r="P14">
        <v>6093</v>
      </c>
      <c r="Q14">
        <v>1645</v>
      </c>
      <c r="R14">
        <v>775</v>
      </c>
      <c r="S14">
        <v>471</v>
      </c>
      <c r="T14">
        <v>270</v>
      </c>
      <c r="U14">
        <v>187</v>
      </c>
      <c r="V14">
        <v>68</v>
      </c>
      <c r="W14" s="58"/>
      <c r="X14" s="58"/>
      <c r="Y14" s="58"/>
      <c r="Z14" s="58"/>
      <c r="AA14" s="1282"/>
    </row>
    <row r="15" spans="1:34" s="390" customFormat="1" ht="18" customHeight="1" x14ac:dyDescent="0.2">
      <c r="A15" t="s">
        <v>24</v>
      </c>
      <c r="B15">
        <v>27769</v>
      </c>
      <c r="C15">
        <v>284</v>
      </c>
      <c r="D15">
        <v>604</v>
      </c>
      <c r="E15">
        <v>947</v>
      </c>
      <c r="F15">
        <v>1258</v>
      </c>
      <c r="G15">
        <v>967</v>
      </c>
      <c r="H15">
        <v>972</v>
      </c>
      <c r="I15">
        <v>674</v>
      </c>
      <c r="J15">
        <v>642</v>
      </c>
      <c r="K15">
        <v>913</v>
      </c>
      <c r="L15">
        <v>651</v>
      </c>
      <c r="M15">
        <v>1877</v>
      </c>
      <c r="N15">
        <v>4572</v>
      </c>
      <c r="O15">
        <v>4068</v>
      </c>
      <c r="P15">
        <v>5964</v>
      </c>
      <c r="Q15">
        <v>1569</v>
      </c>
      <c r="R15">
        <v>823</v>
      </c>
      <c r="S15">
        <v>469</v>
      </c>
      <c r="T15">
        <v>298</v>
      </c>
      <c r="U15">
        <v>164</v>
      </c>
      <c r="V15">
        <v>53</v>
      </c>
      <c r="W15" s="58"/>
      <c r="X15" s="58"/>
      <c r="Y15" s="58"/>
      <c r="Z15" s="58"/>
      <c r="AA15" s="1282"/>
    </row>
    <row r="16" spans="1:34" s="390" customFormat="1" x14ac:dyDescent="0.2">
      <c r="A16" t="s">
        <v>25</v>
      </c>
      <c r="B16">
        <v>33728</v>
      </c>
      <c r="C16">
        <v>318</v>
      </c>
      <c r="D16">
        <v>782</v>
      </c>
      <c r="E16">
        <v>1180</v>
      </c>
      <c r="F16">
        <v>1677</v>
      </c>
      <c r="G16">
        <v>1305</v>
      </c>
      <c r="H16">
        <v>1402</v>
      </c>
      <c r="I16">
        <v>958</v>
      </c>
      <c r="J16">
        <v>1008</v>
      </c>
      <c r="K16">
        <v>1345</v>
      </c>
      <c r="L16">
        <v>874</v>
      </c>
      <c r="M16">
        <v>2055</v>
      </c>
      <c r="N16">
        <v>4801</v>
      </c>
      <c r="O16">
        <v>4654</v>
      </c>
      <c r="P16">
        <v>6908</v>
      </c>
      <c r="Q16">
        <v>2003</v>
      </c>
      <c r="R16">
        <v>1167</v>
      </c>
      <c r="S16">
        <v>726</v>
      </c>
      <c r="T16">
        <v>368</v>
      </c>
      <c r="U16">
        <v>160</v>
      </c>
      <c r="V16">
        <v>37</v>
      </c>
      <c r="W16" s="58"/>
      <c r="X16" s="58"/>
      <c r="Y16" s="58"/>
      <c r="Z16" s="58"/>
      <c r="AA16" s="1282"/>
    </row>
    <row r="17" spans="1:34" s="390" customFormat="1" x14ac:dyDescent="0.2">
      <c r="A17" t="s">
        <v>26</v>
      </c>
      <c r="B17">
        <v>49747</v>
      </c>
      <c r="C17">
        <v>534</v>
      </c>
      <c r="D17">
        <v>1144</v>
      </c>
      <c r="E17">
        <v>1756</v>
      </c>
      <c r="F17">
        <v>2385</v>
      </c>
      <c r="G17">
        <v>1827</v>
      </c>
      <c r="H17">
        <v>1836</v>
      </c>
      <c r="I17">
        <v>1109</v>
      </c>
      <c r="J17">
        <v>1175</v>
      </c>
      <c r="K17">
        <v>1559</v>
      </c>
      <c r="L17">
        <v>1086</v>
      </c>
      <c r="M17">
        <v>3554</v>
      </c>
      <c r="N17">
        <v>8660</v>
      </c>
      <c r="O17">
        <v>7072</v>
      </c>
      <c r="P17">
        <v>9646</v>
      </c>
      <c r="Q17">
        <v>3129</v>
      </c>
      <c r="R17">
        <v>1570</v>
      </c>
      <c r="S17">
        <v>914</v>
      </c>
      <c r="T17">
        <v>454</v>
      </c>
      <c r="U17">
        <v>264</v>
      </c>
      <c r="V17">
        <v>73</v>
      </c>
      <c r="W17" s="58"/>
      <c r="X17" s="58"/>
      <c r="Y17" s="58"/>
      <c r="Z17" s="58"/>
      <c r="AA17" s="1282"/>
    </row>
    <row r="18" spans="1:34" s="390" customFormat="1" x14ac:dyDescent="0.2">
      <c r="A18" t="s">
        <v>27</v>
      </c>
      <c r="B18">
        <v>51424</v>
      </c>
      <c r="C18">
        <v>558</v>
      </c>
      <c r="D18">
        <v>1193</v>
      </c>
      <c r="E18">
        <v>1800</v>
      </c>
      <c r="F18">
        <v>2645</v>
      </c>
      <c r="G18">
        <v>2067</v>
      </c>
      <c r="H18">
        <v>1962</v>
      </c>
      <c r="I18">
        <v>1192</v>
      </c>
      <c r="J18">
        <v>1104</v>
      </c>
      <c r="K18">
        <v>1380</v>
      </c>
      <c r="L18">
        <v>842</v>
      </c>
      <c r="M18">
        <v>2972</v>
      </c>
      <c r="N18">
        <v>8159</v>
      </c>
      <c r="O18">
        <v>7922</v>
      </c>
      <c r="P18">
        <v>10688</v>
      </c>
      <c r="Q18">
        <v>2958</v>
      </c>
      <c r="R18">
        <v>1555</v>
      </c>
      <c r="S18">
        <v>938</v>
      </c>
      <c r="T18">
        <v>832</v>
      </c>
      <c r="U18">
        <v>505</v>
      </c>
      <c r="V18">
        <v>152</v>
      </c>
      <c r="W18" s="58"/>
      <c r="X18" s="58"/>
      <c r="Y18" s="58"/>
      <c r="Z18" s="58"/>
      <c r="AA18" s="1282"/>
    </row>
    <row r="19" spans="1:34" s="390" customFormat="1" x14ac:dyDescent="0.2">
      <c r="A19" t="s">
        <v>28</v>
      </c>
      <c r="B19">
        <v>53231</v>
      </c>
      <c r="C19">
        <v>553</v>
      </c>
      <c r="D19">
        <v>1233</v>
      </c>
      <c r="E19">
        <v>1860</v>
      </c>
      <c r="F19">
        <v>2679</v>
      </c>
      <c r="G19">
        <v>2092</v>
      </c>
      <c r="H19">
        <v>2083</v>
      </c>
      <c r="I19">
        <v>1317</v>
      </c>
      <c r="J19">
        <v>1268</v>
      </c>
      <c r="K19">
        <v>1545</v>
      </c>
      <c r="L19">
        <v>966</v>
      </c>
      <c r="M19">
        <v>3003</v>
      </c>
      <c r="N19">
        <v>7340</v>
      </c>
      <c r="O19">
        <v>8043</v>
      </c>
      <c r="P19">
        <v>11149</v>
      </c>
      <c r="Q19">
        <v>3640</v>
      </c>
      <c r="R19">
        <v>2048</v>
      </c>
      <c r="S19">
        <v>1124</v>
      </c>
      <c r="T19">
        <v>709</v>
      </c>
      <c r="U19">
        <v>398</v>
      </c>
      <c r="V19">
        <v>181</v>
      </c>
      <c r="W19" s="58"/>
      <c r="X19" s="58"/>
      <c r="Y19" s="58"/>
      <c r="Z19" s="58"/>
      <c r="AA19" s="1282"/>
      <c r="AC19" s="1282"/>
      <c r="AD19" s="1282"/>
      <c r="AE19" s="1282"/>
      <c r="AF19" s="1282"/>
      <c r="AG19" s="1282"/>
      <c r="AH19" s="1282"/>
    </row>
    <row r="20" spans="1:34" s="390" customFormat="1" ht="18" customHeight="1" x14ac:dyDescent="0.2">
      <c r="A20" t="s">
        <v>29</v>
      </c>
      <c r="B20">
        <v>39174</v>
      </c>
      <c r="C20">
        <v>404</v>
      </c>
      <c r="D20">
        <v>951</v>
      </c>
      <c r="E20">
        <v>1475</v>
      </c>
      <c r="F20">
        <v>2094</v>
      </c>
      <c r="G20">
        <v>1697</v>
      </c>
      <c r="H20">
        <v>1751</v>
      </c>
      <c r="I20">
        <v>1181</v>
      </c>
      <c r="J20">
        <v>1115</v>
      </c>
      <c r="K20">
        <v>1527</v>
      </c>
      <c r="L20">
        <v>948</v>
      </c>
      <c r="M20">
        <v>2351</v>
      </c>
      <c r="N20">
        <v>5654</v>
      </c>
      <c r="O20">
        <v>5656</v>
      </c>
      <c r="P20">
        <v>8186</v>
      </c>
      <c r="Q20">
        <v>2399</v>
      </c>
      <c r="R20">
        <v>990</v>
      </c>
      <c r="S20">
        <v>467</v>
      </c>
      <c r="T20">
        <v>200</v>
      </c>
      <c r="U20">
        <v>92</v>
      </c>
      <c r="V20">
        <v>36</v>
      </c>
    </row>
    <row r="21" spans="1:34" s="390" customFormat="1" x14ac:dyDescent="0.2">
      <c r="A21" t="s">
        <v>480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390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4" x14ac:dyDescent="0.2">
      <c r="A23"/>
      <c r="B23" s="58"/>
      <c r="C23" s="58"/>
      <c r="D23" s="58"/>
      <c r="E23" s="58"/>
      <c r="F23" s="58"/>
      <c r="G23" s="58"/>
      <c r="H23" s="58"/>
      <c r="J23" s="1283"/>
      <c r="K23" s="58"/>
      <c r="L23" s="58"/>
      <c r="M23" s="58"/>
      <c r="N23" s="58"/>
      <c r="O23" s="58"/>
      <c r="P23" s="58"/>
      <c r="Q23" s="58"/>
      <c r="R23" s="58"/>
      <c r="S23" s="58"/>
    </row>
    <row r="24" spans="1:34" x14ac:dyDescent="0.2">
      <c r="B24" s="58"/>
      <c r="C24" s="58"/>
      <c r="D24" s="58"/>
      <c r="E24" s="58"/>
      <c r="F24" s="58"/>
      <c r="G24" s="58"/>
      <c r="H24" s="58"/>
      <c r="I24" s="58"/>
      <c r="J24" s="1283"/>
      <c r="K24" s="58"/>
      <c r="L24" s="58"/>
      <c r="M24" s="58"/>
      <c r="N24" s="58"/>
      <c r="O24" s="58"/>
      <c r="P24" s="58"/>
      <c r="Q24" s="58"/>
      <c r="R24" s="58"/>
      <c r="S24" s="58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>
      <selection activeCell="U52" sqref="U52"/>
    </sheetView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Y44"/>
  <sheetViews>
    <sheetView showGridLines="0" topLeftCell="A7" zoomScaleNormal="100" workbookViewId="0">
      <selection activeCell="I20" sqref="I20"/>
    </sheetView>
  </sheetViews>
  <sheetFormatPr baseColWidth="10" defaultColWidth="11.42578125" defaultRowHeight="12.75" outlineLevelRow="1" x14ac:dyDescent="0.2"/>
  <cols>
    <col min="1" max="1" width="5" style="2" customWidth="1"/>
    <col min="2" max="2" width="25.28515625" bestFit="1" customWidth="1"/>
    <col min="3" max="3" width="9" customWidth="1"/>
    <col min="4" max="4" width="10.140625" customWidth="1"/>
    <col min="5" max="5" width="8.7109375" customWidth="1"/>
    <col min="6" max="6" width="9.85546875" style="606" customWidth="1"/>
    <col min="7" max="7" width="8.140625" style="607" customWidth="1"/>
    <col min="8" max="8" width="10" style="607" customWidth="1"/>
    <col min="9" max="9" width="10.85546875" customWidth="1"/>
    <col min="10" max="10" width="10.28515625" customWidth="1"/>
    <col min="11" max="11" width="8.7109375" customWidth="1"/>
    <col min="12" max="12" width="9" customWidth="1"/>
    <col min="13" max="13" width="9.7109375" customWidth="1"/>
    <col min="14" max="14" width="10" customWidth="1"/>
    <col min="15" max="15" width="11.42578125" customWidth="1"/>
    <col min="16" max="16" width="9.7109375" customWidth="1"/>
    <col min="17" max="17" width="10.28515625" customWidth="1"/>
    <col min="18" max="18" width="11.42578125" customWidth="1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1" t="str">
        <f>A8</f>
        <v>Tabell  1-3 - B1  - Saksbehandlingstid - bistand til bolig - hittil i år</v>
      </c>
    </row>
    <row r="4" spans="1:22" x14ac:dyDescent="0.2">
      <c r="A4" s="1"/>
    </row>
    <row r="5" spans="1:22" x14ac:dyDescent="0.2">
      <c r="A5" s="1"/>
    </row>
    <row r="6" spans="1:22" x14ac:dyDescent="0.2">
      <c r="T6" t="s">
        <v>16</v>
      </c>
    </row>
    <row r="8" spans="1:22" s="14" customFormat="1" ht="30" customHeight="1" thickBot="1" x14ac:dyDescent="0.25">
      <c r="A8" s="814" t="s">
        <v>73</v>
      </c>
      <c r="B8" s="811"/>
      <c r="C8" s="812"/>
      <c r="D8" s="812"/>
      <c r="E8" s="812"/>
      <c r="F8" s="813"/>
      <c r="G8" s="608"/>
      <c r="H8" s="608"/>
      <c r="J8" s="14" t="s">
        <v>16</v>
      </c>
    </row>
    <row r="9" spans="1:22" s="14" customFormat="1" ht="30" customHeight="1" x14ac:dyDescent="0.2">
      <c r="A9" s="30"/>
      <c r="B9" s="609"/>
      <c r="C9" s="1419" t="s">
        <v>74</v>
      </c>
      <c r="D9" s="1420"/>
      <c r="E9" s="1420"/>
      <c r="F9" s="1420"/>
      <c r="G9" s="1420"/>
      <c r="H9" s="1421"/>
      <c r="I9" s="1419" t="s">
        <v>75</v>
      </c>
      <c r="J9" s="1420"/>
      <c r="K9" s="1420"/>
      <c r="L9" s="1420"/>
      <c r="M9" s="1420"/>
      <c r="N9" s="1420"/>
      <c r="O9" s="1420"/>
      <c r="P9" s="1420"/>
      <c r="Q9" s="1422"/>
    </row>
    <row r="10" spans="1:22" s="4" customFormat="1" ht="86.25" customHeight="1" thickBot="1" x14ac:dyDescent="0.25">
      <c r="A10" s="5" t="s">
        <v>3</v>
      </c>
      <c r="B10" s="28" t="s">
        <v>4</v>
      </c>
      <c r="C10" s="793" t="s">
        <v>76</v>
      </c>
      <c r="D10" s="794" t="s">
        <v>77</v>
      </c>
      <c r="E10" s="804" t="s">
        <v>78</v>
      </c>
      <c r="F10" s="805" t="s">
        <v>79</v>
      </c>
      <c r="G10" s="806" t="s">
        <v>80</v>
      </c>
      <c r="H10" s="807" t="s">
        <v>81</v>
      </c>
      <c r="I10" s="793" t="s">
        <v>76</v>
      </c>
      <c r="J10" s="794" t="s">
        <v>77</v>
      </c>
      <c r="K10" s="804" t="s">
        <v>82</v>
      </c>
      <c r="L10" s="804" t="s">
        <v>83</v>
      </c>
      <c r="M10" s="794" t="s">
        <v>84</v>
      </c>
      <c r="N10" s="794" t="s">
        <v>81</v>
      </c>
      <c r="O10" s="794" t="s">
        <v>85</v>
      </c>
      <c r="P10" s="804" t="s">
        <v>86</v>
      </c>
      <c r="Q10" s="808" t="s">
        <v>87</v>
      </c>
      <c r="U10" s="399"/>
    </row>
    <row r="11" spans="1:22" ht="15" customHeight="1" x14ac:dyDescent="0.2">
      <c r="A11" s="815">
        <v>1</v>
      </c>
      <c r="B11" s="816" t="s">
        <v>14</v>
      </c>
      <c r="C11" s="1148">
        <v>370</v>
      </c>
      <c r="D11" s="1154">
        <v>338</v>
      </c>
      <c r="E11" s="1149">
        <v>88</v>
      </c>
      <c r="F11" s="1159">
        <f>E11/D11</f>
        <v>0.26035502958579881</v>
      </c>
      <c r="G11" s="1148">
        <v>101</v>
      </c>
      <c r="H11" s="1149">
        <v>237</v>
      </c>
      <c r="I11" s="1148">
        <v>1094</v>
      </c>
      <c r="J11" s="1154">
        <v>976</v>
      </c>
      <c r="K11" s="1149">
        <v>955</v>
      </c>
      <c r="L11" s="1159">
        <f>K11/J11</f>
        <v>0.97848360655737709</v>
      </c>
      <c r="M11" s="1148">
        <v>595</v>
      </c>
      <c r="N11" s="1149">
        <v>381</v>
      </c>
      <c r="O11" s="1148">
        <v>223</v>
      </c>
      <c r="P11" s="1149">
        <v>199</v>
      </c>
      <c r="Q11" s="1140">
        <f>P11/O11</f>
        <v>0.8923766816143498</v>
      </c>
      <c r="T11" s="288"/>
      <c r="U11" s="399"/>
      <c r="V11" s="400"/>
    </row>
    <row r="12" spans="1:22" ht="15" customHeight="1" x14ac:dyDescent="0.2">
      <c r="A12" s="817">
        <v>2</v>
      </c>
      <c r="B12" s="818" t="s">
        <v>15</v>
      </c>
      <c r="C12" s="1150">
        <v>422</v>
      </c>
      <c r="D12" s="1155">
        <v>407</v>
      </c>
      <c r="E12" s="1151">
        <v>350</v>
      </c>
      <c r="F12" s="1160">
        <f t="shared" ref="F12:F25" si="0">E12/D12</f>
        <v>0.85995085995085996</v>
      </c>
      <c r="G12" s="1150">
        <v>81</v>
      </c>
      <c r="H12" s="1151">
        <v>326</v>
      </c>
      <c r="I12" s="1150">
        <v>673</v>
      </c>
      <c r="J12" s="1155">
        <v>640</v>
      </c>
      <c r="K12" s="1151">
        <v>637</v>
      </c>
      <c r="L12" s="1160">
        <f t="shared" ref="L12:L25" si="1">K12/J12</f>
        <v>0.99531250000000004</v>
      </c>
      <c r="M12" s="1150">
        <v>398</v>
      </c>
      <c r="N12" s="1151">
        <v>242</v>
      </c>
      <c r="O12" s="1150">
        <v>87</v>
      </c>
      <c r="P12" s="1151">
        <v>45</v>
      </c>
      <c r="Q12" s="1141">
        <f t="shared" ref="Q12:Q25" si="2">P12/O12</f>
        <v>0.51724137931034486</v>
      </c>
      <c r="R12" s="310"/>
      <c r="U12" s="399"/>
      <c r="V12" s="399" t="s">
        <v>16</v>
      </c>
    </row>
    <row r="13" spans="1:22" ht="15" customHeight="1" x14ac:dyDescent="0.2">
      <c r="A13" s="817">
        <v>3</v>
      </c>
      <c r="B13" s="818" t="s">
        <v>17</v>
      </c>
      <c r="C13" s="1150">
        <v>216</v>
      </c>
      <c r="D13" s="1155">
        <v>194</v>
      </c>
      <c r="E13" s="1151">
        <v>175</v>
      </c>
      <c r="F13" s="1160">
        <f t="shared" si="0"/>
        <v>0.90206185567010311</v>
      </c>
      <c r="G13" s="1150">
        <v>48</v>
      </c>
      <c r="H13" s="1151">
        <v>146</v>
      </c>
      <c r="I13" s="1150">
        <v>935</v>
      </c>
      <c r="J13" s="1155">
        <v>922</v>
      </c>
      <c r="K13" s="1151">
        <v>920</v>
      </c>
      <c r="L13" s="1160">
        <f t="shared" si="1"/>
        <v>0.99783080260303691</v>
      </c>
      <c r="M13" s="1150">
        <v>744</v>
      </c>
      <c r="N13" s="1151">
        <v>178</v>
      </c>
      <c r="O13" s="1150">
        <v>273</v>
      </c>
      <c r="P13" s="1151">
        <v>243</v>
      </c>
      <c r="Q13" s="1141">
        <f t="shared" si="2"/>
        <v>0.89010989010989006</v>
      </c>
      <c r="R13" s="310"/>
      <c r="S13" t="s">
        <v>16</v>
      </c>
      <c r="U13" s="399"/>
      <c r="V13" s="399"/>
    </row>
    <row r="14" spans="1:22" ht="15" customHeight="1" x14ac:dyDescent="0.2">
      <c r="A14" s="817">
        <v>4</v>
      </c>
      <c r="B14" s="818" t="s">
        <v>18</v>
      </c>
      <c r="C14" s="1150">
        <v>236</v>
      </c>
      <c r="D14" s="1155">
        <v>191</v>
      </c>
      <c r="E14" s="1151">
        <v>184</v>
      </c>
      <c r="F14" s="1160">
        <f t="shared" si="0"/>
        <v>0.96335078534031415</v>
      </c>
      <c r="G14" s="1150">
        <v>39</v>
      </c>
      <c r="H14" s="1151">
        <v>152</v>
      </c>
      <c r="I14" s="1150">
        <v>343</v>
      </c>
      <c r="J14" s="1155">
        <v>273</v>
      </c>
      <c r="K14" s="1151">
        <v>244</v>
      </c>
      <c r="L14" s="1160">
        <f t="shared" si="1"/>
        <v>0.89377289377289382</v>
      </c>
      <c r="M14" s="1150">
        <v>189</v>
      </c>
      <c r="N14" s="1151">
        <v>83</v>
      </c>
      <c r="O14" s="1150">
        <v>51</v>
      </c>
      <c r="P14" s="1151">
        <v>39</v>
      </c>
      <c r="Q14" s="1141">
        <f t="shared" si="2"/>
        <v>0.76470588235294112</v>
      </c>
      <c r="R14" s="310"/>
      <c r="S14" t="s">
        <v>16</v>
      </c>
      <c r="U14" s="400"/>
      <c r="V14" s="399"/>
    </row>
    <row r="15" spans="1:22" ht="15" customHeight="1" x14ac:dyDescent="0.2">
      <c r="A15" s="817">
        <v>5</v>
      </c>
      <c r="B15" s="818" t="s">
        <v>19</v>
      </c>
      <c r="C15" s="1150">
        <v>251</v>
      </c>
      <c r="D15" s="1155">
        <v>193</v>
      </c>
      <c r="E15" s="1151">
        <v>170</v>
      </c>
      <c r="F15" s="1160">
        <f t="shared" si="0"/>
        <v>0.88082901554404147</v>
      </c>
      <c r="G15" s="1150">
        <v>42</v>
      </c>
      <c r="H15" s="1151">
        <v>151</v>
      </c>
      <c r="I15" s="1150">
        <v>462</v>
      </c>
      <c r="J15" s="1155">
        <v>472</v>
      </c>
      <c r="K15" s="1151">
        <v>472</v>
      </c>
      <c r="L15" s="1160">
        <f t="shared" si="1"/>
        <v>1</v>
      </c>
      <c r="M15" s="1150">
        <v>277</v>
      </c>
      <c r="N15" s="1151">
        <v>195</v>
      </c>
      <c r="O15" s="1150">
        <v>114</v>
      </c>
      <c r="P15" s="1151">
        <v>111</v>
      </c>
      <c r="Q15" s="1141">
        <f t="shared" si="2"/>
        <v>0.97368421052631582</v>
      </c>
      <c r="R15" s="309"/>
      <c r="U15" s="399"/>
      <c r="V15" s="399"/>
    </row>
    <row r="16" spans="1:22" ht="15" customHeight="1" x14ac:dyDescent="0.2">
      <c r="A16" s="817">
        <v>6</v>
      </c>
      <c r="B16" s="818" t="s">
        <v>20</v>
      </c>
      <c r="C16" s="1150">
        <v>143</v>
      </c>
      <c r="D16" s="1155">
        <v>82</v>
      </c>
      <c r="E16" s="1151">
        <v>73</v>
      </c>
      <c r="F16" s="1160">
        <f t="shared" si="0"/>
        <v>0.8902439024390244</v>
      </c>
      <c r="G16" s="1150">
        <v>29</v>
      </c>
      <c r="H16" s="1151">
        <v>53</v>
      </c>
      <c r="I16" s="1150">
        <v>127</v>
      </c>
      <c r="J16" s="1155">
        <v>96</v>
      </c>
      <c r="K16" s="1151">
        <v>94</v>
      </c>
      <c r="L16" s="1160">
        <f t="shared" si="1"/>
        <v>0.97916666666666663</v>
      </c>
      <c r="M16" s="1150">
        <v>69</v>
      </c>
      <c r="N16" s="1151">
        <v>27</v>
      </c>
      <c r="O16" s="1150">
        <v>36</v>
      </c>
      <c r="P16" s="1151">
        <v>27</v>
      </c>
      <c r="Q16" s="1141">
        <f t="shared" si="2"/>
        <v>0.75</v>
      </c>
      <c r="R16" s="310"/>
      <c r="U16" s="399"/>
      <c r="V16" s="399"/>
    </row>
    <row r="17" spans="1:25" ht="15" customHeight="1" x14ac:dyDescent="0.2">
      <c r="A17" s="817">
        <v>7</v>
      </c>
      <c r="B17" s="818" t="s">
        <v>21</v>
      </c>
      <c r="C17" s="1150">
        <v>133</v>
      </c>
      <c r="D17" s="1155">
        <v>296</v>
      </c>
      <c r="E17" s="1151">
        <v>129</v>
      </c>
      <c r="F17" s="1160">
        <f t="shared" si="0"/>
        <v>0.4358108108108108</v>
      </c>
      <c r="G17" s="1150">
        <v>63</v>
      </c>
      <c r="H17" s="1151">
        <v>233</v>
      </c>
      <c r="I17" s="1150">
        <v>230</v>
      </c>
      <c r="J17" s="1155">
        <v>245</v>
      </c>
      <c r="K17" s="1151">
        <v>243</v>
      </c>
      <c r="L17" s="1160">
        <f t="shared" si="1"/>
        <v>0.99183673469387756</v>
      </c>
      <c r="M17" s="1150">
        <v>136</v>
      </c>
      <c r="N17" s="1151">
        <v>109</v>
      </c>
      <c r="O17" s="1150">
        <v>98</v>
      </c>
      <c r="P17" s="1151">
        <v>95</v>
      </c>
      <c r="Q17" s="1141">
        <f t="shared" si="2"/>
        <v>0.96938775510204078</v>
      </c>
      <c r="R17" s="310"/>
      <c r="T17" s="288"/>
      <c r="U17" s="399"/>
      <c r="V17" s="400"/>
    </row>
    <row r="18" spans="1:25" ht="15" customHeight="1" x14ac:dyDescent="0.2">
      <c r="A18" s="817">
        <v>8</v>
      </c>
      <c r="B18" s="818" t="s">
        <v>22</v>
      </c>
      <c r="C18" s="1150">
        <v>200</v>
      </c>
      <c r="D18" s="1155">
        <v>174</v>
      </c>
      <c r="E18" s="1151">
        <v>166</v>
      </c>
      <c r="F18" s="1160">
        <f t="shared" si="0"/>
        <v>0.95402298850574707</v>
      </c>
      <c r="G18" s="1150">
        <v>22</v>
      </c>
      <c r="H18" s="1151">
        <v>152</v>
      </c>
      <c r="I18" s="1150">
        <v>198</v>
      </c>
      <c r="J18" s="1155">
        <v>166</v>
      </c>
      <c r="K18" s="1151">
        <v>165</v>
      </c>
      <c r="L18" s="1160">
        <f t="shared" si="1"/>
        <v>0.99397590361445787</v>
      </c>
      <c r="M18" s="1150">
        <v>101</v>
      </c>
      <c r="N18" s="1151">
        <v>65</v>
      </c>
      <c r="O18" s="1150">
        <v>24</v>
      </c>
      <c r="P18" s="1151">
        <v>24</v>
      </c>
      <c r="Q18" s="1141">
        <f t="shared" si="2"/>
        <v>1</v>
      </c>
      <c r="R18" s="310"/>
      <c r="U18" s="399"/>
    </row>
    <row r="19" spans="1:25" ht="15" customHeight="1" x14ac:dyDescent="0.2">
      <c r="A19" s="817">
        <v>9</v>
      </c>
      <c r="B19" s="818" t="s">
        <v>23</v>
      </c>
      <c r="C19" s="1150">
        <v>321</v>
      </c>
      <c r="D19" s="1155">
        <v>342</v>
      </c>
      <c r="E19" s="1151">
        <v>57</v>
      </c>
      <c r="F19" s="1160">
        <f t="shared" si="0"/>
        <v>0.16666666666666666</v>
      </c>
      <c r="G19" s="1150">
        <v>51</v>
      </c>
      <c r="H19" s="1151">
        <v>291</v>
      </c>
      <c r="I19" s="1150">
        <v>327</v>
      </c>
      <c r="J19" s="1155">
        <v>279</v>
      </c>
      <c r="K19" s="1151">
        <v>182</v>
      </c>
      <c r="L19" s="1160">
        <f t="shared" si="1"/>
        <v>0.6523297491039427</v>
      </c>
      <c r="M19" s="1150">
        <v>122</v>
      </c>
      <c r="N19" s="1151">
        <v>157</v>
      </c>
      <c r="O19" s="1150">
        <v>36</v>
      </c>
      <c r="P19" s="1151">
        <v>34</v>
      </c>
      <c r="Q19" s="1141">
        <f t="shared" si="2"/>
        <v>0.94444444444444442</v>
      </c>
      <c r="R19" s="310"/>
      <c r="U19" s="399"/>
    </row>
    <row r="20" spans="1:25" ht="15" customHeight="1" x14ac:dyDescent="0.2">
      <c r="A20" s="817">
        <v>10</v>
      </c>
      <c r="B20" s="818" t="s">
        <v>24</v>
      </c>
      <c r="C20" s="1150">
        <v>335</v>
      </c>
      <c r="D20" s="1155">
        <v>270</v>
      </c>
      <c r="E20" s="1151">
        <v>250</v>
      </c>
      <c r="F20" s="1160">
        <f t="shared" si="0"/>
        <v>0.92592592592592593</v>
      </c>
      <c r="G20" s="1150">
        <v>80</v>
      </c>
      <c r="H20" s="1151">
        <v>190</v>
      </c>
      <c r="I20" s="1150">
        <v>313</v>
      </c>
      <c r="J20" s="1155">
        <v>314</v>
      </c>
      <c r="K20" s="1151">
        <v>313</v>
      </c>
      <c r="L20" s="1160">
        <f t="shared" si="1"/>
        <v>0.99681528662420382</v>
      </c>
      <c r="M20" s="1150">
        <v>172</v>
      </c>
      <c r="N20" s="1151">
        <v>142</v>
      </c>
      <c r="O20" s="1150">
        <v>64</v>
      </c>
      <c r="P20" s="1151">
        <v>44</v>
      </c>
      <c r="Q20" s="1141">
        <f t="shared" si="2"/>
        <v>0.6875</v>
      </c>
      <c r="R20" s="309"/>
      <c r="U20" s="400"/>
    </row>
    <row r="21" spans="1:25" ht="15" customHeight="1" x14ac:dyDescent="0.2">
      <c r="A21" s="817">
        <v>11</v>
      </c>
      <c r="B21" s="818" t="s">
        <v>25</v>
      </c>
      <c r="C21" s="1150">
        <v>367</v>
      </c>
      <c r="D21" s="1155">
        <v>350</v>
      </c>
      <c r="E21" s="1151">
        <v>220</v>
      </c>
      <c r="F21" s="1160">
        <f t="shared" si="0"/>
        <v>0.62857142857142856</v>
      </c>
      <c r="G21" s="1150">
        <v>121</v>
      </c>
      <c r="H21" s="1151">
        <v>229</v>
      </c>
      <c r="I21" s="1150">
        <v>428</v>
      </c>
      <c r="J21" s="1155">
        <v>382</v>
      </c>
      <c r="K21" s="1151">
        <v>377</v>
      </c>
      <c r="L21" s="1160">
        <f t="shared" si="1"/>
        <v>0.98691099476439792</v>
      </c>
      <c r="M21" s="1150">
        <v>219</v>
      </c>
      <c r="N21" s="1151">
        <v>163</v>
      </c>
      <c r="O21" s="1150">
        <v>71</v>
      </c>
      <c r="P21" s="1151">
        <v>58</v>
      </c>
      <c r="Q21" s="1141">
        <f t="shared" si="2"/>
        <v>0.81690140845070425</v>
      </c>
    </row>
    <row r="22" spans="1:25" ht="15" customHeight="1" x14ac:dyDescent="0.2">
      <c r="A22" s="817">
        <v>12</v>
      </c>
      <c r="B22" s="818" t="s">
        <v>26</v>
      </c>
      <c r="C22" s="1150">
        <v>454</v>
      </c>
      <c r="D22" s="1155">
        <v>321</v>
      </c>
      <c r="E22" s="1151">
        <v>185</v>
      </c>
      <c r="F22" s="1160">
        <f t="shared" si="0"/>
        <v>0.57632398753894076</v>
      </c>
      <c r="G22" s="1150">
        <v>89</v>
      </c>
      <c r="H22" s="1151">
        <v>232</v>
      </c>
      <c r="I22" s="1150">
        <v>498</v>
      </c>
      <c r="J22" s="1155">
        <v>422</v>
      </c>
      <c r="K22" s="1151">
        <v>384</v>
      </c>
      <c r="L22" s="1160">
        <f t="shared" si="1"/>
        <v>0.90995260663507105</v>
      </c>
      <c r="M22" s="1150">
        <v>218</v>
      </c>
      <c r="N22" s="1151">
        <v>204</v>
      </c>
      <c r="O22" s="1150">
        <v>98</v>
      </c>
      <c r="P22" s="1151">
        <v>89</v>
      </c>
      <c r="Q22" s="1141">
        <f t="shared" si="2"/>
        <v>0.90816326530612246</v>
      </c>
    </row>
    <row r="23" spans="1:25" ht="15" customHeight="1" x14ac:dyDescent="0.2">
      <c r="A23" s="817">
        <v>13</v>
      </c>
      <c r="B23" s="818" t="s">
        <v>27</v>
      </c>
      <c r="C23" s="1150">
        <v>268</v>
      </c>
      <c r="D23" s="1155">
        <v>215</v>
      </c>
      <c r="E23" s="1151">
        <v>202</v>
      </c>
      <c r="F23" s="1160">
        <f t="shared" si="0"/>
        <v>0.93953488372093019</v>
      </c>
      <c r="G23" s="1150">
        <v>43</v>
      </c>
      <c r="H23" s="1151">
        <v>172</v>
      </c>
      <c r="I23" s="1150">
        <v>401</v>
      </c>
      <c r="J23" s="1155">
        <v>367</v>
      </c>
      <c r="K23" s="1151">
        <v>330</v>
      </c>
      <c r="L23" s="1160">
        <f t="shared" si="1"/>
        <v>0.89918256130790186</v>
      </c>
      <c r="M23" s="1150">
        <v>257</v>
      </c>
      <c r="N23" s="1151">
        <v>110</v>
      </c>
      <c r="O23" s="1150">
        <v>85</v>
      </c>
      <c r="P23" s="1151">
        <v>77</v>
      </c>
      <c r="Q23" s="1141">
        <f t="shared" si="2"/>
        <v>0.90588235294117647</v>
      </c>
      <c r="W23" t="s">
        <v>16</v>
      </c>
    </row>
    <row r="24" spans="1:25" ht="15" customHeight="1" x14ac:dyDescent="0.2">
      <c r="A24" s="817">
        <v>14</v>
      </c>
      <c r="B24" s="818" t="s">
        <v>28</v>
      </c>
      <c r="C24" s="1150">
        <v>234</v>
      </c>
      <c r="D24" s="1155">
        <v>234</v>
      </c>
      <c r="E24" s="1151">
        <v>234</v>
      </c>
      <c r="F24" s="1160">
        <f t="shared" si="0"/>
        <v>1</v>
      </c>
      <c r="G24" s="1150">
        <v>92</v>
      </c>
      <c r="H24" s="1151">
        <v>142</v>
      </c>
      <c r="I24" s="1150">
        <v>234</v>
      </c>
      <c r="J24" s="1155">
        <v>226</v>
      </c>
      <c r="K24" s="1151">
        <v>226</v>
      </c>
      <c r="L24" s="1160">
        <f t="shared" si="1"/>
        <v>1</v>
      </c>
      <c r="M24" s="1150">
        <v>128</v>
      </c>
      <c r="N24" s="1151">
        <v>98</v>
      </c>
      <c r="O24" s="1150">
        <v>50</v>
      </c>
      <c r="P24" s="1151">
        <v>45</v>
      </c>
      <c r="Q24" s="1141">
        <f t="shared" si="2"/>
        <v>0.9</v>
      </c>
    </row>
    <row r="25" spans="1:25" ht="15" customHeight="1" thickBot="1" x14ac:dyDescent="0.25">
      <c r="A25" s="822">
        <v>15</v>
      </c>
      <c r="B25" s="823" t="s">
        <v>88</v>
      </c>
      <c r="C25" s="1152">
        <v>336</v>
      </c>
      <c r="D25" s="1156">
        <v>310</v>
      </c>
      <c r="E25" s="1153">
        <v>137</v>
      </c>
      <c r="F25" s="1161">
        <f t="shared" si="0"/>
        <v>0.44193548387096776</v>
      </c>
      <c r="G25" s="1152">
        <v>59</v>
      </c>
      <c r="H25" s="1153">
        <v>251</v>
      </c>
      <c r="I25" s="1152">
        <v>397</v>
      </c>
      <c r="J25" s="1156">
        <v>353</v>
      </c>
      <c r="K25" s="1153">
        <v>340</v>
      </c>
      <c r="L25" s="1161">
        <f t="shared" si="1"/>
        <v>0.96317280453257792</v>
      </c>
      <c r="M25" s="1152">
        <v>211</v>
      </c>
      <c r="N25" s="1153">
        <v>142</v>
      </c>
      <c r="O25" s="1152">
        <v>43</v>
      </c>
      <c r="P25" s="1153">
        <v>37</v>
      </c>
      <c r="Q25" s="1142">
        <f t="shared" si="2"/>
        <v>0.86046511627906974</v>
      </c>
      <c r="S25" t="s">
        <v>16</v>
      </c>
      <c r="Y25" t="s">
        <v>16</v>
      </c>
    </row>
    <row r="26" spans="1:25" ht="15" customHeight="1" thickBot="1" x14ac:dyDescent="0.3">
      <c r="A26" s="1105"/>
      <c r="B26" s="1106" t="s">
        <v>482</v>
      </c>
      <c r="C26" s="1143">
        <f>SUM(C11:C25)</f>
        <v>4286</v>
      </c>
      <c r="D26" s="1144">
        <f t="shared" ref="D26:P26" si="3">SUM(D11:D25)</f>
        <v>3917</v>
      </c>
      <c r="E26" s="1145">
        <f t="shared" si="3"/>
        <v>2620</v>
      </c>
      <c r="F26" s="1146">
        <f>E26/D26</f>
        <v>0.66887924431963242</v>
      </c>
      <c r="G26" s="1143">
        <f t="shared" ref="G26" si="4">SUM(G11:G25)</f>
        <v>960</v>
      </c>
      <c r="H26" s="1144">
        <f t="shared" ref="H26" si="5">SUM(H11:H25)</f>
        <v>2957</v>
      </c>
      <c r="I26" s="1143">
        <f t="shared" ref="I26" si="6">SUM(I11:I25)</f>
        <v>6660</v>
      </c>
      <c r="J26" s="1144">
        <f t="shared" ref="J26" si="7">SUM(J11:J25)</f>
        <v>6133</v>
      </c>
      <c r="K26" s="1145">
        <f t="shared" ref="K26" si="8">SUM(K11:K25)</f>
        <v>5882</v>
      </c>
      <c r="L26" s="1146">
        <f>K26/J26</f>
        <v>0.95907386270992989</v>
      </c>
      <c r="M26" s="1143">
        <f t="shared" si="3"/>
        <v>3836</v>
      </c>
      <c r="N26" s="1147">
        <f t="shared" si="3"/>
        <v>2296</v>
      </c>
      <c r="O26" s="1143">
        <f t="shared" si="3"/>
        <v>1353</v>
      </c>
      <c r="P26" s="1145">
        <f t="shared" si="3"/>
        <v>1167</v>
      </c>
      <c r="Q26" s="1107">
        <f>P26/O26</f>
        <v>0.86252771618625279</v>
      </c>
      <c r="S26" t="s">
        <v>16</v>
      </c>
      <c r="T26" t="s">
        <v>16</v>
      </c>
    </row>
    <row r="27" spans="1:25" ht="15" customHeight="1" x14ac:dyDescent="0.2">
      <c r="A27" s="1490"/>
      <c r="B27" s="1491" t="s">
        <v>49</v>
      </c>
      <c r="C27" s="1492">
        <v>4062</v>
      </c>
      <c r="D27" s="1493">
        <v>3773</v>
      </c>
      <c r="E27" s="1494">
        <v>2659</v>
      </c>
      <c r="F27" s="1495">
        <v>0.70474423535648023</v>
      </c>
      <c r="G27" s="1492">
        <v>779</v>
      </c>
      <c r="H27" s="1493">
        <v>2969</v>
      </c>
      <c r="I27" s="1492">
        <v>5528</v>
      </c>
      <c r="J27" s="1493">
        <v>5475</v>
      </c>
      <c r="K27" s="1494">
        <v>5310</v>
      </c>
      <c r="L27" s="1495">
        <v>0.96986301369863015</v>
      </c>
      <c r="M27" s="1492">
        <v>3657</v>
      </c>
      <c r="N27" s="1496">
        <v>1824</v>
      </c>
      <c r="O27" s="1492">
        <v>1129</v>
      </c>
      <c r="P27" s="1494">
        <v>925</v>
      </c>
      <c r="Q27" s="1495">
        <v>0.81930912311780335</v>
      </c>
    </row>
    <row r="28" spans="1:25" ht="15" customHeight="1" x14ac:dyDescent="0.2">
      <c r="A28" s="817"/>
      <c r="B28" s="818" t="s">
        <v>50</v>
      </c>
      <c r="C28" s="819">
        <v>4781</v>
      </c>
      <c r="D28" s="821">
        <v>4168</v>
      </c>
      <c r="E28" s="828">
        <v>3080</v>
      </c>
      <c r="F28" s="836">
        <v>0.73896353166986561</v>
      </c>
      <c r="G28" s="819">
        <v>772</v>
      </c>
      <c r="H28" s="821">
        <v>3286</v>
      </c>
      <c r="I28" s="819">
        <v>4383.0191733701313</v>
      </c>
      <c r="J28" s="821">
        <v>3239.6789120351891</v>
      </c>
      <c r="K28" s="828">
        <v>3783.4356152869668</v>
      </c>
      <c r="L28" s="836">
        <v>0.96493506493506498</v>
      </c>
      <c r="M28" s="819">
        <v>3463</v>
      </c>
      <c r="N28" s="820">
        <v>1962</v>
      </c>
      <c r="O28" s="819">
        <v>1232</v>
      </c>
      <c r="P28" s="828">
        <v>1055</v>
      </c>
      <c r="Q28" s="836">
        <v>0.85633116883116878</v>
      </c>
      <c r="S28" t="s">
        <v>16</v>
      </c>
      <c r="T28" t="s">
        <v>16</v>
      </c>
    </row>
    <row r="29" spans="1:25" ht="15" customHeight="1" x14ac:dyDescent="0.2">
      <c r="A29" s="817"/>
      <c r="B29" s="818" t="s">
        <v>51</v>
      </c>
      <c r="C29" s="819">
        <v>3682</v>
      </c>
      <c r="D29" s="821">
        <v>3557</v>
      </c>
      <c r="E29" s="828">
        <v>3119</v>
      </c>
      <c r="F29" s="836">
        <v>0.87686252459938152</v>
      </c>
      <c r="G29" s="819">
        <v>542</v>
      </c>
      <c r="H29" s="821">
        <v>2855</v>
      </c>
      <c r="I29" s="819">
        <v>5682</v>
      </c>
      <c r="J29" s="821">
        <v>5534</v>
      </c>
      <c r="K29" s="828">
        <v>4713</v>
      </c>
      <c r="L29" s="836">
        <v>0.8516443801951572</v>
      </c>
      <c r="M29" s="819">
        <v>3423</v>
      </c>
      <c r="N29" s="820">
        <v>2114</v>
      </c>
      <c r="O29" s="819">
        <v>1372</v>
      </c>
      <c r="P29" s="828">
        <v>1216</v>
      </c>
      <c r="Q29" s="836">
        <v>0.88629737609329451</v>
      </c>
      <c r="S29" t="s">
        <v>16</v>
      </c>
      <c r="T29" t="s">
        <v>16</v>
      </c>
    </row>
    <row r="30" spans="1:25" ht="15" customHeight="1" x14ac:dyDescent="0.2">
      <c r="A30" s="817"/>
      <c r="B30" s="818" t="s">
        <v>52</v>
      </c>
      <c r="C30" s="819">
        <v>3642</v>
      </c>
      <c r="D30" s="821">
        <v>3201</v>
      </c>
      <c r="E30" s="828">
        <v>2547</v>
      </c>
      <c r="F30" s="836">
        <v>0.79568884723523903</v>
      </c>
      <c r="G30" s="819">
        <v>632</v>
      </c>
      <c r="H30" s="821">
        <v>2290</v>
      </c>
      <c r="I30" s="819">
        <v>5738</v>
      </c>
      <c r="J30" s="821">
        <v>5466</v>
      </c>
      <c r="K30" s="828">
        <v>5217</v>
      </c>
      <c r="L30" s="836">
        <v>0.95444566410537868</v>
      </c>
      <c r="M30" s="819">
        <v>3501</v>
      </c>
      <c r="N30" s="820">
        <v>1992</v>
      </c>
      <c r="O30" s="819">
        <v>1408</v>
      </c>
      <c r="P30" s="828">
        <v>1219</v>
      </c>
      <c r="Q30" s="836">
        <v>0.86576704545454541</v>
      </c>
      <c r="S30" t="s">
        <v>16</v>
      </c>
      <c r="T30" t="s">
        <v>16</v>
      </c>
    </row>
    <row r="31" spans="1:25" ht="15" customHeight="1" x14ac:dyDescent="0.2">
      <c r="A31" s="817"/>
      <c r="B31" s="818" t="s">
        <v>53</v>
      </c>
      <c r="C31" s="819">
        <v>2828</v>
      </c>
      <c r="D31" s="821">
        <v>2636</v>
      </c>
      <c r="E31" s="828">
        <v>2031</v>
      </c>
      <c r="F31" s="836">
        <v>0.77048558421851288</v>
      </c>
      <c r="G31" s="819">
        <v>593</v>
      </c>
      <c r="H31" s="821">
        <v>2031</v>
      </c>
      <c r="I31" s="819">
        <v>5698</v>
      </c>
      <c r="J31" s="821">
        <v>5683</v>
      </c>
      <c r="K31" s="828">
        <v>5385</v>
      </c>
      <c r="L31" s="836">
        <v>0.9475629069153616</v>
      </c>
      <c r="M31" s="819">
        <v>3388</v>
      </c>
      <c r="N31" s="820">
        <v>2297</v>
      </c>
      <c r="O31" s="819">
        <v>1405</v>
      </c>
      <c r="P31" s="828">
        <v>1242</v>
      </c>
      <c r="Q31" s="836">
        <v>0.88398576512455518</v>
      </c>
      <c r="S31" t="s">
        <v>16</v>
      </c>
    </row>
    <row r="32" spans="1:25" ht="15" customHeight="1" x14ac:dyDescent="0.2">
      <c r="A32" s="817"/>
      <c r="B32" s="818" t="s">
        <v>54</v>
      </c>
      <c r="C32" s="819">
        <v>3305</v>
      </c>
      <c r="D32" s="821">
        <v>2997</v>
      </c>
      <c r="E32" s="828">
        <v>2266</v>
      </c>
      <c r="F32" s="836">
        <v>0.75608942275608937</v>
      </c>
      <c r="G32" s="819">
        <v>735</v>
      </c>
      <c r="H32" s="821">
        <v>2092</v>
      </c>
      <c r="I32" s="819">
        <v>5770</v>
      </c>
      <c r="J32" s="821">
        <v>5523</v>
      </c>
      <c r="K32" s="828">
        <v>5228</v>
      </c>
      <c r="L32" s="836">
        <v>0.94658699981893901</v>
      </c>
      <c r="M32" s="819">
        <v>3300</v>
      </c>
      <c r="N32" s="820">
        <v>2233</v>
      </c>
      <c r="O32" s="819">
        <v>1465</v>
      </c>
      <c r="P32" s="828">
        <v>1270</v>
      </c>
      <c r="Q32" s="836">
        <v>0.86689419795221845</v>
      </c>
    </row>
    <row r="33" spans="1:17" ht="15" customHeight="1" x14ac:dyDescent="0.2">
      <c r="A33" s="817"/>
      <c r="B33" s="818" t="s">
        <v>55</v>
      </c>
      <c r="C33" s="819">
        <v>3164</v>
      </c>
      <c r="D33" s="821">
        <v>2914</v>
      </c>
      <c r="E33" s="828">
        <v>2101</v>
      </c>
      <c r="F33" s="836">
        <v>0.7210020590253946</v>
      </c>
      <c r="G33" s="819">
        <v>683</v>
      </c>
      <c r="H33" s="821">
        <v>1959</v>
      </c>
      <c r="I33" s="819">
        <v>5343</v>
      </c>
      <c r="J33" s="821">
        <v>5263</v>
      </c>
      <c r="K33" s="828">
        <v>4934</v>
      </c>
      <c r="L33" s="836">
        <v>0.93748812464373932</v>
      </c>
      <c r="M33" s="819">
        <v>3200</v>
      </c>
      <c r="N33" s="820">
        <v>2065</v>
      </c>
      <c r="O33" s="819">
        <v>1420</v>
      </c>
      <c r="P33" s="828">
        <v>1258</v>
      </c>
      <c r="Q33" s="836">
        <v>0.88591549295774652</v>
      </c>
    </row>
    <row r="34" spans="1:17" ht="15" customHeight="1" thickBot="1" x14ac:dyDescent="0.25">
      <c r="A34" s="1080"/>
      <c r="B34" s="1081" t="s">
        <v>89</v>
      </c>
      <c r="C34" s="824">
        <v>3850</v>
      </c>
      <c r="D34" s="826">
        <v>3353</v>
      </c>
      <c r="E34" s="827">
        <v>2761</v>
      </c>
      <c r="F34" s="837">
        <v>0.82344169400536837</v>
      </c>
      <c r="G34" s="824">
        <v>894</v>
      </c>
      <c r="H34" s="826">
        <v>2267</v>
      </c>
      <c r="I34" s="824">
        <v>4912</v>
      </c>
      <c r="J34" s="826">
        <v>4437</v>
      </c>
      <c r="K34" s="827">
        <v>4134</v>
      </c>
      <c r="L34" s="837">
        <v>0.93171061528059496</v>
      </c>
      <c r="M34" s="824">
        <v>2462</v>
      </c>
      <c r="N34" s="825">
        <v>1976</v>
      </c>
      <c r="O34" s="824">
        <v>1045</v>
      </c>
      <c r="P34" s="827">
        <v>886</v>
      </c>
      <c r="Q34" s="837">
        <v>0.84784688995215307</v>
      </c>
    </row>
    <row r="35" spans="1:17" ht="15" hidden="1" customHeight="1" outlineLevel="1" x14ac:dyDescent="0.2">
      <c r="A35" s="147"/>
      <c r="B35" s="389" t="s">
        <v>90</v>
      </c>
      <c r="C35" s="439">
        <v>3169</v>
      </c>
      <c r="D35" s="440">
        <v>2512</v>
      </c>
      <c r="E35" s="707">
        <v>2071</v>
      </c>
      <c r="F35" s="710">
        <v>0.82444267515923564</v>
      </c>
      <c r="G35" s="438">
        <v>707</v>
      </c>
      <c r="H35" s="614">
        <v>1509</v>
      </c>
      <c r="I35" s="439">
        <v>3180</v>
      </c>
      <c r="J35" s="709">
        <v>2800</v>
      </c>
      <c r="K35" s="707">
        <v>2668</v>
      </c>
      <c r="L35" s="710">
        <v>0.95285714285714285</v>
      </c>
      <c r="M35" s="620">
        <v>1354</v>
      </c>
      <c r="N35" s="619">
        <v>1304</v>
      </c>
      <c r="O35" s="620">
        <v>811</v>
      </c>
      <c r="P35" s="621">
        <v>651</v>
      </c>
      <c r="Q35" s="622">
        <v>0.80271270036991371</v>
      </c>
    </row>
    <row r="36" spans="1:17" ht="15" hidden="1" customHeight="1" outlineLevel="1" thickBot="1" x14ac:dyDescent="0.25">
      <c r="A36" s="171"/>
      <c r="B36" s="283" t="s">
        <v>59</v>
      </c>
      <c r="C36" s="163">
        <v>1741</v>
      </c>
      <c r="D36" s="176">
        <v>1322</v>
      </c>
      <c r="E36" s="706">
        <v>1132</v>
      </c>
      <c r="F36" s="610">
        <v>0.85627836611195163</v>
      </c>
      <c r="G36" s="437">
        <v>454.15999999999997</v>
      </c>
      <c r="H36" s="436">
        <v>737</v>
      </c>
      <c r="I36" s="163">
        <v>1587</v>
      </c>
      <c r="J36" s="708">
        <v>1436</v>
      </c>
      <c r="K36" s="706">
        <v>1357</v>
      </c>
      <c r="L36" s="610">
        <v>0.94498607242339838</v>
      </c>
      <c r="M36" s="613">
        <v>678</v>
      </c>
      <c r="N36" s="612">
        <v>674</v>
      </c>
      <c r="O36" s="613">
        <v>409</v>
      </c>
      <c r="P36" s="625">
        <v>334</v>
      </c>
      <c r="Q36" s="611">
        <v>0.81662591687041564</v>
      </c>
    </row>
    <row r="37" spans="1:17" ht="15" hidden="1" customHeight="1" outlineLevel="1" x14ac:dyDescent="0.2">
      <c r="A37" s="147"/>
      <c r="B37" s="389" t="s">
        <v>60</v>
      </c>
      <c r="C37" s="626">
        <v>3650</v>
      </c>
      <c r="D37" s="627">
        <v>3314</v>
      </c>
      <c r="E37" s="616">
        <v>2839</v>
      </c>
      <c r="F37" s="628">
        <v>0.85666867833433913</v>
      </c>
      <c r="G37" s="438">
        <v>1205</v>
      </c>
      <c r="H37" s="629">
        <v>1928</v>
      </c>
      <c r="I37" s="630">
        <v>4612</v>
      </c>
      <c r="J37" s="627">
        <v>4507</v>
      </c>
      <c r="K37" s="616">
        <v>4228</v>
      </c>
      <c r="L37" s="617">
        <v>0.93809629465276234</v>
      </c>
      <c r="M37" s="618">
        <v>2019</v>
      </c>
      <c r="N37" s="631">
        <v>2287</v>
      </c>
      <c r="O37" s="632">
        <v>1227</v>
      </c>
      <c r="P37" s="621">
        <v>1075</v>
      </c>
      <c r="Q37" s="622">
        <v>0.876120619396903</v>
      </c>
    </row>
    <row r="38" spans="1:17" ht="15" hidden="1" customHeight="1" outlineLevel="1" x14ac:dyDescent="0.2">
      <c r="A38" s="170"/>
      <c r="B38" s="157" t="s">
        <v>61</v>
      </c>
      <c r="C38" s="633">
        <v>2996</v>
      </c>
      <c r="D38" s="634">
        <v>2604</v>
      </c>
      <c r="E38" s="623">
        <v>2125</v>
      </c>
      <c r="F38" s="635">
        <v>0.8160522273425499</v>
      </c>
      <c r="G38" s="441">
        <v>960</v>
      </c>
      <c r="H38" s="636">
        <v>1294</v>
      </c>
      <c r="I38" s="633">
        <v>3258</v>
      </c>
      <c r="J38" s="634">
        <v>3012</v>
      </c>
      <c r="K38" s="623">
        <v>2836</v>
      </c>
      <c r="L38" s="635">
        <v>0.94156706507304122</v>
      </c>
      <c r="M38" s="441">
        <v>1384</v>
      </c>
      <c r="N38" s="615">
        <v>1518</v>
      </c>
      <c r="O38" s="634">
        <v>901</v>
      </c>
      <c r="P38" s="637">
        <v>789</v>
      </c>
      <c r="Q38" s="624">
        <v>0.87569367369589346</v>
      </c>
    </row>
    <row r="39" spans="1:17" s="9" customFormat="1" ht="15" hidden="1" customHeight="1" outlineLevel="1" thickBot="1" x14ac:dyDescent="0.25">
      <c r="A39" s="140"/>
      <c r="B39" s="158" t="s">
        <v>62</v>
      </c>
      <c r="C39" s="638">
        <v>1457</v>
      </c>
      <c r="D39" s="639">
        <v>1231</v>
      </c>
      <c r="E39" s="640">
        <v>991</v>
      </c>
      <c r="F39" s="641">
        <v>0.80503655564581644</v>
      </c>
      <c r="G39" s="642">
        <v>494</v>
      </c>
      <c r="H39" s="643">
        <v>416</v>
      </c>
      <c r="I39" s="638">
        <v>1730</v>
      </c>
      <c r="J39" s="639">
        <v>1596</v>
      </c>
      <c r="K39" s="640">
        <v>1499</v>
      </c>
      <c r="L39" s="644">
        <v>0.93922305764411029</v>
      </c>
      <c r="M39" s="645">
        <v>777</v>
      </c>
      <c r="N39" s="307">
        <v>730</v>
      </c>
      <c r="O39" s="639">
        <v>503</v>
      </c>
      <c r="P39" s="646">
        <v>437</v>
      </c>
      <c r="Q39" s="647">
        <v>0.8687872763419483</v>
      </c>
    </row>
    <row r="40" spans="1:17" s="9" customFormat="1" ht="15" hidden="1" customHeight="1" outlineLevel="1" x14ac:dyDescent="0.2">
      <c r="A40" s="109"/>
      <c r="B40" s="111" t="s">
        <v>63</v>
      </c>
      <c r="C40" s="648">
        <v>3464</v>
      </c>
      <c r="D40" s="649">
        <v>3221</v>
      </c>
      <c r="E40" s="650">
        <v>2665</v>
      </c>
      <c r="F40" s="651">
        <v>0.82738280037255507</v>
      </c>
      <c r="G40" s="652">
        <v>1444</v>
      </c>
      <c r="H40" s="653">
        <v>1492</v>
      </c>
      <c r="I40" s="648">
        <v>4968</v>
      </c>
      <c r="J40" s="649">
        <v>4531</v>
      </c>
      <c r="K40" s="650">
        <v>4140</v>
      </c>
      <c r="L40" s="651">
        <v>0.91370558375634514</v>
      </c>
      <c r="M40" s="108">
        <v>2227</v>
      </c>
      <c r="N40" s="145">
        <v>2186</v>
      </c>
      <c r="O40" s="654">
        <v>1738</v>
      </c>
      <c r="P40" s="655">
        <v>1513</v>
      </c>
      <c r="Q40" s="656">
        <v>0.8705408515535098</v>
      </c>
    </row>
    <row r="41" spans="1:17" s="9" customFormat="1" ht="15" hidden="1" customHeight="1" outlineLevel="1" x14ac:dyDescent="0.2">
      <c r="A41" s="73"/>
      <c r="B41" s="251" t="s">
        <v>64</v>
      </c>
      <c r="C41" s="657">
        <v>2408</v>
      </c>
      <c r="D41" s="658">
        <v>2250</v>
      </c>
      <c r="E41" s="659">
        <v>1812</v>
      </c>
      <c r="F41" s="660">
        <v>0.80533333333333335</v>
      </c>
      <c r="G41" s="661">
        <v>1061</v>
      </c>
      <c r="H41" s="662">
        <v>982</v>
      </c>
      <c r="I41" s="657">
        <v>3280</v>
      </c>
      <c r="J41" s="658">
        <v>3015</v>
      </c>
      <c r="K41" s="659">
        <v>2749</v>
      </c>
      <c r="L41" s="660">
        <v>0.91177446102819237</v>
      </c>
      <c r="M41" s="581">
        <v>1461</v>
      </c>
      <c r="N41" s="562">
        <v>1502</v>
      </c>
      <c r="O41" s="663">
        <v>1097</v>
      </c>
      <c r="P41" s="664">
        <v>964</v>
      </c>
      <c r="Q41" s="665">
        <v>0.87876025524156787</v>
      </c>
    </row>
    <row r="42" spans="1:17" s="9" customFormat="1" ht="15" hidden="1" customHeight="1" outlineLevel="1" thickBot="1" x14ac:dyDescent="0.25">
      <c r="A42" s="31"/>
      <c r="B42" s="32" t="s">
        <v>65</v>
      </c>
      <c r="C42" s="666">
        <v>1325</v>
      </c>
      <c r="D42" s="667">
        <v>1169</v>
      </c>
      <c r="E42" s="668">
        <v>893</v>
      </c>
      <c r="F42" s="669">
        <v>0.76390076988879385</v>
      </c>
      <c r="G42" s="670">
        <v>629</v>
      </c>
      <c r="H42" s="671">
        <v>499</v>
      </c>
      <c r="I42" s="666">
        <v>1741</v>
      </c>
      <c r="J42" s="667">
        <v>1552</v>
      </c>
      <c r="K42" s="668">
        <v>1400</v>
      </c>
      <c r="L42" s="669">
        <v>0.90206185567010311</v>
      </c>
      <c r="M42" s="586">
        <v>690</v>
      </c>
      <c r="N42" s="672">
        <v>753</v>
      </c>
      <c r="O42" s="673">
        <v>517</v>
      </c>
      <c r="P42" s="674">
        <v>440</v>
      </c>
      <c r="Q42" s="675">
        <v>0.85106382978723405</v>
      </c>
    </row>
    <row r="43" spans="1:17" s="9" customFormat="1" ht="15" hidden="1" customHeight="1" outlineLevel="1" thickBot="1" x14ac:dyDescent="0.25">
      <c r="A43" s="7"/>
      <c r="B43" s="33" t="s">
        <v>66</v>
      </c>
      <c r="C43" s="676">
        <v>3705</v>
      </c>
      <c r="D43" s="677">
        <v>3214</v>
      </c>
      <c r="E43" s="678">
        <v>2752</v>
      </c>
      <c r="F43" s="679">
        <v>0.85625388923459866</v>
      </c>
      <c r="G43" s="680">
        <v>1432</v>
      </c>
      <c r="H43" s="681">
        <v>1296</v>
      </c>
      <c r="I43" s="676">
        <v>4858</v>
      </c>
      <c r="J43" s="677">
        <v>4230</v>
      </c>
      <c r="K43" s="682">
        <v>3913</v>
      </c>
      <c r="L43" s="683">
        <v>0.92505910165484628</v>
      </c>
      <c r="M43" s="684">
        <v>1968</v>
      </c>
      <c r="N43" s="685">
        <v>2134</v>
      </c>
      <c r="O43" s="686">
        <v>1642</v>
      </c>
      <c r="P43" s="687">
        <v>1457</v>
      </c>
      <c r="Q43" s="688">
        <v>0.88733252131546891</v>
      </c>
    </row>
    <row r="44" spans="1:17" collapsed="1" x14ac:dyDescent="0.2">
      <c r="A44" s="1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62"/>
  <sheetViews>
    <sheetView showGridLines="0" zoomScaleNormal="100" workbookViewId="0">
      <selection activeCell="U12" sqref="U12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2.85546875" customWidth="1"/>
    <col min="4" max="4" width="12.5703125" customWidth="1"/>
    <col min="5" max="6" width="10.42578125" customWidth="1"/>
    <col min="7" max="8" width="11.42578125" customWidth="1"/>
    <col min="9" max="9" width="21.7109375" customWidth="1"/>
    <col min="10" max="12" width="8.7109375" bestFit="1" customWidth="1"/>
    <col min="13" max="13" width="9.7109375" bestFit="1" customWidth="1"/>
    <col min="14" max="14" width="8.7109375" bestFit="1" customWidth="1"/>
    <col min="15" max="15" width="11.42578125" customWidth="1"/>
  </cols>
  <sheetData>
    <row r="1" spans="1:16" x14ac:dyDescent="0.2">
      <c r="A1" s="177" t="s">
        <v>91</v>
      </c>
      <c r="B1" s="178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14" customFormat="1" ht="30" customHeight="1" thickBot="1" x14ac:dyDescent="0.25">
      <c r="A10" s="3" t="s">
        <v>92</v>
      </c>
      <c r="B10" s="13"/>
      <c r="H10" s="3" t="s">
        <v>93</v>
      </c>
      <c r="I10" s="13"/>
    </row>
    <row r="11" spans="1:16" s="14" customFormat="1" ht="25.5" customHeight="1" x14ac:dyDescent="0.2">
      <c r="A11" s="312"/>
      <c r="B11" s="392"/>
      <c r="C11" s="1423" t="s">
        <v>94</v>
      </c>
      <c r="D11" s="1423"/>
      <c r="E11" s="1424"/>
      <c r="F11" s="13"/>
      <c r="H11" s="312"/>
      <c r="I11" s="392"/>
      <c r="J11" s="1425" t="s">
        <v>95</v>
      </c>
      <c r="K11" s="1426"/>
      <c r="L11" s="1426"/>
      <c r="M11" s="1426"/>
      <c r="N11" s="1426"/>
      <c r="O11" s="396"/>
      <c r="P11" s="397"/>
    </row>
    <row r="12" spans="1:16" s="4" customFormat="1" ht="79.5" customHeight="1" thickBot="1" x14ac:dyDescent="0.25">
      <c r="A12" s="313" t="s">
        <v>46</v>
      </c>
      <c r="B12" s="65" t="s">
        <v>4</v>
      </c>
      <c r="C12" s="160" t="s">
        <v>96</v>
      </c>
      <c r="D12" s="217" t="s">
        <v>97</v>
      </c>
      <c r="E12" s="393" t="s">
        <v>98</v>
      </c>
      <c r="G12" s="4" t="s">
        <v>16</v>
      </c>
      <c r="H12" s="398" t="s">
        <v>46</v>
      </c>
      <c r="I12" s="10" t="s">
        <v>4</v>
      </c>
      <c r="J12" s="5" t="s">
        <v>99</v>
      </c>
      <c r="K12" s="53" t="s">
        <v>100</v>
      </c>
      <c r="L12" s="53" t="s">
        <v>101</v>
      </c>
      <c r="M12" s="53" t="s">
        <v>102</v>
      </c>
      <c r="N12" s="28" t="s">
        <v>103</v>
      </c>
      <c r="O12" s="81" t="s">
        <v>104</v>
      </c>
      <c r="P12" s="994" t="s">
        <v>105</v>
      </c>
    </row>
    <row r="13" spans="1:16" ht="15" customHeight="1" x14ac:dyDescent="0.2">
      <c r="A13" s="449">
        <v>1</v>
      </c>
      <c r="B13" s="450" t="s">
        <v>14</v>
      </c>
      <c r="C13" s="1226">
        <v>2961</v>
      </c>
      <c r="D13" s="1227">
        <v>1519</v>
      </c>
      <c r="E13" s="1021">
        <f>SUM(C13:D13)</f>
        <v>4480</v>
      </c>
      <c r="H13" s="449">
        <v>1</v>
      </c>
      <c r="I13" s="450" t="s">
        <v>14</v>
      </c>
      <c r="J13" s="141">
        <v>148</v>
      </c>
      <c r="K13" s="285">
        <v>42</v>
      </c>
      <c r="L13" s="285">
        <v>17</v>
      </c>
      <c r="M13" s="285">
        <v>14</v>
      </c>
      <c r="N13" s="138">
        <v>2</v>
      </c>
      <c r="O13" s="1228">
        <f>SUM(J13:N13)</f>
        <v>223</v>
      </c>
      <c r="P13" s="995">
        <f t="shared" ref="P13:P28" si="0">(J13*1.5+K13*3+L13*5+M13*9+N13*12)/O13</f>
        <v>2.6143497757847536</v>
      </c>
    </row>
    <row r="14" spans="1:16" ht="15" customHeight="1" x14ac:dyDescent="0.2">
      <c r="A14" s="428">
        <v>2</v>
      </c>
      <c r="B14" s="57" t="s">
        <v>15</v>
      </c>
      <c r="C14" s="1505">
        <v>2374</v>
      </c>
      <c r="D14" s="1506">
        <v>1320</v>
      </c>
      <c r="E14" s="1022">
        <f>SUM(C14:D14)</f>
        <v>3694</v>
      </c>
      <c r="H14" s="428">
        <v>2</v>
      </c>
      <c r="I14" s="57" t="s">
        <v>15</v>
      </c>
      <c r="J14" s="291">
        <v>19</v>
      </c>
      <c r="K14" s="326">
        <v>17</v>
      </c>
      <c r="L14" s="326">
        <v>9</v>
      </c>
      <c r="M14" s="326">
        <v>25</v>
      </c>
      <c r="N14" s="290">
        <v>17</v>
      </c>
      <c r="O14" s="421">
        <f t="shared" ref="O14:O27" si="1">SUM(J14:N14)</f>
        <v>87</v>
      </c>
      <c r="P14" s="996">
        <f t="shared" si="0"/>
        <v>6.3620689655172411</v>
      </c>
    </row>
    <row r="15" spans="1:16" ht="15" customHeight="1" x14ac:dyDescent="0.2">
      <c r="A15" s="428">
        <v>3</v>
      </c>
      <c r="B15" s="57" t="s">
        <v>17</v>
      </c>
      <c r="C15" s="1505">
        <v>1980</v>
      </c>
      <c r="D15" s="1506">
        <v>1896</v>
      </c>
      <c r="E15" s="1022">
        <f>SUM(C15:D15)</f>
        <v>3876</v>
      </c>
      <c r="H15" s="428">
        <v>3</v>
      </c>
      <c r="I15" s="57" t="s">
        <v>17</v>
      </c>
      <c r="J15" s="291">
        <v>177</v>
      </c>
      <c r="K15" s="326">
        <v>48</v>
      </c>
      <c r="L15" s="326">
        <v>18</v>
      </c>
      <c r="M15" s="326">
        <v>16</v>
      </c>
      <c r="N15" s="290">
        <v>14</v>
      </c>
      <c r="O15" s="421">
        <f t="shared" si="1"/>
        <v>273</v>
      </c>
      <c r="P15" s="996">
        <f t="shared" si="0"/>
        <v>2.9725274725274726</v>
      </c>
    </row>
    <row r="16" spans="1:16" ht="15" customHeight="1" x14ac:dyDescent="0.2">
      <c r="A16" s="428">
        <v>4</v>
      </c>
      <c r="B16" s="57" t="s">
        <v>18</v>
      </c>
      <c r="C16" s="1505">
        <v>1333</v>
      </c>
      <c r="D16" s="1506">
        <v>471</v>
      </c>
      <c r="E16" s="1022">
        <f t="shared" ref="E16:E27" si="2">SUM(C16:D16)</f>
        <v>1804</v>
      </c>
      <c r="H16" s="428">
        <v>4</v>
      </c>
      <c r="I16" s="57" t="s">
        <v>18</v>
      </c>
      <c r="J16" s="291">
        <v>34</v>
      </c>
      <c r="K16" s="326">
        <v>9</v>
      </c>
      <c r="L16" s="326">
        <v>0</v>
      </c>
      <c r="M16" s="326">
        <v>9</v>
      </c>
      <c r="N16" s="290">
        <v>3</v>
      </c>
      <c r="O16" s="421">
        <f t="shared" si="1"/>
        <v>55</v>
      </c>
      <c r="P16" s="996">
        <f t="shared" si="0"/>
        <v>3.5454545454545454</v>
      </c>
    </row>
    <row r="17" spans="1:16" s="58" customFormat="1" ht="15" customHeight="1" x14ac:dyDescent="0.2">
      <c r="A17" s="394">
        <v>5</v>
      </c>
      <c r="B17" s="324" t="s">
        <v>19</v>
      </c>
      <c r="C17" s="1505">
        <v>1470</v>
      </c>
      <c r="D17" s="1506">
        <v>363</v>
      </c>
      <c r="E17" s="1022">
        <f t="shared" si="2"/>
        <v>1833</v>
      </c>
      <c r="H17" s="394">
        <v>5</v>
      </c>
      <c r="I17" s="324" t="s">
        <v>19</v>
      </c>
      <c r="J17" s="291">
        <v>91</v>
      </c>
      <c r="K17" s="326">
        <v>10</v>
      </c>
      <c r="L17" s="326">
        <v>4</v>
      </c>
      <c r="M17" s="326">
        <v>8</v>
      </c>
      <c r="N17" s="290">
        <v>1</v>
      </c>
      <c r="O17" s="421">
        <f t="shared" si="1"/>
        <v>114</v>
      </c>
      <c r="P17" s="997">
        <f t="shared" si="0"/>
        <v>2.3728070175438596</v>
      </c>
    </row>
    <row r="18" spans="1:16" s="58" customFormat="1" ht="15" customHeight="1" x14ac:dyDescent="0.2">
      <c r="A18" s="394">
        <v>6</v>
      </c>
      <c r="B18" s="324" t="s">
        <v>20</v>
      </c>
      <c r="C18" s="1505">
        <v>454</v>
      </c>
      <c r="D18" s="1506">
        <v>109</v>
      </c>
      <c r="E18" s="1022">
        <f t="shared" si="2"/>
        <v>563</v>
      </c>
      <c r="H18" s="394">
        <v>6</v>
      </c>
      <c r="I18" s="324" t="s">
        <v>20</v>
      </c>
      <c r="J18" s="291">
        <v>23</v>
      </c>
      <c r="K18" s="326">
        <v>4</v>
      </c>
      <c r="L18" s="326">
        <v>0</v>
      </c>
      <c r="M18" s="326">
        <v>5</v>
      </c>
      <c r="N18" s="290">
        <v>4</v>
      </c>
      <c r="O18" s="421">
        <f t="shared" si="1"/>
        <v>36</v>
      </c>
      <c r="P18" s="997">
        <f t="shared" si="0"/>
        <v>3.875</v>
      </c>
    </row>
    <row r="19" spans="1:16" s="58" customFormat="1" ht="15" customHeight="1" x14ac:dyDescent="0.2">
      <c r="A19" s="394">
        <v>7</v>
      </c>
      <c r="B19" s="324" t="s">
        <v>21</v>
      </c>
      <c r="C19" s="1505">
        <v>687</v>
      </c>
      <c r="D19" s="1506">
        <v>197</v>
      </c>
      <c r="E19" s="1022">
        <f t="shared" si="2"/>
        <v>884</v>
      </c>
      <c r="H19" s="394">
        <v>7</v>
      </c>
      <c r="I19" s="324" t="s">
        <v>21</v>
      </c>
      <c r="J19" s="291">
        <v>87</v>
      </c>
      <c r="K19" s="326">
        <v>7</v>
      </c>
      <c r="L19" s="326">
        <v>1</v>
      </c>
      <c r="M19" s="326">
        <v>1</v>
      </c>
      <c r="N19" s="290">
        <v>2</v>
      </c>
      <c r="O19" s="421">
        <f t="shared" si="1"/>
        <v>98</v>
      </c>
      <c r="P19" s="997">
        <f t="shared" si="0"/>
        <v>1.9336734693877551</v>
      </c>
    </row>
    <row r="20" spans="1:16" s="58" customFormat="1" ht="15" customHeight="1" x14ac:dyDescent="0.2">
      <c r="A20" s="394">
        <v>8</v>
      </c>
      <c r="B20" s="324" t="s">
        <v>22</v>
      </c>
      <c r="C20" s="1505">
        <v>782</v>
      </c>
      <c r="D20" s="1506">
        <v>153</v>
      </c>
      <c r="E20" s="1022">
        <f t="shared" si="2"/>
        <v>935</v>
      </c>
      <c r="H20" s="394">
        <v>8</v>
      </c>
      <c r="I20" s="324" t="s">
        <v>22</v>
      </c>
      <c r="J20" s="291">
        <v>6</v>
      </c>
      <c r="K20" s="326">
        <v>1</v>
      </c>
      <c r="L20" s="326">
        <v>1</v>
      </c>
      <c r="M20" s="326">
        <v>0</v>
      </c>
      <c r="N20" s="290">
        <v>0</v>
      </c>
      <c r="O20" s="421">
        <f t="shared" si="1"/>
        <v>8</v>
      </c>
      <c r="P20" s="997">
        <f t="shared" si="0"/>
        <v>2.125</v>
      </c>
    </row>
    <row r="21" spans="1:16" s="58" customFormat="1" ht="15" customHeight="1" x14ac:dyDescent="0.2">
      <c r="A21" s="394">
        <v>9</v>
      </c>
      <c r="B21" s="324" t="s">
        <v>23</v>
      </c>
      <c r="C21" s="1505">
        <v>968</v>
      </c>
      <c r="D21" s="1506">
        <v>176</v>
      </c>
      <c r="E21" s="1022">
        <f t="shared" si="2"/>
        <v>1144</v>
      </c>
      <c r="H21" s="394">
        <v>9</v>
      </c>
      <c r="I21" s="324" t="s">
        <v>23</v>
      </c>
      <c r="J21" s="291">
        <v>1</v>
      </c>
      <c r="K21" s="326">
        <v>5</v>
      </c>
      <c r="L21" s="326">
        <v>0</v>
      </c>
      <c r="M21" s="326">
        <v>2</v>
      </c>
      <c r="N21" s="290">
        <v>0</v>
      </c>
      <c r="O21" s="421">
        <f t="shared" si="1"/>
        <v>8</v>
      </c>
      <c r="P21" s="997">
        <f t="shared" si="0"/>
        <v>4.3125</v>
      </c>
    </row>
    <row r="22" spans="1:16" s="58" customFormat="1" ht="15" customHeight="1" x14ac:dyDescent="0.2">
      <c r="A22" s="394">
        <v>10</v>
      </c>
      <c r="B22" s="324" t="s">
        <v>24</v>
      </c>
      <c r="C22" s="1505">
        <v>1232</v>
      </c>
      <c r="D22" s="1506">
        <v>438</v>
      </c>
      <c r="E22" s="1022">
        <f t="shared" si="2"/>
        <v>1670</v>
      </c>
      <c r="H22" s="394">
        <v>10</v>
      </c>
      <c r="I22" s="324" t="s">
        <v>24</v>
      </c>
      <c r="J22" s="291">
        <v>19</v>
      </c>
      <c r="K22" s="326">
        <v>17</v>
      </c>
      <c r="L22" s="326">
        <v>8</v>
      </c>
      <c r="M22" s="326">
        <v>15</v>
      </c>
      <c r="N22" s="290">
        <v>5</v>
      </c>
      <c r="O22" s="421">
        <f t="shared" si="1"/>
        <v>64</v>
      </c>
      <c r="P22" s="997">
        <f t="shared" si="0"/>
        <v>4.9140625</v>
      </c>
    </row>
    <row r="23" spans="1:16" s="58" customFormat="1" ht="15" customHeight="1" x14ac:dyDescent="0.2">
      <c r="A23" s="394">
        <v>11</v>
      </c>
      <c r="B23" s="324" t="s">
        <v>25</v>
      </c>
      <c r="C23" s="1505">
        <v>1294</v>
      </c>
      <c r="D23" s="1506">
        <v>184</v>
      </c>
      <c r="E23" s="1022">
        <f t="shared" si="2"/>
        <v>1478</v>
      </c>
      <c r="H23" s="394">
        <v>11</v>
      </c>
      <c r="I23" s="324" t="s">
        <v>25</v>
      </c>
      <c r="J23" s="291">
        <v>34</v>
      </c>
      <c r="K23" s="326">
        <v>16</v>
      </c>
      <c r="L23" s="326">
        <v>8</v>
      </c>
      <c r="M23" s="326">
        <v>9</v>
      </c>
      <c r="N23" s="290">
        <v>4</v>
      </c>
      <c r="O23" s="421">
        <f t="shared" si="1"/>
        <v>71</v>
      </c>
      <c r="P23" s="997">
        <f t="shared" si="0"/>
        <v>3.7746478873239435</v>
      </c>
    </row>
    <row r="24" spans="1:16" s="58" customFormat="1" ht="15" customHeight="1" x14ac:dyDescent="0.2">
      <c r="A24" s="394">
        <v>12</v>
      </c>
      <c r="B24" s="324" t="s">
        <v>26</v>
      </c>
      <c r="C24" s="1505">
        <v>1695</v>
      </c>
      <c r="D24" s="1506">
        <v>683</v>
      </c>
      <c r="E24" s="1022">
        <f t="shared" si="2"/>
        <v>2378</v>
      </c>
      <c r="H24" s="394">
        <v>12</v>
      </c>
      <c r="I24" s="324" t="s">
        <v>26</v>
      </c>
      <c r="J24" s="291">
        <v>49</v>
      </c>
      <c r="K24" s="326">
        <v>29</v>
      </c>
      <c r="L24" s="326">
        <v>11</v>
      </c>
      <c r="M24" s="326">
        <v>8</v>
      </c>
      <c r="N24" s="290">
        <v>1</v>
      </c>
      <c r="O24" s="421">
        <f t="shared" si="1"/>
        <v>98</v>
      </c>
      <c r="P24" s="997">
        <f t="shared" si="0"/>
        <v>3.056122448979592</v>
      </c>
    </row>
    <row r="25" spans="1:16" s="58" customFormat="1" ht="15" customHeight="1" x14ac:dyDescent="0.2">
      <c r="A25" s="394">
        <v>13</v>
      </c>
      <c r="B25" s="324" t="s">
        <v>27</v>
      </c>
      <c r="C25" s="1505">
        <v>1036</v>
      </c>
      <c r="D25" s="1506">
        <v>571</v>
      </c>
      <c r="E25" s="1022">
        <f t="shared" si="2"/>
        <v>1607</v>
      </c>
      <c r="H25" s="394">
        <v>13</v>
      </c>
      <c r="I25" s="324" t="s">
        <v>27</v>
      </c>
      <c r="J25" s="291">
        <v>63</v>
      </c>
      <c r="K25" s="326">
        <v>8</v>
      </c>
      <c r="L25" s="326">
        <v>6</v>
      </c>
      <c r="M25" s="326">
        <v>5</v>
      </c>
      <c r="N25" s="290">
        <v>3</v>
      </c>
      <c r="O25" s="421">
        <f t="shared" si="1"/>
        <v>85</v>
      </c>
      <c r="P25" s="997">
        <f t="shared" si="0"/>
        <v>2.7</v>
      </c>
    </row>
    <row r="26" spans="1:16" s="58" customFormat="1" ht="15" customHeight="1" x14ac:dyDescent="0.2">
      <c r="A26" s="394">
        <v>14</v>
      </c>
      <c r="B26" s="324" t="s">
        <v>28</v>
      </c>
      <c r="C26" s="1505">
        <v>764</v>
      </c>
      <c r="D26" s="1506">
        <v>563</v>
      </c>
      <c r="E26" s="1022">
        <f t="shared" si="2"/>
        <v>1327</v>
      </c>
      <c r="H26" s="394">
        <v>14</v>
      </c>
      <c r="I26" s="324" t="s">
        <v>28</v>
      </c>
      <c r="J26" s="291">
        <v>42</v>
      </c>
      <c r="K26" s="326">
        <v>1</v>
      </c>
      <c r="L26" s="326">
        <v>2</v>
      </c>
      <c r="M26" s="326">
        <v>4</v>
      </c>
      <c r="N26" s="290">
        <v>1</v>
      </c>
      <c r="O26" s="421">
        <f t="shared" si="1"/>
        <v>50</v>
      </c>
      <c r="P26" s="997">
        <f t="shared" si="0"/>
        <v>2.48</v>
      </c>
    </row>
    <row r="27" spans="1:16" s="58" customFormat="1" ht="15" customHeight="1" thickBot="1" x14ac:dyDescent="0.25">
      <c r="A27" s="395">
        <v>15</v>
      </c>
      <c r="B27" s="328" t="s">
        <v>29</v>
      </c>
      <c r="C27" s="1507">
        <v>1277</v>
      </c>
      <c r="D27" s="1508">
        <v>396</v>
      </c>
      <c r="E27" s="1023">
        <f t="shared" si="2"/>
        <v>1673</v>
      </c>
      <c r="H27" s="395">
        <v>15</v>
      </c>
      <c r="I27" s="328" t="s">
        <v>29</v>
      </c>
      <c r="J27" s="301">
        <v>19</v>
      </c>
      <c r="K27" s="363">
        <v>16</v>
      </c>
      <c r="L27" s="363">
        <v>6</v>
      </c>
      <c r="M27" s="363">
        <v>4</v>
      </c>
      <c r="N27" s="993">
        <v>2</v>
      </c>
      <c r="O27" s="422">
        <f t="shared" si="1"/>
        <v>47</v>
      </c>
      <c r="P27" s="998">
        <f t="shared" si="0"/>
        <v>3.5425531914893615</v>
      </c>
    </row>
    <row r="28" spans="1:16" s="9" customFormat="1" ht="15" customHeight="1" x14ac:dyDescent="0.2">
      <c r="A28" s="284"/>
      <c r="B28" s="359" t="s">
        <v>483</v>
      </c>
      <c r="C28" s="1016">
        <f>SUM(C13:C27)</f>
        <v>20307</v>
      </c>
      <c r="D28" s="1017">
        <f>SUM(D13:D27)</f>
        <v>9039</v>
      </c>
      <c r="E28" s="986">
        <f>SUM(E13:E27)</f>
        <v>29346</v>
      </c>
      <c r="H28" s="284"/>
      <c r="I28" s="987" t="s">
        <v>484</v>
      </c>
      <c r="J28" s="988">
        <f>SUM(J13:J27)</f>
        <v>812</v>
      </c>
      <c r="K28" s="989">
        <f>SUM(K13:K27)</f>
        <v>230</v>
      </c>
      <c r="L28" s="989">
        <f t="shared" ref="L28:O28" si="3">SUM(L13:L27)</f>
        <v>91</v>
      </c>
      <c r="M28" s="989">
        <f t="shared" si="3"/>
        <v>125</v>
      </c>
      <c r="N28" s="990">
        <f t="shared" si="3"/>
        <v>59</v>
      </c>
      <c r="O28" s="991">
        <f t="shared" si="3"/>
        <v>1317</v>
      </c>
      <c r="P28" s="992">
        <f t="shared" si="0"/>
        <v>3.1860288534548218</v>
      </c>
    </row>
    <row r="29" spans="1:16" s="1499" customFormat="1" ht="15" customHeight="1" x14ac:dyDescent="0.2">
      <c r="A29" s="1497"/>
      <c r="B29" s="1498" t="s">
        <v>106</v>
      </c>
      <c r="C29" s="1018">
        <v>15685</v>
      </c>
      <c r="D29" s="1019">
        <v>7350</v>
      </c>
      <c r="E29" s="1020">
        <v>23035</v>
      </c>
      <c r="H29" s="1497"/>
      <c r="I29" s="1500" t="s">
        <v>107</v>
      </c>
      <c r="J29" s="1501">
        <v>548</v>
      </c>
      <c r="K29" s="1502">
        <v>251</v>
      </c>
      <c r="L29" s="1502">
        <v>130</v>
      </c>
      <c r="M29" s="1502">
        <v>154</v>
      </c>
      <c r="N29" s="1503">
        <v>46</v>
      </c>
      <c r="O29" s="1504">
        <v>1129</v>
      </c>
      <c r="P29" s="417">
        <v>3.6873339238263951</v>
      </c>
    </row>
    <row r="30" spans="1:16" ht="15" customHeight="1" x14ac:dyDescent="0.2">
      <c r="A30" s="147"/>
      <c r="B30" s="289" t="s">
        <v>108</v>
      </c>
      <c r="C30" s="1018">
        <v>18214</v>
      </c>
      <c r="D30" s="1019">
        <v>7466</v>
      </c>
      <c r="E30" s="1020">
        <v>25680</v>
      </c>
      <c r="H30" s="147"/>
      <c r="I30" s="693" t="s">
        <v>109</v>
      </c>
      <c r="J30" s="412">
        <v>657</v>
      </c>
      <c r="K30" s="326">
        <v>298</v>
      </c>
      <c r="L30" s="326">
        <v>111</v>
      </c>
      <c r="M30" s="326">
        <v>127</v>
      </c>
      <c r="N30" s="415">
        <v>52</v>
      </c>
      <c r="O30" s="421">
        <v>1245</v>
      </c>
      <c r="P30" s="417">
        <v>3.374698795180723</v>
      </c>
    </row>
    <row r="31" spans="1:16" ht="15" customHeight="1" x14ac:dyDescent="0.2">
      <c r="A31" s="147"/>
      <c r="B31" s="289" t="s">
        <v>32</v>
      </c>
      <c r="C31" s="1018">
        <v>16000</v>
      </c>
      <c r="D31" s="1019">
        <v>8030</v>
      </c>
      <c r="E31" s="1020">
        <v>24030</v>
      </c>
      <c r="H31" s="147"/>
      <c r="I31" s="693" t="s">
        <v>110</v>
      </c>
      <c r="J31" s="412">
        <v>846</v>
      </c>
      <c r="K31" s="326">
        <v>214</v>
      </c>
      <c r="L31" s="326">
        <v>89</v>
      </c>
      <c r="M31" s="326">
        <v>81</v>
      </c>
      <c r="N31" s="415">
        <v>49</v>
      </c>
      <c r="O31" s="421">
        <v>1279</v>
      </c>
      <c r="P31" s="417">
        <v>2.8717748240813137</v>
      </c>
    </row>
    <row r="32" spans="1:16" ht="15" customHeight="1" x14ac:dyDescent="0.2">
      <c r="A32" s="147"/>
      <c r="B32" s="289" t="s">
        <v>33</v>
      </c>
      <c r="C32" s="1018">
        <v>16314</v>
      </c>
      <c r="D32" s="1019">
        <v>7245</v>
      </c>
      <c r="E32" s="1020">
        <v>23559</v>
      </c>
      <c r="H32" s="147"/>
      <c r="I32" s="693" t="s">
        <v>111</v>
      </c>
      <c r="J32" s="412">
        <v>890</v>
      </c>
      <c r="K32" s="326">
        <v>210</v>
      </c>
      <c r="L32" s="326">
        <v>125</v>
      </c>
      <c r="M32" s="326">
        <v>122</v>
      </c>
      <c r="N32" s="415">
        <v>51</v>
      </c>
      <c r="O32" s="421">
        <v>1398</v>
      </c>
      <c r="P32" s="417">
        <v>3.0758226037195993</v>
      </c>
    </row>
    <row r="33" spans="1:16" ht="15" customHeight="1" x14ac:dyDescent="0.2">
      <c r="A33" s="147"/>
      <c r="B33" s="289" t="s">
        <v>34</v>
      </c>
      <c r="C33" s="1018">
        <v>17304</v>
      </c>
      <c r="D33" s="1019">
        <v>7960</v>
      </c>
      <c r="E33" s="1020">
        <v>25264</v>
      </c>
      <c r="H33" s="147"/>
      <c r="I33" s="693" t="s">
        <v>112</v>
      </c>
      <c r="J33" s="412">
        <v>845</v>
      </c>
      <c r="K33" s="326">
        <v>256</v>
      </c>
      <c r="L33" s="326">
        <v>149</v>
      </c>
      <c r="M33" s="326">
        <v>106</v>
      </c>
      <c r="N33" s="415">
        <v>56</v>
      </c>
      <c r="O33" s="421">
        <v>1412</v>
      </c>
      <c r="P33" s="417">
        <v>3.1207507082152977</v>
      </c>
    </row>
    <row r="34" spans="1:16" ht="15" customHeight="1" x14ac:dyDescent="0.2">
      <c r="A34" s="147"/>
      <c r="B34" s="289" t="s">
        <v>35</v>
      </c>
      <c r="C34" s="775">
        <v>18038</v>
      </c>
      <c r="D34" s="776">
        <v>7586</v>
      </c>
      <c r="E34" s="777">
        <v>25624</v>
      </c>
      <c r="H34" s="147"/>
      <c r="I34" s="693" t="s">
        <v>113</v>
      </c>
      <c r="J34" s="412">
        <v>832</v>
      </c>
      <c r="K34" s="326">
        <v>282</v>
      </c>
      <c r="L34" s="326">
        <v>112</v>
      </c>
      <c r="M34" s="326">
        <v>126</v>
      </c>
      <c r="N34" s="415">
        <v>60</v>
      </c>
      <c r="O34" s="421">
        <v>1412</v>
      </c>
      <c r="P34" s="417">
        <v>3.1926345609065154</v>
      </c>
    </row>
    <row r="35" spans="1:16" ht="15" customHeight="1" x14ac:dyDescent="0.2">
      <c r="A35" s="147"/>
      <c r="B35" s="289" t="s">
        <v>36</v>
      </c>
      <c r="C35" s="775">
        <v>18180</v>
      </c>
      <c r="D35" s="776">
        <v>7228</v>
      </c>
      <c r="E35" s="777">
        <v>25408</v>
      </c>
      <c r="H35" s="147"/>
      <c r="I35" s="693" t="s">
        <v>114</v>
      </c>
      <c r="J35" s="412">
        <v>861</v>
      </c>
      <c r="K35" s="326">
        <v>290</v>
      </c>
      <c r="L35" s="326">
        <v>119</v>
      </c>
      <c r="M35" s="326">
        <v>113</v>
      </c>
      <c r="N35" s="415">
        <v>46</v>
      </c>
      <c r="O35" s="421">
        <v>1429</v>
      </c>
      <c r="P35" s="417">
        <v>3.0269419174247725</v>
      </c>
    </row>
    <row r="36" spans="1:16" ht="15" customHeight="1" x14ac:dyDescent="0.2">
      <c r="A36" s="147"/>
      <c r="B36" s="289" t="s">
        <v>37</v>
      </c>
      <c r="C36" s="775">
        <v>18463</v>
      </c>
      <c r="D36" s="776">
        <v>7293</v>
      </c>
      <c r="E36" s="777">
        <v>25756</v>
      </c>
      <c r="H36" s="147"/>
      <c r="I36" s="693" t="s">
        <v>115</v>
      </c>
      <c r="J36" s="412">
        <v>624</v>
      </c>
      <c r="K36" s="326">
        <v>192</v>
      </c>
      <c r="L36" s="326">
        <v>68</v>
      </c>
      <c r="M36" s="326">
        <v>131</v>
      </c>
      <c r="N36" s="415">
        <v>70</v>
      </c>
      <c r="O36" s="421">
        <v>1085</v>
      </c>
      <c r="P36" s="417">
        <v>3.5677419354838711</v>
      </c>
    </row>
    <row r="37" spans="1:16" ht="15" customHeight="1" thickBot="1" x14ac:dyDescent="0.25">
      <c r="A37" s="304"/>
      <c r="B37" s="303" t="s">
        <v>38</v>
      </c>
      <c r="C37" s="778">
        <v>18105</v>
      </c>
      <c r="D37" s="779">
        <v>7696</v>
      </c>
      <c r="E37" s="780">
        <v>25801</v>
      </c>
      <c r="H37" s="304"/>
      <c r="I37" s="694" t="s">
        <v>116</v>
      </c>
      <c r="J37" s="412">
        <v>576</v>
      </c>
      <c r="K37" s="326">
        <v>279</v>
      </c>
      <c r="L37" s="326">
        <v>134</v>
      </c>
      <c r="M37" s="326">
        <v>126</v>
      </c>
      <c r="N37" s="415">
        <v>140</v>
      </c>
      <c r="O37" s="421">
        <v>1255</v>
      </c>
      <c r="P37" s="418">
        <v>4.1314741035856573</v>
      </c>
    </row>
    <row r="38" spans="1:16" ht="15" hidden="1" customHeight="1" outlineLevel="1" x14ac:dyDescent="0.2">
      <c r="A38" s="147"/>
      <c r="B38" s="289" t="s">
        <v>41</v>
      </c>
      <c r="C38" s="291">
        <v>18498</v>
      </c>
      <c r="D38" s="290">
        <v>7888</v>
      </c>
      <c r="E38" s="391">
        <v>26386</v>
      </c>
      <c r="H38" s="147"/>
      <c r="I38" s="693" t="s">
        <v>117</v>
      </c>
      <c r="J38" s="413">
        <v>695</v>
      </c>
      <c r="K38" s="134">
        <v>231</v>
      </c>
      <c r="L38" s="134">
        <v>142</v>
      </c>
      <c r="M38" s="134">
        <v>124</v>
      </c>
      <c r="N38" s="308">
        <v>58</v>
      </c>
      <c r="O38" s="302">
        <v>1250</v>
      </c>
      <c r="P38" s="419">
        <v>3.4060000000000001</v>
      </c>
    </row>
    <row r="39" spans="1:16" s="9" customFormat="1" ht="15" hidden="1" customHeight="1" outlineLevel="1" thickBot="1" x14ac:dyDescent="0.25">
      <c r="A39" s="171"/>
      <c r="B39" s="161" t="s">
        <v>44</v>
      </c>
      <c r="C39" s="143">
        <v>18550</v>
      </c>
      <c r="D39" s="218">
        <v>7822</v>
      </c>
      <c r="E39" s="362">
        <v>26372</v>
      </c>
      <c r="H39" s="304"/>
      <c r="I39" s="694" t="s">
        <v>118</v>
      </c>
      <c r="J39" s="414">
        <v>988</v>
      </c>
      <c r="K39" s="363">
        <v>310</v>
      </c>
      <c r="L39" s="363">
        <v>178</v>
      </c>
      <c r="M39" s="363">
        <v>146</v>
      </c>
      <c r="N39" s="416">
        <v>120</v>
      </c>
      <c r="O39" s="422">
        <v>1742</v>
      </c>
      <c r="P39" s="420">
        <v>3.4764638346727899</v>
      </c>
    </row>
    <row r="40" spans="1:16" s="9" customFormat="1" ht="15" hidden="1" customHeight="1" outlineLevel="1" x14ac:dyDescent="0.2">
      <c r="A40" s="147"/>
      <c r="B40" s="289" t="s">
        <v>119</v>
      </c>
      <c r="C40" s="291">
        <v>18063</v>
      </c>
      <c r="D40" s="290">
        <v>8201</v>
      </c>
      <c r="E40" s="391">
        <v>26264</v>
      </c>
      <c r="H40" s="325"/>
      <c r="I40" s="295" t="s">
        <v>120</v>
      </c>
      <c r="J40" s="326">
        <v>942</v>
      </c>
      <c r="K40" s="326">
        <v>284</v>
      </c>
      <c r="L40" s="326">
        <v>193</v>
      </c>
      <c r="M40" s="326">
        <v>136</v>
      </c>
      <c r="N40" s="326">
        <v>66</v>
      </c>
      <c r="O40" s="326">
        <v>1621</v>
      </c>
      <c r="P40" s="327">
        <v>3.2362739049969154</v>
      </c>
    </row>
    <row r="41" spans="1:16" s="9" customFormat="1" ht="15" hidden="1" customHeight="1" outlineLevel="1" thickBot="1" x14ac:dyDescent="0.25">
      <c r="A41" s="171"/>
      <c r="B41" s="161" t="s">
        <v>121</v>
      </c>
      <c r="C41" s="143">
        <v>16540</v>
      </c>
      <c r="D41" s="218">
        <v>8108</v>
      </c>
      <c r="E41" s="362">
        <v>24648</v>
      </c>
      <c r="H41" s="322"/>
      <c r="I41" s="169" t="s">
        <v>122</v>
      </c>
      <c r="J41" s="134">
        <v>813</v>
      </c>
      <c r="K41" s="134">
        <v>301</v>
      </c>
      <c r="L41" s="134">
        <v>228</v>
      </c>
      <c r="M41" s="134">
        <v>175</v>
      </c>
      <c r="N41" s="134">
        <v>124</v>
      </c>
      <c r="O41" s="134">
        <v>1641</v>
      </c>
      <c r="P41" s="323">
        <v>3.8546617915904937</v>
      </c>
    </row>
    <row r="42" spans="1:16" s="9" customFormat="1" ht="15" hidden="1" customHeight="1" outlineLevel="1" collapsed="1" x14ac:dyDescent="0.2"/>
    <row r="43" spans="1:16" s="9" customFormat="1" ht="15" customHeight="1" collapsed="1" x14ac:dyDescent="0.2">
      <c r="H43" s="1" t="s">
        <v>123</v>
      </c>
    </row>
    <row r="44" spans="1:16" s="9" customFormat="1" ht="15" customHeight="1" x14ac:dyDescent="0.2"/>
    <row r="45" spans="1:16" s="14" customFormat="1" ht="30" customHeight="1" x14ac:dyDescent="0.2"/>
    <row r="46" spans="1:16" s="4" customFormat="1" ht="86.25" customHeight="1" x14ac:dyDescent="0.2"/>
    <row r="47" spans="1:16" ht="17.25" customHeight="1" x14ac:dyDescent="0.2"/>
    <row r="52" ht="19.7" customHeight="1" x14ac:dyDescent="0.2"/>
    <row r="62" s="9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A83D-4199-4D23-B6E5-80DACF7FDA0F}">
  <dimension ref="A4:D22"/>
  <sheetViews>
    <sheetView showGridLines="0" workbookViewId="0">
      <selection activeCell="H22" sqref="H22"/>
    </sheetView>
  </sheetViews>
  <sheetFormatPr baseColWidth="10" defaultRowHeight="12.75" x14ac:dyDescent="0.2"/>
  <cols>
    <col min="2" max="2" width="30.28515625" customWidth="1"/>
    <col min="3" max="3" width="17.7109375" customWidth="1"/>
    <col min="4" max="4" width="18.85546875" customWidth="1"/>
  </cols>
  <sheetData>
    <row r="4" spans="1:4" ht="18.75" thickBot="1" x14ac:dyDescent="0.25">
      <c r="A4" s="814" t="s">
        <v>485</v>
      </c>
      <c r="B4" s="13"/>
      <c r="C4" s="14"/>
      <c r="D4" s="14"/>
    </row>
    <row r="5" spans="1:4" ht="16.5" thickBot="1" x14ac:dyDescent="0.25">
      <c r="A5" s="1516"/>
      <c r="B5" s="1528"/>
      <c r="C5" s="1529" t="s">
        <v>94</v>
      </c>
      <c r="D5" s="1530"/>
    </row>
    <row r="6" spans="1:4" ht="32.25" thickBot="1" x14ac:dyDescent="0.3">
      <c r="A6" s="1517" t="s">
        <v>46</v>
      </c>
      <c r="B6" s="1518" t="s">
        <v>4</v>
      </c>
      <c r="C6" s="1519" t="s">
        <v>486</v>
      </c>
      <c r="D6" s="1531" t="s">
        <v>487</v>
      </c>
    </row>
    <row r="7" spans="1:4" ht="15.75" x14ac:dyDescent="0.25">
      <c r="A7" s="1509">
        <v>1</v>
      </c>
      <c r="B7" s="1510" t="s">
        <v>14</v>
      </c>
      <c r="C7" s="1524">
        <v>0</v>
      </c>
      <c r="D7" s="1520">
        <v>0</v>
      </c>
    </row>
    <row r="8" spans="1:4" ht="15.75" x14ac:dyDescent="0.25">
      <c r="A8" s="817">
        <v>2</v>
      </c>
      <c r="B8" s="1511" t="s">
        <v>15</v>
      </c>
      <c r="C8" s="1525">
        <v>0</v>
      </c>
      <c r="D8" s="1521">
        <v>0</v>
      </c>
    </row>
    <row r="9" spans="1:4" ht="15.75" x14ac:dyDescent="0.25">
      <c r="A9" s="817">
        <v>3</v>
      </c>
      <c r="B9" s="1511" t="s">
        <v>17</v>
      </c>
      <c r="C9" s="1526">
        <v>0</v>
      </c>
      <c r="D9" s="1522">
        <v>0</v>
      </c>
    </row>
    <row r="10" spans="1:4" ht="15.75" x14ac:dyDescent="0.25">
      <c r="A10" s="817">
        <v>4</v>
      </c>
      <c r="B10" s="1511" t="s">
        <v>18</v>
      </c>
      <c r="C10" s="1526">
        <v>4</v>
      </c>
      <c r="D10" s="1522">
        <v>4</v>
      </c>
    </row>
    <row r="11" spans="1:4" ht="15.75" x14ac:dyDescent="0.25">
      <c r="A11" s="1512">
        <v>5</v>
      </c>
      <c r="B11" s="1513" t="s">
        <v>19</v>
      </c>
      <c r="C11" s="1526">
        <v>0</v>
      </c>
      <c r="D11" s="1522">
        <v>0</v>
      </c>
    </row>
    <row r="12" spans="1:4" ht="15.75" x14ac:dyDescent="0.25">
      <c r="A12" s="1512">
        <v>6</v>
      </c>
      <c r="B12" s="1513" t="s">
        <v>20</v>
      </c>
      <c r="C12" s="1526">
        <v>1</v>
      </c>
      <c r="D12" s="1522">
        <v>1</v>
      </c>
    </row>
    <row r="13" spans="1:4" ht="15.75" x14ac:dyDescent="0.25">
      <c r="A13" s="1512">
        <v>7</v>
      </c>
      <c r="B13" s="1513" t="s">
        <v>21</v>
      </c>
      <c r="C13" s="1526">
        <v>0</v>
      </c>
      <c r="D13" s="1522">
        <v>0</v>
      </c>
    </row>
    <row r="14" spans="1:4" ht="15.75" x14ac:dyDescent="0.25">
      <c r="A14" s="1512">
        <v>8</v>
      </c>
      <c r="B14" s="1513" t="s">
        <v>22</v>
      </c>
      <c r="C14" s="1526">
        <v>0</v>
      </c>
      <c r="D14" s="1522">
        <v>0</v>
      </c>
    </row>
    <row r="15" spans="1:4" ht="15.75" x14ac:dyDescent="0.25">
      <c r="A15" s="1512">
        <v>9</v>
      </c>
      <c r="B15" s="1513" t="s">
        <v>23</v>
      </c>
      <c r="C15" s="1526">
        <v>1</v>
      </c>
      <c r="D15" s="1522">
        <v>1</v>
      </c>
    </row>
    <row r="16" spans="1:4" ht="15.75" x14ac:dyDescent="0.25">
      <c r="A16" s="1512">
        <v>10</v>
      </c>
      <c r="B16" s="1513" t="s">
        <v>24</v>
      </c>
      <c r="C16" s="1526">
        <v>0</v>
      </c>
      <c r="D16" s="1522">
        <v>0</v>
      </c>
    </row>
    <row r="17" spans="1:4" ht="15.75" x14ac:dyDescent="0.25">
      <c r="A17" s="1512">
        <v>11</v>
      </c>
      <c r="B17" s="1513" t="s">
        <v>25</v>
      </c>
      <c r="C17" s="1526">
        <v>22</v>
      </c>
      <c r="D17" s="1522">
        <v>17</v>
      </c>
    </row>
    <row r="18" spans="1:4" ht="15.75" x14ac:dyDescent="0.25">
      <c r="A18" s="1512">
        <v>12</v>
      </c>
      <c r="B18" s="1513" t="s">
        <v>26</v>
      </c>
      <c r="C18" s="1526">
        <v>0</v>
      </c>
      <c r="D18" s="1522">
        <v>0</v>
      </c>
    </row>
    <row r="19" spans="1:4" ht="15.75" x14ac:dyDescent="0.25">
      <c r="A19" s="1512">
        <v>13</v>
      </c>
      <c r="B19" s="1513" t="s">
        <v>27</v>
      </c>
      <c r="C19" s="1526">
        <v>0</v>
      </c>
      <c r="D19" s="1522">
        <v>0</v>
      </c>
    </row>
    <row r="20" spans="1:4" ht="15.75" x14ac:dyDescent="0.25">
      <c r="A20" s="1512">
        <v>14</v>
      </c>
      <c r="B20" s="1513" t="s">
        <v>28</v>
      </c>
      <c r="C20" s="1526">
        <v>5</v>
      </c>
      <c r="D20" s="1522">
        <v>5</v>
      </c>
    </row>
    <row r="21" spans="1:4" ht="16.5" thickBot="1" x14ac:dyDescent="0.3">
      <c r="A21" s="1514">
        <v>15</v>
      </c>
      <c r="B21" s="1515" t="s">
        <v>29</v>
      </c>
      <c r="C21" s="1527">
        <v>0</v>
      </c>
      <c r="D21" s="1523">
        <v>0</v>
      </c>
    </row>
    <row r="22" spans="1:4" ht="16.5" thickBot="1" x14ac:dyDescent="0.3">
      <c r="A22" s="1532"/>
      <c r="B22" s="1533" t="s">
        <v>484</v>
      </c>
      <c r="C22" s="1535">
        <f>SUM(C7:C21)</f>
        <v>33</v>
      </c>
      <c r="D22" s="1534">
        <f>SUM(D7:D21)</f>
        <v>28</v>
      </c>
    </row>
  </sheetData>
  <mergeCells count="1"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AG48"/>
  <sheetViews>
    <sheetView showGridLines="0" topLeftCell="A3" zoomScale="110" zoomScaleNormal="110" workbookViewId="0">
      <selection activeCell="T21" sqref="T21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7" width="8.28515625" customWidth="1"/>
    <col min="8" max="8" width="9.7109375" customWidth="1"/>
    <col min="9" max="9" width="6.85546875" hidden="1" customWidth="1"/>
    <col min="10" max="14" width="8.28515625" customWidth="1"/>
    <col min="15" max="15" width="9.7109375" customWidth="1"/>
    <col min="16" max="16" width="8.5703125" hidden="1" customWidth="1"/>
    <col min="17" max="17" width="13.28515625" hidden="1" customWidth="1"/>
    <col min="18" max="19" width="11.42578125" customWidth="1"/>
  </cols>
  <sheetData>
    <row r="1" spans="1:33" x14ac:dyDescent="0.2">
      <c r="A1" s="1" t="s">
        <v>0</v>
      </c>
    </row>
    <row r="2" spans="1:33" x14ac:dyDescent="0.2">
      <c r="A2" s="1"/>
    </row>
    <row r="3" spans="1:33" x14ac:dyDescent="0.2">
      <c r="A3" s="1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25">
      <c r="A5" s="809" t="s">
        <v>124</v>
      </c>
    </row>
    <row r="6" spans="1:33" s="4" customFormat="1" ht="26.25" customHeight="1" thickBot="1" x14ac:dyDescent="0.25">
      <c r="A6" s="30"/>
      <c r="B6" s="451"/>
      <c r="C6" s="1427" t="s">
        <v>125</v>
      </c>
      <c r="D6" s="1428"/>
      <c r="E6" s="1428"/>
      <c r="F6" s="1428"/>
      <c r="G6" s="1428"/>
      <c r="H6" s="1428"/>
      <c r="I6" s="1429"/>
      <c r="J6" s="1427" t="s">
        <v>126</v>
      </c>
      <c r="K6" s="1428"/>
      <c r="L6" s="1428"/>
      <c r="M6" s="1428"/>
      <c r="N6" s="1428"/>
      <c r="O6" s="1429"/>
      <c r="P6" s="569"/>
      <c r="Q6" s="570"/>
    </row>
    <row r="7" spans="1:33" s="4" customFormat="1" ht="76.5" customHeight="1" thickBot="1" x14ac:dyDescent="0.25">
      <c r="A7" s="5" t="s">
        <v>3</v>
      </c>
      <c r="B7" s="28" t="s">
        <v>4</v>
      </c>
      <c r="C7" s="829" t="s">
        <v>127</v>
      </c>
      <c r="D7" s="830" t="s">
        <v>128</v>
      </c>
      <c r="E7" s="830" t="s">
        <v>129</v>
      </c>
      <c r="F7" s="830" t="s">
        <v>130</v>
      </c>
      <c r="G7" s="830" t="s">
        <v>131</v>
      </c>
      <c r="H7" s="830" t="s">
        <v>132</v>
      </c>
      <c r="I7" s="831" t="s">
        <v>133</v>
      </c>
      <c r="J7" s="832" t="s">
        <v>127</v>
      </c>
      <c r="K7" s="830" t="s">
        <v>128</v>
      </c>
      <c r="L7" s="830" t="s">
        <v>129</v>
      </c>
      <c r="M7" s="830" t="s">
        <v>130</v>
      </c>
      <c r="N7" s="830" t="s">
        <v>134</v>
      </c>
      <c r="O7" s="831" t="s">
        <v>132</v>
      </c>
      <c r="P7" s="20" t="s">
        <v>135</v>
      </c>
      <c r="Q7" s="20" t="s">
        <v>136</v>
      </c>
      <c r="T7" s="4" t="s">
        <v>16</v>
      </c>
    </row>
    <row r="8" spans="1:33" ht="15" customHeight="1" x14ac:dyDescent="0.2">
      <c r="A8" s="452">
        <v>1</v>
      </c>
      <c r="B8" s="453" t="s">
        <v>14</v>
      </c>
      <c r="C8" s="695">
        <v>33</v>
      </c>
      <c r="D8" s="696">
        <v>23</v>
      </c>
      <c r="E8" s="696">
        <v>6</v>
      </c>
      <c r="F8" s="699">
        <v>0</v>
      </c>
      <c r="G8" s="697">
        <f>SUM(C8:F8)</f>
        <v>62</v>
      </c>
      <c r="H8" s="1536">
        <v>44</v>
      </c>
      <c r="I8" s="698"/>
      <c r="J8" s="695">
        <v>114</v>
      </c>
      <c r="K8" s="696">
        <v>55</v>
      </c>
      <c r="L8" s="696">
        <v>16</v>
      </c>
      <c r="M8" s="699">
        <v>2</v>
      </c>
      <c r="N8" s="1537">
        <v>139</v>
      </c>
      <c r="O8" s="1125">
        <v>98</v>
      </c>
      <c r="P8" s="571">
        <v>0</v>
      </c>
      <c r="Q8" s="571">
        <v>1</v>
      </c>
      <c r="S8" s="321"/>
      <c r="T8" s="321"/>
      <c r="U8" s="321"/>
      <c r="V8" s="321"/>
      <c r="W8" s="321"/>
      <c r="X8" s="318"/>
      <c r="Y8" s="321"/>
      <c r="Z8" s="318"/>
      <c r="AA8" s="318"/>
      <c r="AB8" s="321"/>
      <c r="AC8" s="321"/>
      <c r="AD8" s="321"/>
      <c r="AE8" s="321"/>
      <c r="AF8" s="318"/>
      <c r="AG8" s="321"/>
    </row>
    <row r="9" spans="1:33" ht="15" customHeight="1" x14ac:dyDescent="0.2">
      <c r="A9" s="428">
        <v>2</v>
      </c>
      <c r="B9" s="57" t="s">
        <v>15</v>
      </c>
      <c r="C9" s="454">
        <v>17</v>
      </c>
      <c r="D9" s="455">
        <v>10</v>
      </c>
      <c r="E9" s="455">
        <v>1</v>
      </c>
      <c r="F9" s="700">
        <v>0</v>
      </c>
      <c r="G9" s="456">
        <f>SUM(C9:F9)</f>
        <v>28</v>
      </c>
      <c r="H9" s="1536">
        <v>9</v>
      </c>
      <c r="I9" s="457"/>
      <c r="J9" s="454">
        <v>115</v>
      </c>
      <c r="K9" s="455">
        <v>93</v>
      </c>
      <c r="L9" s="455">
        <v>37</v>
      </c>
      <c r="M9" s="700">
        <v>30</v>
      </c>
      <c r="N9" s="1537">
        <v>200</v>
      </c>
      <c r="O9" s="1126">
        <v>107</v>
      </c>
      <c r="P9" s="572">
        <v>0</v>
      </c>
      <c r="Q9" s="572">
        <v>0</v>
      </c>
      <c r="S9" s="321"/>
      <c r="T9" s="321"/>
      <c r="U9" s="321"/>
      <c r="V9" s="321"/>
      <c r="W9" s="321"/>
      <c r="X9" s="318" t="s">
        <v>16</v>
      </c>
      <c r="Y9" s="321"/>
      <c r="Z9" s="318"/>
      <c r="AA9" s="318"/>
      <c r="AB9" s="321"/>
      <c r="AC9" s="321"/>
      <c r="AD9" s="321"/>
      <c r="AE9" s="321"/>
      <c r="AF9" s="318"/>
      <c r="AG9" s="321"/>
    </row>
    <row r="10" spans="1:33" ht="15" customHeight="1" x14ac:dyDescent="0.2">
      <c r="A10" s="428">
        <v>3</v>
      </c>
      <c r="B10" s="57" t="s">
        <v>17</v>
      </c>
      <c r="C10" s="454">
        <v>2</v>
      </c>
      <c r="D10" s="455">
        <v>1</v>
      </c>
      <c r="E10" s="455">
        <v>0</v>
      </c>
      <c r="F10" s="700">
        <v>0</v>
      </c>
      <c r="G10" s="456">
        <f t="shared" ref="G10:G21" si="0">SUM(C10:F10)</f>
        <v>3</v>
      </c>
      <c r="H10" s="1536">
        <v>1</v>
      </c>
      <c r="I10" s="457"/>
      <c r="J10" s="454">
        <v>59</v>
      </c>
      <c r="K10" s="455">
        <v>42</v>
      </c>
      <c r="L10" s="455">
        <v>2</v>
      </c>
      <c r="M10" s="700">
        <v>1</v>
      </c>
      <c r="N10" s="1537">
        <v>48</v>
      </c>
      <c r="O10" s="1126">
        <v>20</v>
      </c>
      <c r="P10" s="572">
        <v>0</v>
      </c>
      <c r="Q10" s="572">
        <v>0</v>
      </c>
      <c r="S10" s="321"/>
      <c r="T10" s="321"/>
      <c r="U10" s="321"/>
      <c r="V10" s="321"/>
      <c r="W10" s="321"/>
      <c r="X10" s="318"/>
      <c r="Y10" s="321"/>
      <c r="Z10" s="318"/>
      <c r="AA10" s="318"/>
      <c r="AB10" s="321"/>
      <c r="AC10" s="321"/>
      <c r="AD10" s="321"/>
      <c r="AE10" s="321"/>
      <c r="AF10" s="318"/>
      <c r="AG10" s="321"/>
    </row>
    <row r="11" spans="1:33" ht="15" customHeight="1" x14ac:dyDescent="0.2">
      <c r="A11" s="428">
        <v>4</v>
      </c>
      <c r="B11" s="57" t="s">
        <v>18</v>
      </c>
      <c r="C11" s="454">
        <v>1</v>
      </c>
      <c r="D11" s="455">
        <v>7</v>
      </c>
      <c r="E11" s="455">
        <v>4</v>
      </c>
      <c r="F11" s="700">
        <v>0</v>
      </c>
      <c r="G11" s="456">
        <f t="shared" si="0"/>
        <v>12</v>
      </c>
      <c r="H11" s="1536">
        <v>12</v>
      </c>
      <c r="I11" s="457"/>
      <c r="J11" s="454">
        <v>77</v>
      </c>
      <c r="K11" s="455">
        <v>24</v>
      </c>
      <c r="L11" s="455">
        <v>14</v>
      </c>
      <c r="M11" s="700">
        <v>2</v>
      </c>
      <c r="N11" s="1537">
        <v>108</v>
      </c>
      <c r="O11" s="1126">
        <v>50</v>
      </c>
      <c r="P11" s="572">
        <v>0</v>
      </c>
      <c r="Q11" s="572">
        <v>0</v>
      </c>
      <c r="S11" s="321"/>
      <c r="T11" s="321"/>
      <c r="U11" s="321"/>
      <c r="V11" s="321"/>
      <c r="W11" s="321"/>
      <c r="X11" s="318"/>
      <c r="Y11" s="321"/>
      <c r="Z11" s="318"/>
      <c r="AA11" s="318"/>
      <c r="AB11" s="321"/>
      <c r="AC11" s="321"/>
      <c r="AD11" s="321"/>
      <c r="AE11" s="321"/>
      <c r="AF11" s="318"/>
      <c r="AG11" s="321"/>
    </row>
    <row r="12" spans="1:33" ht="15" customHeight="1" x14ac:dyDescent="0.2">
      <c r="A12" s="428">
        <v>5</v>
      </c>
      <c r="B12" s="57" t="s">
        <v>19</v>
      </c>
      <c r="C12" s="454">
        <v>3</v>
      </c>
      <c r="D12" s="455">
        <v>0</v>
      </c>
      <c r="E12" s="455">
        <v>0</v>
      </c>
      <c r="F12" s="700">
        <v>0</v>
      </c>
      <c r="G12" s="456">
        <f t="shared" si="0"/>
        <v>3</v>
      </c>
      <c r="H12" s="1536">
        <v>3</v>
      </c>
      <c r="I12" s="457"/>
      <c r="J12" s="454">
        <v>57</v>
      </c>
      <c r="K12" s="455">
        <v>29</v>
      </c>
      <c r="L12" s="455">
        <v>6</v>
      </c>
      <c r="M12" s="700">
        <v>5</v>
      </c>
      <c r="N12" s="1537">
        <v>76</v>
      </c>
      <c r="O12" s="1126">
        <v>70</v>
      </c>
      <c r="P12" s="572">
        <v>0</v>
      </c>
      <c r="Q12" s="572">
        <v>0</v>
      </c>
      <c r="S12" s="321"/>
      <c r="T12" s="321"/>
      <c r="U12" s="321"/>
      <c r="V12" s="321"/>
      <c r="W12" s="321"/>
      <c r="X12" s="318"/>
      <c r="Y12" s="321"/>
      <c r="Z12" s="318"/>
      <c r="AA12" s="318"/>
      <c r="AB12" s="321"/>
      <c r="AC12" s="321"/>
      <c r="AD12" s="321"/>
      <c r="AE12" s="321"/>
      <c r="AF12" s="318"/>
      <c r="AG12" s="321"/>
    </row>
    <row r="13" spans="1:33" ht="15" customHeight="1" x14ac:dyDescent="0.2">
      <c r="A13" s="428">
        <v>6</v>
      </c>
      <c r="B13" s="57" t="s">
        <v>20</v>
      </c>
      <c r="C13" s="454">
        <v>1</v>
      </c>
      <c r="D13" s="455">
        <v>0</v>
      </c>
      <c r="E13" s="455">
        <v>0</v>
      </c>
      <c r="F13" s="700">
        <v>0</v>
      </c>
      <c r="G13" s="456">
        <f t="shared" si="0"/>
        <v>1</v>
      </c>
      <c r="H13" s="1536">
        <v>1</v>
      </c>
      <c r="I13" s="457"/>
      <c r="J13" s="454">
        <v>28</v>
      </c>
      <c r="K13" s="455">
        <v>8</v>
      </c>
      <c r="L13" s="455">
        <v>5</v>
      </c>
      <c r="M13" s="700">
        <v>2</v>
      </c>
      <c r="N13" s="1537">
        <v>25</v>
      </c>
      <c r="O13" s="1126">
        <v>25</v>
      </c>
      <c r="P13" s="572">
        <v>0</v>
      </c>
      <c r="Q13" s="572">
        <v>0</v>
      </c>
      <c r="S13" s="321"/>
      <c r="T13" s="321"/>
      <c r="U13" s="321"/>
      <c r="V13" s="321"/>
      <c r="W13" s="321"/>
      <c r="X13" s="318"/>
      <c r="Y13" s="321"/>
      <c r="Z13" s="318"/>
      <c r="AA13" s="318"/>
      <c r="AB13" s="321"/>
      <c r="AC13" s="321"/>
      <c r="AD13" s="321"/>
      <c r="AE13" s="321"/>
      <c r="AF13" s="318"/>
      <c r="AG13" s="321"/>
    </row>
    <row r="14" spans="1:33" ht="15" customHeight="1" x14ac:dyDescent="0.2">
      <c r="A14" s="428">
        <v>7</v>
      </c>
      <c r="B14" s="57" t="s">
        <v>21</v>
      </c>
      <c r="C14" s="454">
        <v>0</v>
      </c>
      <c r="D14" s="455">
        <v>0</v>
      </c>
      <c r="E14" s="455">
        <v>0</v>
      </c>
      <c r="F14" s="700">
        <v>0</v>
      </c>
      <c r="G14" s="456">
        <f t="shared" si="0"/>
        <v>0</v>
      </c>
      <c r="H14" s="1536">
        <v>0</v>
      </c>
      <c r="I14" s="457"/>
      <c r="J14" s="454">
        <v>31</v>
      </c>
      <c r="K14" s="455">
        <v>10</v>
      </c>
      <c r="L14" s="455">
        <v>0</v>
      </c>
      <c r="M14" s="700">
        <v>1</v>
      </c>
      <c r="N14" s="1537">
        <v>32</v>
      </c>
      <c r="O14" s="1126">
        <v>18</v>
      </c>
      <c r="P14" s="572">
        <v>0</v>
      </c>
      <c r="Q14" s="572"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2">
      <c r="A15" s="428">
        <v>8</v>
      </c>
      <c r="B15" s="57" t="s">
        <v>22</v>
      </c>
      <c r="C15" s="454">
        <v>5</v>
      </c>
      <c r="D15" s="455">
        <v>1</v>
      </c>
      <c r="E15" s="455">
        <v>0</v>
      </c>
      <c r="F15" s="700">
        <v>0</v>
      </c>
      <c r="G15" s="456">
        <f t="shared" si="0"/>
        <v>6</v>
      </c>
      <c r="H15" s="1536">
        <v>4</v>
      </c>
      <c r="I15" s="457"/>
      <c r="J15" s="454">
        <v>46</v>
      </c>
      <c r="K15" s="455">
        <v>30</v>
      </c>
      <c r="L15" s="455">
        <v>5</v>
      </c>
      <c r="M15" s="700">
        <v>1</v>
      </c>
      <c r="N15" s="1537">
        <v>60</v>
      </c>
      <c r="O15" s="1126">
        <v>18</v>
      </c>
      <c r="P15" s="572">
        <v>0</v>
      </c>
      <c r="Q15" s="572">
        <v>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2">
      <c r="A16" s="428">
        <v>9</v>
      </c>
      <c r="B16" s="57" t="s">
        <v>23</v>
      </c>
      <c r="C16" s="454">
        <v>9</v>
      </c>
      <c r="D16" s="455">
        <v>2</v>
      </c>
      <c r="E16" s="455">
        <v>3</v>
      </c>
      <c r="F16" s="700">
        <v>0</v>
      </c>
      <c r="G16" s="456">
        <f t="shared" si="0"/>
        <v>14</v>
      </c>
      <c r="H16" s="1536">
        <v>11</v>
      </c>
      <c r="I16" s="457"/>
      <c r="J16" s="454">
        <v>37</v>
      </c>
      <c r="K16" s="455">
        <v>16</v>
      </c>
      <c r="L16" s="455">
        <v>4</v>
      </c>
      <c r="M16" s="700">
        <v>1</v>
      </c>
      <c r="N16" s="1537">
        <v>28</v>
      </c>
      <c r="O16" s="1126">
        <v>16</v>
      </c>
      <c r="P16" s="572">
        <v>0</v>
      </c>
      <c r="Q16" s="572"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2">
      <c r="A17" s="428">
        <v>10</v>
      </c>
      <c r="B17" s="57" t="s">
        <v>24</v>
      </c>
      <c r="C17" s="454">
        <v>5</v>
      </c>
      <c r="D17" s="455">
        <v>21</v>
      </c>
      <c r="E17" s="455">
        <v>6</v>
      </c>
      <c r="F17" s="700">
        <v>0</v>
      </c>
      <c r="G17" s="456">
        <f t="shared" si="0"/>
        <v>32</v>
      </c>
      <c r="H17" s="1536">
        <v>18</v>
      </c>
      <c r="I17" s="457"/>
      <c r="J17" s="454">
        <v>52</v>
      </c>
      <c r="K17" s="455">
        <v>44</v>
      </c>
      <c r="L17" s="455">
        <v>20</v>
      </c>
      <c r="M17" s="700">
        <v>2</v>
      </c>
      <c r="N17" s="1537">
        <v>54</v>
      </c>
      <c r="O17" s="1126">
        <v>22</v>
      </c>
      <c r="P17" s="572">
        <v>0</v>
      </c>
      <c r="Q17" s="572"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2">
      <c r="A18" s="428">
        <v>11</v>
      </c>
      <c r="B18" s="57" t="s">
        <v>25</v>
      </c>
      <c r="C18" s="454">
        <v>2</v>
      </c>
      <c r="D18" s="455">
        <v>7</v>
      </c>
      <c r="E18" s="455">
        <v>5</v>
      </c>
      <c r="F18" s="700">
        <v>1</v>
      </c>
      <c r="G18" s="456">
        <f t="shared" si="0"/>
        <v>15</v>
      </c>
      <c r="H18" s="1536">
        <v>15</v>
      </c>
      <c r="I18" s="457"/>
      <c r="J18" s="454">
        <v>40</v>
      </c>
      <c r="K18" s="455">
        <v>33</v>
      </c>
      <c r="L18" s="455">
        <v>8</v>
      </c>
      <c r="M18" s="700">
        <v>3</v>
      </c>
      <c r="N18" s="1537">
        <v>36</v>
      </c>
      <c r="O18" s="1126">
        <v>30</v>
      </c>
      <c r="P18" s="572">
        <v>0</v>
      </c>
      <c r="Q18" s="572">
        <v>0</v>
      </c>
      <c r="R18" t="s">
        <v>16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2">
      <c r="A19" s="428">
        <v>12</v>
      </c>
      <c r="B19" s="57" t="s">
        <v>26</v>
      </c>
      <c r="C19" s="454">
        <v>40</v>
      </c>
      <c r="D19" s="455">
        <v>4</v>
      </c>
      <c r="E19" s="455">
        <v>6</v>
      </c>
      <c r="F19" s="700">
        <v>0</v>
      </c>
      <c r="G19" s="456">
        <f t="shared" si="0"/>
        <v>50</v>
      </c>
      <c r="H19" s="1536">
        <v>21</v>
      </c>
      <c r="I19" s="457"/>
      <c r="J19" s="454">
        <v>79</v>
      </c>
      <c r="K19" s="455">
        <v>25</v>
      </c>
      <c r="L19" s="455">
        <v>5</v>
      </c>
      <c r="M19" s="700">
        <v>3</v>
      </c>
      <c r="N19" s="1537">
        <v>33</v>
      </c>
      <c r="O19" s="1126">
        <v>68</v>
      </c>
      <c r="P19" s="572">
        <v>0</v>
      </c>
      <c r="Q19" s="572"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2">
      <c r="A20" s="428">
        <v>13</v>
      </c>
      <c r="B20" s="57" t="s">
        <v>27</v>
      </c>
      <c r="C20" s="454">
        <v>6</v>
      </c>
      <c r="D20" s="455">
        <v>4</v>
      </c>
      <c r="E20" s="455">
        <v>4</v>
      </c>
      <c r="F20" s="700">
        <v>0</v>
      </c>
      <c r="G20" s="456">
        <f t="shared" si="0"/>
        <v>14</v>
      </c>
      <c r="H20" s="1536">
        <v>8</v>
      </c>
      <c r="I20" s="457"/>
      <c r="J20" s="454">
        <v>39</v>
      </c>
      <c r="K20" s="455">
        <v>28</v>
      </c>
      <c r="L20" s="455">
        <v>10</v>
      </c>
      <c r="M20" s="700">
        <v>1</v>
      </c>
      <c r="N20" s="1537">
        <v>48</v>
      </c>
      <c r="O20" s="1126">
        <v>11</v>
      </c>
      <c r="P20" s="572">
        <v>0</v>
      </c>
      <c r="Q20" s="572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2">
      <c r="A21" s="428">
        <v>14</v>
      </c>
      <c r="B21" s="57" t="s">
        <v>28</v>
      </c>
      <c r="C21" s="454">
        <v>0</v>
      </c>
      <c r="D21" s="455">
        <v>17</v>
      </c>
      <c r="E21" s="455">
        <v>0</v>
      </c>
      <c r="F21" s="700">
        <v>0</v>
      </c>
      <c r="G21" s="456">
        <f t="shared" si="0"/>
        <v>17</v>
      </c>
      <c r="H21" s="1536">
        <v>11</v>
      </c>
      <c r="I21" s="457"/>
      <c r="J21" s="454">
        <v>18</v>
      </c>
      <c r="K21" s="455">
        <v>17</v>
      </c>
      <c r="L21" s="455">
        <v>5</v>
      </c>
      <c r="M21" s="700">
        <v>1</v>
      </c>
      <c r="N21" s="1537">
        <v>29</v>
      </c>
      <c r="O21" s="1126">
        <v>15</v>
      </c>
      <c r="P21" s="572">
        <v>0</v>
      </c>
      <c r="Q21" s="572">
        <v>0</v>
      </c>
      <c r="S21" s="4"/>
      <c r="T21" s="4"/>
      <c r="U21" s="4" t="s">
        <v>16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25">
      <c r="A22" s="458">
        <v>15</v>
      </c>
      <c r="B22" s="119" t="s">
        <v>29</v>
      </c>
      <c r="C22" s="459">
        <v>2</v>
      </c>
      <c r="D22" s="460">
        <v>0</v>
      </c>
      <c r="E22" s="460">
        <v>2</v>
      </c>
      <c r="F22" s="701">
        <v>0</v>
      </c>
      <c r="G22" s="461">
        <f>SUM(C22:F22)</f>
        <v>4</v>
      </c>
      <c r="H22" s="1536">
        <v>2</v>
      </c>
      <c r="I22" s="462"/>
      <c r="J22" s="459">
        <v>33</v>
      </c>
      <c r="K22" s="460">
        <v>23</v>
      </c>
      <c r="L22" s="460">
        <v>14</v>
      </c>
      <c r="M22" s="701">
        <v>5</v>
      </c>
      <c r="N22" s="1537">
        <v>56</v>
      </c>
      <c r="O22" s="461">
        <v>35</v>
      </c>
      <c r="P22" s="573">
        <v>0</v>
      </c>
      <c r="Q22" s="573">
        <v>0</v>
      </c>
      <c r="S22" s="4"/>
      <c r="T22" s="4"/>
      <c r="U22" s="4"/>
      <c r="V22" s="4"/>
      <c r="W22" s="4" t="s">
        <v>16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" customHeight="1" thickBot="1" x14ac:dyDescent="0.25">
      <c r="A23" s="1024"/>
      <c r="B23" s="1108" t="s">
        <v>482</v>
      </c>
      <c r="C23" s="1109">
        <f>SUM(C8:C22)</f>
        <v>126</v>
      </c>
      <c r="D23" s="1104">
        <f t="shared" ref="D23:O23" si="1">SUM(D8:D22)</f>
        <v>97</v>
      </c>
      <c r="E23" s="1104">
        <f t="shared" si="1"/>
        <v>37</v>
      </c>
      <c r="F23" s="1110">
        <f t="shared" si="1"/>
        <v>1</v>
      </c>
      <c r="G23" s="1111">
        <f t="shared" si="1"/>
        <v>261</v>
      </c>
      <c r="H23" s="1111">
        <f t="shared" si="1"/>
        <v>160</v>
      </c>
      <c r="I23" s="1112">
        <f t="shared" si="1"/>
        <v>0</v>
      </c>
      <c r="J23" s="1104">
        <f t="shared" si="1"/>
        <v>825</v>
      </c>
      <c r="K23" s="1104">
        <f t="shared" si="1"/>
        <v>477</v>
      </c>
      <c r="L23" s="1104">
        <f t="shared" si="1"/>
        <v>151</v>
      </c>
      <c r="M23" s="1110">
        <f t="shared" si="1"/>
        <v>60</v>
      </c>
      <c r="N23" s="1111">
        <f t="shared" ref="N23" si="2">SUM(N8:N22)</f>
        <v>972</v>
      </c>
      <c r="O23" s="1113">
        <f t="shared" si="1"/>
        <v>603</v>
      </c>
      <c r="P23" s="574">
        <v>0</v>
      </c>
      <c r="Q23" s="574">
        <v>1</v>
      </c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</row>
    <row r="24" spans="1:33" ht="15" customHeight="1" thickBot="1" x14ac:dyDescent="0.25">
      <c r="A24" s="428"/>
      <c r="B24" s="57" t="s">
        <v>49</v>
      </c>
      <c r="C24" s="454">
        <v>156</v>
      </c>
      <c r="D24" s="455">
        <v>93</v>
      </c>
      <c r="E24" s="455">
        <v>16</v>
      </c>
      <c r="F24" s="700">
        <v>1</v>
      </c>
      <c r="G24" s="456">
        <v>266</v>
      </c>
      <c r="H24" s="456">
        <v>131</v>
      </c>
      <c r="I24" s="457">
        <v>0</v>
      </c>
      <c r="J24" s="454">
        <v>714</v>
      </c>
      <c r="K24" s="455">
        <v>325</v>
      </c>
      <c r="L24" s="455">
        <v>96</v>
      </c>
      <c r="M24" s="700">
        <v>34</v>
      </c>
      <c r="N24" s="456">
        <v>1169</v>
      </c>
      <c r="O24" s="456">
        <v>633</v>
      </c>
      <c r="P24" s="574">
        <v>0</v>
      </c>
      <c r="Q24" s="574">
        <v>1</v>
      </c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</row>
    <row r="25" spans="1:33" ht="15" customHeight="1" thickBot="1" x14ac:dyDescent="0.25">
      <c r="A25" s="428"/>
      <c r="B25" s="57" t="s">
        <v>50</v>
      </c>
      <c r="C25" s="454">
        <v>173</v>
      </c>
      <c r="D25" s="455">
        <v>75</v>
      </c>
      <c r="E25" s="455">
        <v>9</v>
      </c>
      <c r="F25" s="700">
        <v>10</v>
      </c>
      <c r="G25" s="456">
        <v>267</v>
      </c>
      <c r="H25" s="456">
        <v>120</v>
      </c>
      <c r="I25" s="457">
        <v>0</v>
      </c>
      <c r="J25" s="454">
        <v>798</v>
      </c>
      <c r="K25" s="455">
        <v>348</v>
      </c>
      <c r="L25" s="455">
        <v>82</v>
      </c>
      <c r="M25" s="700">
        <v>34</v>
      </c>
      <c r="N25" s="456">
        <v>1262</v>
      </c>
      <c r="O25" s="456">
        <v>603</v>
      </c>
      <c r="P25" s="574">
        <v>0</v>
      </c>
      <c r="Q25" s="574">
        <v>1</v>
      </c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</row>
    <row r="26" spans="1:33" ht="15" customHeight="1" thickBot="1" x14ac:dyDescent="0.25">
      <c r="A26" s="428"/>
      <c r="B26" s="57" t="s">
        <v>51</v>
      </c>
      <c r="C26" s="454">
        <v>97</v>
      </c>
      <c r="D26" s="455">
        <v>79</v>
      </c>
      <c r="E26" s="455">
        <v>11</v>
      </c>
      <c r="F26" s="700">
        <v>7</v>
      </c>
      <c r="G26" s="456">
        <v>194</v>
      </c>
      <c r="H26" s="456">
        <v>77</v>
      </c>
      <c r="I26" s="457">
        <v>0</v>
      </c>
      <c r="J26" s="454">
        <v>674</v>
      </c>
      <c r="K26" s="455">
        <v>299</v>
      </c>
      <c r="L26" s="455">
        <v>92</v>
      </c>
      <c r="M26" s="700">
        <v>24</v>
      </c>
      <c r="N26" s="456">
        <v>1089</v>
      </c>
      <c r="O26" s="456">
        <v>412</v>
      </c>
      <c r="P26" s="574">
        <v>0</v>
      </c>
      <c r="Q26" s="574">
        <v>1</v>
      </c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</row>
    <row r="27" spans="1:33" ht="15" customHeight="1" thickBot="1" x14ac:dyDescent="0.25">
      <c r="A27" s="428"/>
      <c r="B27" s="57" t="s">
        <v>52</v>
      </c>
      <c r="C27" s="454">
        <v>82</v>
      </c>
      <c r="D27" s="455">
        <v>41</v>
      </c>
      <c r="E27" s="455">
        <v>8</v>
      </c>
      <c r="F27" s="700">
        <v>0</v>
      </c>
      <c r="G27" s="456">
        <v>131</v>
      </c>
      <c r="H27" s="456">
        <v>21</v>
      </c>
      <c r="I27" s="457">
        <v>0</v>
      </c>
      <c r="J27" s="454">
        <v>505</v>
      </c>
      <c r="K27" s="455">
        <v>283</v>
      </c>
      <c r="L27" s="455">
        <v>72</v>
      </c>
      <c r="M27" s="700">
        <v>26</v>
      </c>
      <c r="N27" s="456">
        <v>886</v>
      </c>
      <c r="O27" s="456">
        <v>388</v>
      </c>
      <c r="P27" s="574">
        <v>0</v>
      </c>
      <c r="Q27" s="574">
        <v>1</v>
      </c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</row>
    <row r="28" spans="1:33" ht="15" customHeight="1" thickBot="1" x14ac:dyDescent="0.25">
      <c r="A28" s="428"/>
      <c r="B28" s="57" t="s">
        <v>53</v>
      </c>
      <c r="C28" s="454">
        <v>93</v>
      </c>
      <c r="D28" s="455">
        <v>46</v>
      </c>
      <c r="E28" s="455">
        <v>13</v>
      </c>
      <c r="F28" s="700">
        <v>1</v>
      </c>
      <c r="G28" s="456">
        <f>SUM(C28:F28)</f>
        <v>153</v>
      </c>
      <c r="H28" s="456">
        <v>37</v>
      </c>
      <c r="I28" s="457"/>
      <c r="J28" s="454">
        <v>634</v>
      </c>
      <c r="K28" s="455">
        <v>198</v>
      </c>
      <c r="L28" s="455">
        <v>56</v>
      </c>
      <c r="M28" s="700">
        <v>23</v>
      </c>
      <c r="N28" s="456">
        <f>SUM(J28:M28)</f>
        <v>911</v>
      </c>
      <c r="O28" s="456">
        <v>351</v>
      </c>
      <c r="P28" s="574"/>
      <c r="Q28" s="574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</row>
    <row r="29" spans="1:33" ht="15" customHeight="1" thickBot="1" x14ac:dyDescent="0.25">
      <c r="A29" s="428"/>
      <c r="B29" s="57" t="s">
        <v>54</v>
      </c>
      <c r="C29" s="454">
        <v>123</v>
      </c>
      <c r="D29" s="455">
        <v>69</v>
      </c>
      <c r="E29" s="455">
        <v>13</v>
      </c>
      <c r="F29" s="700">
        <v>0</v>
      </c>
      <c r="G29" s="456">
        <v>205</v>
      </c>
      <c r="H29" s="456">
        <v>66</v>
      </c>
      <c r="I29" s="457">
        <v>0</v>
      </c>
      <c r="J29" s="454">
        <v>657</v>
      </c>
      <c r="K29" s="455">
        <v>232</v>
      </c>
      <c r="L29" s="455">
        <v>69</v>
      </c>
      <c r="M29" s="700">
        <v>26</v>
      </c>
      <c r="N29" s="456">
        <v>984</v>
      </c>
      <c r="O29" s="456">
        <v>391</v>
      </c>
      <c r="P29" s="574">
        <v>0</v>
      </c>
      <c r="Q29" s="574">
        <v>1</v>
      </c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</row>
    <row r="30" spans="1:33" ht="15" customHeight="1" thickBot="1" x14ac:dyDescent="0.25">
      <c r="A30" s="428"/>
      <c r="B30" s="57" t="s">
        <v>55</v>
      </c>
      <c r="C30" s="454">
        <v>70</v>
      </c>
      <c r="D30" s="455">
        <v>33</v>
      </c>
      <c r="E30" s="455">
        <v>3</v>
      </c>
      <c r="F30" s="700">
        <v>0</v>
      </c>
      <c r="G30" s="456">
        <v>106</v>
      </c>
      <c r="H30" s="456">
        <v>45</v>
      </c>
      <c r="I30" s="457">
        <v>0</v>
      </c>
      <c r="J30" s="454">
        <v>538</v>
      </c>
      <c r="K30" s="455">
        <v>274</v>
      </c>
      <c r="L30" s="455">
        <v>76</v>
      </c>
      <c r="M30" s="700">
        <v>30</v>
      </c>
      <c r="N30" s="456">
        <v>918</v>
      </c>
      <c r="O30" s="456">
        <v>254</v>
      </c>
      <c r="P30" s="574">
        <v>0</v>
      </c>
      <c r="Q30" s="574">
        <v>1</v>
      </c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</row>
    <row r="31" spans="1:33" ht="15" customHeight="1" thickBot="1" x14ac:dyDescent="0.25">
      <c r="A31" s="428"/>
      <c r="B31" s="57" t="s">
        <v>56</v>
      </c>
      <c r="C31" s="454">
        <v>118</v>
      </c>
      <c r="D31" s="455">
        <v>45</v>
      </c>
      <c r="E31" s="455">
        <v>2</v>
      </c>
      <c r="F31" s="700">
        <v>0</v>
      </c>
      <c r="G31" s="456">
        <v>165</v>
      </c>
      <c r="H31" s="456">
        <v>90</v>
      </c>
      <c r="I31" s="457">
        <v>0</v>
      </c>
      <c r="J31" s="454">
        <v>575</v>
      </c>
      <c r="K31" s="455">
        <v>280</v>
      </c>
      <c r="L31" s="455">
        <v>88</v>
      </c>
      <c r="M31" s="700">
        <v>55</v>
      </c>
      <c r="N31" s="456">
        <v>998</v>
      </c>
      <c r="O31" s="456">
        <v>326</v>
      </c>
      <c r="P31" s="574">
        <v>0</v>
      </c>
      <c r="Q31" s="574">
        <v>1</v>
      </c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</row>
    <row r="32" spans="1:33" s="9" customFormat="1" ht="15" hidden="1" customHeight="1" outlineLevel="1" thickBot="1" x14ac:dyDescent="0.25">
      <c r="A32" s="428"/>
      <c r="B32" s="57" t="s">
        <v>137</v>
      </c>
      <c r="C32" s="454">
        <v>23</v>
      </c>
      <c r="D32" s="455">
        <v>9</v>
      </c>
      <c r="E32" s="455">
        <v>2</v>
      </c>
      <c r="F32" s="700">
        <v>0</v>
      </c>
      <c r="G32" s="456">
        <v>34</v>
      </c>
      <c r="H32" s="456">
        <v>23</v>
      </c>
      <c r="I32" s="457">
        <v>0</v>
      </c>
      <c r="J32" s="454">
        <v>174</v>
      </c>
      <c r="K32" s="455">
        <v>84</v>
      </c>
      <c r="L32" s="455">
        <v>46</v>
      </c>
      <c r="M32" s="700">
        <v>21</v>
      </c>
      <c r="N32" s="456">
        <v>325</v>
      </c>
      <c r="O32" s="456">
        <v>110</v>
      </c>
      <c r="P32" s="575"/>
      <c r="Q32" s="575"/>
      <c r="S32" s="4"/>
      <c r="T32" s="4"/>
      <c r="U32" s="4" t="s">
        <v>16</v>
      </c>
      <c r="V32" s="4"/>
      <c r="W32" s="4" t="s">
        <v>16</v>
      </c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5" customHeight="1" collapsed="1" thickBot="1" x14ac:dyDescent="0.25">
      <c r="A33" s="428"/>
      <c r="B33" s="57" t="s">
        <v>138</v>
      </c>
      <c r="C33" s="454">
        <v>103</v>
      </c>
      <c r="D33" s="455">
        <v>58</v>
      </c>
      <c r="E33" s="455">
        <v>9</v>
      </c>
      <c r="F33" s="700">
        <v>1</v>
      </c>
      <c r="G33" s="456">
        <v>171</v>
      </c>
      <c r="H33" s="456">
        <v>168</v>
      </c>
      <c r="I33" s="457">
        <v>0</v>
      </c>
      <c r="J33" s="454">
        <v>511</v>
      </c>
      <c r="K33" s="455">
        <v>256</v>
      </c>
      <c r="L33" s="455">
        <v>98</v>
      </c>
      <c r="M33" s="700">
        <v>64</v>
      </c>
      <c r="N33" s="456">
        <v>929</v>
      </c>
      <c r="O33" s="456">
        <v>412</v>
      </c>
      <c r="P33" s="574">
        <v>0</v>
      </c>
      <c r="Q33" s="574">
        <v>1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9" customFormat="1" ht="15" hidden="1" customHeight="1" outlineLevel="1" thickBot="1" x14ac:dyDescent="0.25">
      <c r="A34" s="781"/>
      <c r="B34" s="389" t="s">
        <v>139</v>
      </c>
      <c r="C34" s="291">
        <v>95</v>
      </c>
      <c r="D34" s="326">
        <v>31</v>
      </c>
      <c r="E34" s="326">
        <v>6</v>
      </c>
      <c r="F34" s="326">
        <v>1</v>
      </c>
      <c r="G34" s="415">
        <v>133</v>
      </c>
      <c r="H34" s="421">
        <v>126</v>
      </c>
      <c r="I34" s="463">
        <v>0</v>
      </c>
      <c r="J34" s="291">
        <v>349</v>
      </c>
      <c r="K34" s="326">
        <v>172</v>
      </c>
      <c r="L34" s="326">
        <v>67</v>
      </c>
      <c r="M34" s="415">
        <v>53</v>
      </c>
      <c r="N34" s="421">
        <v>641</v>
      </c>
      <c r="O34" s="464">
        <v>266</v>
      </c>
      <c r="P34" s="575">
        <v>0</v>
      </c>
      <c r="Q34" s="575">
        <v>1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hidden="1" customHeight="1" outlineLevel="1" thickBot="1" x14ac:dyDescent="0.25">
      <c r="A35" s="171"/>
      <c r="B35" s="283" t="s">
        <v>59</v>
      </c>
      <c r="C35" s="143">
        <v>57</v>
      </c>
      <c r="D35" s="135">
        <v>15</v>
      </c>
      <c r="E35" s="135">
        <v>3</v>
      </c>
      <c r="F35" s="135">
        <v>1</v>
      </c>
      <c r="G35" s="307">
        <v>76</v>
      </c>
      <c r="H35" s="306">
        <v>74</v>
      </c>
      <c r="I35" s="465">
        <v>0</v>
      </c>
      <c r="J35" s="143">
        <v>194</v>
      </c>
      <c r="K35" s="135">
        <v>100</v>
      </c>
      <c r="L35" s="135">
        <v>52</v>
      </c>
      <c r="M35" s="307">
        <v>42</v>
      </c>
      <c r="N35" s="306">
        <v>388</v>
      </c>
      <c r="O35" s="466">
        <v>199</v>
      </c>
      <c r="P35" s="574">
        <v>0</v>
      </c>
      <c r="Q35" s="574">
        <v>1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5" hidden="1" customHeight="1" outlineLevel="1" thickBot="1" x14ac:dyDescent="0.25">
      <c r="A36" s="402"/>
      <c r="B36" s="576" t="s">
        <v>60</v>
      </c>
      <c r="C36" s="291">
        <v>101</v>
      </c>
      <c r="D36" s="326">
        <v>59</v>
      </c>
      <c r="E36" s="326">
        <v>19</v>
      </c>
      <c r="F36" s="415">
        <v>5</v>
      </c>
      <c r="G36" s="421">
        <v>184</v>
      </c>
      <c r="H36" s="421">
        <v>186</v>
      </c>
      <c r="I36" s="108">
        <v>0</v>
      </c>
      <c r="J36" s="577">
        <v>465</v>
      </c>
      <c r="K36" s="578">
        <v>248</v>
      </c>
      <c r="L36" s="578">
        <v>111</v>
      </c>
      <c r="M36" s="108">
        <v>71</v>
      </c>
      <c r="N36" s="579">
        <v>895</v>
      </c>
      <c r="O36" s="580">
        <v>447</v>
      </c>
      <c r="P36" s="574">
        <v>0</v>
      </c>
      <c r="Q36" s="574">
        <v>1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25">
      <c r="A37" s="73"/>
      <c r="B37" s="57" t="s">
        <v>61</v>
      </c>
      <c r="C37" s="142">
        <v>79</v>
      </c>
      <c r="D37" s="134">
        <v>21</v>
      </c>
      <c r="E37" s="134">
        <v>23</v>
      </c>
      <c r="F37" s="308">
        <v>5</v>
      </c>
      <c r="G37" s="302">
        <v>128</v>
      </c>
      <c r="H37" s="302">
        <v>117</v>
      </c>
      <c r="I37" s="581">
        <v>0</v>
      </c>
      <c r="J37" s="582">
        <v>323</v>
      </c>
      <c r="K37" s="583">
        <v>166</v>
      </c>
      <c r="L37" s="583">
        <v>84</v>
      </c>
      <c r="M37" s="581">
        <v>47</v>
      </c>
      <c r="N37" s="584">
        <v>620</v>
      </c>
      <c r="O37" s="585">
        <v>308</v>
      </c>
      <c r="P37" s="575">
        <v>90</v>
      </c>
      <c r="Q37" s="575">
        <v>30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9" customFormat="1" ht="15" hidden="1" customHeight="1" outlineLevel="1" thickBot="1" x14ac:dyDescent="0.25">
      <c r="A38" s="50"/>
      <c r="B38" s="32" t="s">
        <v>62</v>
      </c>
      <c r="C38" s="143">
        <v>17</v>
      </c>
      <c r="D38" s="135">
        <v>26</v>
      </c>
      <c r="E38" s="135">
        <v>36</v>
      </c>
      <c r="F38" s="307">
        <v>4</v>
      </c>
      <c r="G38" s="306">
        <v>83</v>
      </c>
      <c r="H38" s="306">
        <v>78</v>
      </c>
      <c r="I38" s="586">
        <v>0</v>
      </c>
      <c r="J38" s="587">
        <v>183</v>
      </c>
      <c r="K38" s="588">
        <v>130</v>
      </c>
      <c r="L38" s="588">
        <v>58</v>
      </c>
      <c r="M38" s="586">
        <v>30</v>
      </c>
      <c r="N38" s="589">
        <v>401</v>
      </c>
      <c r="O38" s="590">
        <v>194</v>
      </c>
      <c r="P38" s="575">
        <v>72</v>
      </c>
      <c r="Q38" s="575">
        <v>36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9" customFormat="1" ht="15" hidden="1" customHeight="1" outlineLevel="1" thickBot="1" x14ac:dyDescent="0.25">
      <c r="A39" s="591"/>
      <c r="B39" s="592" t="s">
        <v>63</v>
      </c>
      <c r="C39" s="593">
        <v>77</v>
      </c>
      <c r="D39" s="578">
        <v>42</v>
      </c>
      <c r="E39" s="578">
        <v>23</v>
      </c>
      <c r="F39" s="108">
        <v>1</v>
      </c>
      <c r="G39" s="579">
        <v>143</v>
      </c>
      <c r="H39" s="594">
        <v>108</v>
      </c>
      <c r="I39" s="595">
        <v>0</v>
      </c>
      <c r="J39" s="596">
        <v>436</v>
      </c>
      <c r="K39" s="597">
        <v>207</v>
      </c>
      <c r="L39" s="597">
        <v>73</v>
      </c>
      <c r="M39" s="595">
        <v>65</v>
      </c>
      <c r="N39" s="598">
        <v>781</v>
      </c>
      <c r="O39" s="599">
        <v>347</v>
      </c>
      <c r="P39" s="575">
        <v>0</v>
      </c>
      <c r="Q39" s="575">
        <v>1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9" customFormat="1" ht="15" hidden="1" customHeight="1" outlineLevel="1" thickBot="1" x14ac:dyDescent="0.25">
      <c r="A40" s="51"/>
      <c r="B40" s="251" t="s">
        <v>64</v>
      </c>
      <c r="C40" s="600">
        <v>39</v>
      </c>
      <c r="D40" s="583">
        <v>28</v>
      </c>
      <c r="E40" s="583">
        <v>26</v>
      </c>
      <c r="F40" s="581">
        <v>0</v>
      </c>
      <c r="G40" s="584">
        <v>93</v>
      </c>
      <c r="H40" s="601">
        <v>48</v>
      </c>
      <c r="I40" s="581">
        <v>0</v>
      </c>
      <c r="J40" s="582">
        <v>213</v>
      </c>
      <c r="K40" s="583">
        <v>136</v>
      </c>
      <c r="L40" s="583">
        <v>62</v>
      </c>
      <c r="M40" s="581">
        <v>41</v>
      </c>
      <c r="N40" s="584">
        <v>452</v>
      </c>
      <c r="O40" s="602">
        <v>160</v>
      </c>
      <c r="P40" s="575">
        <v>101</v>
      </c>
      <c r="Q40" s="575">
        <v>36</v>
      </c>
    </row>
    <row r="41" spans="1:33" s="9" customFormat="1" ht="15" hidden="1" customHeight="1" outlineLevel="1" thickBot="1" x14ac:dyDescent="0.25">
      <c r="A41" s="50"/>
      <c r="B41" s="32" t="s">
        <v>65</v>
      </c>
      <c r="C41" s="603">
        <v>21</v>
      </c>
      <c r="D41" s="588">
        <v>19</v>
      </c>
      <c r="E41" s="588">
        <v>18</v>
      </c>
      <c r="F41" s="586">
        <v>2</v>
      </c>
      <c r="G41" s="589">
        <v>60</v>
      </c>
      <c r="H41" s="604">
        <v>28</v>
      </c>
      <c r="I41" s="586">
        <v>0</v>
      </c>
      <c r="J41" s="587">
        <v>266</v>
      </c>
      <c r="K41" s="588">
        <v>191</v>
      </c>
      <c r="L41" s="588">
        <v>77</v>
      </c>
      <c r="M41" s="586">
        <v>37</v>
      </c>
      <c r="N41" s="589">
        <v>571</v>
      </c>
      <c r="O41" s="605">
        <v>89</v>
      </c>
      <c r="P41" s="575"/>
      <c r="Q41" s="575"/>
    </row>
    <row r="42" spans="1:33" hidden="1" outlineLevel="1" x14ac:dyDescent="0.2"/>
    <row r="43" spans="1:33" hidden="1" outlineLevel="1" x14ac:dyDescent="0.2">
      <c r="B43" t="s">
        <v>67</v>
      </c>
      <c r="C43">
        <v>42</v>
      </c>
      <c r="D43">
        <v>10</v>
      </c>
      <c r="E43">
        <v>7</v>
      </c>
      <c r="F43">
        <v>0</v>
      </c>
      <c r="G43">
        <v>59</v>
      </c>
      <c r="I43">
        <v>12</v>
      </c>
      <c r="J43">
        <v>283</v>
      </c>
      <c r="K43">
        <v>149</v>
      </c>
      <c r="L43">
        <v>60</v>
      </c>
      <c r="M43">
        <v>44</v>
      </c>
      <c r="N43">
        <v>536</v>
      </c>
      <c r="P43">
        <v>62</v>
      </c>
      <c r="Q43">
        <v>24</v>
      </c>
    </row>
    <row r="44" spans="1:33" hidden="1" outlineLevel="1" x14ac:dyDescent="0.2">
      <c r="B44" t="s">
        <v>70</v>
      </c>
      <c r="C44">
        <v>25</v>
      </c>
      <c r="D44">
        <v>28</v>
      </c>
      <c r="E44">
        <v>4</v>
      </c>
      <c r="F44">
        <v>2</v>
      </c>
      <c r="G44">
        <v>59</v>
      </c>
      <c r="I44">
        <v>2</v>
      </c>
      <c r="J44">
        <v>221</v>
      </c>
      <c r="K44">
        <v>142</v>
      </c>
      <c r="L44">
        <v>43</v>
      </c>
      <c r="M44">
        <v>34</v>
      </c>
      <c r="N44">
        <v>440</v>
      </c>
      <c r="P44">
        <v>40</v>
      </c>
      <c r="Q44">
        <v>20</v>
      </c>
    </row>
    <row r="45" spans="1:33" hidden="1" outlineLevel="1" x14ac:dyDescent="0.2">
      <c r="B45" t="s">
        <v>71</v>
      </c>
      <c r="C45">
        <v>23</v>
      </c>
      <c r="D45">
        <v>22</v>
      </c>
      <c r="E45">
        <v>2</v>
      </c>
      <c r="F45">
        <v>1</v>
      </c>
      <c r="G45">
        <v>48</v>
      </c>
      <c r="I45">
        <v>5</v>
      </c>
      <c r="J45">
        <v>253</v>
      </c>
      <c r="K45">
        <v>166</v>
      </c>
      <c r="L45">
        <v>89</v>
      </c>
      <c r="M45">
        <v>61</v>
      </c>
      <c r="N45">
        <v>569</v>
      </c>
      <c r="P45">
        <v>74</v>
      </c>
      <c r="Q45" t="s">
        <v>140</v>
      </c>
    </row>
    <row r="46" spans="1:33" hidden="1" outlineLevel="1" x14ac:dyDescent="0.2">
      <c r="B46" t="s">
        <v>72</v>
      </c>
      <c r="C46">
        <v>10</v>
      </c>
      <c r="D46">
        <v>1</v>
      </c>
      <c r="E46">
        <v>0</v>
      </c>
      <c r="F46">
        <v>0</v>
      </c>
      <c r="G46">
        <v>11</v>
      </c>
      <c r="I46">
        <v>0</v>
      </c>
      <c r="J46">
        <v>320</v>
      </c>
      <c r="K46">
        <v>147</v>
      </c>
      <c r="L46">
        <v>85</v>
      </c>
      <c r="M46">
        <v>61</v>
      </c>
      <c r="N46">
        <v>613</v>
      </c>
      <c r="P46">
        <v>137</v>
      </c>
      <c r="Q46" t="s">
        <v>140</v>
      </c>
    </row>
    <row r="47" spans="1:33" collapsed="1" x14ac:dyDescent="0.2"/>
    <row r="48" spans="1:33" x14ac:dyDescent="0.2">
      <c r="V48" t="s">
        <v>16</v>
      </c>
    </row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8"/>
  <dimension ref="A1:Y30"/>
  <sheetViews>
    <sheetView showGridLines="0" zoomScaleNormal="100" workbookViewId="0">
      <selection activeCell="H21" sqref="H21"/>
    </sheetView>
  </sheetViews>
  <sheetFormatPr baseColWidth="10" defaultColWidth="11.42578125" defaultRowHeight="12.75" x14ac:dyDescent="0.2"/>
  <cols>
    <col min="1" max="1" width="4.85546875" style="1570" customWidth="1"/>
    <col min="2" max="2" width="27" style="1539" customWidth="1"/>
    <col min="3" max="3" width="21.28515625" style="1539" customWidth="1"/>
    <col min="4" max="4" width="23.140625" style="1539" customWidth="1"/>
    <col min="5" max="5" width="20.85546875" style="1539" customWidth="1"/>
    <col min="6" max="8" width="11.42578125" style="1539" customWidth="1"/>
    <col min="9" max="16384" width="11.42578125" style="1539"/>
  </cols>
  <sheetData>
    <row r="1" spans="1:25" x14ac:dyDescent="0.2">
      <c r="A1" s="1538" t="s">
        <v>0</v>
      </c>
    </row>
    <row r="2" spans="1:25" x14ac:dyDescent="0.2">
      <c r="A2" s="1538"/>
    </row>
    <row r="3" spans="1:25" x14ac:dyDescent="0.2">
      <c r="A3" s="1538" t="str">
        <f>A5</f>
        <v>Tabell 1 -5 - Bruk av private døgnovernattingstilbud - antall personer som har vært på steder uten kvalitetsavtale-  hittil i år</v>
      </c>
      <c r="D3" s="1540"/>
    </row>
    <row r="5" spans="1:25" s="1542" customFormat="1" ht="26.25" customHeight="1" thickBot="1" x14ac:dyDescent="0.25">
      <c r="A5" s="1541" t="s">
        <v>141</v>
      </c>
    </row>
    <row r="6" spans="1:25" s="1542" customFormat="1" ht="61.5" customHeight="1" thickBot="1" x14ac:dyDescent="0.25">
      <c r="A6" s="1543" t="s">
        <v>3</v>
      </c>
      <c r="B6" s="1544" t="s">
        <v>4</v>
      </c>
      <c r="C6" s="1545" t="s">
        <v>142</v>
      </c>
      <c r="D6" s="1545" t="s">
        <v>143</v>
      </c>
      <c r="E6" s="1546" t="s">
        <v>144</v>
      </c>
    </row>
    <row r="7" spans="1:25" ht="15" customHeight="1" x14ac:dyDescent="0.2">
      <c r="A7" s="1547">
        <v>1</v>
      </c>
      <c r="B7" s="1548" t="s">
        <v>14</v>
      </c>
      <c r="C7" s="1549">
        <v>44</v>
      </c>
      <c r="D7" s="1571">
        <v>98</v>
      </c>
      <c r="E7" s="1550">
        <f>C7+D7</f>
        <v>142</v>
      </c>
      <c r="F7" s="1551"/>
      <c r="G7" s="1552"/>
      <c r="H7" s="1552" t="s">
        <v>16</v>
      </c>
      <c r="I7" s="1552"/>
      <c r="J7" s="1552"/>
      <c r="K7" s="1552"/>
      <c r="L7" s="1553"/>
      <c r="M7" s="1552"/>
      <c r="N7" s="1553"/>
      <c r="O7" s="1553"/>
      <c r="P7" s="1552"/>
      <c r="Q7" s="1552"/>
      <c r="R7" s="1552"/>
      <c r="S7" s="1552"/>
      <c r="T7" s="1553"/>
      <c r="U7" s="1552"/>
      <c r="V7" s="1542"/>
      <c r="W7" s="1542"/>
      <c r="X7" s="1542"/>
      <c r="Y7" s="1542"/>
    </row>
    <row r="8" spans="1:25" ht="15" customHeight="1" x14ac:dyDescent="0.2">
      <c r="A8" s="1554">
        <v>2</v>
      </c>
      <c r="B8" s="1555" t="s">
        <v>15</v>
      </c>
      <c r="C8" s="1556">
        <v>9</v>
      </c>
      <c r="D8" s="1229">
        <v>107</v>
      </c>
      <c r="E8" s="1557">
        <f t="shared" ref="E8:E21" si="0">C8+D8</f>
        <v>116</v>
      </c>
      <c r="G8" s="1542"/>
      <c r="H8" s="1542"/>
      <c r="I8" s="1542"/>
      <c r="J8" s="1542"/>
      <c r="K8" s="1542"/>
      <c r="L8" s="1542"/>
      <c r="M8" s="1542"/>
      <c r="N8" s="1542"/>
      <c r="O8" s="1542"/>
      <c r="P8" s="1542"/>
      <c r="Q8" s="1542"/>
      <c r="R8" s="1542"/>
      <c r="S8" s="1542"/>
      <c r="T8" s="1542"/>
      <c r="U8" s="1542"/>
      <c r="V8" s="1542"/>
      <c r="W8" s="1542"/>
      <c r="X8" s="1542"/>
      <c r="Y8" s="1542"/>
    </row>
    <row r="9" spans="1:25" ht="15" customHeight="1" x14ac:dyDescent="0.2">
      <c r="A9" s="1554">
        <v>3</v>
      </c>
      <c r="B9" s="1555" t="s">
        <v>17</v>
      </c>
      <c r="C9" s="1556">
        <v>1</v>
      </c>
      <c r="D9" s="1229">
        <v>20</v>
      </c>
      <c r="E9" s="1557">
        <f t="shared" si="0"/>
        <v>21</v>
      </c>
      <c r="G9" s="1542"/>
      <c r="H9" s="1542"/>
      <c r="I9" s="1542"/>
      <c r="J9" s="1542"/>
      <c r="K9" s="1542"/>
      <c r="L9" s="1542"/>
      <c r="M9" s="1542"/>
      <c r="N9" s="1542"/>
      <c r="O9" s="1542"/>
      <c r="P9" s="1542"/>
      <c r="Q9" s="1542"/>
      <c r="R9" s="1542"/>
      <c r="S9" s="1542"/>
      <c r="T9" s="1542"/>
      <c r="U9" s="1542"/>
      <c r="V9" s="1542"/>
      <c r="W9" s="1542"/>
      <c r="X9" s="1542"/>
      <c r="Y9" s="1542"/>
    </row>
    <row r="10" spans="1:25" ht="15" customHeight="1" x14ac:dyDescent="0.2">
      <c r="A10" s="1554">
        <v>4</v>
      </c>
      <c r="B10" s="1555" t="s">
        <v>18</v>
      </c>
      <c r="C10" s="1556">
        <v>12</v>
      </c>
      <c r="D10" s="1229">
        <v>50</v>
      </c>
      <c r="E10" s="1557">
        <f t="shared" si="0"/>
        <v>62</v>
      </c>
      <c r="G10" s="1542"/>
      <c r="H10" s="1542"/>
      <c r="I10" s="1542"/>
      <c r="J10" s="1542"/>
      <c r="K10" s="1558"/>
      <c r="L10" s="1542"/>
      <c r="M10" s="1542"/>
      <c r="N10" s="1542"/>
      <c r="O10" s="1542"/>
      <c r="P10" s="1542"/>
      <c r="Q10" s="1542"/>
      <c r="R10" s="1542"/>
      <c r="S10" s="1542"/>
      <c r="T10" s="1542"/>
      <c r="U10" s="1542"/>
      <c r="V10" s="1542"/>
      <c r="W10" s="1542"/>
      <c r="X10" s="1542"/>
      <c r="Y10" s="1542"/>
    </row>
    <row r="11" spans="1:25" ht="15" customHeight="1" x14ac:dyDescent="0.2">
      <c r="A11" s="1554">
        <v>5</v>
      </c>
      <c r="B11" s="1555" t="s">
        <v>19</v>
      </c>
      <c r="C11" s="1556">
        <v>3</v>
      </c>
      <c r="D11" s="1229">
        <v>70</v>
      </c>
      <c r="E11" s="1557">
        <f t="shared" si="0"/>
        <v>73</v>
      </c>
      <c r="F11" s="1540"/>
      <c r="G11" s="1542"/>
      <c r="H11" s="1542"/>
      <c r="I11" s="1542"/>
      <c r="J11" s="1542"/>
      <c r="K11" s="1542"/>
      <c r="L11" s="1542"/>
      <c r="M11" s="1542"/>
      <c r="N11" s="1542"/>
      <c r="O11" s="1542"/>
      <c r="P11" s="1542"/>
      <c r="Q11" s="1542"/>
      <c r="R11" s="1542"/>
      <c r="S11" s="1542"/>
      <c r="T11" s="1542"/>
      <c r="U11" s="1542"/>
      <c r="V11" s="1542"/>
      <c r="W11" s="1542"/>
      <c r="X11" s="1542"/>
      <c r="Y11" s="1542"/>
    </row>
    <row r="12" spans="1:25" ht="15" customHeight="1" x14ac:dyDescent="0.2">
      <c r="A12" s="1554">
        <v>6</v>
      </c>
      <c r="B12" s="1555" t="s">
        <v>20</v>
      </c>
      <c r="C12" s="1556">
        <v>1</v>
      </c>
      <c r="D12" s="1229">
        <v>25</v>
      </c>
      <c r="E12" s="1557">
        <f t="shared" si="0"/>
        <v>26</v>
      </c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</row>
    <row r="13" spans="1:25" ht="15" customHeight="1" x14ac:dyDescent="0.2">
      <c r="A13" s="1554">
        <v>7</v>
      </c>
      <c r="B13" s="1555" t="s">
        <v>21</v>
      </c>
      <c r="C13" s="1556">
        <v>0</v>
      </c>
      <c r="D13" s="1229">
        <v>18</v>
      </c>
      <c r="E13" s="1557">
        <f t="shared" si="0"/>
        <v>18</v>
      </c>
      <c r="G13" s="1542"/>
      <c r="H13" s="1542"/>
      <c r="I13" s="1542"/>
      <c r="J13" s="1542"/>
      <c r="K13" s="1542"/>
      <c r="L13" s="1542"/>
      <c r="M13" s="1542"/>
      <c r="N13" s="1542"/>
      <c r="O13" s="1542"/>
      <c r="P13" s="1542"/>
      <c r="Q13" s="1542"/>
      <c r="R13" s="1542"/>
      <c r="S13" s="1542"/>
      <c r="T13" s="1542"/>
      <c r="U13" s="1542"/>
      <c r="V13" s="1542"/>
      <c r="W13" s="1542"/>
      <c r="X13" s="1542"/>
      <c r="Y13" s="1542"/>
    </row>
    <row r="14" spans="1:25" ht="15" customHeight="1" x14ac:dyDescent="0.2">
      <c r="A14" s="1554">
        <v>8</v>
      </c>
      <c r="B14" s="1555" t="s">
        <v>22</v>
      </c>
      <c r="C14" s="1556">
        <v>4</v>
      </c>
      <c r="D14" s="1229">
        <v>18</v>
      </c>
      <c r="E14" s="1557">
        <f t="shared" si="0"/>
        <v>22</v>
      </c>
      <c r="G14" s="1542"/>
      <c r="H14" s="1542"/>
      <c r="I14" s="1542"/>
      <c r="J14" s="1542"/>
      <c r="K14" s="1542"/>
      <c r="L14" s="1542"/>
      <c r="M14" s="1542"/>
      <c r="N14" s="1542"/>
      <c r="O14" s="1542"/>
      <c r="P14" s="1542"/>
      <c r="Q14" s="1542"/>
      <c r="R14" s="1542"/>
      <c r="S14" s="1542"/>
      <c r="T14" s="1542"/>
      <c r="U14" s="1542"/>
      <c r="V14" s="1542"/>
      <c r="W14" s="1542"/>
      <c r="X14" s="1542"/>
      <c r="Y14" s="1542"/>
    </row>
    <row r="15" spans="1:25" ht="15" customHeight="1" x14ac:dyDescent="0.2">
      <c r="A15" s="1554">
        <v>9</v>
      </c>
      <c r="B15" s="1555" t="s">
        <v>23</v>
      </c>
      <c r="C15" s="1556">
        <v>11</v>
      </c>
      <c r="D15" s="1229">
        <v>16</v>
      </c>
      <c r="E15" s="1557">
        <f t="shared" si="0"/>
        <v>27</v>
      </c>
      <c r="G15" s="1542"/>
      <c r="H15" s="1542"/>
      <c r="I15" s="1542"/>
      <c r="J15" s="1542"/>
      <c r="K15" s="1542"/>
      <c r="L15" s="1542"/>
      <c r="M15" s="1542"/>
      <c r="N15" s="1542"/>
      <c r="O15" s="1542"/>
      <c r="P15" s="1542"/>
      <c r="Q15" s="1542"/>
      <c r="R15" s="1542"/>
      <c r="S15" s="1542"/>
      <c r="T15" s="1542"/>
      <c r="U15" s="1542"/>
      <c r="V15" s="1542"/>
      <c r="W15" s="1542"/>
      <c r="X15" s="1542"/>
      <c r="Y15" s="1542"/>
    </row>
    <row r="16" spans="1:25" ht="15" customHeight="1" x14ac:dyDescent="0.2">
      <c r="A16" s="1554">
        <v>10</v>
      </c>
      <c r="B16" s="1555" t="s">
        <v>24</v>
      </c>
      <c r="C16" s="1556">
        <v>18</v>
      </c>
      <c r="D16" s="1229">
        <v>22</v>
      </c>
      <c r="E16" s="1557">
        <f t="shared" si="0"/>
        <v>40</v>
      </c>
      <c r="G16" s="1542"/>
      <c r="H16" s="1542"/>
      <c r="I16" s="1542"/>
      <c r="J16" s="1542"/>
      <c r="K16" s="1542"/>
      <c r="L16" s="1542"/>
      <c r="M16" s="1542"/>
      <c r="N16" s="1542"/>
      <c r="O16" s="1542"/>
      <c r="P16" s="1542"/>
      <c r="Q16" s="1542"/>
      <c r="R16" s="1542"/>
      <c r="S16" s="1542"/>
      <c r="T16" s="1542"/>
      <c r="U16" s="1542"/>
      <c r="V16" s="1542"/>
      <c r="W16" s="1542"/>
      <c r="X16" s="1542"/>
      <c r="Y16" s="1542"/>
    </row>
    <row r="17" spans="1:25" ht="15" customHeight="1" x14ac:dyDescent="0.2">
      <c r="A17" s="1554">
        <v>11</v>
      </c>
      <c r="B17" s="1555" t="s">
        <v>25</v>
      </c>
      <c r="C17" s="1556">
        <v>15</v>
      </c>
      <c r="D17" s="1229">
        <v>30</v>
      </c>
      <c r="E17" s="1557">
        <f t="shared" si="0"/>
        <v>45</v>
      </c>
      <c r="G17" s="1542"/>
      <c r="H17" s="1542"/>
      <c r="I17" s="1542"/>
      <c r="J17" s="1542"/>
      <c r="K17" s="1542"/>
      <c r="L17" s="1542"/>
      <c r="M17" s="1542"/>
      <c r="N17" s="1542"/>
      <c r="O17" s="1542"/>
      <c r="P17" s="1542"/>
      <c r="Q17" s="1542"/>
      <c r="R17" s="1542"/>
      <c r="S17" s="1542"/>
      <c r="T17" s="1542"/>
      <c r="U17" s="1542"/>
      <c r="V17" s="1542"/>
      <c r="W17" s="1542"/>
      <c r="X17" s="1542"/>
      <c r="Y17" s="1542"/>
    </row>
    <row r="18" spans="1:25" ht="15" customHeight="1" x14ac:dyDescent="0.2">
      <c r="A18" s="1554">
        <v>12</v>
      </c>
      <c r="B18" s="1555" t="s">
        <v>26</v>
      </c>
      <c r="C18" s="1556">
        <v>21</v>
      </c>
      <c r="D18" s="1229">
        <v>68</v>
      </c>
      <c r="E18" s="1557">
        <f t="shared" si="0"/>
        <v>89</v>
      </c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</row>
    <row r="19" spans="1:25" ht="15" customHeight="1" x14ac:dyDescent="0.2">
      <c r="A19" s="1554">
        <v>13</v>
      </c>
      <c r="B19" s="1555" t="s">
        <v>27</v>
      </c>
      <c r="C19" s="1556">
        <v>8</v>
      </c>
      <c r="D19" s="1229">
        <v>11</v>
      </c>
      <c r="E19" s="1557">
        <f t="shared" si="0"/>
        <v>19</v>
      </c>
    </row>
    <row r="20" spans="1:25" ht="15" customHeight="1" x14ac:dyDescent="0.2">
      <c r="A20" s="1554">
        <v>14</v>
      </c>
      <c r="B20" s="1555" t="s">
        <v>28</v>
      </c>
      <c r="C20" s="1556">
        <v>11</v>
      </c>
      <c r="D20" s="1229">
        <v>15</v>
      </c>
      <c r="E20" s="1557">
        <f t="shared" si="0"/>
        <v>26</v>
      </c>
      <c r="H20" s="1539" t="s">
        <v>16</v>
      </c>
    </row>
    <row r="21" spans="1:25" ht="15" customHeight="1" thickBot="1" x14ac:dyDescent="0.25">
      <c r="A21" s="1559">
        <v>15</v>
      </c>
      <c r="B21" s="1560" t="s">
        <v>29</v>
      </c>
      <c r="C21" s="1561">
        <v>2</v>
      </c>
      <c r="D21" s="1572">
        <v>35</v>
      </c>
      <c r="E21" s="1562">
        <f t="shared" si="0"/>
        <v>37</v>
      </c>
    </row>
    <row r="22" spans="1:25" s="1540" customFormat="1" ht="15" customHeight="1" thickBot="1" x14ac:dyDescent="0.25">
      <c r="A22" s="1563"/>
      <c r="B22" s="1564" t="s">
        <v>482</v>
      </c>
      <c r="C22" s="1565">
        <f t="shared" ref="C22:E23" si="1">SUM(C7:C21)</f>
        <v>160</v>
      </c>
      <c r="D22" s="1565">
        <f t="shared" si="1"/>
        <v>603</v>
      </c>
      <c r="E22" s="1566">
        <f t="shared" si="1"/>
        <v>763</v>
      </c>
    </row>
    <row r="23" spans="1:25" ht="13.5" thickBot="1" x14ac:dyDescent="0.25">
      <c r="A23" s="1563"/>
      <c r="B23" s="1567" t="s">
        <v>49</v>
      </c>
      <c r="C23" s="1568">
        <v>131</v>
      </c>
      <c r="D23" s="1568">
        <v>633</v>
      </c>
      <c r="E23" s="1569">
        <v>764</v>
      </c>
    </row>
    <row r="24" spans="1:25" x14ac:dyDescent="0.2">
      <c r="C24" s="1539" t="s">
        <v>16</v>
      </c>
    </row>
    <row r="30" spans="1:25" x14ac:dyDescent="0.2">
      <c r="D30" s="1539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/>
  <dimension ref="A1:AA78"/>
  <sheetViews>
    <sheetView showGridLines="0" zoomScaleNormal="100" workbookViewId="0">
      <selection activeCell="Q31" sqref="Q31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customWidth="1"/>
    <col min="3" max="3" width="8.7109375" customWidth="1"/>
    <col min="4" max="8" width="7.7109375" customWidth="1"/>
    <col min="9" max="9" width="9.7109375" customWidth="1"/>
    <col min="10" max="10" width="13.140625" style="563" customWidth="1"/>
    <col min="11" max="13" width="11.42578125" customWidth="1"/>
  </cols>
  <sheetData>
    <row r="1" spans="1:11" x14ac:dyDescent="0.2">
      <c r="A1" t="s">
        <v>0</v>
      </c>
    </row>
    <row r="3" spans="1:11" x14ac:dyDescent="0.2">
      <c r="A3" t="str">
        <f>A6</f>
        <v>Tabell 1 - 7 - Saksbehandlingstid for økonomisk sosialhjelp 01.01. - 31.12.</v>
      </c>
      <c r="H3" s="1606" t="s">
        <v>163</v>
      </c>
    </row>
    <row r="4" spans="1:11" x14ac:dyDescent="0.2">
      <c r="A4" t="str">
        <f>A42</f>
        <v>Tabell 1 - 8 - Behandlingstid for klagesaker til Fylkesmannen 01.01. - 31.12.</v>
      </c>
      <c r="H4" t="s">
        <v>492</v>
      </c>
    </row>
    <row r="5" spans="1:11" s="4" customFormat="1" ht="26.25" customHeight="1" x14ac:dyDescent="0.2">
      <c r="A5" s="14"/>
      <c r="J5" s="21"/>
    </row>
    <row r="6" spans="1:11" s="4" customFormat="1" ht="26.25" customHeight="1" thickBot="1" x14ac:dyDescent="0.25">
      <c r="A6" s="810" t="s">
        <v>145</v>
      </c>
      <c r="J6" s="21"/>
    </row>
    <row r="7" spans="1:11" s="4" customFormat="1" ht="26.25" customHeight="1" x14ac:dyDescent="0.2">
      <c r="A7" s="30"/>
      <c r="B7" s="27"/>
      <c r="C7" s="1430" t="s">
        <v>146</v>
      </c>
      <c r="D7" s="1574"/>
      <c r="E7" s="1574"/>
      <c r="F7" s="1574"/>
      <c r="G7" s="1574"/>
      <c r="H7" s="1574"/>
      <c r="I7" s="401"/>
      <c r="J7" s="84"/>
    </row>
    <row r="8" spans="1:11" s="4" customFormat="1" ht="48" customHeight="1" thickBot="1" x14ac:dyDescent="0.25">
      <c r="A8" s="49" t="s">
        <v>3</v>
      </c>
      <c r="B8" s="65" t="s">
        <v>4</v>
      </c>
      <c r="C8" s="5" t="s">
        <v>147</v>
      </c>
      <c r="D8" s="53" t="s">
        <v>148</v>
      </c>
      <c r="E8" s="53" t="s">
        <v>149</v>
      </c>
      <c r="F8" s="53" t="s">
        <v>150</v>
      </c>
      <c r="G8" s="53" t="s">
        <v>151</v>
      </c>
      <c r="H8" s="28" t="s">
        <v>152</v>
      </c>
      <c r="I8" s="85" t="s">
        <v>104</v>
      </c>
      <c r="J8" s="94" t="s">
        <v>153</v>
      </c>
    </row>
    <row r="9" spans="1:11" ht="15" customHeight="1" x14ac:dyDescent="0.2">
      <c r="A9" s="402">
        <v>1</v>
      </c>
      <c r="B9" s="83" t="s">
        <v>14</v>
      </c>
      <c r="C9" s="1284">
        <v>20812</v>
      </c>
      <c r="D9" s="1285">
        <v>3326</v>
      </c>
      <c r="E9" s="1285">
        <v>171</v>
      </c>
      <c r="F9" s="1285">
        <v>2</v>
      </c>
      <c r="G9" s="1285">
        <v>0</v>
      </c>
      <c r="H9" s="1286">
        <v>0</v>
      </c>
      <c r="I9" s="833">
        <v>24311</v>
      </c>
      <c r="J9" s="564">
        <v>0.85607338241948094</v>
      </c>
    </row>
    <row r="10" spans="1:11" ht="15" customHeight="1" x14ac:dyDescent="0.2">
      <c r="A10" s="51">
        <v>2</v>
      </c>
      <c r="B10" s="57" t="s">
        <v>15</v>
      </c>
      <c r="C10" s="1287">
        <v>17042</v>
      </c>
      <c r="D10" s="1288">
        <v>2526</v>
      </c>
      <c r="E10" s="1288">
        <v>687</v>
      </c>
      <c r="F10" s="1288">
        <v>40</v>
      </c>
      <c r="G10" s="1288">
        <v>10</v>
      </c>
      <c r="H10" s="1289">
        <v>0</v>
      </c>
      <c r="I10" s="834">
        <v>20305</v>
      </c>
      <c r="J10" s="565">
        <v>0.83930066486087174</v>
      </c>
    </row>
    <row r="11" spans="1:11" ht="15" customHeight="1" x14ac:dyDescent="0.2">
      <c r="A11" s="51">
        <v>3</v>
      </c>
      <c r="B11" s="57" t="s">
        <v>17</v>
      </c>
      <c r="C11" s="1287">
        <v>15633</v>
      </c>
      <c r="D11" s="1288">
        <v>1924</v>
      </c>
      <c r="E11" s="1288">
        <v>688</v>
      </c>
      <c r="F11" s="1288">
        <v>65</v>
      </c>
      <c r="G11" s="1288">
        <v>17</v>
      </c>
      <c r="H11" s="1289">
        <v>1</v>
      </c>
      <c r="I11" s="834">
        <v>18328</v>
      </c>
      <c r="J11" s="565">
        <v>0.85295722391968576</v>
      </c>
    </row>
    <row r="12" spans="1:11" ht="15" customHeight="1" x14ac:dyDescent="0.2">
      <c r="A12" s="51">
        <v>4</v>
      </c>
      <c r="B12" s="57" t="s">
        <v>18</v>
      </c>
      <c r="C12" s="1287">
        <v>9752</v>
      </c>
      <c r="D12" s="1288">
        <v>1420</v>
      </c>
      <c r="E12" s="1288">
        <v>260</v>
      </c>
      <c r="F12" s="1288">
        <v>3</v>
      </c>
      <c r="G12" s="1288">
        <v>2</v>
      </c>
      <c r="H12" s="1289">
        <v>0</v>
      </c>
      <c r="I12" s="834">
        <v>11437</v>
      </c>
      <c r="J12" s="565">
        <v>0.85267115502317037</v>
      </c>
    </row>
    <row r="13" spans="1:11" ht="15" customHeight="1" x14ac:dyDescent="0.2">
      <c r="A13" s="51">
        <v>5</v>
      </c>
      <c r="B13" s="57" t="s">
        <v>19</v>
      </c>
      <c r="C13" s="1287">
        <v>10931</v>
      </c>
      <c r="D13" s="1288">
        <v>1298</v>
      </c>
      <c r="E13" s="1288">
        <v>180</v>
      </c>
      <c r="F13" s="1288">
        <v>1</v>
      </c>
      <c r="G13" s="1288">
        <v>0</v>
      </c>
      <c r="H13" s="1289">
        <v>0</v>
      </c>
      <c r="I13" s="834">
        <v>12410</v>
      </c>
      <c r="J13" s="565">
        <v>0.88082191780821917</v>
      </c>
    </row>
    <row r="14" spans="1:11" ht="15" customHeight="1" x14ac:dyDescent="0.2">
      <c r="A14" s="51">
        <v>6</v>
      </c>
      <c r="B14" s="57" t="s">
        <v>20</v>
      </c>
      <c r="C14" s="1287">
        <v>3230</v>
      </c>
      <c r="D14" s="1288">
        <v>842</v>
      </c>
      <c r="E14" s="1288">
        <v>182</v>
      </c>
      <c r="F14" s="1288">
        <v>1</v>
      </c>
      <c r="G14" s="1288">
        <v>0</v>
      </c>
      <c r="H14" s="1289">
        <v>0</v>
      </c>
      <c r="I14" s="834">
        <v>4255</v>
      </c>
      <c r="J14" s="565">
        <v>0.75910693301997645</v>
      </c>
      <c r="K14" s="1122"/>
    </row>
    <row r="15" spans="1:11" ht="15" customHeight="1" x14ac:dyDescent="0.2">
      <c r="A15" s="51">
        <v>7</v>
      </c>
      <c r="B15" s="57" t="s">
        <v>21</v>
      </c>
      <c r="C15" s="1287">
        <v>4351</v>
      </c>
      <c r="D15" s="1288">
        <v>691</v>
      </c>
      <c r="E15" s="1288">
        <v>211</v>
      </c>
      <c r="F15" s="1288">
        <v>7</v>
      </c>
      <c r="G15" s="1288">
        <v>2</v>
      </c>
      <c r="H15" s="1289">
        <v>0</v>
      </c>
      <c r="I15" s="834">
        <v>5262</v>
      </c>
      <c r="J15" s="565">
        <v>0.82687191182060049</v>
      </c>
    </row>
    <row r="16" spans="1:11" ht="15" customHeight="1" x14ac:dyDescent="0.2">
      <c r="A16" s="51">
        <v>8</v>
      </c>
      <c r="B16" s="57" t="s">
        <v>22</v>
      </c>
      <c r="C16" s="1287">
        <v>6313</v>
      </c>
      <c r="D16" s="1288">
        <v>568</v>
      </c>
      <c r="E16" s="1288">
        <v>193</v>
      </c>
      <c r="F16" s="1288">
        <v>29</v>
      </c>
      <c r="G16" s="1288">
        <v>8</v>
      </c>
      <c r="H16" s="1289">
        <v>0</v>
      </c>
      <c r="I16" s="834">
        <v>7111</v>
      </c>
      <c r="J16" s="565">
        <v>0.88777949655463362</v>
      </c>
    </row>
    <row r="17" spans="1:13" ht="15" customHeight="1" x14ac:dyDescent="0.2">
      <c r="A17" s="51">
        <v>9</v>
      </c>
      <c r="B17" s="57" t="s">
        <v>23</v>
      </c>
      <c r="C17" s="1287">
        <v>7907</v>
      </c>
      <c r="D17" s="1288">
        <v>1347</v>
      </c>
      <c r="E17" s="1288">
        <v>100</v>
      </c>
      <c r="F17" s="1288">
        <v>0</v>
      </c>
      <c r="G17" s="1288">
        <v>0</v>
      </c>
      <c r="H17" s="1289">
        <v>0</v>
      </c>
      <c r="I17" s="834">
        <v>9354</v>
      </c>
      <c r="J17" s="565">
        <v>0.84530682061150308</v>
      </c>
      <c r="K17" t="s">
        <v>16</v>
      </c>
    </row>
    <row r="18" spans="1:13" ht="15" customHeight="1" x14ac:dyDescent="0.2">
      <c r="A18" s="51">
        <v>10</v>
      </c>
      <c r="B18" s="57" t="s">
        <v>24</v>
      </c>
      <c r="C18" s="1287">
        <v>7008</v>
      </c>
      <c r="D18" s="1288">
        <v>1541</v>
      </c>
      <c r="E18" s="1288">
        <v>613</v>
      </c>
      <c r="F18" s="1288">
        <v>14</v>
      </c>
      <c r="G18" s="1288">
        <v>3</v>
      </c>
      <c r="H18" s="1289">
        <v>0</v>
      </c>
      <c r="I18" s="834">
        <v>9179</v>
      </c>
      <c r="J18" s="565">
        <v>0.76348186076914692</v>
      </c>
    </row>
    <row r="19" spans="1:13" ht="15" customHeight="1" x14ac:dyDescent="0.2">
      <c r="A19" s="51">
        <v>11</v>
      </c>
      <c r="B19" s="57" t="s">
        <v>25</v>
      </c>
      <c r="C19" s="1287">
        <v>7349</v>
      </c>
      <c r="D19" s="1288">
        <v>2552</v>
      </c>
      <c r="E19" s="1288">
        <v>830</v>
      </c>
      <c r="F19" s="1288">
        <v>26</v>
      </c>
      <c r="G19" s="1288">
        <v>8</v>
      </c>
      <c r="H19" s="1289">
        <v>0</v>
      </c>
      <c r="I19" s="834">
        <v>10765</v>
      </c>
      <c r="J19" s="565">
        <v>0.68267533673943337</v>
      </c>
      <c r="K19" s="9"/>
      <c r="L19" s="9"/>
      <c r="M19" s="9"/>
    </row>
    <row r="20" spans="1:13" ht="15" customHeight="1" x14ac:dyDescent="0.2">
      <c r="A20" s="51">
        <v>12</v>
      </c>
      <c r="B20" s="57" t="s">
        <v>26</v>
      </c>
      <c r="C20" s="1287">
        <v>10474</v>
      </c>
      <c r="D20" s="1288">
        <v>3421</v>
      </c>
      <c r="E20" s="1288">
        <v>856</v>
      </c>
      <c r="F20" s="1288">
        <v>44</v>
      </c>
      <c r="G20" s="1288">
        <v>6</v>
      </c>
      <c r="H20" s="1289">
        <v>0</v>
      </c>
      <c r="I20" s="834">
        <v>14801</v>
      </c>
      <c r="J20" s="565">
        <v>0.70765488818323086</v>
      </c>
      <c r="L20" t="s">
        <v>16</v>
      </c>
    </row>
    <row r="21" spans="1:13" ht="15" customHeight="1" x14ac:dyDescent="0.2">
      <c r="A21" s="51">
        <v>13</v>
      </c>
      <c r="B21" s="57" t="s">
        <v>27</v>
      </c>
      <c r="C21" s="1287">
        <v>7722</v>
      </c>
      <c r="D21" s="1288">
        <v>1137</v>
      </c>
      <c r="E21" s="1288">
        <v>328</v>
      </c>
      <c r="F21" s="1288">
        <v>19</v>
      </c>
      <c r="G21" s="1288">
        <v>2</v>
      </c>
      <c r="H21" s="1289">
        <v>0</v>
      </c>
      <c r="I21" s="834">
        <v>9208</v>
      </c>
      <c r="J21" s="565">
        <v>0.83861859252823634</v>
      </c>
    </row>
    <row r="22" spans="1:13" ht="15" customHeight="1" x14ac:dyDescent="0.2">
      <c r="A22" s="51">
        <v>14</v>
      </c>
      <c r="B22" s="57" t="s">
        <v>154</v>
      </c>
      <c r="C22" s="1287">
        <v>5201</v>
      </c>
      <c r="D22" s="1288">
        <v>807</v>
      </c>
      <c r="E22" s="1288">
        <v>71</v>
      </c>
      <c r="F22" s="1288">
        <v>1</v>
      </c>
      <c r="G22" s="1288">
        <v>0</v>
      </c>
      <c r="H22" s="1289">
        <v>0</v>
      </c>
      <c r="I22" s="834">
        <v>6080</v>
      </c>
      <c r="J22" s="565">
        <v>0.85542763157894741</v>
      </c>
      <c r="K22" s="9"/>
      <c r="L22" s="365"/>
    </row>
    <row r="23" spans="1:13" ht="15" customHeight="1" thickBot="1" x14ac:dyDescent="0.25">
      <c r="A23" s="423">
        <v>15</v>
      </c>
      <c r="B23" s="424" t="s">
        <v>29</v>
      </c>
      <c r="C23" s="1290">
        <v>11848</v>
      </c>
      <c r="D23" s="1291">
        <v>3167</v>
      </c>
      <c r="E23" s="1291">
        <v>949</v>
      </c>
      <c r="F23" s="1291">
        <v>23</v>
      </c>
      <c r="G23" s="1291">
        <v>4</v>
      </c>
      <c r="H23" s="1292">
        <v>0</v>
      </c>
      <c r="I23" s="835">
        <v>15991</v>
      </c>
      <c r="J23" s="1082">
        <v>0.74091676568069542</v>
      </c>
    </row>
    <row r="24" spans="1:13" s="9" customFormat="1" ht="15" customHeight="1" thickBot="1" x14ac:dyDescent="0.25">
      <c r="A24" s="1117"/>
      <c r="B24" s="1118" t="s">
        <v>490</v>
      </c>
      <c r="C24" s="1603">
        <v>145573</v>
      </c>
      <c r="D24" s="1604">
        <v>26567</v>
      </c>
      <c r="E24" s="1604">
        <v>6319</v>
      </c>
      <c r="F24" s="1604">
        <v>275</v>
      </c>
      <c r="G24" s="1604">
        <v>62</v>
      </c>
      <c r="H24" s="1605">
        <v>1</v>
      </c>
      <c r="I24" s="1119">
        <v>178797</v>
      </c>
      <c r="J24" s="1120">
        <v>0.81418032741041513</v>
      </c>
      <c r="L24" s="355"/>
    </row>
    <row r="25" spans="1:13" ht="15" customHeight="1" x14ac:dyDescent="0.2">
      <c r="A25" s="144"/>
      <c r="B25" s="83" t="s">
        <v>155</v>
      </c>
      <c r="C25" s="1575">
        <v>136655</v>
      </c>
      <c r="D25" s="1576">
        <v>24267</v>
      </c>
      <c r="E25" s="1576">
        <v>5407</v>
      </c>
      <c r="F25" s="1576">
        <v>206</v>
      </c>
      <c r="G25" s="1576">
        <v>94</v>
      </c>
      <c r="H25" s="1577">
        <v>7</v>
      </c>
      <c r="I25" s="1115">
        <v>166636</v>
      </c>
      <c r="J25" s="1116">
        <v>0.82008089488465874</v>
      </c>
      <c r="L25" s="365"/>
    </row>
    <row r="26" spans="1:13" ht="15" customHeight="1" x14ac:dyDescent="0.2">
      <c r="A26" s="144"/>
      <c r="B26" s="83" t="s">
        <v>156</v>
      </c>
      <c r="C26" s="1575">
        <v>153736</v>
      </c>
      <c r="D26" s="1576">
        <v>20782</v>
      </c>
      <c r="E26" s="1576">
        <v>285</v>
      </c>
      <c r="F26" s="1576">
        <v>44</v>
      </c>
      <c r="G26" s="1576">
        <v>12</v>
      </c>
      <c r="H26" s="1577">
        <v>9</v>
      </c>
      <c r="I26" s="1115">
        <v>174868</v>
      </c>
      <c r="J26" s="1116">
        <v>0.87915456229841937</v>
      </c>
      <c r="L26" s="365"/>
    </row>
    <row r="27" spans="1:13" ht="15" customHeight="1" x14ac:dyDescent="0.2">
      <c r="A27" s="144"/>
      <c r="B27" s="83" t="s">
        <v>157</v>
      </c>
      <c r="C27" s="1575">
        <v>144169</v>
      </c>
      <c r="D27" s="1576">
        <v>32240</v>
      </c>
      <c r="E27" s="1576">
        <v>421</v>
      </c>
      <c r="F27" s="1576">
        <v>45</v>
      </c>
      <c r="G27" s="1576">
        <v>18</v>
      </c>
      <c r="H27" s="1577">
        <v>9</v>
      </c>
      <c r="I27" s="1115">
        <v>176902</v>
      </c>
      <c r="J27" s="1116">
        <v>0.81496534804581067</v>
      </c>
      <c r="L27" s="365"/>
    </row>
    <row r="28" spans="1:13" ht="15" customHeight="1" x14ac:dyDescent="0.2">
      <c r="A28" s="144"/>
      <c r="B28" s="83" t="s">
        <v>158</v>
      </c>
      <c r="C28" s="1575">
        <v>151100</v>
      </c>
      <c r="D28" s="1576">
        <v>32038</v>
      </c>
      <c r="E28" s="1576">
        <v>488</v>
      </c>
      <c r="F28" s="1576">
        <v>54</v>
      </c>
      <c r="G28" s="1576">
        <v>20</v>
      </c>
      <c r="H28" s="1577">
        <v>13</v>
      </c>
      <c r="I28" s="1115">
        <v>183713</v>
      </c>
      <c r="J28" s="1116">
        <v>0.82247853989646891</v>
      </c>
      <c r="L28" s="365"/>
    </row>
    <row r="29" spans="1:13" ht="15" customHeight="1" thickBot="1" x14ac:dyDescent="0.25">
      <c r="A29" s="458"/>
      <c r="B29" s="119" t="s">
        <v>159</v>
      </c>
      <c r="C29" s="1578">
        <v>143500</v>
      </c>
      <c r="D29" s="1579">
        <v>33907</v>
      </c>
      <c r="E29" s="1579">
        <v>595</v>
      </c>
      <c r="F29" s="1579">
        <v>64</v>
      </c>
      <c r="G29" s="1579">
        <v>44</v>
      </c>
      <c r="H29" s="1580">
        <v>20</v>
      </c>
      <c r="I29" s="1083">
        <v>178130</v>
      </c>
      <c r="J29" s="566">
        <v>0.80559142199517209</v>
      </c>
      <c r="L29" s="365"/>
    </row>
    <row r="30" spans="1:13" ht="15" customHeight="1" x14ac:dyDescent="0.2">
      <c r="A30" s="1606" t="s">
        <v>163</v>
      </c>
      <c r="B30" s="1594"/>
      <c r="C30" s="1602"/>
      <c r="D30" s="1602"/>
      <c r="E30" s="1602"/>
      <c r="F30" s="1602"/>
      <c r="G30" s="1602"/>
      <c r="H30" s="1602"/>
      <c r="I30" s="1573"/>
      <c r="J30" s="1598"/>
      <c r="L30" s="365"/>
    </row>
    <row r="31" spans="1:13" ht="15" customHeight="1" x14ac:dyDescent="0.2">
      <c r="A31" s="1593"/>
      <c r="B31" s="1594"/>
      <c r="C31" s="1602"/>
      <c r="D31" s="1602"/>
      <c r="E31" s="1602"/>
      <c r="F31" s="1602"/>
      <c r="G31" s="1602"/>
      <c r="H31" s="1602"/>
      <c r="I31" s="1573"/>
      <c r="J31" s="1598"/>
      <c r="L31" s="365"/>
    </row>
    <row r="32" spans="1:13" ht="15" customHeight="1" x14ac:dyDescent="0.2">
      <c r="A32" s="1593"/>
      <c r="B32" s="1594"/>
      <c r="C32" s="1602"/>
      <c r="D32" s="1602"/>
      <c r="E32" s="1602"/>
      <c r="F32" s="1602"/>
      <c r="G32" s="1602"/>
      <c r="H32" s="1602"/>
      <c r="I32" s="1573"/>
      <c r="J32" s="1598"/>
    </row>
    <row r="33" spans="1:27" ht="13.15" customHeight="1" x14ac:dyDescent="0.2">
      <c r="A33" s="1581"/>
      <c r="K33" t="s">
        <v>16</v>
      </c>
      <c r="L33" s="4"/>
      <c r="M33" s="4" t="s">
        <v>164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45" customHeight="1" x14ac:dyDescent="0.2">
      <c r="A34" s="158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5" hidden="1" customHeight="1" thickBot="1" x14ac:dyDescent="0.25">
      <c r="A35" s="7"/>
      <c r="B35" s="12" t="s">
        <v>122</v>
      </c>
      <c r="C35" s="350">
        <v>119259</v>
      </c>
      <c r="D35" s="351">
        <v>23717</v>
      </c>
      <c r="E35" s="351">
        <v>2178</v>
      </c>
      <c r="F35" s="351">
        <v>241</v>
      </c>
      <c r="G35" s="351">
        <v>77</v>
      </c>
      <c r="H35" s="351">
        <v>24</v>
      </c>
      <c r="I35" s="352">
        <v>145496</v>
      </c>
      <c r="J35" s="22">
        <v>0.8196720184747347</v>
      </c>
      <c r="M35" s="293">
        <v>5405</v>
      </c>
      <c r="N35" s="293">
        <v>3949</v>
      </c>
      <c r="O35" s="294">
        <v>3644</v>
      </c>
      <c r="P35" s="294">
        <v>2331</v>
      </c>
      <c r="Q35" s="294">
        <v>2703</v>
      </c>
      <c r="R35" s="294">
        <v>613</v>
      </c>
      <c r="S35" s="294">
        <v>907</v>
      </c>
      <c r="T35" s="294">
        <v>1188</v>
      </c>
      <c r="U35" s="294">
        <v>2029</v>
      </c>
      <c r="V35" s="294">
        <v>2530</v>
      </c>
      <c r="W35" s="294">
        <v>2283</v>
      </c>
      <c r="X35" s="294">
        <v>2460</v>
      </c>
      <c r="Y35" s="293">
        <v>1998</v>
      </c>
      <c r="Z35" s="293">
        <v>1698</v>
      </c>
      <c r="AA35" s="293">
        <v>3110</v>
      </c>
    </row>
    <row r="36" spans="1:27" ht="13.5" hidden="1" customHeight="1" thickBot="1" x14ac:dyDescent="0.25">
      <c r="A36" s="7"/>
      <c r="B36" s="12" t="s">
        <v>68</v>
      </c>
      <c r="C36" s="350">
        <v>111453</v>
      </c>
      <c r="D36" s="351">
        <v>16882</v>
      </c>
      <c r="E36" s="351">
        <v>1681</v>
      </c>
      <c r="F36" s="351">
        <v>309</v>
      </c>
      <c r="G36" s="351">
        <v>51</v>
      </c>
      <c r="H36" s="351">
        <v>10</v>
      </c>
      <c r="I36" s="352">
        <v>130386</v>
      </c>
      <c r="J36" s="22">
        <v>0.85479269246698264</v>
      </c>
      <c r="M36" s="1582">
        <v>0.85901942645698426</v>
      </c>
      <c r="N36" s="1582">
        <v>0.79792352494302354</v>
      </c>
      <c r="O36" s="1582">
        <v>0.80982436882546649</v>
      </c>
      <c r="P36" s="1582">
        <v>0.89017589017589016</v>
      </c>
      <c r="Q36" s="1582">
        <v>0.8361080281169071</v>
      </c>
      <c r="R36" s="1582">
        <v>0.84828711256117451</v>
      </c>
      <c r="S36" s="1582">
        <v>0.9228224917309813</v>
      </c>
      <c r="T36" s="1582">
        <v>0.93181818181818177</v>
      </c>
      <c r="U36" s="1582">
        <v>0.83686545096106457</v>
      </c>
      <c r="V36" s="1582">
        <v>0.83675889328063247</v>
      </c>
      <c r="W36" s="1582">
        <v>0.76828734121769604</v>
      </c>
      <c r="X36" s="1582">
        <v>0.88983739837398379</v>
      </c>
      <c r="Y36" s="1582">
        <v>0.75075075075075071</v>
      </c>
      <c r="Z36" s="1582">
        <v>0.90989399293286222</v>
      </c>
      <c r="AA36" s="1582">
        <v>0.82926045016077166</v>
      </c>
    </row>
    <row r="37" spans="1:27" ht="13.5" hidden="1" customHeight="1" thickBot="1" x14ac:dyDescent="0.25">
      <c r="A37" s="7"/>
      <c r="B37" s="12" t="s">
        <v>69</v>
      </c>
      <c r="C37" s="350">
        <v>112244</v>
      </c>
      <c r="D37" s="351">
        <v>16451</v>
      </c>
      <c r="E37" s="351">
        <v>1208</v>
      </c>
      <c r="F37" s="351">
        <v>315</v>
      </c>
      <c r="G37" s="351">
        <v>98</v>
      </c>
      <c r="H37" s="351">
        <v>25</v>
      </c>
      <c r="I37" s="352">
        <v>130341</v>
      </c>
      <c r="J37" s="22">
        <v>0.86115650486032791</v>
      </c>
    </row>
    <row r="38" spans="1:27" ht="13.5" hidden="1" customHeight="1" thickBot="1" x14ac:dyDescent="0.25">
      <c r="A38" s="7"/>
      <c r="B38" s="8" t="s">
        <v>70</v>
      </c>
      <c r="C38" s="353">
        <v>120436</v>
      </c>
      <c r="D38" s="353">
        <v>18627</v>
      </c>
      <c r="E38" s="353">
        <v>471</v>
      </c>
      <c r="F38" s="353">
        <v>114</v>
      </c>
      <c r="G38" s="353">
        <v>29</v>
      </c>
      <c r="H38" s="353">
        <v>10</v>
      </c>
      <c r="I38" s="354">
        <v>139687</v>
      </c>
      <c r="J38" s="22">
        <v>0.86218474160086478</v>
      </c>
    </row>
    <row r="39" spans="1:27" ht="13.5" hidden="1" customHeight="1" thickBot="1" x14ac:dyDescent="0.25">
      <c r="A39" s="7"/>
      <c r="B39" s="8" t="s">
        <v>71</v>
      </c>
      <c r="C39" s="353">
        <v>123361</v>
      </c>
      <c r="D39" s="353">
        <v>20875</v>
      </c>
      <c r="E39" s="353">
        <v>602</v>
      </c>
      <c r="F39" s="353">
        <v>119</v>
      </c>
      <c r="G39" s="353">
        <v>41</v>
      </c>
      <c r="H39" s="353">
        <v>14</v>
      </c>
      <c r="I39" s="354">
        <v>145012</v>
      </c>
      <c r="J39" s="22">
        <v>0.85069511488704386</v>
      </c>
    </row>
    <row r="40" spans="1:27" ht="13.5" hidden="1" customHeight="1" thickBot="1" x14ac:dyDescent="0.25">
      <c r="A40" s="7"/>
      <c r="B40" s="8" t="s">
        <v>72</v>
      </c>
      <c r="C40" s="353">
        <v>121432</v>
      </c>
      <c r="D40" s="353">
        <v>24228</v>
      </c>
      <c r="E40" s="353">
        <v>687</v>
      </c>
      <c r="F40" s="353">
        <v>113</v>
      </c>
      <c r="G40" s="353">
        <v>37</v>
      </c>
      <c r="H40" s="353">
        <v>17</v>
      </c>
      <c r="I40" s="354">
        <v>146514</v>
      </c>
      <c r="J40" s="22">
        <v>0.8288081685026687</v>
      </c>
    </row>
    <row r="41" spans="1:27" s="4" customFormat="1" ht="26.25" customHeight="1" x14ac:dyDescent="0.2">
      <c r="A41" s="838"/>
      <c r="B41" s="360" t="s">
        <v>165</v>
      </c>
      <c r="J41" s="563"/>
    </row>
    <row r="42" spans="1:27" s="4" customFormat="1" ht="26.25" customHeight="1" thickBot="1" x14ac:dyDescent="0.25">
      <c r="A42" s="3" t="s">
        <v>166</v>
      </c>
      <c r="J42" s="21"/>
    </row>
    <row r="43" spans="1:27" s="4" customFormat="1" ht="29.25" customHeight="1" x14ac:dyDescent="0.2">
      <c r="A43" s="312"/>
      <c r="B43" s="300"/>
      <c r="C43" s="1583" t="s">
        <v>167</v>
      </c>
      <c r="D43" s="1584"/>
      <c r="E43" s="1584"/>
      <c r="F43" s="1584"/>
      <c r="G43" s="1584"/>
      <c r="H43" s="1585"/>
      <c r="I43" s="1415"/>
      <c r="J43" s="314"/>
    </row>
    <row r="44" spans="1:27" ht="47.25" customHeight="1" thickBot="1" x14ac:dyDescent="0.25">
      <c r="A44" s="313" t="s">
        <v>3</v>
      </c>
      <c r="B44" s="10"/>
      <c r="C44" s="5" t="s">
        <v>147</v>
      </c>
      <c r="D44" s="53" t="s">
        <v>148</v>
      </c>
      <c r="E44" s="53" t="s">
        <v>168</v>
      </c>
      <c r="F44" s="53" t="s">
        <v>169</v>
      </c>
      <c r="G44" s="53" t="s">
        <v>170</v>
      </c>
      <c r="H44" s="28" t="s">
        <v>152</v>
      </c>
      <c r="I44" s="81" t="s">
        <v>104</v>
      </c>
      <c r="J44" s="311" t="s">
        <v>153</v>
      </c>
    </row>
    <row r="45" spans="1:27" ht="15" customHeight="1" x14ac:dyDescent="0.2">
      <c r="A45" s="144">
        <v>1</v>
      </c>
      <c r="B45" s="83" t="s">
        <v>14</v>
      </c>
      <c r="C45" s="232">
        <v>13</v>
      </c>
      <c r="D45" s="235">
        <v>37</v>
      </c>
      <c r="E45" s="235">
        <v>4</v>
      </c>
      <c r="F45" s="235">
        <v>0</v>
      </c>
      <c r="G45" s="235">
        <v>0</v>
      </c>
      <c r="H45" s="233">
        <v>0</v>
      </c>
      <c r="I45" s="336">
        <f t="shared" ref="I45:I59" si="0">SUM(C45:H45)</f>
        <v>54</v>
      </c>
      <c r="J45" s="564">
        <f t="shared" ref="J45:J60" si="1">C45/I45</f>
        <v>0.24074074074074073</v>
      </c>
    </row>
    <row r="46" spans="1:27" ht="15" customHeight="1" x14ac:dyDescent="0.2">
      <c r="A46" s="428">
        <v>2</v>
      </c>
      <c r="B46" s="57" t="s">
        <v>15</v>
      </c>
      <c r="C46" s="234">
        <v>2</v>
      </c>
      <c r="D46" s="173">
        <v>16</v>
      </c>
      <c r="E46" s="173">
        <v>12</v>
      </c>
      <c r="F46" s="173">
        <v>2</v>
      </c>
      <c r="G46" s="173">
        <v>1</v>
      </c>
      <c r="H46" s="174">
        <v>0</v>
      </c>
      <c r="I46" s="337">
        <f t="shared" si="0"/>
        <v>33</v>
      </c>
      <c r="J46" s="565">
        <f t="shared" si="1"/>
        <v>6.0606060606060608E-2</v>
      </c>
    </row>
    <row r="47" spans="1:27" ht="15" customHeight="1" x14ac:dyDescent="0.2">
      <c r="A47" s="428">
        <v>3</v>
      </c>
      <c r="B47" s="57" t="s">
        <v>17</v>
      </c>
      <c r="C47" s="234">
        <v>6</v>
      </c>
      <c r="D47" s="173">
        <v>18</v>
      </c>
      <c r="E47" s="173">
        <v>10</v>
      </c>
      <c r="F47" s="173">
        <v>1</v>
      </c>
      <c r="G47" s="173">
        <v>0</v>
      </c>
      <c r="H47" s="174">
        <v>0</v>
      </c>
      <c r="I47" s="337">
        <f t="shared" si="0"/>
        <v>35</v>
      </c>
      <c r="J47" s="565">
        <f t="shared" si="1"/>
        <v>0.17142857142857143</v>
      </c>
    </row>
    <row r="48" spans="1:27" ht="15" customHeight="1" x14ac:dyDescent="0.2">
      <c r="A48" s="428">
        <v>4</v>
      </c>
      <c r="B48" s="57" t="s">
        <v>18</v>
      </c>
      <c r="C48" s="234">
        <v>37</v>
      </c>
      <c r="D48" s="173">
        <v>33</v>
      </c>
      <c r="E48" s="173">
        <v>27</v>
      </c>
      <c r="F48" s="173">
        <v>7</v>
      </c>
      <c r="G48" s="173">
        <v>5</v>
      </c>
      <c r="H48" s="174">
        <v>0</v>
      </c>
      <c r="I48" s="337">
        <f t="shared" si="0"/>
        <v>109</v>
      </c>
      <c r="J48" s="565">
        <f t="shared" si="1"/>
        <v>0.33944954128440369</v>
      </c>
    </row>
    <row r="49" spans="1:12" ht="15" customHeight="1" x14ac:dyDescent="0.2">
      <c r="A49" s="428">
        <v>5</v>
      </c>
      <c r="B49" s="57" t="s">
        <v>19</v>
      </c>
      <c r="C49" s="234">
        <v>42</v>
      </c>
      <c r="D49" s="173">
        <v>8</v>
      </c>
      <c r="E49" s="173">
        <v>12</v>
      </c>
      <c r="F49" s="173">
        <v>1</v>
      </c>
      <c r="G49" s="173">
        <v>0</v>
      </c>
      <c r="H49" s="174">
        <v>0</v>
      </c>
      <c r="I49" s="337">
        <f t="shared" si="0"/>
        <v>63</v>
      </c>
      <c r="J49" s="565">
        <f t="shared" si="1"/>
        <v>0.66666666666666663</v>
      </c>
    </row>
    <row r="50" spans="1:12" ht="15" customHeight="1" x14ac:dyDescent="0.2">
      <c r="A50" s="428">
        <v>6</v>
      </c>
      <c r="B50" s="57" t="s">
        <v>20</v>
      </c>
      <c r="C50" s="234">
        <v>0</v>
      </c>
      <c r="D50" s="173">
        <v>2</v>
      </c>
      <c r="E50" s="173">
        <v>0</v>
      </c>
      <c r="F50" s="173">
        <v>0</v>
      </c>
      <c r="G50" s="173">
        <v>0</v>
      </c>
      <c r="H50" s="174">
        <v>0</v>
      </c>
      <c r="I50" s="337">
        <f t="shared" si="0"/>
        <v>2</v>
      </c>
      <c r="J50" s="565">
        <f t="shared" si="1"/>
        <v>0</v>
      </c>
    </row>
    <row r="51" spans="1:12" ht="15" customHeight="1" x14ac:dyDescent="0.2">
      <c r="A51" s="428">
        <v>7</v>
      </c>
      <c r="B51" s="57" t="s">
        <v>21</v>
      </c>
      <c r="C51" s="234">
        <v>26</v>
      </c>
      <c r="D51" s="173">
        <v>21</v>
      </c>
      <c r="E51" s="173">
        <v>3</v>
      </c>
      <c r="F51" s="173">
        <v>3</v>
      </c>
      <c r="G51" s="173">
        <v>0</v>
      </c>
      <c r="H51" s="174">
        <v>0</v>
      </c>
      <c r="I51" s="337">
        <f t="shared" si="0"/>
        <v>53</v>
      </c>
      <c r="J51" s="565">
        <f t="shared" si="1"/>
        <v>0.49056603773584906</v>
      </c>
    </row>
    <row r="52" spans="1:12" ht="15" customHeight="1" x14ac:dyDescent="0.2">
      <c r="A52" s="428">
        <v>8</v>
      </c>
      <c r="B52" s="57" t="s">
        <v>22</v>
      </c>
      <c r="C52" s="234">
        <v>33</v>
      </c>
      <c r="D52" s="173">
        <v>4</v>
      </c>
      <c r="E52" s="173">
        <v>0</v>
      </c>
      <c r="F52" s="173">
        <v>0</v>
      </c>
      <c r="G52" s="173">
        <v>0</v>
      </c>
      <c r="H52" s="174">
        <v>0</v>
      </c>
      <c r="I52" s="337">
        <f t="shared" si="0"/>
        <v>37</v>
      </c>
      <c r="J52" s="565">
        <f t="shared" si="1"/>
        <v>0.89189189189189189</v>
      </c>
    </row>
    <row r="53" spans="1:12" ht="15" customHeight="1" x14ac:dyDescent="0.2">
      <c r="A53" s="428">
        <v>9</v>
      </c>
      <c r="B53" s="57" t="s">
        <v>23</v>
      </c>
      <c r="C53" s="234">
        <v>1</v>
      </c>
      <c r="D53" s="173">
        <v>15</v>
      </c>
      <c r="E53" s="173">
        <v>7</v>
      </c>
      <c r="F53" s="173">
        <v>1</v>
      </c>
      <c r="G53" s="173">
        <v>0</v>
      </c>
      <c r="H53" s="174">
        <v>0</v>
      </c>
      <c r="I53" s="337">
        <f t="shared" si="0"/>
        <v>24</v>
      </c>
      <c r="J53" s="565">
        <f t="shared" si="1"/>
        <v>4.1666666666666664E-2</v>
      </c>
    </row>
    <row r="54" spans="1:12" ht="15" customHeight="1" x14ac:dyDescent="0.2">
      <c r="A54" s="428">
        <v>10</v>
      </c>
      <c r="B54" s="57" t="s">
        <v>24</v>
      </c>
      <c r="C54" s="234">
        <v>0</v>
      </c>
      <c r="D54" s="173">
        <v>1</v>
      </c>
      <c r="E54" s="173">
        <v>4</v>
      </c>
      <c r="F54" s="173">
        <v>1</v>
      </c>
      <c r="G54" s="173">
        <v>0</v>
      </c>
      <c r="H54" s="174">
        <v>0</v>
      </c>
      <c r="I54" s="337">
        <f t="shared" si="0"/>
        <v>6</v>
      </c>
      <c r="J54" s="565">
        <f t="shared" si="1"/>
        <v>0</v>
      </c>
    </row>
    <row r="55" spans="1:12" ht="15" customHeight="1" x14ac:dyDescent="0.2">
      <c r="A55" s="428">
        <v>11</v>
      </c>
      <c r="B55" s="57" t="s">
        <v>25</v>
      </c>
      <c r="C55" s="234">
        <v>0</v>
      </c>
      <c r="D55" s="173">
        <v>8</v>
      </c>
      <c r="E55" s="173">
        <v>9</v>
      </c>
      <c r="F55" s="173">
        <v>4</v>
      </c>
      <c r="G55" s="173">
        <v>0</v>
      </c>
      <c r="H55" s="174">
        <v>0</v>
      </c>
      <c r="I55" s="337">
        <f t="shared" si="0"/>
        <v>21</v>
      </c>
      <c r="J55" s="565">
        <f t="shared" si="1"/>
        <v>0</v>
      </c>
    </row>
    <row r="56" spans="1:12" ht="15" customHeight="1" x14ac:dyDescent="0.2">
      <c r="A56" s="428">
        <v>12</v>
      </c>
      <c r="B56" s="57" t="s">
        <v>26</v>
      </c>
      <c r="C56" s="234">
        <v>2</v>
      </c>
      <c r="D56" s="173">
        <v>8</v>
      </c>
      <c r="E56" s="173">
        <v>10</v>
      </c>
      <c r="F56" s="173">
        <v>1</v>
      </c>
      <c r="G56" s="173">
        <v>0</v>
      </c>
      <c r="H56" s="174">
        <v>0</v>
      </c>
      <c r="I56" s="337">
        <f t="shared" si="0"/>
        <v>21</v>
      </c>
      <c r="J56" s="565">
        <f t="shared" si="1"/>
        <v>9.5238095238095233E-2</v>
      </c>
    </row>
    <row r="57" spans="1:12" ht="15" customHeight="1" x14ac:dyDescent="0.2">
      <c r="A57" s="428">
        <v>13</v>
      </c>
      <c r="B57" s="57" t="s">
        <v>27</v>
      </c>
      <c r="C57" s="234">
        <v>1</v>
      </c>
      <c r="D57" s="173">
        <v>2</v>
      </c>
      <c r="E57" s="173">
        <v>18</v>
      </c>
      <c r="F57" s="173">
        <v>2</v>
      </c>
      <c r="G57" s="173">
        <v>0</v>
      </c>
      <c r="H57" s="174">
        <v>0</v>
      </c>
      <c r="I57" s="337">
        <f t="shared" si="0"/>
        <v>23</v>
      </c>
      <c r="J57" s="565">
        <f t="shared" si="1"/>
        <v>4.3478260869565216E-2</v>
      </c>
      <c r="L57" t="s">
        <v>16</v>
      </c>
    </row>
    <row r="58" spans="1:12" ht="15" customHeight="1" x14ac:dyDescent="0.2">
      <c r="A58" s="428">
        <v>14</v>
      </c>
      <c r="B58" s="57" t="s">
        <v>171</v>
      </c>
      <c r="C58" s="234">
        <v>0</v>
      </c>
      <c r="D58" s="173">
        <v>2</v>
      </c>
      <c r="E58" s="173">
        <v>3</v>
      </c>
      <c r="F58" s="173">
        <v>0</v>
      </c>
      <c r="G58" s="173">
        <v>0</v>
      </c>
      <c r="H58" s="174">
        <v>0</v>
      </c>
      <c r="I58" s="337">
        <f t="shared" si="0"/>
        <v>5</v>
      </c>
      <c r="J58" s="565">
        <f t="shared" si="1"/>
        <v>0</v>
      </c>
    </row>
    <row r="59" spans="1:12" s="9" customFormat="1" ht="15" customHeight="1" thickBot="1" x14ac:dyDescent="0.25">
      <c r="A59" s="430">
        <v>15</v>
      </c>
      <c r="B59" s="424" t="s">
        <v>29</v>
      </c>
      <c r="C59" s="163">
        <v>2</v>
      </c>
      <c r="D59" s="175">
        <v>20</v>
      </c>
      <c r="E59" s="175">
        <v>17</v>
      </c>
      <c r="F59" s="175">
        <v>3</v>
      </c>
      <c r="G59" s="175">
        <v>1</v>
      </c>
      <c r="H59" s="176">
        <v>0</v>
      </c>
      <c r="I59" s="338">
        <f t="shared" si="0"/>
        <v>43</v>
      </c>
      <c r="J59" s="1082">
        <f t="shared" si="1"/>
        <v>4.6511627906976744E-2</v>
      </c>
    </row>
    <row r="60" spans="1:12" s="357" customFormat="1" ht="15" customHeight="1" thickBot="1" x14ac:dyDescent="0.25">
      <c r="A60" s="1117"/>
      <c r="B60" s="1118" t="s">
        <v>490</v>
      </c>
      <c r="C60" s="1109">
        <f t="shared" ref="C60:I60" si="2">SUM(C45:C59)</f>
        <v>165</v>
      </c>
      <c r="D60" s="1104">
        <f t="shared" si="2"/>
        <v>195</v>
      </c>
      <c r="E60" s="1104">
        <f t="shared" si="2"/>
        <v>136</v>
      </c>
      <c r="F60" s="1104">
        <f t="shared" si="2"/>
        <v>26</v>
      </c>
      <c r="G60" s="1104">
        <f t="shared" si="2"/>
        <v>7</v>
      </c>
      <c r="H60" s="1114">
        <f t="shared" si="2"/>
        <v>0</v>
      </c>
      <c r="I60" s="1121">
        <f t="shared" si="2"/>
        <v>529</v>
      </c>
      <c r="J60" s="1120">
        <f t="shared" si="1"/>
        <v>0.31190926275992437</v>
      </c>
      <c r="K60" s="356"/>
      <c r="L60" s="357" t="s">
        <v>16</v>
      </c>
    </row>
    <row r="61" spans="1:12" s="58" customFormat="1" ht="15" customHeight="1" x14ac:dyDescent="0.2">
      <c r="A61" s="1127"/>
      <c r="B61" s="1128" t="s">
        <v>155</v>
      </c>
      <c r="C61" s="167">
        <v>83</v>
      </c>
      <c r="D61" s="1124">
        <v>216</v>
      </c>
      <c r="E61" s="1124">
        <v>106</v>
      </c>
      <c r="F61" s="1124">
        <v>26</v>
      </c>
      <c r="G61" s="1124">
        <v>14</v>
      </c>
      <c r="H61" s="168">
        <v>0</v>
      </c>
      <c r="I61" s="1601">
        <v>445</v>
      </c>
      <c r="J61" s="1586">
        <v>0.1865168539325843</v>
      </c>
      <c r="K61" s="364"/>
      <c r="L61" s="58" t="s">
        <v>16</v>
      </c>
    </row>
    <row r="62" spans="1:12" s="58" customFormat="1" ht="15" customHeight="1" x14ac:dyDescent="0.2">
      <c r="A62" s="428"/>
      <c r="B62" s="57" t="s">
        <v>156</v>
      </c>
      <c r="C62" s="234">
        <v>124</v>
      </c>
      <c r="D62" s="173">
        <v>284</v>
      </c>
      <c r="E62" s="173">
        <v>121</v>
      </c>
      <c r="F62" s="173">
        <v>42</v>
      </c>
      <c r="G62" s="134">
        <v>25</v>
      </c>
      <c r="H62" s="216">
        <v>3</v>
      </c>
      <c r="I62" s="337">
        <v>599</v>
      </c>
      <c r="J62" s="565">
        <v>0.2070116861435726</v>
      </c>
      <c r="K62" s="364"/>
      <c r="L62" s="58" t="s">
        <v>16</v>
      </c>
    </row>
    <row r="63" spans="1:12" s="58" customFormat="1" ht="15" customHeight="1" x14ac:dyDescent="0.2">
      <c r="A63" s="428"/>
      <c r="B63" s="57" t="s">
        <v>157</v>
      </c>
      <c r="C63" s="234">
        <v>120</v>
      </c>
      <c r="D63" s="173">
        <v>347</v>
      </c>
      <c r="E63" s="173">
        <v>158</v>
      </c>
      <c r="F63" s="173">
        <v>73</v>
      </c>
      <c r="G63" s="134">
        <v>42</v>
      </c>
      <c r="H63" s="216">
        <v>9</v>
      </c>
      <c r="I63" s="337">
        <v>749</v>
      </c>
      <c r="J63" s="565">
        <v>0.1602136181575434</v>
      </c>
      <c r="K63" s="364"/>
      <c r="L63" s="58" t="s">
        <v>16</v>
      </c>
    </row>
    <row r="64" spans="1:12" s="58" customFormat="1" ht="15" customHeight="1" x14ac:dyDescent="0.2">
      <c r="A64" s="428"/>
      <c r="B64" s="57" t="s">
        <v>158</v>
      </c>
      <c r="C64" s="234">
        <v>106</v>
      </c>
      <c r="D64" s="173">
        <v>208</v>
      </c>
      <c r="E64" s="173">
        <v>152</v>
      </c>
      <c r="F64" s="173">
        <v>53</v>
      </c>
      <c r="G64" s="134">
        <v>46</v>
      </c>
      <c r="H64" s="216">
        <v>2</v>
      </c>
      <c r="I64" s="337">
        <v>567</v>
      </c>
      <c r="J64" s="565">
        <v>0.1869488536155203</v>
      </c>
      <c r="K64" s="364"/>
      <c r="L64" s="58" t="s">
        <v>16</v>
      </c>
    </row>
    <row r="65" spans="1:12" s="58" customFormat="1" ht="15" customHeight="1" thickBot="1" x14ac:dyDescent="0.25">
      <c r="A65" s="458"/>
      <c r="B65" s="119" t="s">
        <v>159</v>
      </c>
      <c r="C65" s="163">
        <v>64</v>
      </c>
      <c r="D65" s="175">
        <v>207</v>
      </c>
      <c r="E65" s="175">
        <v>141</v>
      </c>
      <c r="F65" s="175">
        <v>66</v>
      </c>
      <c r="G65" s="135">
        <v>27</v>
      </c>
      <c r="H65" s="218">
        <v>8</v>
      </c>
      <c r="I65" s="1084">
        <v>513</v>
      </c>
      <c r="J65" s="566">
        <v>0.12475633528265111</v>
      </c>
      <c r="K65" s="364"/>
      <c r="L65" s="58" t="s">
        <v>16</v>
      </c>
    </row>
    <row r="66" spans="1:12" s="58" customFormat="1" ht="15" customHeight="1" x14ac:dyDescent="0.2">
      <c r="A66" s="1606" t="s">
        <v>163</v>
      </c>
      <c r="B66" s="1594"/>
      <c r="C66" s="1595"/>
      <c r="D66" s="1595"/>
      <c r="E66" s="1595"/>
      <c r="F66" s="1595"/>
      <c r="G66" s="1596"/>
      <c r="H66" s="1596"/>
      <c r="I66" s="1597"/>
      <c r="J66" s="1598"/>
      <c r="K66" s="364"/>
      <c r="L66" s="58" t="s">
        <v>16</v>
      </c>
    </row>
    <row r="67" spans="1:12" s="58" customFormat="1" ht="15" customHeight="1" x14ac:dyDescent="0.2">
      <c r="A67" s="1593"/>
      <c r="B67" s="1594"/>
      <c r="C67" s="1596"/>
      <c r="D67" s="1596"/>
      <c r="E67" s="1596"/>
      <c r="F67" s="1596"/>
      <c r="G67" s="1596"/>
      <c r="H67" s="1596"/>
      <c r="I67" s="1597"/>
      <c r="J67" s="1598"/>
      <c r="K67" s="364"/>
    </row>
    <row r="68" spans="1:12" s="58" customFormat="1" ht="15" customHeight="1" x14ac:dyDescent="0.2">
      <c r="A68" s="1593"/>
      <c r="B68" s="1594"/>
      <c r="C68" s="1596"/>
      <c r="D68" s="1596"/>
      <c r="E68" s="1596"/>
      <c r="F68" s="1596"/>
      <c r="G68" s="1596"/>
      <c r="H68" s="1596"/>
      <c r="I68" s="1597"/>
      <c r="J68" s="1598"/>
      <c r="K68" s="334"/>
    </row>
    <row r="69" spans="1:12" s="9" customFormat="1" ht="15" hidden="1" customHeight="1" outlineLevel="1" x14ac:dyDescent="0.2">
      <c r="A69" s="1593"/>
      <c r="B69" s="1594"/>
      <c r="C69" s="1596"/>
      <c r="D69" s="1596"/>
      <c r="E69" s="1596"/>
      <c r="F69" s="1596"/>
      <c r="G69" s="1596"/>
      <c r="H69" s="1596"/>
      <c r="I69" s="1596"/>
      <c r="J69" s="1598"/>
    </row>
    <row r="70" spans="1:12" ht="26.25" customHeight="1" collapsed="1" x14ac:dyDescent="0.2">
      <c r="A70" s="1599"/>
      <c r="B70" s="1600"/>
      <c r="C70" s="1600"/>
      <c r="D70" s="1600"/>
      <c r="E70" s="1600"/>
      <c r="F70" s="1600"/>
      <c r="G70" s="1600"/>
      <c r="H70" s="1600"/>
      <c r="I70" s="1600"/>
      <c r="J70" s="1600"/>
    </row>
    <row r="71" spans="1:12" x14ac:dyDescent="0.2">
      <c r="A71" s="1581"/>
    </row>
    <row r="72" spans="1:12" x14ac:dyDescent="0.2">
      <c r="B72" s="1581"/>
    </row>
    <row r="73" spans="1:12" s="9" customFormat="1" ht="19.7" hidden="1" customHeight="1" thickBot="1" x14ac:dyDescent="0.25">
      <c r="A73" s="7"/>
      <c r="B73" s="8" t="s">
        <v>122</v>
      </c>
      <c r="C73" s="16">
        <v>78</v>
      </c>
      <c r="D73" s="16">
        <v>196</v>
      </c>
      <c r="E73" s="16">
        <v>116</v>
      </c>
      <c r="F73" s="16">
        <v>64</v>
      </c>
      <c r="G73" s="16">
        <v>23</v>
      </c>
      <c r="H73" s="16">
        <v>2</v>
      </c>
      <c r="I73" s="16">
        <v>479</v>
      </c>
      <c r="J73" s="22">
        <v>0.162839248434238</v>
      </c>
    </row>
    <row r="74" spans="1:12" s="9" customFormat="1" ht="19.7" hidden="1" customHeight="1" thickBot="1" x14ac:dyDescent="0.25">
      <c r="A74" s="7"/>
      <c r="B74" s="8" t="s">
        <v>68</v>
      </c>
      <c r="C74" s="16">
        <v>93</v>
      </c>
      <c r="D74" s="16">
        <v>182</v>
      </c>
      <c r="E74" s="16">
        <v>126</v>
      </c>
      <c r="F74" s="16">
        <v>44</v>
      </c>
      <c r="G74" s="16">
        <v>23</v>
      </c>
      <c r="H74" s="16">
        <v>5</v>
      </c>
      <c r="I74" s="16">
        <v>473</v>
      </c>
      <c r="J74" s="22">
        <v>0.19661733615221991</v>
      </c>
    </row>
    <row r="75" spans="1:12" s="9" customFormat="1" ht="19.7" hidden="1" customHeight="1" thickBot="1" x14ac:dyDescent="0.25">
      <c r="A75" s="7"/>
      <c r="B75" s="8" t="s">
        <v>69</v>
      </c>
      <c r="C75" s="16">
        <v>134</v>
      </c>
      <c r="D75" s="16">
        <v>267</v>
      </c>
      <c r="E75" s="16">
        <v>188</v>
      </c>
      <c r="F75" s="16">
        <v>65</v>
      </c>
      <c r="G75" s="16">
        <v>14</v>
      </c>
      <c r="H75" s="16">
        <v>2</v>
      </c>
      <c r="I75" s="16">
        <v>670</v>
      </c>
      <c r="J75" s="22">
        <v>0.2</v>
      </c>
    </row>
    <row r="76" spans="1:12" s="9" customFormat="1" ht="19.7" hidden="1" customHeight="1" thickBot="1" x14ac:dyDescent="0.25">
      <c r="A76" s="7"/>
      <c r="B76" s="8" t="s">
        <v>70</v>
      </c>
      <c r="C76" s="16">
        <v>169</v>
      </c>
      <c r="D76" s="16">
        <v>420</v>
      </c>
      <c r="E76" s="16">
        <v>112</v>
      </c>
      <c r="F76" s="16">
        <v>42</v>
      </c>
      <c r="G76" s="16">
        <v>15</v>
      </c>
      <c r="H76" s="16">
        <v>1</v>
      </c>
      <c r="I76" s="16">
        <v>759</v>
      </c>
      <c r="J76" s="22">
        <v>0.22266139657444009</v>
      </c>
    </row>
    <row r="77" spans="1:12" ht="13.5" hidden="1" customHeight="1" thickBot="1" x14ac:dyDescent="0.25">
      <c r="A77" s="7"/>
      <c r="B77" s="8" t="s">
        <v>71</v>
      </c>
      <c r="C77" s="16">
        <v>160</v>
      </c>
      <c r="D77" s="16">
        <v>517</v>
      </c>
      <c r="E77" s="16">
        <v>140</v>
      </c>
      <c r="F77" s="16">
        <v>39</v>
      </c>
      <c r="G77" s="16">
        <v>10</v>
      </c>
      <c r="H77" s="16">
        <v>1</v>
      </c>
      <c r="I77" s="16">
        <v>867</v>
      </c>
      <c r="J77" s="22">
        <v>0.1845444059976932</v>
      </c>
    </row>
    <row r="78" spans="1:12" ht="13.5" hidden="1" customHeight="1" x14ac:dyDescent="0.2">
      <c r="A78" s="7"/>
      <c r="B78" s="8" t="s">
        <v>72</v>
      </c>
      <c r="C78" s="16">
        <v>193</v>
      </c>
      <c r="D78" s="16">
        <v>599</v>
      </c>
      <c r="E78" s="16">
        <v>179</v>
      </c>
      <c r="F78" s="16">
        <v>51</v>
      </c>
      <c r="G78" s="16">
        <v>20</v>
      </c>
      <c r="H78" s="16">
        <v>1</v>
      </c>
      <c r="I78" s="16">
        <v>1043</v>
      </c>
      <c r="J78" s="22">
        <v>0.18504314477468839</v>
      </c>
    </row>
  </sheetData>
  <mergeCells count="3">
    <mergeCell ref="C7:H7"/>
    <mergeCell ref="C43:H43"/>
    <mergeCell ref="A70:J7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1">
    <tabColor rgb="FFFF0000"/>
  </sheetPr>
  <dimension ref="A1:AD44"/>
  <sheetViews>
    <sheetView showGridLines="0" topLeftCell="A2" zoomScaleNormal="100" workbookViewId="0">
      <selection activeCell="M30" sqref="M30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172</v>
      </c>
    </row>
    <row r="5" spans="1:30" x14ac:dyDescent="0.2">
      <c r="A5" s="1"/>
    </row>
    <row r="6" spans="1:30" x14ac:dyDescent="0.2">
      <c r="A6" s="1"/>
    </row>
    <row r="7" spans="1:30" s="4" customFormat="1" ht="26.25" customHeight="1" thickBot="1" x14ac:dyDescent="0.25">
      <c r="A7" s="3" t="s">
        <v>173</v>
      </c>
    </row>
    <row r="8" spans="1:30" s="4" customFormat="1" ht="54" customHeight="1" thickBot="1" x14ac:dyDescent="0.25">
      <c r="A8" s="11" t="s">
        <v>3</v>
      </c>
      <c r="B8" s="18" t="s">
        <v>4</v>
      </c>
      <c r="C8" s="15" t="s">
        <v>174</v>
      </c>
      <c r="D8" s="19" t="s">
        <v>175</v>
      </c>
      <c r="E8" s="20" t="s">
        <v>176</v>
      </c>
    </row>
    <row r="9" spans="1:30" ht="15" customHeight="1" x14ac:dyDescent="0.2">
      <c r="A9" s="402">
        <v>1</v>
      </c>
      <c r="B9" s="83" t="s">
        <v>14</v>
      </c>
      <c r="C9" s="795">
        <v>5</v>
      </c>
      <c r="D9" s="796">
        <v>1</v>
      </c>
      <c r="E9" s="797">
        <v>0</v>
      </c>
      <c r="G9" s="305"/>
      <c r="H9" s="305"/>
      <c r="I9" s="305"/>
      <c r="J9" s="305"/>
      <c r="K9" s="305"/>
      <c r="L9" s="317"/>
      <c r="M9" s="305"/>
      <c r="N9" s="317"/>
      <c r="O9" s="317"/>
      <c r="P9" s="305"/>
      <c r="Q9" s="305"/>
      <c r="R9" s="305"/>
      <c r="S9" s="305"/>
      <c r="T9" s="317"/>
      <c r="U9" s="305"/>
      <c r="V9" s="560"/>
      <c r="W9" s="560"/>
    </row>
    <row r="10" spans="1:30" ht="15" customHeight="1" x14ac:dyDescent="0.2">
      <c r="A10" s="51">
        <v>2</v>
      </c>
      <c r="B10" s="57" t="s">
        <v>15</v>
      </c>
      <c r="C10" s="1025">
        <v>6</v>
      </c>
      <c r="D10" s="327">
        <v>1</v>
      </c>
      <c r="E10" s="1026">
        <v>1</v>
      </c>
      <c r="G10" s="305"/>
      <c r="H10" s="305"/>
      <c r="I10" s="305"/>
      <c r="J10" s="305"/>
      <c r="K10" s="305"/>
      <c r="L10" s="317"/>
      <c r="M10" s="305"/>
      <c r="N10" s="317"/>
      <c r="O10" s="317"/>
      <c r="P10" s="305"/>
      <c r="Q10" s="305"/>
      <c r="R10" s="305"/>
      <c r="S10" s="305"/>
      <c r="T10" s="317"/>
      <c r="U10" s="305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51">
        <v>3</v>
      </c>
      <c r="B11" s="57" t="s">
        <v>17</v>
      </c>
      <c r="C11" s="1025">
        <v>5</v>
      </c>
      <c r="D11" s="327">
        <v>1</v>
      </c>
      <c r="E11" s="1026">
        <v>1</v>
      </c>
      <c r="G11" s="305"/>
      <c r="H11" s="305"/>
      <c r="I11" s="305"/>
      <c r="J11" s="305"/>
      <c r="K11" s="305"/>
      <c r="L11" s="317"/>
      <c r="M11" s="305"/>
      <c r="N11" s="317"/>
      <c r="O11" s="317"/>
      <c r="P11" s="305"/>
      <c r="Q11" s="305"/>
      <c r="R11" s="305"/>
      <c r="S11" s="305"/>
      <c r="T11" s="317"/>
      <c r="U11" s="305"/>
      <c r="V11" s="560"/>
      <c r="W11" s="560"/>
    </row>
    <row r="12" spans="1:30" ht="15" customHeight="1" x14ac:dyDescent="0.2">
      <c r="A12" s="51">
        <v>4</v>
      </c>
      <c r="B12" s="57" t="s">
        <v>18</v>
      </c>
      <c r="C12" s="1025">
        <v>5</v>
      </c>
      <c r="D12" s="327">
        <v>0</v>
      </c>
      <c r="E12" s="1026">
        <v>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51">
        <v>5</v>
      </c>
      <c r="B13" s="57" t="s">
        <v>19</v>
      </c>
      <c r="C13" s="1025">
        <v>7</v>
      </c>
      <c r="D13" s="327">
        <v>1</v>
      </c>
      <c r="E13" s="1026">
        <v>4</v>
      </c>
      <c r="J13" s="560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0"/>
      <c r="V13" s="560"/>
      <c r="W13" s="560"/>
    </row>
    <row r="14" spans="1:30" ht="15" customHeight="1" x14ac:dyDescent="0.2">
      <c r="A14" s="51">
        <v>6</v>
      </c>
      <c r="B14" s="57" t="s">
        <v>20</v>
      </c>
      <c r="C14" s="1025">
        <v>5</v>
      </c>
      <c r="D14" s="327">
        <v>1</v>
      </c>
      <c r="E14" s="1026">
        <v>4</v>
      </c>
      <c r="H14" t="s">
        <v>16</v>
      </c>
      <c r="N14"/>
    </row>
    <row r="15" spans="1:30" ht="15" customHeight="1" x14ac:dyDescent="0.2">
      <c r="A15" s="51">
        <v>7</v>
      </c>
      <c r="B15" s="57" t="s">
        <v>21</v>
      </c>
      <c r="C15" s="1025">
        <v>1</v>
      </c>
      <c r="D15" s="327">
        <v>0</v>
      </c>
      <c r="E15" s="1026">
        <v>0</v>
      </c>
      <c r="N15"/>
    </row>
    <row r="16" spans="1:30" ht="15" customHeight="1" x14ac:dyDescent="0.2">
      <c r="A16" s="51">
        <v>8</v>
      </c>
      <c r="B16" s="57" t="s">
        <v>22</v>
      </c>
      <c r="C16" s="1025">
        <v>4</v>
      </c>
      <c r="D16" s="327">
        <v>1</v>
      </c>
      <c r="E16" s="1026">
        <v>3</v>
      </c>
      <c r="N16"/>
    </row>
    <row r="17" spans="1:14" ht="15" customHeight="1" x14ac:dyDescent="0.2">
      <c r="A17" s="51">
        <v>9</v>
      </c>
      <c r="B17" s="57" t="s">
        <v>23</v>
      </c>
      <c r="C17" s="1025">
        <v>2</v>
      </c>
      <c r="D17" s="327">
        <v>0</v>
      </c>
      <c r="E17" s="1026">
        <v>0</v>
      </c>
      <c r="N17"/>
    </row>
    <row r="18" spans="1:14" ht="15" customHeight="1" x14ac:dyDescent="0.2">
      <c r="A18" s="51">
        <v>10</v>
      </c>
      <c r="B18" s="57" t="s">
        <v>24</v>
      </c>
      <c r="C18" s="1025">
        <v>5</v>
      </c>
      <c r="D18" s="327">
        <v>1</v>
      </c>
      <c r="E18" s="1026">
        <v>5</v>
      </c>
      <c r="N18"/>
    </row>
    <row r="19" spans="1:14" ht="15" customHeight="1" x14ac:dyDescent="0.2">
      <c r="A19" s="51">
        <v>11</v>
      </c>
      <c r="B19" s="57" t="s">
        <v>25</v>
      </c>
      <c r="C19" s="1025">
        <v>4</v>
      </c>
      <c r="D19" s="327">
        <v>0</v>
      </c>
      <c r="E19" s="1026">
        <v>2</v>
      </c>
      <c r="N19"/>
    </row>
    <row r="20" spans="1:14" ht="15" customHeight="1" x14ac:dyDescent="0.2">
      <c r="A20" s="51">
        <v>12</v>
      </c>
      <c r="B20" s="57" t="s">
        <v>26</v>
      </c>
      <c r="C20" s="1025">
        <v>3</v>
      </c>
      <c r="D20" s="327">
        <v>0</v>
      </c>
      <c r="E20" s="1026">
        <v>0</v>
      </c>
      <c r="N20"/>
    </row>
    <row r="21" spans="1:14" ht="15" customHeight="1" x14ac:dyDescent="0.2">
      <c r="A21" s="51">
        <v>13</v>
      </c>
      <c r="B21" s="57" t="s">
        <v>27</v>
      </c>
      <c r="C21" s="1025">
        <v>3</v>
      </c>
      <c r="D21" s="327">
        <v>0</v>
      </c>
      <c r="E21" s="1026">
        <v>0</v>
      </c>
      <c r="N21"/>
    </row>
    <row r="22" spans="1:14" ht="15" customHeight="1" x14ac:dyDescent="0.2">
      <c r="A22" s="51">
        <v>14</v>
      </c>
      <c r="B22" s="57" t="s">
        <v>28</v>
      </c>
      <c r="C22" s="1025">
        <v>5</v>
      </c>
      <c r="D22" s="327">
        <v>0</v>
      </c>
      <c r="E22" s="1026">
        <v>2</v>
      </c>
      <c r="N22"/>
    </row>
    <row r="23" spans="1:14" ht="15" customHeight="1" thickBot="1" x14ac:dyDescent="0.25">
      <c r="A23" s="423">
        <v>15</v>
      </c>
      <c r="B23" s="424" t="s">
        <v>29</v>
      </c>
      <c r="C23" s="1013">
        <v>6</v>
      </c>
      <c r="D23" s="1014">
        <v>0</v>
      </c>
      <c r="E23" s="1015">
        <v>2</v>
      </c>
      <c r="N23"/>
    </row>
    <row r="24" spans="1:14" ht="15" customHeight="1" x14ac:dyDescent="0.2">
      <c r="A24" s="452"/>
      <c r="B24" s="999" t="s">
        <v>491</v>
      </c>
      <c r="C24" s="1163">
        <f>SUM(C9:C23)/15</f>
        <v>4.4000000000000004</v>
      </c>
      <c r="D24" s="1164">
        <f t="shared" ref="D24" si="0">SUM(D9:D23)/15</f>
        <v>0.46666666666666667</v>
      </c>
      <c r="E24" s="1165">
        <f>SUM(E9:E23)/15</f>
        <v>1.7333333333333334</v>
      </c>
      <c r="N24"/>
    </row>
    <row r="25" spans="1:14" s="1499" customFormat="1" ht="15" customHeight="1" x14ac:dyDescent="0.2">
      <c r="A25" s="1588"/>
      <c r="B25" s="1589" t="s">
        <v>177</v>
      </c>
      <c r="C25" s="1590">
        <v>3.3333333333333335</v>
      </c>
      <c r="D25" s="1591">
        <v>0.33333333333333331</v>
      </c>
      <c r="E25" s="1592">
        <v>1.6666666666666667</v>
      </c>
    </row>
    <row r="26" spans="1:14" ht="15" customHeight="1" x14ac:dyDescent="0.2">
      <c r="A26" s="144"/>
      <c r="B26" s="83" t="s">
        <v>178</v>
      </c>
      <c r="C26" s="1025">
        <v>3.2666666666666666</v>
      </c>
      <c r="D26" s="327">
        <v>0.4</v>
      </c>
      <c r="E26" s="1026">
        <v>2.4333333333333331</v>
      </c>
      <c r="N26"/>
    </row>
    <row r="27" spans="1:14" ht="15" customHeight="1" x14ac:dyDescent="0.2">
      <c r="A27" s="144"/>
      <c r="B27" s="83" t="s">
        <v>179</v>
      </c>
      <c r="C27" s="1025">
        <v>4.4666666666666668</v>
      </c>
      <c r="D27" s="327">
        <v>0.33333333333333331</v>
      </c>
      <c r="E27" s="1026">
        <v>3.8</v>
      </c>
      <c r="N27"/>
    </row>
    <row r="28" spans="1:14" ht="15" customHeight="1" x14ac:dyDescent="0.2">
      <c r="A28" s="144"/>
      <c r="B28" s="83" t="s">
        <v>180</v>
      </c>
      <c r="C28" s="1025">
        <v>4.333333333333333</v>
      </c>
      <c r="D28" s="327">
        <v>0.26666666666666666</v>
      </c>
      <c r="E28" s="1026">
        <v>2.2666666666666666</v>
      </c>
      <c r="N28"/>
    </row>
    <row r="29" spans="1:14" ht="15" customHeight="1" x14ac:dyDescent="0.2">
      <c r="A29" s="144"/>
      <c r="B29" s="83" t="s">
        <v>181</v>
      </c>
      <c r="C29" s="1025">
        <v>4.2</v>
      </c>
      <c r="D29" s="327">
        <v>0.33333333333333331</v>
      </c>
      <c r="E29" s="1026">
        <v>2</v>
      </c>
      <c r="N29"/>
    </row>
    <row r="30" spans="1:14" ht="15" customHeight="1" x14ac:dyDescent="0.2">
      <c r="A30" s="428"/>
      <c r="B30" s="57" t="s">
        <v>182</v>
      </c>
      <c r="C30" s="798">
        <v>3.6666666666666665</v>
      </c>
      <c r="D30" s="323">
        <v>6.6666666666666666E-2</v>
      </c>
      <c r="E30" s="799">
        <v>2.3333333333333335</v>
      </c>
      <c r="N30"/>
    </row>
    <row r="31" spans="1:14" ht="15" customHeight="1" x14ac:dyDescent="0.2">
      <c r="A31" s="428"/>
      <c r="B31" s="57" t="s">
        <v>183</v>
      </c>
      <c r="C31" s="798">
        <v>4.8</v>
      </c>
      <c r="D31" s="323">
        <v>0.13333333333333333</v>
      </c>
      <c r="E31" s="799">
        <v>2.3333333333333335</v>
      </c>
      <c r="N31"/>
    </row>
    <row r="32" spans="1:14" ht="15" customHeight="1" thickBot="1" x14ac:dyDescent="0.25">
      <c r="A32" s="458"/>
      <c r="B32" s="119" t="s">
        <v>184</v>
      </c>
      <c r="C32" s="339">
        <v>4.2666666666666666</v>
      </c>
      <c r="D32" s="340">
        <v>0.13333333333333333</v>
      </c>
      <c r="E32" s="123">
        <v>2.3333333333333335</v>
      </c>
      <c r="N32"/>
    </row>
    <row r="33" spans="1:14" ht="15" customHeight="1" thickBot="1" x14ac:dyDescent="0.25">
      <c r="A33" s="1012"/>
      <c r="B33" s="568" t="s">
        <v>185</v>
      </c>
      <c r="C33" s="1013">
        <v>4</v>
      </c>
      <c r="D33" s="1014">
        <v>6.6666666666666666E-2</v>
      </c>
      <c r="E33" s="1015">
        <v>2</v>
      </c>
      <c r="N33"/>
    </row>
    <row r="34" spans="1:14" ht="15" hidden="1" customHeight="1" outlineLevel="1" thickBot="1" x14ac:dyDescent="0.25">
      <c r="A34" s="738"/>
      <c r="B34" s="782" t="s">
        <v>186</v>
      </c>
      <c r="C34" s="739">
        <v>4.5333333333333332</v>
      </c>
      <c r="D34" s="740">
        <v>0.13333333333333333</v>
      </c>
      <c r="E34" s="741">
        <v>2.6666666666666665</v>
      </c>
      <c r="N34"/>
    </row>
    <row r="35" spans="1:14" ht="15" hidden="1" customHeight="1" outlineLevel="1" thickBot="1" x14ac:dyDescent="0.25">
      <c r="A35" s="738"/>
      <c r="B35" s="568" t="s">
        <v>187</v>
      </c>
      <c r="C35" s="739">
        <v>4.4666666666666668</v>
      </c>
      <c r="D35" s="740">
        <v>0.13333333333333333</v>
      </c>
      <c r="E35" s="741">
        <v>2.6666666666666665</v>
      </c>
      <c r="N35"/>
    </row>
    <row r="36" spans="1:14" ht="15" hidden="1" customHeight="1" outlineLevel="1" x14ac:dyDescent="0.2">
      <c r="A36" s="144"/>
      <c r="B36" s="145" t="s">
        <v>188</v>
      </c>
      <c r="C36" s="114">
        <v>4.333333333333333</v>
      </c>
      <c r="D36" s="115">
        <v>0.13333333333333333</v>
      </c>
      <c r="E36" s="146">
        <v>2.0666666666666669</v>
      </c>
      <c r="N36"/>
    </row>
    <row r="37" spans="1:14" ht="15" hidden="1" customHeight="1" outlineLevel="1" x14ac:dyDescent="0.2">
      <c r="A37" s="112"/>
      <c r="B37" s="562" t="s">
        <v>189</v>
      </c>
      <c r="C37" s="95">
        <v>4.0999999999999996</v>
      </c>
      <c r="D37" s="96">
        <v>0.2</v>
      </c>
      <c r="E37" s="118">
        <v>2.0333333333333332</v>
      </c>
      <c r="N37"/>
    </row>
    <row r="38" spans="1:14" ht="15" hidden="1" customHeight="1" outlineLevel="1" thickBot="1" x14ac:dyDescent="0.25">
      <c r="A38" s="113"/>
      <c r="B38" s="119" t="s">
        <v>190</v>
      </c>
      <c r="C38" s="120">
        <v>4.7333333333333334</v>
      </c>
      <c r="D38" s="121">
        <v>0.2</v>
      </c>
      <c r="E38" s="122">
        <v>2.2000000000000002</v>
      </c>
      <c r="N38"/>
    </row>
    <row r="39" spans="1:14" ht="15" hidden="1" customHeight="1" outlineLevel="1" x14ac:dyDescent="0.2">
      <c r="A39" s="109"/>
      <c r="B39" s="117" t="s">
        <v>191</v>
      </c>
      <c r="C39" s="114">
        <v>4.666666666666667</v>
      </c>
      <c r="D39" s="115">
        <v>0.2</v>
      </c>
      <c r="E39" s="116">
        <v>1.5333333333333334</v>
      </c>
      <c r="N39"/>
    </row>
    <row r="40" spans="1:14" ht="15" hidden="1" customHeight="1" outlineLevel="1" x14ac:dyDescent="0.2">
      <c r="A40" s="73"/>
      <c r="B40" s="82" t="s">
        <v>192</v>
      </c>
      <c r="C40" s="95">
        <v>4.2666666666666666</v>
      </c>
      <c r="D40" s="96">
        <v>6.6666666666666666E-2</v>
      </c>
      <c r="E40" s="97">
        <v>1.5333333333333334</v>
      </c>
      <c r="N40"/>
    </row>
    <row r="41" spans="1:14" ht="15" hidden="1" customHeight="1" outlineLevel="1" thickBot="1" x14ac:dyDescent="0.25">
      <c r="A41" s="31"/>
      <c r="B41" s="45" t="s">
        <v>193</v>
      </c>
      <c r="C41" s="98">
        <v>5.1333333333333337</v>
      </c>
      <c r="D41" s="99">
        <v>0.13333333333333333</v>
      </c>
      <c r="E41" s="100">
        <v>2.4666666666666668</v>
      </c>
      <c r="N41"/>
    </row>
    <row r="42" spans="1:14" ht="15" hidden="1" customHeight="1" outlineLevel="1" thickBot="1" x14ac:dyDescent="0.25">
      <c r="A42" s="7"/>
      <c r="B42" s="93" t="s">
        <v>194</v>
      </c>
      <c r="C42" s="101">
        <v>4.4333333333333336</v>
      </c>
      <c r="D42" s="102">
        <v>0.13333333333333333</v>
      </c>
      <c r="E42" s="103">
        <v>2</v>
      </c>
      <c r="N42"/>
    </row>
    <row r="43" spans="1:14" s="9" customFormat="1" collapsed="1" x14ac:dyDescent="0.2"/>
    <row r="44" spans="1:14" s="9" customFormat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D4C27-6BEC-4FE6-886E-0489C855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D0474-E4E0-4912-A42A-E51FCAFDA67B}">
  <ds:schemaRefs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3c68946b-b9fc-4c0d-9190-9e99577c9bc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C80E4B-9BFF-4ACE-AA63-D5C13683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26</vt:i4>
      </vt:variant>
      <vt:variant>
        <vt:lpstr>Navngitte områder</vt:lpstr>
      </vt:variant>
      <vt:variant>
        <vt:i4>18</vt:i4>
      </vt:variant>
    </vt:vector>
  </HeadingPairs>
  <TitlesOfParts>
    <vt:vector size="44" baseType="lpstr">
      <vt:lpstr>FO-1-omdisp_sos_hj</vt:lpstr>
      <vt:lpstr>Tabell_1-3-A_Bistand_kjøp-bolig</vt:lpstr>
      <vt:lpstr>Tabell_1-3-B-Saks_beh_tid-bolig</vt:lpstr>
      <vt:lpstr>Tab_1-3-B2-Bostøtte-B3-ventetid</vt:lpstr>
      <vt:lpstr>Tab 1-3-B4 Boplan</vt:lpstr>
      <vt:lpstr>Tabell_1-4-døgnovernatting</vt:lpstr>
      <vt:lpstr>Tabell_1-5-kvalitetsavtale</vt:lpstr>
      <vt:lpstr>Tabell_1-_7_og_1-8_-_Beh_tid</vt:lpstr>
      <vt:lpstr>Tabell_1-_9_-_Tilgjengelighet</vt:lpstr>
      <vt:lpstr>Tabell 1-10 A KVP aldersfordelt</vt:lpstr>
      <vt:lpstr>Tabell 1-10 B Intro </vt:lpstr>
      <vt:lpstr>Tab_1_11_A-Saksmengde_KVP</vt:lpstr>
      <vt:lpstr>Tab__1_11_B-tiltakskategori KVP</vt:lpstr>
      <vt:lpstr>Tab_1_11_E-Avsluttede_KVP</vt:lpstr>
      <vt:lpstr>Tab_1_11_F_Resultat_introduksj</vt:lpstr>
      <vt:lpstr>Tab_1_11_G_Resultat Jobbsjansen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2023-04-13T11:36:20Z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2022-03-08T10:37:55Z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787d7f32-1947-498a-b8a6-2514d948e6fc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