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slokommune-my.sharepoint.com/personal/elisabeth_boe_byr_oslo_kommune_no/Documents/Rapportering/Rapportering 2022/Årsstatistikk for 2022/Tabeller/Til publisering/"/>
    </mc:Choice>
  </mc:AlternateContent>
  <xr:revisionPtr revIDLastSave="0" documentId="8_{FCE28FCA-F2A3-41B3-A971-26E4893148D1}" xr6:coauthVersionLast="47" xr6:coauthVersionMax="47" xr10:uidLastSave="{00000000-0000-0000-0000-000000000000}"/>
  <bookViews>
    <workbookView xWindow="360" yWindow="3420" windowWidth="21600" windowHeight="11385" tabRatio="866" xr2:uid="{00000000-000D-0000-FFFF-FFFF00000000}"/>
  </bookViews>
  <sheets>
    <sheet name="Tabell_2_-_2_-_Meldinger" sheetId="3" r:id="rId1"/>
    <sheet name="Tabell_2_-_3_-_Undersøkelser" sheetId="4" r:id="rId2"/>
    <sheet name="Tab_2-4-1A-tiltak_i-utenf__hj_" sheetId="5" r:id="rId3"/>
    <sheet name="Tab_2-4-1B-barn_-hj_tiltak" sheetId="6" r:id="rId4"/>
    <sheet name="Tab 2-4-2 Barn under tilt. i bv" sheetId="21" r:id="rId5"/>
    <sheet name="Tabell_2-4-3-Barn_i_fosterhj" sheetId="12" r:id="rId6"/>
    <sheet name="Tabell_2_-_5_-_Tilsyn-fost_hj_" sheetId="13" r:id="rId7"/>
    <sheet name="Saker behandlet av Fylkesnemda" sheetId="22" r:id="rId8"/>
    <sheet name="kriteriebefolkning" sheetId="11" r:id="rId9"/>
  </sheets>
  <externalReferences>
    <externalReference r:id="rId10"/>
  </externalReferences>
  <definedNames>
    <definedName name="tall1">'[1]MAL2T-2003B_XLS'!$G$7:$G$731</definedName>
    <definedName name="_xlnm.Print_Area" localSheetId="8">kriteriebefolkning!$A$1:$U$22</definedName>
    <definedName name="_xlnm.Print_Area" localSheetId="7">'Saker behandlet av Fylkesnemda'!$A$8:$J$34,'Saker behandlet av Fylkesnemda'!$A$38:$J$64,'Saker behandlet av Fylkesnemda'!$A$72:$J$98</definedName>
    <definedName name="_xlnm.Print_Area" localSheetId="4">'Tab 2-4-2 Barn under tilt. i bv'!$A$9:$P$36,'Tab 2-4-2 Barn under tilt. i bv'!$A$38:$P$63,'Tab 2-4-2 Barn under tilt. i bv'!$A$66:$P$91,'Tab 2-4-2 Barn under tilt. i bv'!$A$95:$P$120,'Tab 2-4-2 Barn under tilt. i bv'!$A$123:$P$148,'Tab 2-4-2 Barn under tilt. i bv'!$W$9:$AO$35</definedName>
    <definedName name="_xlnm.Print_Area" localSheetId="2">'Tab_2-4-1A-tiltak_i-utenf__hj_'!$A$8:$H$34,'Tab_2-4-1A-tiltak_i-utenf__hj_'!$J$8:$R$34</definedName>
    <definedName name="_xlnm.Print_Area" localSheetId="3">'Tab_2-4-1B-barn_-hj_tiltak'!$A$8:$I$35</definedName>
    <definedName name="_xlnm.Print_Area" localSheetId="0">'Tabell_2_-_2_-_Meldinger'!$A$5:$N$33</definedName>
    <definedName name="_xlnm.Print_Area" localSheetId="1">'Tabell_2_-_3_-_Undersøkelser'!$B$8:$O$34</definedName>
    <definedName name="_xlnm.Print_Area" localSheetId="5">'Tabell_2-4-3-Barn_i_fosterhj'!$A$6:$H$32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4" i="3" l="1"/>
  <c r="H24" i="3"/>
  <c r="L23" i="3"/>
  <c r="H23" i="3"/>
  <c r="K22" i="3"/>
  <c r="J22" i="3"/>
  <c r="I22" i="3"/>
  <c r="L22" i="3" s="1"/>
  <c r="G22" i="3"/>
  <c r="F22" i="3"/>
  <c r="D22" i="3"/>
  <c r="C22" i="3"/>
  <c r="L21" i="3"/>
  <c r="H21" i="3"/>
  <c r="E21" i="3"/>
  <c r="L20" i="3"/>
  <c r="H20" i="3"/>
  <c r="E20" i="3"/>
  <c r="L19" i="3"/>
  <c r="H19" i="3"/>
  <c r="E19" i="3"/>
  <c r="L18" i="3"/>
  <c r="H18" i="3"/>
  <c r="E18" i="3"/>
  <c r="L17" i="3"/>
  <c r="H17" i="3"/>
  <c r="E17" i="3"/>
  <c r="L16" i="3"/>
  <c r="H16" i="3"/>
  <c r="E16" i="3"/>
  <c r="L15" i="3"/>
  <c r="H15" i="3"/>
  <c r="E15" i="3"/>
  <c r="L14" i="3"/>
  <c r="H14" i="3"/>
  <c r="E14" i="3"/>
  <c r="L13" i="3"/>
  <c r="H13" i="3"/>
  <c r="E13" i="3"/>
  <c r="L12" i="3"/>
  <c r="H12" i="3"/>
  <c r="E12" i="3"/>
  <c r="L11" i="3"/>
  <c r="H11" i="3"/>
  <c r="E11" i="3"/>
  <c r="L10" i="3"/>
  <c r="H10" i="3"/>
  <c r="E10" i="3"/>
  <c r="L9" i="3"/>
  <c r="H9" i="3"/>
  <c r="E9" i="3"/>
  <c r="L8" i="3"/>
  <c r="H8" i="3"/>
  <c r="E8" i="3"/>
  <c r="E22" i="3" s="1"/>
  <c r="L7" i="3"/>
  <c r="H7" i="3"/>
  <c r="H22" i="3" s="1"/>
  <c r="E7" i="3"/>
  <c r="A3" i="3"/>
  <c r="V3" i="21"/>
  <c r="AQ34" i="21"/>
  <c r="H10" i="5" l="1"/>
  <c r="Q10" i="5"/>
  <c r="I76" i="22" l="1"/>
  <c r="I77" i="22"/>
  <c r="I78" i="22"/>
  <c r="I79" i="22"/>
  <c r="I80" i="22"/>
  <c r="I81" i="22"/>
  <c r="I82" i="22"/>
  <c r="I83" i="22"/>
  <c r="I84" i="22"/>
  <c r="I85" i="22"/>
  <c r="I86" i="22"/>
  <c r="I87" i="22"/>
  <c r="I88" i="22"/>
  <c r="I89" i="22"/>
  <c r="I75" i="22"/>
  <c r="I42" i="22"/>
  <c r="I43" i="22"/>
  <c r="I44" i="22"/>
  <c r="I45" i="22"/>
  <c r="I46" i="22"/>
  <c r="I47" i="22"/>
  <c r="I48" i="22"/>
  <c r="I49" i="22"/>
  <c r="I50" i="22"/>
  <c r="I51" i="22"/>
  <c r="I52" i="22"/>
  <c r="I53" i="22"/>
  <c r="I54" i="22"/>
  <c r="I55" i="22"/>
  <c r="I62" i="22"/>
  <c r="I63" i="22"/>
  <c r="I64" i="22"/>
  <c r="I41" i="22"/>
  <c r="I12" i="22"/>
  <c r="I13" i="22"/>
  <c r="I14" i="22"/>
  <c r="I15" i="22"/>
  <c r="I16" i="22"/>
  <c r="I17" i="22"/>
  <c r="I18" i="22"/>
  <c r="I19" i="22"/>
  <c r="I20" i="22"/>
  <c r="I21" i="22"/>
  <c r="I22" i="22"/>
  <c r="I23" i="22"/>
  <c r="I24" i="22"/>
  <c r="I25" i="22"/>
  <c r="I11" i="22"/>
  <c r="J24" i="13" l="1"/>
  <c r="I24" i="13"/>
  <c r="G24" i="13"/>
  <c r="F24" i="13"/>
  <c r="D24" i="13"/>
  <c r="C24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9" i="13"/>
  <c r="H10" i="13"/>
  <c r="H11" i="13"/>
  <c r="H12" i="13"/>
  <c r="H13" i="13"/>
  <c r="H14" i="13"/>
  <c r="H15" i="13"/>
  <c r="H16" i="13"/>
  <c r="H17" i="13"/>
  <c r="H18" i="13"/>
  <c r="H19" i="13"/>
  <c r="H20" i="13"/>
  <c r="H21" i="13"/>
  <c r="H22" i="13"/>
  <c r="H23" i="13"/>
  <c r="H9" i="13"/>
  <c r="E10" i="13"/>
  <c r="E11" i="13"/>
  <c r="E12" i="13"/>
  <c r="E13" i="13"/>
  <c r="E14" i="13"/>
  <c r="E15" i="13"/>
  <c r="E16" i="13"/>
  <c r="E17" i="13"/>
  <c r="E18" i="13"/>
  <c r="E19" i="13"/>
  <c r="E20" i="13"/>
  <c r="E21" i="13"/>
  <c r="E22" i="13"/>
  <c r="E23" i="13"/>
  <c r="E9" i="13"/>
  <c r="K24" i="13" l="1"/>
  <c r="H24" i="13"/>
  <c r="E24" i="13"/>
  <c r="H24" i="6" l="1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E11" i="6"/>
  <c r="E12" i="6"/>
  <c r="E13" i="6"/>
  <c r="E14" i="6"/>
  <c r="E15" i="6"/>
  <c r="E16" i="6"/>
  <c r="E17" i="6"/>
  <c r="E18" i="6"/>
  <c r="E19" i="6"/>
  <c r="E20" i="6"/>
  <c r="E21" i="6"/>
  <c r="E22" i="6"/>
  <c r="E23" i="6"/>
  <c r="E24" i="6"/>
  <c r="E10" i="6"/>
  <c r="P25" i="5"/>
  <c r="AQ12" i="21" l="1"/>
  <c r="AQ13" i="21"/>
  <c r="AQ14" i="21"/>
  <c r="AQ15" i="21"/>
  <c r="AQ16" i="21"/>
  <c r="AQ17" i="21"/>
  <c r="AQ18" i="21"/>
  <c r="AQ19" i="21"/>
  <c r="AQ20" i="21"/>
  <c r="AQ21" i="21"/>
  <c r="AQ22" i="21"/>
  <c r="AQ23" i="21"/>
  <c r="AQ24" i="21"/>
  <c r="AQ25" i="21"/>
  <c r="AQ11" i="21"/>
  <c r="AR11" i="21" s="1"/>
  <c r="Q11" i="5" l="1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32" i="5"/>
  <c r="Q33" i="5"/>
  <c r="Q34" i="5"/>
  <c r="Q25" i="5" l="1"/>
  <c r="H24" i="5" l="1"/>
  <c r="H12" i="5"/>
  <c r="H13" i="5"/>
  <c r="H14" i="5"/>
  <c r="H15" i="5"/>
  <c r="H16" i="5"/>
  <c r="H17" i="5"/>
  <c r="H18" i="5"/>
  <c r="H19" i="5"/>
  <c r="H20" i="5"/>
  <c r="H21" i="5"/>
  <c r="H22" i="5"/>
  <c r="H23" i="5"/>
  <c r="H11" i="5"/>
  <c r="AQ26" i="21" l="1"/>
  <c r="J90" i="22" l="1"/>
  <c r="H90" i="22"/>
  <c r="G90" i="22"/>
  <c r="F90" i="22"/>
  <c r="E90" i="22"/>
  <c r="D90" i="22"/>
  <c r="C90" i="22"/>
  <c r="J56" i="22"/>
  <c r="H56" i="22"/>
  <c r="G56" i="22"/>
  <c r="F56" i="22"/>
  <c r="E56" i="22"/>
  <c r="D56" i="22"/>
  <c r="C56" i="22"/>
  <c r="J26" i="22"/>
  <c r="H26" i="22"/>
  <c r="G26" i="22"/>
  <c r="F26" i="22"/>
  <c r="E26" i="22"/>
  <c r="D26" i="22"/>
  <c r="C26" i="22"/>
  <c r="I26" i="22" l="1"/>
  <c r="I90" i="22"/>
  <c r="I56" i="22"/>
  <c r="D23" i="12"/>
  <c r="F23" i="12"/>
  <c r="G23" i="12"/>
  <c r="H23" i="12"/>
  <c r="C23" i="12"/>
  <c r="E9" i="12"/>
  <c r="E10" i="12"/>
  <c r="E11" i="12"/>
  <c r="E12" i="12"/>
  <c r="E13" i="12"/>
  <c r="E14" i="12"/>
  <c r="E15" i="12"/>
  <c r="E16" i="12"/>
  <c r="E17" i="12"/>
  <c r="E18" i="12"/>
  <c r="E19" i="12"/>
  <c r="E20" i="12"/>
  <c r="E21" i="12"/>
  <c r="E22" i="12"/>
  <c r="E8" i="12"/>
  <c r="E23" i="12" l="1"/>
  <c r="AR12" i="21"/>
  <c r="AR13" i="21"/>
  <c r="AR14" i="21"/>
  <c r="AR15" i="21"/>
  <c r="AR16" i="21"/>
  <c r="AR17" i="21"/>
  <c r="AR18" i="21"/>
  <c r="AR19" i="21"/>
  <c r="AR20" i="21"/>
  <c r="AR21" i="21"/>
  <c r="AR22" i="21"/>
  <c r="AR23" i="21"/>
  <c r="AR24" i="21"/>
  <c r="AR25" i="21"/>
  <c r="P140" i="21"/>
  <c r="O140" i="21"/>
  <c r="N140" i="21"/>
  <c r="M140" i="21"/>
  <c r="L140" i="21"/>
  <c r="K140" i="21"/>
  <c r="J140" i="21"/>
  <c r="I140" i="21"/>
  <c r="H140" i="21"/>
  <c r="G140" i="21"/>
  <c r="F140" i="21"/>
  <c r="E140" i="21"/>
  <c r="D140" i="21"/>
  <c r="C140" i="21"/>
  <c r="P112" i="21"/>
  <c r="O112" i="21"/>
  <c r="N112" i="21"/>
  <c r="M112" i="21"/>
  <c r="L112" i="21"/>
  <c r="K112" i="21"/>
  <c r="J112" i="21"/>
  <c r="I112" i="21"/>
  <c r="H112" i="21"/>
  <c r="G112" i="21"/>
  <c r="F112" i="21"/>
  <c r="E112" i="21"/>
  <c r="D112" i="21"/>
  <c r="C112" i="21"/>
  <c r="P83" i="21"/>
  <c r="O83" i="21"/>
  <c r="N83" i="21"/>
  <c r="M83" i="21"/>
  <c r="L83" i="21"/>
  <c r="K83" i="21"/>
  <c r="J83" i="21"/>
  <c r="I83" i="21"/>
  <c r="H83" i="21"/>
  <c r="G83" i="21"/>
  <c r="F83" i="21"/>
  <c r="E83" i="21"/>
  <c r="D83" i="21"/>
  <c r="C83" i="21"/>
  <c r="D55" i="21"/>
  <c r="E55" i="21"/>
  <c r="F55" i="21"/>
  <c r="G55" i="21"/>
  <c r="H55" i="21"/>
  <c r="I55" i="21"/>
  <c r="J55" i="21"/>
  <c r="K55" i="21"/>
  <c r="L55" i="21"/>
  <c r="M55" i="21"/>
  <c r="N55" i="21"/>
  <c r="O55" i="21"/>
  <c r="P55" i="21"/>
  <c r="Q55" i="21"/>
  <c r="R55" i="21"/>
  <c r="C55" i="21"/>
  <c r="Z26" i="21"/>
  <c r="AA26" i="21"/>
  <c r="AB26" i="21"/>
  <c r="AC26" i="21"/>
  <c r="AD26" i="21"/>
  <c r="AE26" i="21"/>
  <c r="AF26" i="21"/>
  <c r="AG26" i="21"/>
  <c r="AH26" i="21"/>
  <c r="AI26" i="21"/>
  <c r="AJ26" i="21"/>
  <c r="AK26" i="21"/>
  <c r="AL26" i="21"/>
  <c r="AM26" i="21"/>
  <c r="AN26" i="21"/>
  <c r="AO26" i="21"/>
  <c r="Y26" i="21"/>
  <c r="P124" i="21"/>
  <c r="M124" i="21"/>
  <c r="L124" i="21"/>
  <c r="I124" i="21"/>
  <c r="F124" i="21"/>
  <c r="D124" i="21"/>
  <c r="C124" i="21"/>
  <c r="P96" i="21"/>
  <c r="M96" i="21"/>
  <c r="L96" i="21"/>
  <c r="I96" i="21"/>
  <c r="F96" i="21"/>
  <c r="D96" i="21"/>
  <c r="C96" i="21"/>
  <c r="P67" i="21"/>
  <c r="M67" i="21"/>
  <c r="L67" i="21"/>
  <c r="I67" i="21"/>
  <c r="F67" i="21"/>
  <c r="D67" i="21"/>
  <c r="C67" i="21"/>
  <c r="P39" i="21"/>
  <c r="M39" i="21"/>
  <c r="L39" i="21"/>
  <c r="I39" i="21"/>
  <c r="F39" i="21"/>
  <c r="C39" i="21"/>
  <c r="D39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P20" i="21"/>
  <c r="O20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P19" i="21"/>
  <c r="O19" i="21"/>
  <c r="N19" i="21"/>
  <c r="M19" i="21"/>
  <c r="L19" i="21"/>
  <c r="K19" i="21"/>
  <c r="J19" i="21"/>
  <c r="I19" i="21"/>
  <c r="H19" i="21"/>
  <c r="G19" i="21"/>
  <c r="F19" i="21"/>
  <c r="E19" i="21"/>
  <c r="D19" i="21"/>
  <c r="C19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D18" i="21"/>
  <c r="C18" i="21"/>
  <c r="P17" i="21"/>
  <c r="O17" i="21"/>
  <c r="N17" i="21"/>
  <c r="M17" i="21"/>
  <c r="L17" i="21"/>
  <c r="K17" i="21"/>
  <c r="J17" i="21"/>
  <c r="I17" i="21"/>
  <c r="H17" i="21"/>
  <c r="G17" i="21"/>
  <c r="F17" i="21"/>
  <c r="E17" i="21"/>
  <c r="D17" i="21"/>
  <c r="C17" i="21"/>
  <c r="P16" i="21"/>
  <c r="O16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P15" i="21"/>
  <c r="O15" i="21"/>
  <c r="N15" i="21"/>
  <c r="M15" i="21"/>
  <c r="L15" i="21"/>
  <c r="K15" i="21"/>
  <c r="J15" i="21"/>
  <c r="I15" i="21"/>
  <c r="H15" i="21"/>
  <c r="G15" i="21"/>
  <c r="F15" i="21"/>
  <c r="E15" i="21"/>
  <c r="D15" i="21"/>
  <c r="C15" i="21"/>
  <c r="P14" i="21"/>
  <c r="O14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P13" i="21"/>
  <c r="O13" i="21"/>
  <c r="N13" i="21"/>
  <c r="M13" i="21"/>
  <c r="L13" i="21"/>
  <c r="K13" i="21"/>
  <c r="J13" i="21"/>
  <c r="I13" i="21"/>
  <c r="H13" i="21"/>
  <c r="G13" i="21"/>
  <c r="F13" i="21"/>
  <c r="E13" i="21"/>
  <c r="D13" i="21"/>
  <c r="C13" i="21"/>
  <c r="P12" i="21"/>
  <c r="O12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P11" i="21"/>
  <c r="O11" i="21"/>
  <c r="O26" i="21" s="1"/>
  <c r="N11" i="21"/>
  <c r="N26" i="21" s="1"/>
  <c r="M11" i="21"/>
  <c r="L11" i="21"/>
  <c r="K11" i="21"/>
  <c r="K26" i="21" s="1"/>
  <c r="J11" i="21"/>
  <c r="J26" i="21" s="1"/>
  <c r="I11" i="21"/>
  <c r="H11" i="21"/>
  <c r="H26" i="21" s="1"/>
  <c r="G11" i="21"/>
  <c r="G26" i="21" s="1"/>
  <c r="F11" i="21"/>
  <c r="E11" i="21"/>
  <c r="E26" i="21" s="1"/>
  <c r="D11" i="21"/>
  <c r="C11" i="21"/>
  <c r="AR26" i="21" l="1"/>
  <c r="L26" i="21"/>
  <c r="P26" i="21"/>
  <c r="D26" i="21"/>
  <c r="F26" i="21"/>
  <c r="I26" i="21"/>
  <c r="M26" i="21"/>
  <c r="C26" i="21"/>
  <c r="E25" i="4" l="1"/>
  <c r="G25" i="4"/>
  <c r="H25" i="4"/>
  <c r="I25" i="4"/>
  <c r="D25" i="4"/>
  <c r="F24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10" i="4"/>
  <c r="O25" i="4" l="1"/>
  <c r="F25" i="4"/>
  <c r="R25" i="5" l="1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G25" i="6" l="1"/>
  <c r="F25" i="6"/>
  <c r="D25" i="6"/>
  <c r="C25" i="6"/>
  <c r="H25" i="6" l="1"/>
  <c r="E25" i="6"/>
  <c r="O24" i="4" l="1"/>
  <c r="O23" i="4"/>
  <c r="O22" i="4"/>
  <c r="O20" i="4"/>
  <c r="O19" i="4"/>
  <c r="O18" i="4"/>
  <c r="O16" i="4"/>
  <c r="O15" i="4"/>
  <c r="O14" i="4"/>
  <c r="O12" i="4"/>
  <c r="O11" i="4"/>
  <c r="O10" i="4"/>
  <c r="M25" i="4" l="1"/>
  <c r="O13" i="4"/>
  <c r="O17" i="4"/>
  <c r="O21" i="4"/>
  <c r="N25" i="4"/>
  <c r="K25" i="4"/>
  <c r="L25" i="4" l="1"/>
  <c r="J25" i="4"/>
  <c r="A3" i="6"/>
  <c r="O25" i="5"/>
  <c r="N25" i="5"/>
  <c r="M25" i="5"/>
  <c r="L25" i="5"/>
  <c r="G25" i="5"/>
  <c r="F25" i="5"/>
  <c r="E25" i="5"/>
  <c r="D25" i="5"/>
  <c r="C25" i="5"/>
  <c r="A4" i="5"/>
  <c r="A3" i="5"/>
  <c r="A5" i="4"/>
  <c r="H25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 Opøien</author>
    <author>sveinopo</author>
  </authors>
  <commentList>
    <comment ref="E7" authorId="0" shapeId="0" xr:uid="{0E162B35-FF4E-4F2A-8562-125145234438}">
      <text>
        <r>
          <rPr>
            <b/>
            <sz val="8"/>
            <color rgb="FF000000"/>
            <rFont val="Tahoma"/>
            <family val="2"/>
          </rPr>
          <t>Svein Opøien: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  <comment ref="L7" authorId="1" shapeId="0" xr:uid="{3EC4D1AB-3883-42CF-94CC-A1A2F8B87413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formel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A9" authorId="0" shapeId="0" xr:uid="{00000000-0006-0000-04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sumfrmel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sveinopo</author>
  </authors>
  <commentList>
    <comment ref="E8" authorId="0" shapeId="0" xr:uid="{00000000-0006-0000-0500-000001000000}">
      <text>
        <r>
          <rPr>
            <b/>
            <sz val="8"/>
            <color rgb="FF000000"/>
            <rFont val="Tahoma"/>
            <family val="2"/>
          </rPr>
          <t>sveinopo:</t>
        </r>
        <r>
          <rPr>
            <sz val="8"/>
            <color rgb="FF000000"/>
            <rFont val="Tahoma"/>
            <family val="2"/>
          </rPr>
          <t xml:space="preserve">
sumformel</t>
        </r>
      </text>
    </comment>
  </commentList>
</comments>
</file>

<file path=xl/sharedStrings.xml><?xml version="1.0" encoding="utf-8"?>
<sst xmlns="http://schemas.openxmlformats.org/spreadsheetml/2006/main" count="731" uniqueCount="172">
  <si>
    <t>Dette arket inneholder:</t>
  </si>
  <si>
    <t>Tabell 2 - 2 - Meldinger i barnevernet i perioden 01.01. -31.12</t>
  </si>
  <si>
    <t>Nr.</t>
  </si>
  <si>
    <t>Navn</t>
  </si>
  <si>
    <t>Antall meldinger mottatt i perioden</t>
  </si>
  <si>
    <t>SUM meldinger</t>
  </si>
  <si>
    <t>Antall henlagte meldinger i perioden</t>
  </si>
  <si>
    <t>Henlagte i % av sum meldinger i perioden</t>
  </si>
  <si>
    <t>Antall opprettede undersøkelses-saker i perioden</t>
  </si>
  <si>
    <t>Antall ubehandlede meldinger ved periodens utløp</t>
  </si>
  <si>
    <t>Bydel Gamle Oslo</t>
  </si>
  <si>
    <t>Bydel Grünerløkka</t>
  </si>
  <si>
    <t>Bydel Sagene</t>
  </si>
  <si>
    <t>Bydel St. Hanshaugen</t>
  </si>
  <si>
    <t>Bydel Frogner</t>
  </si>
  <si>
    <t>Bydel Ullern</t>
  </si>
  <si>
    <t>Bydel Vestre Aker</t>
  </si>
  <si>
    <t>Bydel Nordre Aker</t>
  </si>
  <si>
    <t>Bydel Bjerke</t>
  </si>
  <si>
    <t>Bydel Grorud</t>
  </si>
  <si>
    <t>Bydel Stovner</t>
  </si>
  <si>
    <t>Bydel Alna</t>
  </si>
  <si>
    <t>Bydel Østensjø</t>
  </si>
  <si>
    <t>Bydel Nordstrand</t>
  </si>
  <si>
    <t>Bydel Søndre Nordstrand</t>
  </si>
  <si>
    <t>SUM 2021</t>
  </si>
  <si>
    <t>SUM 2020</t>
  </si>
  <si>
    <t>SUM 2019</t>
  </si>
  <si>
    <t>SUM 2018</t>
  </si>
  <si>
    <t>SUM 2017</t>
  </si>
  <si>
    <t>SUM 2016</t>
  </si>
  <si>
    <t>SUM 2015</t>
  </si>
  <si>
    <t>SUM 2014</t>
  </si>
  <si>
    <t>SUM 2013</t>
  </si>
  <si>
    <t xml:space="preserve"> </t>
  </si>
  <si>
    <t>SUM 2. tertial 2010</t>
  </si>
  <si>
    <t>SUM 1. tertial 2010</t>
  </si>
  <si>
    <t>Tabell 2 - 3 - B - Undersøkelsessaker i barnevernet i perioden 01.01. - 31.12.</t>
  </si>
  <si>
    <t>13. Sum avsl. unders. uten tiltak:</t>
  </si>
  <si>
    <t>- hvor mange av de avsl. sakene mere enn 3 mnd:</t>
  </si>
  <si>
    <t>Andel avsluttede under.søk-saker innen 3 mnd.   2)</t>
  </si>
  <si>
    <t>- hvor mange av de avsl. sakene mere enn 6 mnd:</t>
  </si>
  <si>
    <t>Andel avsluttede under.søk-saker innen 6 mnd.   2)</t>
  </si>
  <si>
    <t>16. Sum ikke-av-sluttede saker:</t>
  </si>
  <si>
    <t>18. Barn omfattet av unders.:</t>
  </si>
  <si>
    <t>Andel undersøkelser avsluttet med vedtak om tiltak</t>
  </si>
  <si>
    <r>
      <t>Tabell 2-4-1 - A1 - Barn og unge med tiltak i barnever</t>
    </r>
    <r>
      <rPr>
        <b/>
        <sz val="10"/>
        <rFont val="Arial"/>
        <family val="2"/>
      </rPr>
      <t>net pr. 31.12.</t>
    </r>
  </si>
  <si>
    <t>Tabell 2-4-1 - A2 - Barn og unge med tiltak i barnevernet i perioden 01.01 - 31.12.</t>
  </si>
  <si>
    <t>1. Antall barn og unge med tiltak som ikke er plasserings-tiltak</t>
  </si>
  <si>
    <t>herav i alderen 0 - 17 år</t>
  </si>
  <si>
    <t>2. Antall barn og unge med plasserings-tiltak</t>
  </si>
  <si>
    <t xml:space="preserve">Antall akutt-plassert </t>
  </si>
  <si>
    <t>SUM barn og unge med tiltak</t>
  </si>
  <si>
    <t xml:space="preserve"> Antall akutt-plassert </t>
  </si>
  <si>
    <t xml:space="preserve">Herav antall barn som har hatt både tiltak i hjemmet og plasserings-tiltak </t>
  </si>
  <si>
    <t>SUM pr 31.12.2021</t>
  </si>
  <si>
    <t>SUM pr 31.12.2020</t>
  </si>
  <si>
    <t>SUM pr 31.12.2019</t>
  </si>
  <si>
    <t>SUM pr 31.12.2018</t>
  </si>
  <si>
    <t>SUM pr 31.12.2017</t>
  </si>
  <si>
    <t>SUM pr 31.12.2016</t>
  </si>
  <si>
    <t>SUM pr 31.12.2015</t>
  </si>
  <si>
    <t>SUM pr 31.12.2014</t>
  </si>
  <si>
    <t>SUM pr 31.12.2013</t>
  </si>
  <si>
    <t>xxxx</t>
  </si>
  <si>
    <t>Tabell 2-4-1 - B1 - Barn med hjelpetiltak og omsorgstiltak, med gyldige planer ved periodeslutt pr. 31.12.</t>
  </si>
  <si>
    <t>Antall barn i hjelpetiltak totalt</t>
  </si>
  <si>
    <t>herav barn med gyldig tiltaksplan</t>
  </si>
  <si>
    <t>Andel barn med hjelpetiltak som har tiltaksplan</t>
  </si>
  <si>
    <t>Antall barn under omsorg totalt</t>
  </si>
  <si>
    <t>herav barn med gyldig omsorgsplan</t>
  </si>
  <si>
    <t>Andel barn under omsorg som har omsorgsplan</t>
  </si>
  <si>
    <t xml:space="preserve">      </t>
  </si>
  <si>
    <t>SUM pr 31.12. 2013</t>
  </si>
  <si>
    <t>Kun årsstatistikk</t>
  </si>
  <si>
    <t xml:space="preserve">Tabell 2-4-2 - A1 - Barn under tiltak i barnevernet etter alder og type tiltak  - sum alle aldre - pr. 31.12  </t>
  </si>
  <si>
    <t>Kontroll:</t>
  </si>
  <si>
    <t xml:space="preserve">Tabell 2-4-2 - A1 - Barn med tiltak i barnevernet etter alder og type tiltak  - sum alle aldre - pr. 31.12  </t>
  </si>
  <si>
    <t xml:space="preserve">Tabell 2-4-2 - B1 - Barn med tiltak i barnevernet etter alder og type tiltak  - sum alle aldre - i perioden 01.01 - 31.12  </t>
  </si>
  <si>
    <t>Tab 2-4-2</t>
  </si>
  <si>
    <t>Barn med tiltak i barne-vernet i alt</t>
  </si>
  <si>
    <t>Av disse med tiltak som ikke er plasserings-tiltak</t>
  </si>
  <si>
    <t>Herav inn-vandrer-barn</t>
  </si>
  <si>
    <t>Antall barn i foster-hjem</t>
  </si>
  <si>
    <t>Antall oppholds-døgn i foster-hjem totalt</t>
  </si>
  <si>
    <t>Antall barn i familie-hjem</t>
  </si>
  <si>
    <t>Antall oppholds-døgn i for-sterket foster-hjem totalt</t>
  </si>
  <si>
    <t>Antall barn i beredskaps-hjem</t>
  </si>
  <si>
    <t>Antall barn i inst-itusjon</t>
  </si>
  <si>
    <t>Antall oppholds-døgn i institusjon totalt</t>
  </si>
  <si>
    <t>Antall barn i hybel o.a.</t>
  </si>
  <si>
    <t>Antall opp-holds-døgn i hybel o.a.  totalt</t>
  </si>
  <si>
    <t>Konsistensjekk- tab 2-4-1 vs- 2-4-2</t>
  </si>
  <si>
    <t>Antall oppholds-døgn i familiehjem totalt</t>
  </si>
  <si>
    <t>Antall oppholdsdøgn i bered-skaps-hjem totalt</t>
  </si>
  <si>
    <t>SUM barn og unge under tiltak</t>
  </si>
  <si>
    <t>avvik</t>
  </si>
  <si>
    <t>xxxx  1)</t>
  </si>
  <si>
    <t>Kilde: Bydelsstatistikk</t>
  </si>
  <si>
    <t xml:space="preserve">Tabell 2-4-2 - A2 - Barn med tiltak i barnevernet etter alder og type tiltak  - 0 - 5 år - pr. 31.12  </t>
  </si>
  <si>
    <t xml:space="preserve"> -</t>
  </si>
  <si>
    <t xml:space="preserve">Tabell 2-4-2 - A3 - Barn med tiltak i barnevernet etter alder og type tiltak  - 6 - 12 år - pr. 31.12  </t>
  </si>
  <si>
    <t xml:space="preserve">Tabell 2-4-2 - A4 - Barn med tiltak i barnevernet etter alder og type tiltak  - 13 - 17 år - pr. 31.12  </t>
  </si>
  <si>
    <t xml:space="preserve">Tabell 2-4-2 - A5 - Barn med tiltak i barnevernet etter alder og type tiltak  - ≥ 18 år - pr. 31.12  </t>
  </si>
  <si>
    <t>Tabell 2-4-3 - Barn i fosterhjem som bydelen har plasseringsansvaret for i perioden 1.1 -31-12</t>
  </si>
  <si>
    <t>Antall fosterbarn &lt; 18 år</t>
  </si>
  <si>
    <t>Antall fosterbarn 18 år og over</t>
  </si>
  <si>
    <t>Sum plasserte fosterbarn</t>
  </si>
  <si>
    <t>Ant. barn &lt; 18 år m/oppfylt krav om 4 tilsynsbesøk pr. år</t>
  </si>
  <si>
    <t>Ant. barn &lt; 18 år - ikke oppfylt krav om 4 tilsyns-besøk pr. år</t>
  </si>
  <si>
    <t>Herav med ingen tilsyns-besøk</t>
  </si>
  <si>
    <t>Tabell 2 -5 - Tilsyns- og oppfølgingsbesøk for barn 0 - 17 år i fosterhjem i perioden 01.01 - 31.12.</t>
  </si>
  <si>
    <r>
      <t xml:space="preserve">Antall fosterbarn plassert av </t>
    </r>
    <r>
      <rPr>
        <u/>
        <sz val="11"/>
        <color rgb="FF000000"/>
        <rFont val="Arial"/>
        <family val="2"/>
      </rPr>
      <t>bydelens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</si>
  <si>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plasserings-ansvar)</t>
    </r>
    <r>
      <rPr>
        <sz val="11"/>
        <color rgb="FF000000"/>
        <rFont val="Arial"/>
        <family val="2"/>
      </rPr>
      <t xml:space="preserve">   </t>
    </r>
  </si>
  <si>
    <t>Gjennom-snittlig antall tilsyns-besøk pr. barn plassert av bydelens barnevern</t>
  </si>
  <si>
    <r>
      <t xml:space="preserve">Antall fosterbarn plassert i bydelen av </t>
    </r>
    <r>
      <rPr>
        <u/>
        <sz val="11"/>
        <color rgb="FF000000"/>
        <rFont val="Arial"/>
        <family val="2"/>
      </rPr>
      <t>andre bydelers/-kommuners</t>
    </r>
    <r>
      <rPr>
        <sz val="11"/>
        <color rgb="FF000000"/>
        <rFont val="Arial"/>
        <family val="2"/>
      </rPr>
      <t xml:space="preserve"> barnevern</t>
    </r>
  </si>
  <si>
    <r>
      <t xml:space="preserve">Sum tilsyns-besøk for disse (bydelens </t>
    </r>
    <r>
      <rPr>
        <u/>
        <sz val="11"/>
        <color rgb="FF000000"/>
        <rFont val="Arial"/>
        <family val="2"/>
      </rPr>
      <t>tilsyns-ansvar)</t>
    </r>
    <r>
      <rPr>
        <sz val="11"/>
        <color rgb="FF000000"/>
        <rFont val="Arial"/>
        <family val="2"/>
      </rPr>
      <t xml:space="preserve">    </t>
    </r>
  </si>
  <si>
    <t>Gj.snittlig antall tilsyns-besøk pr. barn plassert av andre  barnevern</t>
  </si>
  <si>
    <r>
      <t xml:space="preserve">Sum </t>
    </r>
    <r>
      <rPr>
        <u/>
        <sz val="11"/>
        <color rgb="FF000000"/>
        <rFont val="Arial"/>
        <family val="2"/>
      </rPr>
      <t>oppfølgings-</t>
    </r>
    <r>
      <rPr>
        <sz val="11"/>
        <color rgb="FF000000"/>
        <rFont val="Arial"/>
        <family val="2"/>
      </rPr>
      <t xml:space="preserve">besøk for disse </t>
    </r>
  </si>
  <si>
    <t xml:space="preserve">Gj.snittlig antall oppfølgings-besøk pr. barn </t>
  </si>
  <si>
    <t>Tabell 2 - 6 - A - Saker behandlet av Fylkesnemnda i løpet av året</t>
  </si>
  <si>
    <t>Tabell 2 - 6 - B - Saker behandlet av Tingretten  i perioden 1.1 - 31.12</t>
  </si>
  <si>
    <t>Tabell 2 - 6 - C - Saker behandlet av Lagmannsretten i perioden 1.1 - 31.12</t>
  </si>
  <si>
    <t>Herav saker hvor vedtaket inkluderer bruk av tvang</t>
  </si>
  <si>
    <t>Totalt antall saker behandlet</t>
  </si>
  <si>
    <t>Pålegg om hjelpe-tiltak etter § 4.4</t>
  </si>
  <si>
    <t>Forbud mot flytting etter § 4.8</t>
  </si>
  <si>
    <t>Omsorgs-overtakelse etter §§ 4.8 og 4.12</t>
  </si>
  <si>
    <t>Fratakelse av foreldreansvar etter § 4.20</t>
  </si>
  <si>
    <t>Tiltak for barn med adferds-vansker etter § 4.24</t>
  </si>
  <si>
    <t>Sum antall saker med bruk av tvang</t>
  </si>
  <si>
    <t>Sum antall barn omfattet av sakene</t>
  </si>
  <si>
    <t> </t>
  </si>
  <si>
    <t>Justert befolkning i aldersgruppene 67 år og over</t>
  </si>
  <si>
    <t>Alder</t>
  </si>
  <si>
    <t>Alder i alt</t>
  </si>
  <si>
    <t>0 år</t>
  </si>
  <si>
    <t>1-2 år</t>
  </si>
  <si>
    <t>3-5 år</t>
  </si>
  <si>
    <t>6-9 år</t>
  </si>
  <si>
    <t>10-12 år</t>
  </si>
  <si>
    <t>13-15 år</t>
  </si>
  <si>
    <t>16-17 år</t>
  </si>
  <si>
    <t>18-19 år</t>
  </si>
  <si>
    <t>20-22 år</t>
  </si>
  <si>
    <t>23-24 år</t>
  </si>
  <si>
    <t>25-29 år</t>
  </si>
  <si>
    <t>30-39 år</t>
  </si>
  <si>
    <t>40-49 år</t>
  </si>
  <si>
    <t>50-66 år</t>
  </si>
  <si>
    <t>67-74 år</t>
  </si>
  <si>
    <t>75-79 år</t>
  </si>
  <si>
    <t>80-84 år</t>
  </si>
  <si>
    <t>85-89 år</t>
  </si>
  <si>
    <t>90-94 år</t>
  </si>
  <si>
    <t>95+ år</t>
  </si>
  <si>
    <t>geografi</t>
  </si>
  <si>
    <t>Oslo i alt</t>
  </si>
  <si>
    <t>Bydel St.Hanshaugen</t>
  </si>
  <si>
    <t>Kilde: Oslo kommunes statistikkbank- Folkemengden etter administrativ bydel og alder</t>
  </si>
  <si>
    <t>SUM 2022</t>
  </si>
  <si>
    <t>Antall ubehandlede meldinger pr 31.12.2021</t>
  </si>
  <si>
    <t>1. Under-søkelses-saker opprettet i perioden</t>
  </si>
  <si>
    <t>2. Under-søkelses-saker overført fra tidligere periode:</t>
  </si>
  <si>
    <t xml:space="preserve">3. Sum under-søkelses-saker  </t>
  </si>
  <si>
    <t>7. Sum under-søkelses-saker avsl. med vedtak</t>
  </si>
  <si>
    <t>SUM pr 31.12.2022</t>
  </si>
  <si>
    <r>
      <t>Kriteriebefolkningen i bydelene etter alder per 1.1.2022</t>
    </r>
    <r>
      <rPr>
        <b/>
        <sz val="10"/>
        <rFont val="Arial"/>
        <family val="2"/>
      </rPr>
      <t xml:space="preserve"> (Kriteriebefolkning per 01.01.2023 kommer april/mai 2023)</t>
    </r>
  </si>
  <si>
    <t>Antall meldinger henlagt fordi barnet allerede har aktive tiltak</t>
  </si>
  <si>
    <t>Antall meldinger henlagt fordi det allerede pågår en undersøkelse</t>
  </si>
  <si>
    <t>Antall meldinger mottatt som barnevernet ikke allerede jobber med</t>
  </si>
  <si>
    <t>Endret tabell fra og med 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</si>
</sst>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 * #,##0.00_ ;_ * \-#,##0.00_ ;_ * &quot;-&quot;??_ ;_ @_ "/>
    <numFmt numFmtId="165" formatCode="0.0&quot; &quot;%"/>
    <numFmt numFmtId="166" formatCode="0&quot; &quot;%"/>
    <numFmt numFmtId="167" formatCode="#,##0;&quot;-&quot;#,##0"/>
    <numFmt numFmtId="168" formatCode="&quot; &quot;#,##0.00&quot; &quot;;&quot; (&quot;#,##0.00&quot;)&quot;;&quot; -&quot;00&quot; &quot;;&quot; &quot;@&quot; &quot;"/>
    <numFmt numFmtId="169" formatCode="&quot; &quot;#,##0&quot; &quot;;&quot; (&quot;#,##0&quot;)&quot;;&quot; -&quot;00&quot; &quot;;&quot; &quot;@&quot; &quot;"/>
    <numFmt numFmtId="170" formatCode="&quot; &quot;#,##0.0&quot; &quot;;&quot; (&quot;#,##0.0&quot;)&quot;;&quot; -&quot;00&quot; &quot;;&quot; &quot;@&quot; &quot;"/>
    <numFmt numFmtId="171" formatCode="_(* #,##0.00_);_(* \(#,##0.00\);_(* &quot;-&quot;??_);_(@_)"/>
    <numFmt numFmtId="172" formatCode="0%"/>
    <numFmt numFmtId="173" formatCode="0.0"/>
  </numFmts>
  <fonts count="37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u/>
      <sz val="11"/>
      <color rgb="FF000000"/>
      <name val="Arial"/>
      <family val="2"/>
    </font>
    <font>
      <sz val="11"/>
      <color rgb="FFFF0000"/>
      <name val="Arial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4"/>
      <color rgb="FF000000"/>
      <name val="Arial"/>
      <family val="2"/>
    </font>
    <font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0000"/>
        <bgColor rgb="FFFF000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</fills>
  <borders count="12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225">
    <xf numFmtId="0" fontId="0" fillId="0" borderId="0"/>
    <xf numFmtId="168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166" fontId="5" fillId="0" borderId="0" applyFont="0" applyFill="0" applyBorder="0" applyAlignment="0" applyProtection="0"/>
    <xf numFmtId="0" fontId="6" fillId="0" borderId="0" applyNumberFormat="0" applyBorder="0" applyProtection="0"/>
    <xf numFmtId="167" fontId="5" fillId="0" borderId="0" applyFont="0" applyFill="0" applyBorder="0" applyAlignment="0" applyProtection="0"/>
    <xf numFmtId="0" fontId="4" fillId="0" borderId="0"/>
    <xf numFmtId="168" fontId="5" fillId="0" borderId="0" applyFont="0" applyFill="0" applyBorder="0" applyAlignment="0" applyProtection="0"/>
    <xf numFmtId="0" fontId="3" fillId="0" borderId="0"/>
    <xf numFmtId="0" fontId="14" fillId="0" borderId="0"/>
    <xf numFmtId="9" fontId="14" fillId="0" borderId="0" applyFont="0" applyFill="0" applyBorder="0" applyAlignment="0" applyProtection="0"/>
    <xf numFmtId="0" fontId="20" fillId="0" borderId="0"/>
    <xf numFmtId="171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2" fillId="0" borderId="0"/>
    <xf numFmtId="172" fontId="12" fillId="0" borderId="0" applyFont="0" applyFill="0" applyBorder="0" applyAlignment="0" applyProtection="0"/>
    <xf numFmtId="4" fontId="12" fillId="0" borderId="0" applyFont="0" applyFill="0" applyBorder="0" applyAlignment="0" applyProtection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4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2" fillId="0" borderId="0"/>
    <xf numFmtId="0" fontId="24" fillId="0" borderId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4" fillId="0" borderId="0"/>
    <xf numFmtId="0" fontId="2" fillId="0" borderId="0"/>
    <xf numFmtId="0" fontId="24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4" fillId="0" borderId="0"/>
    <xf numFmtId="0" fontId="2" fillId="0" borderId="0"/>
    <xf numFmtId="0" fontId="2" fillId="0" borderId="0"/>
    <xf numFmtId="0" fontId="2" fillId="0" borderId="0"/>
    <xf numFmtId="16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4" fillId="0" borderId="0"/>
    <xf numFmtId="9" fontId="14" fillId="0" borderId="0" applyFont="0" applyFill="0" applyBorder="0" applyAlignment="0" applyProtection="0"/>
    <xf numFmtId="0" fontId="5" fillId="0" borderId="0"/>
    <xf numFmtId="166" fontId="5" fillId="0" borderId="0" applyFont="0" applyFill="0" applyBorder="0" applyAlignment="0" applyProtection="0"/>
    <xf numFmtId="0" fontId="5" fillId="0" borderId="0" applyNumberFormat="0" applyFont="0" applyBorder="0" applyProtection="0"/>
    <xf numFmtId="0" fontId="5" fillId="0" borderId="0" applyNumberFormat="0" applyFont="0" applyBorder="0" applyProtection="0"/>
    <xf numFmtId="0" fontId="6" fillId="0" borderId="0" applyNumberFormat="0" applyBorder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4" fillId="0" borderId="0"/>
    <xf numFmtId="9" fontId="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2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72" fontId="12" fillId="0" borderId="0" applyFont="0" applyFill="0" applyBorder="0" applyAlignment="0" applyProtection="0"/>
  </cellStyleXfs>
  <cellXfs count="534">
    <xf numFmtId="0" fontId="0" fillId="0" borderId="0" xfId="0"/>
    <xf numFmtId="3" fontId="7" fillId="0" borderId="0" xfId="0" applyNumberFormat="1" applyFont="1"/>
    <xf numFmtId="3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left"/>
    </xf>
    <xf numFmtId="3" fontId="8" fillId="0" borderId="0" xfId="0" applyNumberFormat="1" applyFont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3" fontId="8" fillId="0" borderId="2" xfId="0" applyNumberFormat="1" applyFont="1" applyBorder="1" applyAlignment="1">
      <alignment horizontal="center" wrapText="1"/>
    </xf>
    <xf numFmtId="3" fontId="8" fillId="0" borderId="4" xfId="0" applyNumberFormat="1" applyFont="1" applyBorder="1" applyAlignment="1">
      <alignment horizontal="center" wrapText="1"/>
    </xf>
    <xf numFmtId="3" fontId="7" fillId="0" borderId="6" xfId="0" applyNumberFormat="1" applyFont="1" applyBorder="1" applyAlignment="1">
      <alignment horizontal="center"/>
    </xf>
    <xf numFmtId="3" fontId="7" fillId="0" borderId="7" xfId="0" applyNumberFormat="1" applyFont="1" applyBorder="1" applyAlignment="1">
      <alignment wrapText="1"/>
    </xf>
    <xf numFmtId="3" fontId="7" fillId="0" borderId="8" xfId="0" applyNumberFormat="1" applyFont="1" applyBorder="1" applyAlignment="1">
      <alignment horizontal="center"/>
    </xf>
    <xf numFmtId="3" fontId="7" fillId="0" borderId="9" xfId="0" applyNumberFormat="1" applyFont="1" applyBorder="1" applyAlignment="1">
      <alignment wrapText="1"/>
    </xf>
    <xf numFmtId="3" fontId="7" fillId="0" borderId="10" xfId="0" applyNumberFormat="1" applyFont="1" applyBorder="1" applyAlignment="1">
      <alignment horizontal="center"/>
    </xf>
    <xf numFmtId="3" fontId="7" fillId="0" borderId="11" xfId="0" applyNumberFormat="1" applyFont="1" applyBorder="1" applyAlignment="1">
      <alignment wrapText="1"/>
    </xf>
    <xf numFmtId="3" fontId="8" fillId="0" borderId="0" xfId="0" applyNumberFormat="1" applyFont="1"/>
    <xf numFmtId="3" fontId="11" fillId="0" borderId="0" xfId="0" applyNumberFormat="1" applyFont="1" applyAlignment="1">
      <alignment horizontal="left" vertical="center"/>
    </xf>
    <xf numFmtId="3" fontId="8" fillId="0" borderId="3" xfId="0" applyNumberFormat="1" applyFont="1" applyBorder="1" applyAlignment="1">
      <alignment horizontal="center" wrapText="1"/>
    </xf>
    <xf numFmtId="3" fontId="8" fillId="0" borderId="18" xfId="0" applyNumberFormat="1" applyFont="1" applyBorder="1" applyAlignment="1">
      <alignment horizontal="center" wrapText="1"/>
    </xf>
    <xf numFmtId="0" fontId="14" fillId="0" borderId="0" xfId="0" applyFont="1"/>
    <xf numFmtId="3" fontId="7" fillId="0" borderId="32" xfId="0" applyNumberFormat="1" applyFont="1" applyBorder="1"/>
    <xf numFmtId="3" fontId="8" fillId="0" borderId="28" xfId="0" applyNumberFormat="1" applyFont="1" applyBorder="1" applyAlignment="1">
      <alignment horizontal="center"/>
    </xf>
    <xf numFmtId="3" fontId="7" fillId="0" borderId="31" xfId="0" applyNumberFormat="1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15" fillId="0" borderId="21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wrapText="1"/>
    </xf>
    <xf numFmtId="0" fontId="16" fillId="0" borderId="8" xfId="0" applyFont="1" applyBorder="1" applyAlignment="1">
      <alignment horizontal="center"/>
    </xf>
    <xf numFmtId="0" fontId="16" fillId="0" borderId="9" xfId="0" applyFont="1" applyBorder="1" applyAlignment="1">
      <alignment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wrapText="1"/>
    </xf>
    <xf numFmtId="0" fontId="15" fillId="0" borderId="0" xfId="0" applyFont="1"/>
    <xf numFmtId="0" fontId="15" fillId="0" borderId="28" xfId="0" applyFont="1" applyBorder="1" applyAlignment="1">
      <alignment horizontal="center"/>
    </xf>
    <xf numFmtId="0" fontId="15" fillId="0" borderId="13" xfId="0" applyFont="1" applyBorder="1"/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wrapText="1"/>
    </xf>
    <xf numFmtId="0" fontId="16" fillId="3" borderId="0" xfId="0" applyFont="1" applyFill="1"/>
    <xf numFmtId="0" fontId="16" fillId="4" borderId="0" xfId="0" applyFont="1" applyFill="1"/>
    <xf numFmtId="2" fontId="16" fillId="0" borderId="0" xfId="0" applyNumberFormat="1" applyFont="1"/>
    <xf numFmtId="0" fontId="15" fillId="0" borderId="12" xfId="0" applyFont="1" applyBorder="1"/>
    <xf numFmtId="2" fontId="15" fillId="0" borderId="0" xfId="0" applyNumberFormat="1" applyFont="1"/>
    <xf numFmtId="0" fontId="15" fillId="0" borderId="1" xfId="0" applyFont="1" applyBorder="1"/>
    <xf numFmtId="0" fontId="16" fillId="0" borderId="31" xfId="0" applyFont="1" applyBorder="1" applyAlignment="1">
      <alignment horizontal="center"/>
    </xf>
    <xf numFmtId="170" fontId="16" fillId="0" borderId="32" xfId="1" applyNumberFormat="1" applyFont="1" applyBorder="1"/>
    <xf numFmtId="0" fontId="16" fillId="0" borderId="33" xfId="0" applyFont="1" applyBorder="1" applyAlignment="1">
      <alignment horizontal="center"/>
    </xf>
    <xf numFmtId="170" fontId="16" fillId="0" borderId="35" xfId="1" applyNumberFormat="1" applyFont="1" applyBorder="1"/>
    <xf numFmtId="0" fontId="19" fillId="0" borderId="0" xfId="0" applyFont="1" applyAlignment="1">
      <alignment horizontal="left"/>
    </xf>
    <xf numFmtId="0" fontId="15" fillId="0" borderId="14" xfId="0" applyFont="1" applyBorder="1"/>
    <xf numFmtId="0" fontId="15" fillId="0" borderId="24" xfId="0" applyFont="1" applyBorder="1"/>
    <xf numFmtId="165" fontId="15" fillId="0" borderId="24" xfId="2" applyNumberFormat="1" applyFont="1" applyBorder="1"/>
    <xf numFmtId="0" fontId="15" fillId="0" borderId="16" xfId="0" applyFont="1" applyBorder="1"/>
    <xf numFmtId="0" fontId="15" fillId="0" borderId="15" xfId="0" applyFont="1" applyBorder="1"/>
    <xf numFmtId="0" fontId="15" fillId="0" borderId="17" xfId="0" applyFont="1" applyBorder="1"/>
    <xf numFmtId="165" fontId="15" fillId="0" borderId="17" xfId="2" applyNumberFormat="1" applyFont="1" applyBorder="1"/>
    <xf numFmtId="0" fontId="15" fillId="0" borderId="59" xfId="0" applyFont="1" applyBorder="1" applyAlignment="1">
      <alignment horizontal="center" wrapText="1"/>
    </xf>
    <xf numFmtId="1" fontId="16" fillId="0" borderId="27" xfId="0" applyNumberFormat="1" applyFont="1" applyBorder="1"/>
    <xf numFmtId="0" fontId="7" fillId="0" borderId="52" xfId="0" applyFont="1" applyBorder="1" applyAlignment="1">
      <alignment wrapText="1"/>
    </xf>
    <xf numFmtId="0" fontId="16" fillId="0" borderId="27" xfId="0" applyFont="1" applyBorder="1"/>
    <xf numFmtId="0" fontId="16" fillId="0" borderId="38" xfId="0" applyFont="1" applyBorder="1"/>
    <xf numFmtId="0" fontId="16" fillId="0" borderId="34" xfId="0" applyFont="1" applyBorder="1"/>
    <xf numFmtId="3" fontId="7" fillId="0" borderId="35" xfId="0" applyNumberFormat="1" applyFont="1" applyBorder="1"/>
    <xf numFmtId="0" fontId="15" fillId="0" borderId="57" xfId="0" applyFont="1" applyBorder="1" applyAlignment="1">
      <alignment horizontal="center" wrapText="1"/>
    </xf>
    <xf numFmtId="0" fontId="15" fillId="0" borderId="56" xfId="0" applyFont="1" applyBorder="1" applyAlignment="1">
      <alignment horizontal="center" wrapText="1"/>
    </xf>
    <xf numFmtId="0" fontId="15" fillId="0" borderId="12" xfId="0" applyFont="1" applyBorder="1" applyAlignment="1">
      <alignment horizontal="center"/>
    </xf>
    <xf numFmtId="0" fontId="15" fillId="0" borderId="58" xfId="0" applyFont="1" applyBorder="1" applyAlignment="1">
      <alignment horizontal="center" wrapText="1"/>
    </xf>
    <xf numFmtId="0" fontId="16" fillId="0" borderId="62" xfId="0" applyFont="1" applyBorder="1" applyAlignment="1">
      <alignment horizontal="center"/>
    </xf>
    <xf numFmtId="0" fontId="16" fillId="0" borderId="54" xfId="0" applyFont="1" applyBorder="1" applyAlignment="1">
      <alignment horizontal="center"/>
    </xf>
    <xf numFmtId="0" fontId="16" fillId="0" borderId="63" xfId="0" applyFont="1" applyBorder="1" applyAlignment="1">
      <alignment horizontal="center"/>
    </xf>
    <xf numFmtId="3" fontId="20" fillId="0" borderId="0" xfId="44" applyNumberFormat="1" applyFont="1" applyAlignment="1">
      <alignment horizontal="right"/>
    </xf>
    <xf numFmtId="3" fontId="7" fillId="0" borderId="67" xfId="0" applyNumberFormat="1" applyFont="1" applyBorder="1"/>
    <xf numFmtId="3" fontId="7" fillId="0" borderId="68" xfId="0" applyNumberFormat="1" applyFont="1" applyBorder="1"/>
    <xf numFmtId="0" fontId="7" fillId="0" borderId="53" xfId="0" applyFont="1" applyBorder="1" applyAlignment="1">
      <alignment wrapText="1"/>
    </xf>
    <xf numFmtId="3" fontId="7" fillId="0" borderId="33" xfId="0" applyNumberFormat="1" applyFont="1" applyBorder="1" applyAlignment="1">
      <alignment horizontal="center"/>
    </xf>
    <xf numFmtId="1" fontId="20" fillId="0" borderId="0" xfId="112" applyNumberFormat="1" applyFont="1"/>
    <xf numFmtId="1" fontId="20" fillId="0" borderId="0" xfId="44" applyNumberFormat="1" applyFont="1"/>
    <xf numFmtId="3" fontId="7" fillId="0" borderId="54" xfId="0" applyNumberFormat="1" applyFont="1" applyBorder="1" applyAlignment="1">
      <alignment horizontal="center"/>
    </xf>
    <xf numFmtId="3" fontId="7" fillId="0" borderId="55" xfId="0" applyNumberFormat="1" applyFont="1" applyBorder="1"/>
    <xf numFmtId="3" fontId="15" fillId="0" borderId="1" xfId="0" applyNumberFormat="1" applyFont="1" applyBorder="1" applyAlignment="1">
      <alignment horizontal="center" wrapText="1"/>
    </xf>
    <xf numFmtId="3" fontId="15" fillId="0" borderId="2" xfId="0" applyNumberFormat="1" applyFont="1" applyBorder="1" applyAlignment="1">
      <alignment horizontal="center" wrapText="1"/>
    </xf>
    <xf numFmtId="3" fontId="15" fillId="0" borderId="3" xfId="0" applyNumberFormat="1" applyFont="1" applyBorder="1" applyAlignment="1">
      <alignment horizontal="center" wrapText="1"/>
    </xf>
    <xf numFmtId="3" fontId="15" fillId="0" borderId="4" xfId="0" applyNumberFormat="1" applyFont="1" applyBorder="1" applyAlignment="1">
      <alignment horizontal="center" wrapText="1"/>
    </xf>
    <xf numFmtId="3" fontId="16" fillId="0" borderId="6" xfId="0" applyNumberFormat="1" applyFont="1" applyBorder="1" applyAlignment="1">
      <alignment horizontal="center"/>
    </xf>
    <xf numFmtId="3" fontId="16" fillId="0" borderId="7" xfId="0" applyNumberFormat="1" applyFont="1" applyBorder="1" applyAlignment="1">
      <alignment wrapText="1"/>
    </xf>
    <xf numFmtId="3" fontId="16" fillId="0" borderId="29" xfId="0" applyNumberFormat="1" applyFont="1" applyBorder="1"/>
    <xf numFmtId="3" fontId="16" fillId="0" borderId="8" xfId="0" applyNumberFormat="1" applyFont="1" applyBorder="1" applyAlignment="1">
      <alignment horizontal="center"/>
    </xf>
    <xf numFmtId="3" fontId="16" fillId="0" borderId="9" xfId="0" applyNumberFormat="1" applyFont="1" applyBorder="1" applyAlignment="1">
      <alignment wrapText="1"/>
    </xf>
    <xf numFmtId="3" fontId="16" fillId="0" borderId="31" xfId="0" applyNumberFormat="1" applyFont="1" applyBorder="1"/>
    <xf numFmtId="3" fontId="16" fillId="0" borderId="27" xfId="0" applyNumberFormat="1" applyFont="1" applyBorder="1"/>
    <xf numFmtId="3" fontId="16" fillId="0" borderId="10" xfId="0" applyNumberFormat="1" applyFont="1" applyBorder="1" applyAlignment="1">
      <alignment horizontal="center"/>
    </xf>
    <xf numFmtId="3" fontId="16" fillId="0" borderId="11" xfId="0" applyNumberFormat="1" applyFont="1" applyBorder="1" applyAlignment="1">
      <alignment wrapText="1"/>
    </xf>
    <xf numFmtId="3" fontId="16" fillId="0" borderId="33" xfId="0" applyNumberFormat="1" applyFont="1" applyBorder="1"/>
    <xf numFmtId="3" fontId="16" fillId="0" borderId="34" xfId="0" applyNumberFormat="1" applyFont="1" applyBorder="1"/>
    <xf numFmtId="3" fontId="15" fillId="0" borderId="0" xfId="0" applyNumberFormat="1" applyFont="1" applyAlignment="1">
      <alignment horizontal="left" vertical="center"/>
    </xf>
    <xf numFmtId="3" fontId="15" fillId="0" borderId="0" xfId="0" applyNumberFormat="1" applyFont="1"/>
    <xf numFmtId="3" fontId="15" fillId="0" borderId="20" xfId="0" applyNumberFormat="1" applyFont="1" applyBorder="1"/>
    <xf numFmtId="3" fontId="16" fillId="0" borderId="31" xfId="0" applyNumberFormat="1" applyFont="1" applyBorder="1" applyAlignment="1">
      <alignment horizontal="center"/>
    </xf>
    <xf numFmtId="3" fontId="16" fillId="0" borderId="33" xfId="0" applyNumberFormat="1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6" fillId="0" borderId="0" xfId="0" applyFont="1" applyAlignment="1">
      <alignment horizontal="center" wrapText="1"/>
    </xf>
    <xf numFmtId="0" fontId="26" fillId="0" borderId="1" xfId="0" applyFont="1" applyBorder="1" applyAlignment="1">
      <alignment horizontal="center" wrapText="1"/>
    </xf>
    <xf numFmtId="0" fontId="26" fillId="0" borderId="2" xfId="0" applyFont="1" applyBorder="1" applyAlignment="1">
      <alignment horizontal="center" wrapText="1"/>
    </xf>
    <xf numFmtId="0" fontId="26" fillId="0" borderId="3" xfId="0" applyFont="1" applyBorder="1" applyAlignment="1">
      <alignment horizontal="center" wrapText="1"/>
    </xf>
    <xf numFmtId="0" fontId="26" fillId="0" borderId="21" xfId="0" applyFont="1" applyBorder="1" applyAlignment="1">
      <alignment horizontal="center" wrapText="1"/>
    </xf>
    <xf numFmtId="0" fontId="26" fillId="0" borderId="18" xfId="0" applyFont="1" applyBorder="1" applyAlignment="1">
      <alignment horizontal="center" wrapText="1"/>
    </xf>
    <xf numFmtId="0" fontId="26" fillId="0" borderId="36" xfId="0" applyFont="1" applyBorder="1" applyAlignment="1">
      <alignment horizontal="center" wrapText="1"/>
    </xf>
    <xf numFmtId="0" fontId="26" fillId="0" borderId="4" xfId="0" applyFont="1" applyBorder="1" applyAlignment="1">
      <alignment horizontal="center" wrapText="1"/>
    </xf>
    <xf numFmtId="0" fontId="25" fillId="0" borderId="6" xfId="0" applyFont="1" applyBorder="1" applyAlignment="1">
      <alignment horizontal="center"/>
    </xf>
    <xf numFmtId="0" fontId="25" fillId="0" borderId="7" xfId="0" applyFont="1" applyBorder="1" applyAlignment="1">
      <alignment wrapText="1"/>
    </xf>
    <xf numFmtId="0" fontId="25" fillId="0" borderId="8" xfId="0" applyFont="1" applyBorder="1" applyAlignment="1">
      <alignment horizontal="center"/>
    </xf>
    <xf numFmtId="0" fontId="25" fillId="0" borderId="9" xfId="0" applyFont="1" applyBorder="1" applyAlignment="1">
      <alignment wrapText="1"/>
    </xf>
    <xf numFmtId="0" fontId="27" fillId="0" borderId="0" xfId="19" applyFont="1" applyProtection="1">
      <protection locked="0"/>
    </xf>
    <xf numFmtId="3" fontId="27" fillId="0" borderId="0" xfId="44" applyNumberFormat="1" applyFont="1" applyAlignment="1">
      <alignment horizontal="right"/>
    </xf>
    <xf numFmtId="3" fontId="27" fillId="0" borderId="0" xfId="112" applyNumberFormat="1" applyFont="1" applyAlignment="1">
      <alignment horizontal="right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wrapText="1"/>
    </xf>
    <xf numFmtId="0" fontId="26" fillId="0" borderId="49" xfId="0" applyFont="1" applyBorder="1" applyAlignment="1">
      <alignment horizontal="center" wrapText="1"/>
    </xf>
    <xf numFmtId="3" fontId="16" fillId="3" borderId="0" xfId="0" applyNumberFormat="1" applyFont="1" applyFill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3" fontId="16" fillId="0" borderId="0" xfId="0" applyNumberFormat="1" applyFont="1" applyAlignment="1">
      <alignment horizontal="left"/>
    </xf>
    <xf numFmtId="3" fontId="16" fillId="5" borderId="0" xfId="0" applyNumberFormat="1" applyFont="1" applyFill="1" applyAlignment="1">
      <alignment horizontal="left"/>
    </xf>
    <xf numFmtId="3" fontId="16" fillId="5" borderId="0" xfId="0" applyNumberFormat="1" applyFont="1" applyFill="1"/>
    <xf numFmtId="3" fontId="16" fillId="5" borderId="0" xfId="0" applyNumberFormat="1" applyFont="1" applyFill="1" applyAlignment="1">
      <alignment horizontal="center"/>
    </xf>
    <xf numFmtId="3" fontId="15" fillId="0" borderId="0" xfId="0" applyNumberFormat="1" applyFont="1" applyAlignment="1">
      <alignment horizontal="center" wrapText="1"/>
    </xf>
    <xf numFmtId="3" fontId="15" fillId="0" borderId="18" xfId="0" applyNumberFormat="1" applyFont="1" applyBorder="1" applyAlignment="1">
      <alignment horizontal="center" wrapText="1"/>
    </xf>
    <xf numFmtId="3" fontId="15" fillId="0" borderId="21" xfId="0" applyNumberFormat="1" applyFont="1" applyBorder="1" applyAlignment="1">
      <alignment horizontal="center" wrapText="1"/>
    </xf>
    <xf numFmtId="3" fontId="15" fillId="0" borderId="50" xfId="0" applyNumberFormat="1" applyFont="1" applyBorder="1" applyAlignment="1">
      <alignment horizontal="center" wrapText="1"/>
    </xf>
    <xf numFmtId="3" fontId="15" fillId="0" borderId="36" xfId="0" applyNumberFormat="1" applyFont="1" applyBorder="1" applyAlignment="1">
      <alignment horizontal="center" wrapText="1"/>
    </xf>
    <xf numFmtId="3" fontId="15" fillId="0" borderId="37" xfId="0" applyNumberFormat="1" applyFont="1" applyBorder="1" applyAlignment="1">
      <alignment horizontal="center" wrapText="1"/>
    </xf>
    <xf numFmtId="3" fontId="15" fillId="0" borderId="49" xfId="0" applyNumberFormat="1" applyFont="1" applyBorder="1" applyAlignment="1">
      <alignment horizontal="center" wrapText="1"/>
    </xf>
    <xf numFmtId="3" fontId="16" fillId="0" borderId="30" xfId="0" applyNumberFormat="1" applyFont="1" applyBorder="1"/>
    <xf numFmtId="3" fontId="16" fillId="0" borderId="44" xfId="0" applyNumberFormat="1" applyFont="1" applyBorder="1"/>
    <xf numFmtId="3" fontId="16" fillId="0" borderId="43" xfId="0" applyNumberFormat="1" applyFont="1" applyBorder="1" applyAlignment="1">
      <alignment horizontal="center"/>
    </xf>
    <xf numFmtId="3" fontId="16" fillId="0" borderId="32" xfId="0" applyNumberFormat="1" applyFont="1" applyBorder="1"/>
    <xf numFmtId="3" fontId="16" fillId="0" borderId="46" xfId="0" applyNumberFormat="1" applyFont="1" applyBorder="1"/>
    <xf numFmtId="3" fontId="16" fillId="0" borderId="45" xfId="0" applyNumberFormat="1" applyFont="1" applyBorder="1" applyAlignment="1">
      <alignment horizontal="center"/>
    </xf>
    <xf numFmtId="3" fontId="16" fillId="0" borderId="35" xfId="0" applyNumberFormat="1" applyFont="1" applyBorder="1"/>
    <xf numFmtId="3" fontId="16" fillId="0" borderId="48" xfId="0" applyNumberFormat="1" applyFont="1" applyBorder="1"/>
    <xf numFmtId="3" fontId="16" fillId="0" borderId="47" xfId="0" applyNumberFormat="1" applyFont="1" applyBorder="1" applyAlignment="1">
      <alignment horizontal="center"/>
    </xf>
    <xf numFmtId="3" fontId="15" fillId="0" borderId="19" xfId="0" applyNumberFormat="1" applyFont="1" applyBorder="1"/>
    <xf numFmtId="3" fontId="15" fillId="0" borderId="0" xfId="0" applyNumberFormat="1" applyFont="1" applyAlignment="1">
      <alignment horizontal="center"/>
    </xf>
    <xf numFmtId="3" fontId="16" fillId="0" borderId="19" xfId="0" applyNumberFormat="1" applyFont="1" applyBorder="1"/>
    <xf numFmtId="3" fontId="16" fillId="0" borderId="0" xfId="0" applyNumberFormat="1" applyFont="1" applyAlignment="1">
      <alignment horizontal="left" vertical="top"/>
    </xf>
    <xf numFmtId="3" fontId="16" fillId="0" borderId="15" xfId="0" applyNumberFormat="1" applyFont="1" applyBorder="1" applyAlignment="1">
      <alignment horizontal="center"/>
    </xf>
    <xf numFmtId="3" fontId="15" fillId="0" borderId="15" xfId="0" applyNumberFormat="1" applyFont="1" applyBorder="1" applyAlignment="1">
      <alignment horizontal="center"/>
    </xf>
    <xf numFmtId="0" fontId="15" fillId="0" borderId="40" xfId="0" applyFont="1" applyBorder="1" applyAlignment="1">
      <alignment horizontal="center" wrapText="1"/>
    </xf>
    <xf numFmtId="1" fontId="16" fillId="0" borderId="31" xfId="0" applyNumberFormat="1" applyFont="1" applyBorder="1"/>
    <xf numFmtId="1" fontId="16" fillId="0" borderId="32" xfId="0" applyNumberFormat="1" applyFont="1" applyBorder="1"/>
    <xf numFmtId="0" fontId="16" fillId="3" borderId="0" xfId="7" applyFont="1" applyFill="1"/>
    <xf numFmtId="0" fontId="16" fillId="0" borderId="0" xfId="7" applyFont="1"/>
    <xf numFmtId="0" fontId="16" fillId="0" borderId="0" xfId="7" applyFont="1" applyAlignment="1">
      <alignment horizontal="left"/>
    </xf>
    <xf numFmtId="0" fontId="16" fillId="0" borderId="0" xfId="7" applyFont="1" applyAlignment="1">
      <alignment horizontal="center"/>
    </xf>
    <xf numFmtId="0" fontId="15" fillId="0" borderId="0" xfId="7" applyFont="1" applyAlignment="1">
      <alignment horizontal="left" vertical="center"/>
    </xf>
    <xf numFmtId="0" fontId="15" fillId="0" borderId="0" xfId="7" applyFont="1" applyAlignment="1">
      <alignment horizontal="center" wrapText="1"/>
    </xf>
    <xf numFmtId="0" fontId="15" fillId="0" borderId="39" xfId="7" applyFont="1" applyBorder="1" applyAlignment="1">
      <alignment horizontal="left" vertical="center"/>
    </xf>
    <xf numFmtId="0" fontId="15" fillId="0" borderId="41" xfId="7" applyFont="1" applyBorder="1" applyAlignment="1">
      <alignment horizontal="center" wrapText="1"/>
    </xf>
    <xf numFmtId="0" fontId="15" fillId="0" borderId="42" xfId="7" applyFont="1" applyBorder="1" applyAlignment="1">
      <alignment horizontal="left"/>
    </xf>
    <xf numFmtId="0" fontId="15" fillId="0" borderId="22" xfId="7" applyFont="1" applyBorder="1" applyAlignment="1">
      <alignment horizontal="center" wrapText="1"/>
    </xf>
    <xf numFmtId="0" fontId="15" fillId="0" borderId="1" xfId="7" applyFont="1" applyBorder="1" applyAlignment="1">
      <alignment horizontal="center" wrapText="1"/>
    </xf>
    <xf numFmtId="0" fontId="15" fillId="0" borderId="2" xfId="7" applyFont="1" applyBorder="1" applyAlignment="1">
      <alignment horizontal="center" wrapText="1"/>
    </xf>
    <xf numFmtId="0" fontId="15" fillId="0" borderId="36" xfId="7" applyFont="1" applyBorder="1" applyAlignment="1">
      <alignment horizontal="center" wrapText="1"/>
    </xf>
    <xf numFmtId="0" fontId="15" fillId="0" borderId="21" xfId="7" applyFont="1" applyBorder="1" applyAlignment="1">
      <alignment horizontal="center" wrapText="1"/>
    </xf>
    <xf numFmtId="0" fontId="15" fillId="0" borderId="49" xfId="7" applyFont="1" applyBorder="1" applyAlignment="1">
      <alignment horizontal="center" wrapText="1"/>
    </xf>
    <xf numFmtId="0" fontId="16" fillId="0" borderId="6" xfId="7" applyFont="1" applyBorder="1" applyAlignment="1">
      <alignment horizontal="center"/>
    </xf>
    <xf numFmtId="0" fontId="16" fillId="0" borderId="7" xfId="7" applyFont="1" applyBorder="1" applyAlignment="1">
      <alignment wrapText="1"/>
    </xf>
    <xf numFmtId="2" fontId="16" fillId="0" borderId="0" xfId="7" applyNumberFormat="1" applyFont="1"/>
    <xf numFmtId="0" fontId="16" fillId="0" borderId="8" xfId="7" applyFont="1" applyBorder="1" applyAlignment="1">
      <alignment horizontal="center"/>
    </xf>
    <xf numFmtId="0" fontId="16" fillId="0" borderId="9" xfId="7" applyFont="1" applyBorder="1" applyAlignment="1">
      <alignment wrapText="1"/>
    </xf>
    <xf numFmtId="0" fontId="16" fillId="0" borderId="72" xfId="7" applyFont="1" applyBorder="1"/>
    <xf numFmtId="0" fontId="16" fillId="0" borderId="27" xfId="7" applyFont="1" applyBorder="1"/>
    <xf numFmtId="0" fontId="16" fillId="0" borderId="32" xfId="7" applyFont="1" applyBorder="1"/>
    <xf numFmtId="0" fontId="16" fillId="0" borderId="10" xfId="7" applyFont="1" applyBorder="1" applyAlignment="1">
      <alignment horizontal="center"/>
    </xf>
    <xf numFmtId="0" fontId="16" fillId="0" borderId="11" xfId="7" applyFont="1" applyBorder="1" applyAlignment="1">
      <alignment wrapText="1"/>
    </xf>
    <xf numFmtId="0" fontId="16" fillId="0" borderId="73" xfId="7" applyFont="1" applyBorder="1"/>
    <xf numFmtId="0" fontId="16" fillId="0" borderId="34" xfId="7" applyFont="1" applyBorder="1"/>
    <xf numFmtId="0" fontId="16" fillId="0" borderId="35" xfId="7" applyFont="1" applyBorder="1"/>
    <xf numFmtId="0" fontId="15" fillId="0" borderId="0" xfId="7" applyFont="1"/>
    <xf numFmtId="2" fontId="15" fillId="0" borderId="0" xfId="7" applyNumberFormat="1" applyFont="1"/>
    <xf numFmtId="0" fontId="15" fillId="0" borderId="39" xfId="7" applyFont="1" applyBorder="1" applyAlignment="1">
      <alignment horizontal="left"/>
    </xf>
    <xf numFmtId="3" fontId="14" fillId="0" borderId="0" xfId="0" applyNumberFormat="1" applyFont="1"/>
    <xf numFmtId="0" fontId="26" fillId="0" borderId="86" xfId="0" applyFont="1" applyBorder="1" applyAlignment="1">
      <alignment horizontal="center" wrapText="1"/>
    </xf>
    <xf numFmtId="165" fontId="28" fillId="0" borderId="67" xfId="2" applyNumberFormat="1" applyFont="1" applyFill="1" applyBorder="1"/>
    <xf numFmtId="0" fontId="8" fillId="0" borderId="51" xfId="0" applyFont="1" applyBorder="1" applyAlignment="1">
      <alignment wrapText="1"/>
    </xf>
    <xf numFmtId="3" fontId="16" fillId="0" borderId="54" xfId="0" applyNumberFormat="1" applyFont="1" applyBorder="1" applyAlignment="1">
      <alignment horizontal="center"/>
    </xf>
    <xf numFmtId="1" fontId="28" fillId="0" borderId="25" xfId="0" applyNumberFormat="1" applyFont="1" applyBorder="1"/>
    <xf numFmtId="1" fontId="14" fillId="0" borderId="0" xfId="0" applyNumberFormat="1" applyFont="1"/>
    <xf numFmtId="0" fontId="13" fillId="0" borderId="0" xfId="0" applyFont="1"/>
    <xf numFmtId="3" fontId="7" fillId="0" borderId="54" xfId="0" applyNumberFormat="1" applyFont="1" applyBorder="1"/>
    <xf numFmtId="3" fontId="15" fillId="0" borderId="28" xfId="0" applyNumberFormat="1" applyFont="1" applyBorder="1" applyAlignment="1">
      <alignment horizontal="center"/>
    </xf>
    <xf numFmtId="3" fontId="15" fillId="0" borderId="29" xfId="0" applyNumberFormat="1" applyFont="1" applyBorder="1"/>
    <xf numFmtId="0" fontId="16" fillId="0" borderId="53" xfId="0" applyFont="1" applyBorder="1" applyAlignment="1">
      <alignment wrapText="1"/>
    </xf>
    <xf numFmtId="0" fontId="16" fillId="0" borderId="69" xfId="0" applyFont="1" applyBorder="1" applyAlignment="1">
      <alignment wrapText="1"/>
    </xf>
    <xf numFmtId="0" fontId="16" fillId="0" borderId="52" xfId="0" applyFont="1" applyBorder="1" applyAlignment="1">
      <alignment wrapText="1"/>
    </xf>
    <xf numFmtId="3" fontId="16" fillId="0" borderId="89" xfId="0" applyNumberFormat="1" applyFont="1" applyBorder="1"/>
    <xf numFmtId="3" fontId="16" fillId="0" borderId="54" xfId="0" applyNumberFormat="1" applyFont="1" applyBorder="1"/>
    <xf numFmtId="3" fontId="16" fillId="0" borderId="69" xfId="0" applyNumberFormat="1" applyFont="1" applyBorder="1"/>
    <xf numFmtId="165" fontId="16" fillId="0" borderId="82" xfId="2" applyNumberFormat="1" applyFont="1" applyBorder="1"/>
    <xf numFmtId="3" fontId="16" fillId="0" borderId="20" xfId="0" applyNumberFormat="1" applyFont="1" applyBorder="1"/>
    <xf numFmtId="3" fontId="16" fillId="0" borderId="17" xfId="0" applyNumberFormat="1" applyFont="1" applyBorder="1"/>
    <xf numFmtId="3" fontId="15" fillId="0" borderId="30" xfId="0" applyNumberFormat="1" applyFont="1" applyBorder="1"/>
    <xf numFmtId="3" fontId="15" fillId="0" borderId="51" xfId="0" applyNumberFormat="1" applyFont="1" applyBorder="1" applyAlignment="1">
      <alignment wrapText="1"/>
    </xf>
    <xf numFmtId="3" fontId="16" fillId="0" borderId="52" xfId="0" applyNumberFormat="1" applyFont="1" applyBorder="1" applyAlignment="1">
      <alignment wrapText="1"/>
    </xf>
    <xf numFmtId="3" fontId="16" fillId="0" borderId="53" xfId="0" applyNumberFormat="1" applyFont="1" applyBorder="1" applyAlignment="1">
      <alignment wrapText="1"/>
    </xf>
    <xf numFmtId="3" fontId="15" fillId="0" borderId="17" xfId="0" applyNumberFormat="1" applyFont="1" applyBorder="1"/>
    <xf numFmtId="3" fontId="16" fillId="0" borderId="85" xfId="0" applyNumberFormat="1" applyFont="1" applyBorder="1"/>
    <xf numFmtId="3" fontId="19" fillId="0" borderId="0" xfId="0" applyNumberFormat="1" applyFont="1"/>
    <xf numFmtId="3" fontId="16" fillId="0" borderId="74" xfId="0" applyNumberFormat="1" applyFont="1" applyBorder="1"/>
    <xf numFmtId="3" fontId="16" fillId="0" borderId="25" xfId="0" applyNumberFormat="1" applyFont="1" applyBorder="1"/>
    <xf numFmtId="3" fontId="31" fillId="0" borderId="90" xfId="0" applyNumberFormat="1" applyFont="1" applyBorder="1"/>
    <xf numFmtId="1" fontId="28" fillId="0" borderId="31" xfId="0" applyNumberFormat="1" applyFont="1" applyBorder="1"/>
    <xf numFmtId="1" fontId="28" fillId="0" borderId="32" xfId="0" applyNumberFormat="1" applyFont="1" applyBorder="1"/>
    <xf numFmtId="3" fontId="16" fillId="0" borderId="83" xfId="0" applyNumberFormat="1" applyFont="1" applyBorder="1" applyAlignment="1">
      <alignment horizontal="center"/>
    </xf>
    <xf numFmtId="0" fontId="16" fillId="0" borderId="93" xfId="0" applyFont="1" applyBorder="1" applyAlignment="1">
      <alignment wrapText="1"/>
    </xf>
    <xf numFmtId="3" fontId="16" fillId="0" borderId="83" xfId="0" applyNumberFormat="1" applyFont="1" applyBorder="1"/>
    <xf numFmtId="3" fontId="16" fillId="0" borderId="93" xfId="0" applyNumberFormat="1" applyFont="1" applyBorder="1"/>
    <xf numFmtId="165" fontId="16" fillId="0" borderId="85" xfId="2" applyNumberFormat="1" applyFont="1" applyBorder="1"/>
    <xf numFmtId="3" fontId="16" fillId="0" borderId="94" xfId="0" applyNumberFormat="1" applyFont="1" applyBorder="1"/>
    <xf numFmtId="3" fontId="16" fillId="0" borderId="27" xfId="0" applyNumberFormat="1" applyFont="1" applyBorder="1" applyAlignment="1">
      <alignment wrapText="1"/>
    </xf>
    <xf numFmtId="3" fontId="15" fillId="0" borderId="29" xfId="0" applyNumberFormat="1" applyFont="1" applyBorder="1" applyAlignment="1">
      <alignment wrapText="1"/>
    </xf>
    <xf numFmtId="3" fontId="16" fillId="0" borderId="34" xfId="0" applyNumberFormat="1" applyFont="1" applyBorder="1" applyAlignment="1">
      <alignment wrapText="1"/>
    </xf>
    <xf numFmtId="3" fontId="16" fillId="0" borderId="75" xfId="0" applyNumberFormat="1" applyFont="1" applyBorder="1"/>
    <xf numFmtId="3" fontId="15" fillId="0" borderId="56" xfId="0" applyNumberFormat="1" applyFont="1" applyBorder="1" applyAlignment="1">
      <alignment horizontal="center" wrapText="1"/>
    </xf>
    <xf numFmtId="3" fontId="15" fillId="0" borderId="57" xfId="0" applyNumberFormat="1" applyFont="1" applyBorder="1" applyAlignment="1">
      <alignment horizontal="center" wrapText="1"/>
    </xf>
    <xf numFmtId="3" fontId="15" fillId="0" borderId="95" xfId="0" applyNumberFormat="1" applyFont="1" applyBorder="1" applyAlignment="1">
      <alignment horizontal="center" wrapText="1"/>
    </xf>
    <xf numFmtId="3" fontId="15" fillId="0" borderId="58" xfId="0" applyNumberFormat="1" applyFont="1" applyBorder="1" applyAlignment="1">
      <alignment horizontal="center" wrapText="1"/>
    </xf>
    <xf numFmtId="3" fontId="15" fillId="0" borderId="60" xfId="0" applyNumberFormat="1" applyFont="1" applyBorder="1" applyAlignment="1">
      <alignment horizontal="center" wrapText="1"/>
    </xf>
    <xf numFmtId="3" fontId="15" fillId="0" borderId="59" xfId="0" applyNumberFormat="1" applyFont="1" applyBorder="1" applyAlignment="1">
      <alignment horizontal="center" wrapText="1"/>
    </xf>
    <xf numFmtId="3" fontId="15" fillId="0" borderId="61" xfId="0" applyNumberFormat="1" applyFont="1" applyBorder="1" applyAlignment="1">
      <alignment horizontal="center" wrapText="1"/>
    </xf>
    <xf numFmtId="3" fontId="15" fillId="0" borderId="96" xfId="0" applyNumberFormat="1" applyFont="1" applyBorder="1" applyAlignment="1">
      <alignment horizontal="center" wrapText="1"/>
    </xf>
    <xf numFmtId="3" fontId="15" fillId="0" borderId="97" xfId="0" applyNumberFormat="1" applyFont="1" applyBorder="1" applyAlignment="1">
      <alignment horizontal="center" wrapText="1"/>
    </xf>
    <xf numFmtId="3" fontId="16" fillId="0" borderId="62" xfId="0" applyNumberFormat="1" applyFont="1" applyBorder="1" applyAlignment="1">
      <alignment horizontal="center"/>
    </xf>
    <xf numFmtId="3" fontId="16" fillId="0" borderId="63" xfId="0" applyNumberFormat="1" applyFont="1" applyBorder="1" applyAlignment="1">
      <alignment horizontal="center"/>
    </xf>
    <xf numFmtId="3" fontId="16" fillId="0" borderId="98" xfId="0" applyNumberFormat="1" applyFont="1" applyBorder="1" applyAlignment="1">
      <alignment horizontal="center"/>
    </xf>
    <xf numFmtId="3" fontId="15" fillId="0" borderId="99" xfId="0" applyNumberFormat="1" applyFont="1" applyBorder="1" applyAlignment="1">
      <alignment horizontal="center" wrapText="1"/>
    </xf>
    <xf numFmtId="3" fontId="16" fillId="0" borderId="64" xfId="0" applyNumberFormat="1" applyFont="1" applyBorder="1" applyAlignment="1">
      <alignment horizontal="center"/>
    </xf>
    <xf numFmtId="3" fontId="16" fillId="0" borderId="65" xfId="0" applyNumberFormat="1" applyFont="1" applyBorder="1" applyAlignment="1">
      <alignment wrapText="1"/>
    </xf>
    <xf numFmtId="3" fontId="7" fillId="0" borderId="70" xfId="0" applyNumberFormat="1" applyFont="1" applyBorder="1"/>
    <xf numFmtId="3" fontId="8" fillId="0" borderId="71" xfId="0" applyNumberFormat="1" applyFont="1" applyBorder="1"/>
    <xf numFmtId="3" fontId="7" fillId="0" borderId="82" xfId="0" applyNumberFormat="1" applyFont="1" applyBorder="1"/>
    <xf numFmtId="0" fontId="16" fillId="0" borderId="98" xfId="0" applyFont="1" applyBorder="1" applyAlignment="1">
      <alignment horizontal="center"/>
    </xf>
    <xf numFmtId="0" fontId="15" fillId="0" borderId="23" xfId="0" applyFont="1" applyBorder="1" applyAlignment="1">
      <alignment wrapText="1"/>
    </xf>
    <xf numFmtId="0" fontId="15" fillId="0" borderId="51" xfId="0" applyFont="1" applyBorder="1" applyAlignment="1">
      <alignment wrapText="1"/>
    </xf>
    <xf numFmtId="0" fontId="16" fillId="0" borderId="31" xfId="0" applyFont="1" applyBorder="1"/>
    <xf numFmtId="0" fontId="16" fillId="0" borderId="33" xfId="0" applyFont="1" applyBorder="1"/>
    <xf numFmtId="0" fontId="16" fillId="0" borderId="53" xfId="0" applyFont="1" applyBorder="1"/>
    <xf numFmtId="0" fontId="16" fillId="0" borderId="68" xfId="0" applyFont="1" applyBorder="1"/>
    <xf numFmtId="0" fontId="15" fillId="0" borderId="71" xfId="0" applyFont="1" applyBorder="1"/>
    <xf numFmtId="0" fontId="16" fillId="0" borderId="73" xfId="0" applyFont="1" applyBorder="1"/>
    <xf numFmtId="0" fontId="16" fillId="0" borderId="77" xfId="0" applyFont="1" applyBorder="1"/>
    <xf numFmtId="0" fontId="16" fillId="0" borderId="78" xfId="0" applyFont="1" applyBorder="1"/>
    <xf numFmtId="0" fontId="25" fillId="0" borderId="63" xfId="0" applyFont="1" applyBorder="1" applyAlignment="1">
      <alignment horizontal="center"/>
    </xf>
    <xf numFmtId="0" fontId="25" fillId="0" borderId="64" xfId="0" applyFont="1" applyBorder="1" applyAlignment="1">
      <alignment horizontal="center"/>
    </xf>
    <xf numFmtId="0" fontId="25" fillId="0" borderId="65" xfId="0" applyFont="1" applyBorder="1" applyAlignment="1">
      <alignment wrapText="1"/>
    </xf>
    <xf numFmtId="1" fontId="28" fillId="0" borderId="33" xfId="0" applyNumberFormat="1" applyFont="1" applyBorder="1"/>
    <xf numFmtId="1" fontId="28" fillId="0" borderId="35" xfId="0" applyNumberFormat="1" applyFont="1" applyBorder="1"/>
    <xf numFmtId="1" fontId="28" fillId="0" borderId="75" xfId="0" applyNumberFormat="1" applyFont="1" applyBorder="1"/>
    <xf numFmtId="165" fontId="28" fillId="0" borderId="68" xfId="2" applyNumberFormat="1" applyFont="1" applyFill="1" applyBorder="1"/>
    <xf numFmtId="169" fontId="16" fillId="0" borderId="31" xfId="0" applyNumberFormat="1" applyFont="1" applyBorder="1"/>
    <xf numFmtId="169" fontId="16" fillId="0" borderId="33" xfId="0" applyNumberFormat="1" applyFont="1" applyBorder="1"/>
    <xf numFmtId="0" fontId="15" fillId="0" borderId="28" xfId="7" applyFont="1" applyBorder="1" applyAlignment="1">
      <alignment horizontal="center"/>
    </xf>
    <xf numFmtId="0" fontId="16" fillId="0" borderId="33" xfId="7" applyFont="1" applyBorder="1" applyAlignment="1">
      <alignment horizontal="center"/>
    </xf>
    <xf numFmtId="0" fontId="15" fillId="0" borderId="51" xfId="7" applyFont="1" applyBorder="1" applyAlignment="1">
      <alignment wrapText="1"/>
    </xf>
    <xf numFmtId="0" fontId="16" fillId="0" borderId="53" xfId="7" applyFont="1" applyBorder="1" applyAlignment="1">
      <alignment wrapText="1"/>
    </xf>
    <xf numFmtId="0" fontId="16" fillId="0" borderId="33" xfId="7" applyFont="1" applyBorder="1"/>
    <xf numFmtId="3" fontId="16" fillId="0" borderId="55" xfId="0" applyNumberFormat="1" applyFont="1" applyBorder="1"/>
    <xf numFmtId="3" fontId="16" fillId="0" borderId="87" xfId="0" applyNumberFormat="1" applyFont="1" applyBorder="1"/>
    <xf numFmtId="3" fontId="16" fillId="0" borderId="88" xfId="0" applyNumberFormat="1" applyFont="1" applyBorder="1" applyAlignment="1">
      <alignment horizontal="center"/>
    </xf>
    <xf numFmtId="3" fontId="16" fillId="0" borderId="103" xfId="0" applyNumberFormat="1" applyFont="1" applyBorder="1" applyAlignment="1">
      <alignment wrapText="1"/>
    </xf>
    <xf numFmtId="165" fontId="15" fillId="0" borderId="71" xfId="2" applyNumberFormat="1" applyFont="1" applyBorder="1"/>
    <xf numFmtId="0" fontId="33" fillId="0" borderId="0" xfId="0" applyFont="1" applyAlignment="1">
      <alignment horizontal="left" vertical="center"/>
    </xf>
    <xf numFmtId="3" fontId="16" fillId="0" borderId="38" xfId="0" applyNumberFormat="1" applyFont="1" applyBorder="1" applyAlignment="1">
      <alignment wrapText="1"/>
    </xf>
    <xf numFmtId="3" fontId="16" fillId="0" borderId="38" xfId="0" applyNumberFormat="1" applyFont="1" applyBorder="1"/>
    <xf numFmtId="3" fontId="16" fillId="0" borderId="69" xfId="0" applyNumberFormat="1" applyFont="1" applyBorder="1" applyAlignment="1">
      <alignment wrapText="1"/>
    </xf>
    <xf numFmtId="3" fontId="16" fillId="0" borderId="26" xfId="0" applyNumberFormat="1" applyFont="1" applyBorder="1"/>
    <xf numFmtId="3" fontId="17" fillId="0" borderId="91" xfId="0" applyNumberFormat="1" applyFont="1" applyBorder="1"/>
    <xf numFmtId="1" fontId="16" fillId="0" borderId="33" xfId="0" applyNumberFormat="1" applyFont="1" applyBorder="1"/>
    <xf numFmtId="1" fontId="16" fillId="0" borderId="35" xfId="0" applyNumberFormat="1" applyFont="1" applyBorder="1"/>
    <xf numFmtId="1" fontId="16" fillId="0" borderId="25" xfId="0" applyNumberFormat="1" applyFont="1" applyBorder="1"/>
    <xf numFmtId="1" fontId="16" fillId="0" borderId="34" xfId="0" applyNumberFormat="1" applyFont="1" applyBorder="1"/>
    <xf numFmtId="169" fontId="16" fillId="0" borderId="54" xfId="0" applyNumberFormat="1" applyFont="1" applyBorder="1"/>
    <xf numFmtId="170" fontId="16" fillId="0" borderId="55" xfId="1" applyNumberFormat="1" applyFont="1" applyBorder="1"/>
    <xf numFmtId="0" fontId="15" fillId="0" borderId="50" xfId="7" applyFont="1" applyBorder="1" applyAlignment="1">
      <alignment horizontal="center" wrapText="1"/>
    </xf>
    <xf numFmtId="0" fontId="15" fillId="0" borderId="54" xfId="7" applyFont="1" applyBorder="1"/>
    <xf numFmtId="0" fontId="15" fillId="0" borderId="38" xfId="7" applyFont="1" applyBorder="1"/>
    <xf numFmtId="0" fontId="15" fillId="0" borderId="55" xfId="7" applyFont="1" applyBorder="1"/>
    <xf numFmtId="0" fontId="16" fillId="0" borderId="31" xfId="7" applyFont="1" applyBorder="1"/>
    <xf numFmtId="0" fontId="15" fillId="0" borderId="82" xfId="7" applyFont="1" applyBorder="1"/>
    <xf numFmtId="0" fontId="15" fillId="0" borderId="40" xfId="7" applyFont="1" applyBorder="1" applyAlignment="1">
      <alignment horizontal="center" wrapText="1"/>
    </xf>
    <xf numFmtId="0" fontId="15" fillId="0" borderId="104" xfId="7" applyFont="1" applyBorder="1" applyAlignment="1">
      <alignment horizontal="center" wrapText="1"/>
    </xf>
    <xf numFmtId="0" fontId="15" fillId="0" borderId="97" xfId="7" applyFont="1" applyBorder="1" applyAlignment="1">
      <alignment horizontal="center" wrapText="1"/>
    </xf>
    <xf numFmtId="0" fontId="7" fillId="0" borderId="69" xfId="0" applyFont="1" applyBorder="1" applyAlignment="1">
      <alignment wrapText="1"/>
    </xf>
    <xf numFmtId="3" fontId="8" fillId="0" borderId="54" xfId="0" applyNumberFormat="1" applyFont="1" applyBorder="1"/>
    <xf numFmtId="165" fontId="15" fillId="0" borderId="30" xfId="2" applyNumberFormat="1" applyFont="1" applyBorder="1"/>
    <xf numFmtId="165" fontId="16" fillId="0" borderId="35" xfId="2" applyNumberFormat="1" applyFont="1" applyBorder="1"/>
    <xf numFmtId="0" fontId="26" fillId="0" borderId="0" xfId="0" applyFont="1"/>
    <xf numFmtId="0" fontId="26" fillId="0" borderId="88" xfId="0" applyFont="1" applyBorder="1" applyAlignment="1">
      <alignment horizontal="center"/>
    </xf>
    <xf numFmtId="0" fontId="26" fillId="0" borderId="103" xfId="0" applyFont="1" applyBorder="1" applyAlignment="1">
      <alignment wrapText="1"/>
    </xf>
    <xf numFmtId="3" fontId="8" fillId="0" borderId="70" xfId="0" applyNumberFormat="1" applyFont="1" applyBorder="1"/>
    <xf numFmtId="3" fontId="15" fillId="0" borderId="55" xfId="0" applyNumberFormat="1" applyFont="1" applyBorder="1"/>
    <xf numFmtId="3" fontId="15" fillId="0" borderId="38" xfId="0" applyNumberFormat="1" applyFont="1" applyBorder="1"/>
    <xf numFmtId="3" fontId="16" fillId="0" borderId="84" xfId="0" applyNumberFormat="1" applyFont="1" applyBorder="1"/>
    <xf numFmtId="3" fontId="16" fillId="0" borderId="106" xfId="0" applyNumberFormat="1" applyFont="1" applyBorder="1"/>
    <xf numFmtId="0" fontId="16" fillId="0" borderId="89" xfId="0" applyFont="1" applyBorder="1"/>
    <xf numFmtId="0" fontId="16" fillId="0" borderId="54" xfId="0" applyFont="1" applyBorder="1"/>
    <xf numFmtId="173" fontId="16" fillId="0" borderId="55" xfId="0" applyNumberFormat="1" applyFont="1" applyBorder="1"/>
    <xf numFmtId="173" fontId="16" fillId="0" borderId="69" xfId="0" applyNumberFormat="1" applyFont="1" applyBorder="1"/>
    <xf numFmtId="173" fontId="15" fillId="0" borderId="51" xfId="0" applyNumberFormat="1" applyFont="1" applyBorder="1"/>
    <xf numFmtId="170" fontId="16" fillId="0" borderId="69" xfId="1" applyNumberFormat="1" applyFont="1" applyBorder="1"/>
    <xf numFmtId="170" fontId="16" fillId="0" borderId="52" xfId="1" applyNumberFormat="1" applyFont="1" applyBorder="1"/>
    <xf numFmtId="170" fontId="16" fillId="0" borderId="53" xfId="1" applyNumberFormat="1" applyFont="1" applyBorder="1"/>
    <xf numFmtId="173" fontId="15" fillId="0" borderId="30" xfId="0" applyNumberFormat="1" applyFont="1" applyBorder="1"/>
    <xf numFmtId="0" fontId="16" fillId="0" borderId="105" xfId="7" applyFont="1" applyBorder="1"/>
    <xf numFmtId="0" fontId="16" fillId="0" borderId="25" xfId="7" applyFont="1" applyBorder="1"/>
    <xf numFmtId="0" fontId="16" fillId="0" borderId="75" xfId="7" applyFont="1" applyBorder="1"/>
    <xf numFmtId="0" fontId="16" fillId="0" borderId="27" xfId="7" applyFont="1" applyBorder="1" applyAlignment="1">
      <alignment wrapText="1"/>
    </xf>
    <xf numFmtId="0" fontId="15" fillId="0" borderId="107" xfId="7" applyFont="1" applyBorder="1"/>
    <xf numFmtId="0" fontId="15" fillId="0" borderId="26" xfId="7" applyFont="1" applyBorder="1"/>
    <xf numFmtId="0" fontId="16" fillId="0" borderId="27" xfId="7" applyFont="1" applyBorder="1" applyAlignment="1">
      <alignment horizontal="center"/>
    </xf>
    <xf numFmtId="0" fontId="25" fillId="0" borderId="62" xfId="0" applyFont="1" applyBorder="1" applyAlignment="1">
      <alignment horizontal="center"/>
    </xf>
    <xf numFmtId="1" fontId="28" fillId="0" borderId="54" xfId="0" applyNumberFormat="1" applyFont="1" applyBorder="1"/>
    <xf numFmtId="1" fontId="28" fillId="0" borderId="55" xfId="0" applyNumberFormat="1" applyFont="1" applyBorder="1"/>
    <xf numFmtId="1" fontId="28" fillId="0" borderId="26" xfId="0" applyNumberFormat="1" applyFont="1" applyBorder="1"/>
    <xf numFmtId="1" fontId="26" fillId="0" borderId="54" xfId="0" applyNumberFormat="1" applyFont="1" applyBorder="1"/>
    <xf numFmtId="165" fontId="28" fillId="0" borderId="70" xfId="2" applyNumberFormat="1" applyFont="1" applyFill="1" applyBorder="1"/>
    <xf numFmtId="0" fontId="15" fillId="0" borderId="88" xfId="0" applyFont="1" applyBorder="1" applyAlignment="1">
      <alignment horizontal="center"/>
    </xf>
    <xf numFmtId="0" fontId="15" fillId="0" borderId="103" xfId="0" applyFont="1" applyBorder="1" applyAlignment="1">
      <alignment wrapText="1"/>
    </xf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wrapText="1"/>
    </xf>
    <xf numFmtId="1" fontId="16" fillId="0" borderId="75" xfId="0" applyNumberFormat="1" applyFont="1" applyBorder="1"/>
    <xf numFmtId="0" fontId="15" fillId="0" borderId="101" xfId="0" applyFont="1" applyBorder="1" applyAlignment="1">
      <alignment horizontal="center" wrapText="1"/>
    </xf>
    <xf numFmtId="0" fontId="15" fillId="0" borderId="102" xfId="0" applyFont="1" applyBorder="1" applyAlignment="1">
      <alignment horizontal="center" wrapText="1"/>
    </xf>
    <xf numFmtId="0" fontId="16" fillId="0" borderId="108" xfId="0" applyFont="1" applyBorder="1" applyAlignment="1">
      <alignment horizontal="center" wrapText="1"/>
    </xf>
    <xf numFmtId="0" fontId="16" fillId="0" borderId="109" xfId="0" applyFont="1" applyBorder="1" applyAlignment="1">
      <alignment horizontal="center" wrapText="1"/>
    </xf>
    <xf numFmtId="0" fontId="25" fillId="0" borderId="110" xfId="0" applyFont="1" applyBorder="1" applyAlignment="1">
      <alignment horizontal="center"/>
    </xf>
    <xf numFmtId="0" fontId="25" fillId="0" borderId="111" xfId="0" applyFont="1" applyBorder="1" applyAlignment="1">
      <alignment wrapText="1"/>
    </xf>
    <xf numFmtId="1" fontId="28" fillId="0" borderId="92" xfId="0" applyNumberFormat="1" applyFont="1" applyBorder="1"/>
    <xf numFmtId="1" fontId="28" fillId="0" borderId="112" xfId="0" applyNumberFormat="1" applyFont="1" applyBorder="1"/>
    <xf numFmtId="1" fontId="28" fillId="0" borderId="0" xfId="0" applyNumberFormat="1" applyFont="1"/>
    <xf numFmtId="1" fontId="25" fillId="0" borderId="92" xfId="0" applyNumberFormat="1" applyFont="1" applyBorder="1"/>
    <xf numFmtId="165" fontId="28" fillId="0" borderId="113" xfId="2" applyNumberFormat="1" applyFont="1" applyFill="1" applyBorder="1"/>
    <xf numFmtId="1" fontId="32" fillId="0" borderId="54" xfId="0" applyNumberFormat="1" applyFont="1" applyBorder="1"/>
    <xf numFmtId="1" fontId="32" fillId="0" borderId="55" xfId="0" applyNumberFormat="1" applyFont="1" applyBorder="1"/>
    <xf numFmtId="1" fontId="32" fillId="0" borderId="26" xfId="0" applyNumberFormat="1" applyFont="1" applyBorder="1"/>
    <xf numFmtId="1" fontId="25" fillId="0" borderId="72" xfId="0" applyNumberFormat="1" applyFont="1" applyBorder="1"/>
    <xf numFmtId="1" fontId="25" fillId="0" borderId="73" xfId="0" applyNumberFormat="1" applyFont="1" applyBorder="1"/>
    <xf numFmtId="1" fontId="25" fillId="0" borderId="33" xfId="0" applyNumberFormat="1" applyFont="1" applyBorder="1"/>
    <xf numFmtId="1" fontId="25" fillId="0" borderId="54" xfId="0" applyNumberFormat="1" applyFont="1" applyBorder="1"/>
    <xf numFmtId="1" fontId="25" fillId="0" borderId="31" xfId="0" applyNumberFormat="1" applyFont="1" applyBorder="1"/>
    <xf numFmtId="0" fontId="16" fillId="0" borderId="69" xfId="0" applyFont="1" applyBorder="1"/>
    <xf numFmtId="0" fontId="16" fillId="0" borderId="82" xfId="0" applyFont="1" applyBorder="1"/>
    <xf numFmtId="0" fontId="16" fillId="0" borderId="70" xfId="0" applyFont="1" applyBorder="1"/>
    <xf numFmtId="165" fontId="16" fillId="0" borderId="55" xfId="2" applyNumberFormat="1" applyFont="1" applyBorder="1"/>
    <xf numFmtId="3" fontId="16" fillId="6" borderId="28" xfId="0" applyNumberFormat="1" applyFont="1" applyFill="1" applyBorder="1"/>
    <xf numFmtId="3" fontId="16" fillId="6" borderId="29" xfId="0" applyNumberFormat="1" applyFont="1" applyFill="1" applyBorder="1"/>
    <xf numFmtId="3" fontId="16" fillId="6" borderId="30" xfId="0" applyNumberFormat="1" applyFont="1" applyFill="1" applyBorder="1"/>
    <xf numFmtId="3" fontId="16" fillId="6" borderId="31" xfId="0" applyNumberFormat="1" applyFont="1" applyFill="1" applyBorder="1"/>
    <xf numFmtId="3" fontId="16" fillId="6" borderId="27" xfId="0" applyNumberFormat="1" applyFont="1" applyFill="1" applyBorder="1"/>
    <xf numFmtId="3" fontId="16" fillId="6" borderId="32" xfId="0" applyNumberFormat="1" applyFont="1" applyFill="1" applyBorder="1"/>
    <xf numFmtId="3" fontId="16" fillId="6" borderId="79" xfId="0" applyNumberFormat="1" applyFont="1" applyFill="1" applyBorder="1"/>
    <xf numFmtId="3" fontId="16" fillId="6" borderId="80" xfId="0" applyNumberFormat="1" applyFont="1" applyFill="1" applyBorder="1"/>
    <xf numFmtId="3" fontId="16" fillId="6" borderId="81" xfId="0" applyNumberFormat="1" applyFont="1" applyFill="1" applyBorder="1"/>
    <xf numFmtId="1" fontId="16" fillId="0" borderId="54" xfId="0" applyNumberFormat="1" applyFont="1" applyBorder="1"/>
    <xf numFmtId="1" fontId="16" fillId="0" borderId="55" xfId="0" applyNumberFormat="1" applyFont="1" applyBorder="1"/>
    <xf numFmtId="1" fontId="16" fillId="0" borderId="26" xfId="0" applyNumberFormat="1" applyFont="1" applyBorder="1"/>
    <xf numFmtId="1" fontId="16" fillId="0" borderId="38" xfId="0" applyNumberFormat="1" applyFont="1" applyBorder="1"/>
    <xf numFmtId="0" fontId="16" fillId="0" borderId="69" xfId="7" applyFont="1" applyBorder="1" applyAlignment="1">
      <alignment wrapText="1"/>
    </xf>
    <xf numFmtId="0" fontId="16" fillId="0" borderId="89" xfId="7" applyFont="1" applyBorder="1" applyAlignment="1">
      <alignment horizontal="center"/>
    </xf>
    <xf numFmtId="3" fontId="7" fillId="0" borderId="26" xfId="0" applyNumberFormat="1" applyFont="1" applyBorder="1"/>
    <xf numFmtId="3" fontId="7" fillId="0" borderId="25" xfId="0" applyNumberFormat="1" applyFont="1" applyBorder="1"/>
    <xf numFmtId="3" fontId="7" fillId="0" borderId="75" xfId="0" applyNumberFormat="1" applyFont="1" applyBorder="1"/>
    <xf numFmtId="3" fontId="7" fillId="0" borderId="72" xfId="0" applyNumberFormat="1" applyFont="1" applyBorder="1"/>
    <xf numFmtId="3" fontId="7" fillId="0" borderId="73" xfId="0" applyNumberFormat="1" applyFont="1" applyBorder="1"/>
    <xf numFmtId="0" fontId="26" fillId="0" borderId="114" xfId="0" applyFont="1" applyBorder="1" applyAlignment="1">
      <alignment horizontal="center" wrapText="1"/>
    </xf>
    <xf numFmtId="165" fontId="32" fillId="0" borderId="70" xfId="2" applyNumberFormat="1" applyFont="1" applyFill="1" applyBorder="1"/>
    <xf numFmtId="1" fontId="28" fillId="0" borderId="71" xfId="0" applyNumberFormat="1" applyFont="1" applyBorder="1"/>
    <xf numFmtId="1" fontId="28" fillId="0" borderId="72" xfId="0" applyNumberFormat="1" applyFont="1" applyBorder="1"/>
    <xf numFmtId="1" fontId="28" fillId="0" borderId="73" xfId="0" applyNumberFormat="1" applyFont="1" applyBorder="1"/>
    <xf numFmtId="1" fontId="32" fillId="0" borderId="70" xfId="0" applyNumberFormat="1" applyFont="1" applyBorder="1"/>
    <xf numFmtId="1" fontId="28" fillId="0" borderId="67" xfId="0" applyNumberFormat="1" applyFont="1" applyBorder="1"/>
    <xf numFmtId="1" fontId="28" fillId="0" borderId="113" xfId="0" applyNumberFormat="1" applyFont="1" applyBorder="1"/>
    <xf numFmtId="1" fontId="28" fillId="0" borderId="68" xfId="0" applyNumberFormat="1" applyFont="1" applyBorder="1"/>
    <xf numFmtId="1" fontId="28" fillId="0" borderId="70" xfId="0" applyNumberFormat="1" applyFont="1" applyBorder="1"/>
    <xf numFmtId="1" fontId="26" fillId="0" borderId="82" xfId="0" applyNumberFormat="1" applyFont="1" applyBorder="1"/>
    <xf numFmtId="1" fontId="25" fillId="0" borderId="115" xfId="0" applyNumberFormat="1" applyFont="1" applyBorder="1"/>
    <xf numFmtId="1" fontId="25" fillId="0" borderId="82" xfId="0" applyNumberFormat="1" applyFont="1" applyBorder="1"/>
    <xf numFmtId="166" fontId="25" fillId="0" borderId="71" xfId="2" applyFont="1" applyBorder="1"/>
    <xf numFmtId="166" fontId="25" fillId="0" borderId="72" xfId="2" applyFont="1" applyBorder="1"/>
    <xf numFmtId="166" fontId="25" fillId="0" borderId="73" xfId="2" applyFont="1" applyBorder="1"/>
    <xf numFmtId="166" fontId="28" fillId="0" borderId="71" xfId="2" applyFont="1" applyFill="1" applyBorder="1"/>
    <xf numFmtId="166" fontId="28" fillId="0" borderId="72" xfId="2" applyFont="1" applyFill="1" applyBorder="1"/>
    <xf numFmtId="166" fontId="28" fillId="0" borderId="73" xfId="2" applyFont="1" applyFill="1" applyBorder="1"/>
    <xf numFmtId="166" fontId="32" fillId="0" borderId="55" xfId="2" applyFont="1" applyFill="1" applyBorder="1"/>
    <xf numFmtId="166" fontId="28" fillId="0" borderId="32" xfId="2" applyFont="1" applyFill="1" applyBorder="1"/>
    <xf numFmtId="166" fontId="28" fillId="0" borderId="112" xfId="2" applyFont="1" applyFill="1" applyBorder="1"/>
    <xf numFmtId="166" fontId="28" fillId="0" borderId="35" xfId="2" applyFont="1" applyFill="1" applyBorder="1"/>
    <xf numFmtId="166" fontId="28" fillId="0" borderId="55" xfId="2" applyFont="1" applyFill="1" applyBorder="1"/>
    <xf numFmtId="166" fontId="28" fillId="0" borderId="71" xfId="2" applyFont="1" applyBorder="1"/>
    <xf numFmtId="166" fontId="28" fillId="0" borderId="72" xfId="2" applyFont="1" applyBorder="1"/>
    <xf numFmtId="166" fontId="28" fillId="0" borderId="73" xfId="2" applyFont="1" applyBorder="1"/>
    <xf numFmtId="3" fontId="8" fillId="0" borderId="55" xfId="0" applyNumberFormat="1" applyFont="1" applyBorder="1"/>
    <xf numFmtId="0" fontId="15" fillId="0" borderId="54" xfId="0" applyFont="1" applyBorder="1"/>
    <xf numFmtId="0" fontId="15" fillId="0" borderId="69" xfId="0" applyFont="1" applyBorder="1"/>
    <xf numFmtId="3" fontId="17" fillId="0" borderId="28" xfId="0" applyNumberFormat="1" applyFont="1" applyBorder="1" applyAlignment="1">
      <alignment horizontal="right"/>
    </xf>
    <xf numFmtId="3" fontId="17" fillId="0" borderId="30" xfId="0" applyNumberFormat="1" applyFont="1" applyBorder="1" applyAlignment="1">
      <alignment horizontal="right"/>
    </xf>
    <xf numFmtId="3" fontId="17" fillId="0" borderId="31" xfId="0" applyNumberFormat="1" applyFont="1" applyBorder="1" applyAlignment="1">
      <alignment horizontal="right"/>
    </xf>
    <xf numFmtId="3" fontId="17" fillId="0" borderId="32" xfId="0" applyNumberFormat="1" applyFont="1" applyBorder="1" applyAlignment="1">
      <alignment horizontal="right"/>
    </xf>
    <xf numFmtId="3" fontId="17" fillId="0" borderId="33" xfId="0" applyNumberFormat="1" applyFont="1" applyBorder="1" applyAlignment="1">
      <alignment horizontal="right"/>
    </xf>
    <xf numFmtId="3" fontId="17" fillId="0" borderId="35" xfId="0" applyNumberFormat="1" applyFont="1" applyBorder="1" applyAlignment="1">
      <alignment horizontal="right"/>
    </xf>
    <xf numFmtId="0" fontId="15" fillId="0" borderId="70" xfId="0" applyFont="1" applyBorder="1"/>
    <xf numFmtId="3" fontId="17" fillId="0" borderId="27" xfId="0" applyNumberFormat="1" applyFont="1" applyBorder="1" applyAlignment="1">
      <alignment horizontal="right"/>
    </xf>
    <xf numFmtId="3" fontId="17" fillId="0" borderId="71" xfId="0" applyNumberFormat="1" applyFont="1" applyBorder="1" applyAlignment="1">
      <alignment horizontal="right"/>
    </xf>
    <xf numFmtId="3" fontId="17" fillId="0" borderId="72" xfId="0" applyNumberFormat="1" applyFont="1" applyBorder="1" applyAlignment="1">
      <alignment horizontal="right"/>
    </xf>
    <xf numFmtId="3" fontId="17" fillId="0" borderId="73" xfId="0" applyNumberFormat="1" applyFont="1" applyBorder="1" applyAlignment="1">
      <alignment horizontal="right"/>
    </xf>
    <xf numFmtId="0" fontId="15" fillId="0" borderId="82" xfId="0" applyFont="1" applyBorder="1"/>
    <xf numFmtId="165" fontId="16" fillId="0" borderId="74" xfId="2" applyNumberFormat="1" applyFont="1" applyBorder="1"/>
    <xf numFmtId="3" fontId="8" fillId="0" borderId="26" xfId="0" applyNumberFormat="1" applyFont="1" applyBorder="1"/>
    <xf numFmtId="3" fontId="13" fillId="2" borderId="66" xfId="0" applyNumberFormat="1" applyFont="1" applyFill="1" applyBorder="1" applyAlignment="1">
      <alignment horizontal="right"/>
    </xf>
    <xf numFmtId="3" fontId="13" fillId="2" borderId="67" xfId="0" applyNumberFormat="1" applyFont="1" applyFill="1" applyBorder="1" applyAlignment="1">
      <alignment horizontal="right"/>
    </xf>
    <xf numFmtId="3" fontId="13" fillId="2" borderId="116" xfId="0" applyNumberFormat="1" applyFont="1" applyFill="1" applyBorder="1" applyAlignment="1">
      <alignment horizontal="right"/>
    </xf>
    <xf numFmtId="1" fontId="30" fillId="0" borderId="28" xfId="0" applyNumberFormat="1" applyFont="1" applyBorder="1"/>
    <xf numFmtId="1" fontId="13" fillId="0" borderId="30" xfId="0" applyNumberFormat="1" applyFont="1" applyBorder="1"/>
    <xf numFmtId="1" fontId="30" fillId="0" borderId="31" xfId="0" applyNumberFormat="1" applyFont="1" applyBorder="1"/>
    <xf numFmtId="1" fontId="13" fillId="0" borderId="32" xfId="0" applyNumberFormat="1" applyFont="1" applyBorder="1"/>
    <xf numFmtId="1" fontId="30" fillId="0" borderId="33" xfId="0" applyNumberFormat="1" applyFont="1" applyBorder="1"/>
    <xf numFmtId="1" fontId="13" fillId="0" borderId="35" xfId="0" applyNumberFormat="1" applyFont="1" applyBorder="1"/>
    <xf numFmtId="165" fontId="16" fillId="0" borderId="66" xfId="2" applyNumberFormat="1" applyFont="1" applyBorder="1"/>
    <xf numFmtId="165" fontId="16" fillId="0" borderId="70" xfId="2" applyNumberFormat="1" applyFont="1" applyBorder="1"/>
    <xf numFmtId="165" fontId="16" fillId="0" borderId="100" xfId="2" applyNumberFormat="1" applyFont="1" applyBorder="1"/>
    <xf numFmtId="3" fontId="15" fillId="0" borderId="54" xfId="0" applyNumberFormat="1" applyFont="1" applyBorder="1"/>
    <xf numFmtId="165" fontId="16" fillId="0" borderId="26" xfId="2" applyNumberFormat="1" applyFont="1" applyBorder="1"/>
    <xf numFmtId="165" fontId="16" fillId="0" borderId="106" xfId="2" applyNumberFormat="1" applyFont="1" applyBorder="1"/>
    <xf numFmtId="3" fontId="15" fillId="0" borderId="89" xfId="0" applyNumberFormat="1" applyFont="1" applyBorder="1"/>
    <xf numFmtId="3" fontId="15" fillId="0" borderId="69" xfId="0" applyNumberFormat="1" applyFont="1" applyBorder="1"/>
    <xf numFmtId="3" fontId="15" fillId="0" borderId="26" xfId="0" applyNumberFormat="1" applyFont="1" applyBorder="1"/>
    <xf numFmtId="3" fontId="17" fillId="0" borderId="29" xfId="0" applyNumberFormat="1" applyFont="1" applyBorder="1" applyAlignment="1">
      <alignment horizontal="right"/>
    </xf>
    <xf numFmtId="3" fontId="17" fillId="0" borderId="34" xfId="0" applyNumberFormat="1" applyFont="1" applyBorder="1" applyAlignment="1">
      <alignment horizontal="right"/>
    </xf>
    <xf numFmtId="1" fontId="15" fillId="0" borderId="54" xfId="0" applyNumberFormat="1" applyFont="1" applyBorder="1"/>
    <xf numFmtId="1" fontId="15" fillId="0" borderId="55" xfId="0" applyNumberFormat="1" applyFont="1" applyBorder="1"/>
    <xf numFmtId="1" fontId="15" fillId="0" borderId="38" xfId="0" applyNumberFormat="1" applyFont="1" applyBorder="1"/>
    <xf numFmtId="169" fontId="15" fillId="0" borderId="54" xfId="0" applyNumberFormat="1" applyFont="1" applyBorder="1"/>
    <xf numFmtId="0" fontId="15" fillId="0" borderId="38" xfId="0" applyFont="1" applyBorder="1"/>
    <xf numFmtId="0" fontId="15" fillId="0" borderId="89" xfId="0" applyFont="1" applyBorder="1"/>
    <xf numFmtId="0" fontId="16" fillId="0" borderId="117" xfId="0" applyFont="1" applyBorder="1" applyAlignment="1">
      <alignment horizontal="center" wrapText="1"/>
    </xf>
    <xf numFmtId="173" fontId="16" fillId="0" borderId="66" xfId="0" applyNumberFormat="1" applyFont="1" applyBorder="1"/>
    <xf numFmtId="173" fontId="16" fillId="0" borderId="70" xfId="0" applyNumberFormat="1" applyFont="1" applyBorder="1"/>
    <xf numFmtId="173" fontId="16" fillId="0" borderId="100" xfId="0" applyNumberFormat="1" applyFont="1" applyBorder="1"/>
    <xf numFmtId="0" fontId="16" fillId="0" borderId="74" xfId="7" applyFont="1" applyBorder="1"/>
    <xf numFmtId="0" fontId="15" fillId="0" borderId="3" xfId="7" applyFont="1" applyBorder="1" applyAlignment="1">
      <alignment horizontal="center" wrapText="1"/>
    </xf>
    <xf numFmtId="0" fontId="15" fillId="0" borderId="18" xfId="7" applyFont="1" applyBorder="1" applyAlignment="1">
      <alignment horizontal="center" wrapText="1"/>
    </xf>
    <xf numFmtId="1" fontId="15" fillId="0" borderId="26" xfId="0" applyNumberFormat="1" applyFont="1" applyBorder="1"/>
    <xf numFmtId="1" fontId="16" fillId="0" borderId="30" xfId="0" applyNumberFormat="1" applyFont="1" applyBorder="1"/>
    <xf numFmtId="0" fontId="16" fillId="0" borderId="26" xfId="7" applyFont="1" applyBorder="1" applyAlignment="1">
      <alignment wrapText="1"/>
    </xf>
    <xf numFmtId="0" fontId="16" fillId="0" borderId="28" xfId="7" applyFont="1" applyBorder="1"/>
    <xf numFmtId="0" fontId="16" fillId="0" borderId="29" xfId="7" applyFont="1" applyBorder="1"/>
    <xf numFmtId="0" fontId="16" fillId="0" borderId="30" xfId="7" applyFont="1" applyBorder="1"/>
    <xf numFmtId="1" fontId="28" fillId="0" borderId="66" xfId="0" applyNumberFormat="1" applyFont="1" applyBorder="1"/>
    <xf numFmtId="1" fontId="28" fillId="0" borderId="28" xfId="0" applyNumberFormat="1" applyFont="1" applyBorder="1"/>
    <xf numFmtId="1" fontId="28" fillId="0" borderId="30" xfId="0" applyNumberFormat="1" applyFont="1" applyBorder="1"/>
    <xf numFmtId="3" fontId="16" fillId="0" borderId="28" xfId="0" applyNumberFormat="1" applyFont="1" applyBorder="1"/>
    <xf numFmtId="1" fontId="16" fillId="0" borderId="28" xfId="0" applyNumberFormat="1" applyFont="1" applyBorder="1"/>
    <xf numFmtId="1" fontId="16" fillId="0" borderId="74" xfId="0" applyNumberFormat="1" applyFont="1" applyBorder="1"/>
    <xf numFmtId="1" fontId="16" fillId="0" borderId="29" xfId="0" applyNumberFormat="1" applyFont="1" applyBorder="1"/>
    <xf numFmtId="1" fontId="16" fillId="0" borderId="83" xfId="0" applyNumberFormat="1" applyFont="1" applyBorder="1"/>
    <xf numFmtId="1" fontId="16" fillId="0" borderId="87" xfId="0" applyNumberFormat="1" applyFont="1" applyBorder="1"/>
    <xf numFmtId="1" fontId="16" fillId="0" borderId="106" xfId="0" applyNumberFormat="1" applyFont="1" applyBorder="1"/>
    <xf numFmtId="1" fontId="16" fillId="0" borderId="84" xfId="0" applyNumberFormat="1" applyFont="1" applyBorder="1"/>
    <xf numFmtId="0" fontId="30" fillId="0" borderId="0" xfId="0" applyFont="1"/>
    <xf numFmtId="3" fontId="7" fillId="0" borderId="31" xfId="0" applyNumberFormat="1" applyFont="1" applyBorder="1"/>
    <xf numFmtId="3" fontId="7" fillId="0" borderId="33" xfId="0" applyNumberFormat="1" applyFont="1" applyBorder="1"/>
    <xf numFmtId="1" fontId="13" fillId="0" borderId="71" xfId="0" applyNumberFormat="1" applyFont="1" applyBorder="1"/>
    <xf numFmtId="1" fontId="13" fillId="0" borderId="72" xfId="0" applyNumberFormat="1" applyFont="1" applyBorder="1"/>
    <xf numFmtId="1" fontId="13" fillId="0" borderId="73" xfId="0" applyNumberFormat="1" applyFont="1" applyBorder="1"/>
    <xf numFmtId="3" fontId="15" fillId="0" borderId="54" xfId="0" applyNumberFormat="1" applyFont="1" applyBorder="1" applyAlignment="1">
      <alignment horizontal="center"/>
    </xf>
    <xf numFmtId="3" fontId="15" fillId="0" borderId="38" xfId="0" applyNumberFormat="1" applyFont="1" applyBorder="1" applyAlignment="1">
      <alignment wrapText="1"/>
    </xf>
    <xf numFmtId="3" fontId="17" fillId="0" borderId="115" xfId="0" applyNumberFormat="1" applyFont="1" applyBorder="1"/>
    <xf numFmtId="3" fontId="16" fillId="0" borderId="118" xfId="0" applyNumberFormat="1" applyFont="1" applyBorder="1"/>
    <xf numFmtId="3" fontId="34" fillId="0" borderId="0" xfId="0" applyNumberFormat="1" applyFont="1" applyAlignment="1">
      <alignment horizontal="left"/>
    </xf>
    <xf numFmtId="3" fontId="34" fillId="0" borderId="0" xfId="0" applyNumberFormat="1" applyFont="1" applyAlignment="1">
      <alignment horizontal="center"/>
    </xf>
    <xf numFmtId="0" fontId="16" fillId="0" borderId="26" xfId="7" applyFont="1" applyBorder="1"/>
    <xf numFmtId="0" fontId="16" fillId="0" borderId="38" xfId="7" applyFont="1" applyBorder="1"/>
    <xf numFmtId="0" fontId="16" fillId="0" borderId="55" xfId="7" applyFont="1" applyBorder="1"/>
    <xf numFmtId="0" fontId="16" fillId="0" borderId="82" xfId="7" applyFont="1" applyBorder="1"/>
    <xf numFmtId="0" fontId="15" fillId="0" borderId="89" xfId="7" applyFont="1" applyBorder="1"/>
    <xf numFmtId="0" fontId="16" fillId="0" borderId="89" xfId="7" applyFont="1" applyBorder="1"/>
    <xf numFmtId="0" fontId="16" fillId="0" borderId="119" xfId="7" applyFont="1" applyBorder="1"/>
    <xf numFmtId="0" fontId="16" fillId="0" borderId="71" xfId="7" applyFont="1" applyBorder="1"/>
    <xf numFmtId="0" fontId="16" fillId="0" borderId="120" xfId="7" applyFont="1" applyBorder="1"/>
    <xf numFmtId="0" fontId="16" fillId="0" borderId="77" xfId="7" applyFont="1" applyBorder="1"/>
    <xf numFmtId="0" fontId="16" fillId="0" borderId="78" xfId="7" applyFont="1" applyBorder="1"/>
    <xf numFmtId="0" fontId="16" fillId="0" borderId="121" xfId="7" applyFont="1" applyBorder="1"/>
    <xf numFmtId="0" fontId="15" fillId="0" borderId="29" xfId="7" applyFont="1" applyBorder="1" applyAlignment="1">
      <alignment wrapText="1"/>
    </xf>
    <xf numFmtId="0" fontId="15" fillId="0" borderId="30" xfId="7" applyFont="1" applyBorder="1"/>
    <xf numFmtId="0" fontId="16" fillId="0" borderId="31" xfId="7" applyFont="1" applyBorder="1" applyAlignment="1">
      <alignment horizontal="center"/>
    </xf>
    <xf numFmtId="0" fontId="16" fillId="0" borderId="34" xfId="7" applyFont="1" applyBorder="1" applyAlignment="1">
      <alignment wrapText="1"/>
    </xf>
    <xf numFmtId="0" fontId="16" fillId="0" borderId="52" xfId="7" applyFont="1" applyBorder="1" applyAlignment="1">
      <alignment wrapText="1"/>
    </xf>
    <xf numFmtId="0" fontId="16" fillId="0" borderId="79" xfId="7" applyFont="1" applyBorder="1"/>
    <xf numFmtId="0" fontId="16" fillId="0" borderId="80" xfId="7" applyFont="1" applyBorder="1"/>
    <xf numFmtId="0" fontId="16" fillId="0" borderId="81" xfId="7" applyFont="1" applyBorder="1"/>
    <xf numFmtId="0" fontId="15" fillId="0" borderId="28" xfId="7" applyFont="1" applyBorder="1"/>
    <xf numFmtId="0" fontId="15" fillId="0" borderId="29" xfId="7" applyFont="1" applyBorder="1"/>
    <xf numFmtId="0" fontId="35" fillId="0" borderId="0" xfId="0" applyFont="1"/>
    <xf numFmtId="0" fontId="35" fillId="7" borderId="0" xfId="0" applyFont="1" applyFill="1"/>
    <xf numFmtId="0" fontId="36" fillId="7" borderId="0" xfId="0" applyFont="1" applyFill="1"/>
    <xf numFmtId="0" fontId="36" fillId="0" borderId="0" xfId="0" applyFont="1"/>
    <xf numFmtId="0" fontId="34" fillId="0" borderId="0" xfId="0" applyFont="1"/>
    <xf numFmtId="0" fontId="15" fillId="0" borderId="122" xfId="0" applyFont="1" applyBorder="1" applyAlignment="1">
      <alignment horizontal="center" wrapText="1"/>
    </xf>
    <xf numFmtId="0" fontId="15" fillId="0" borderId="123" xfId="0" applyFont="1" applyBorder="1" applyAlignment="1">
      <alignment horizontal="center" wrapText="1"/>
    </xf>
    <xf numFmtId="3" fontId="17" fillId="0" borderId="76" xfId="0" applyNumberFormat="1" applyFont="1" applyBorder="1" applyAlignment="1">
      <alignment horizontal="right"/>
    </xf>
    <xf numFmtId="3" fontId="17" fillId="0" borderId="77" xfId="0" applyNumberFormat="1" applyFont="1" applyBorder="1" applyAlignment="1">
      <alignment horizontal="right"/>
    </xf>
    <xf numFmtId="3" fontId="17" fillId="0" borderId="78" xfId="0" applyNumberFormat="1" applyFont="1" applyBorder="1" applyAlignment="1">
      <alignment horizontal="right"/>
    </xf>
    <xf numFmtId="0" fontId="15" fillId="0" borderId="60" xfId="0" applyFont="1" applyBorder="1" applyAlignment="1">
      <alignment horizontal="center" wrapText="1"/>
    </xf>
    <xf numFmtId="0" fontId="15" fillId="0" borderId="124" xfId="0" applyFont="1" applyBorder="1" applyAlignment="1">
      <alignment horizontal="center" wrapText="1"/>
    </xf>
    <xf numFmtId="0" fontId="15" fillId="0" borderId="125" xfId="0" applyFont="1" applyBorder="1" applyAlignment="1">
      <alignment horizontal="center" wrapText="1"/>
    </xf>
    <xf numFmtId="3" fontId="20" fillId="0" borderId="0" xfId="112" applyNumberFormat="1" applyFont="1" applyAlignment="1">
      <alignment horizontal="right"/>
    </xf>
    <xf numFmtId="165" fontId="16" fillId="0" borderId="67" xfId="2" applyNumberFormat="1" applyFont="1" applyBorder="1"/>
    <xf numFmtId="3" fontId="20" fillId="0" borderId="0" xfId="223" applyNumberFormat="1" applyFont="1" applyAlignment="1">
      <alignment horizontal="right"/>
    </xf>
    <xf numFmtId="0" fontId="20" fillId="0" borderId="0" xfId="19" applyFont="1" applyProtection="1">
      <protection locked="0"/>
    </xf>
    <xf numFmtId="165" fontId="16" fillId="0" borderId="68" xfId="2" applyNumberFormat="1" applyFont="1" applyBorder="1"/>
    <xf numFmtId="0" fontId="15" fillId="0" borderId="126" xfId="0" applyFont="1" applyBorder="1"/>
    <xf numFmtId="0" fontId="15" fillId="0" borderId="41" xfId="0" applyFont="1" applyBorder="1"/>
    <xf numFmtId="0" fontId="16" fillId="0" borderId="0" xfId="0" applyFont="1" applyAlignment="1">
      <alignment horizontal="left" vertical="top"/>
    </xf>
    <xf numFmtId="3" fontId="15" fillId="0" borderId="0" xfId="0" applyNumberFormat="1" applyFont="1" applyAlignment="1">
      <alignment vertical="center" wrapText="1"/>
    </xf>
    <xf numFmtId="3" fontId="15" fillId="0" borderId="0" xfId="0" applyNumberFormat="1" applyFont="1" applyAlignment="1">
      <alignment horizontal="left" vertical="center" wrapText="1"/>
    </xf>
    <xf numFmtId="0" fontId="15" fillId="0" borderId="5" xfId="7" applyFont="1" applyBorder="1" applyAlignment="1">
      <alignment horizontal="center" wrapText="1"/>
    </xf>
    <xf numFmtId="0" fontId="15" fillId="0" borderId="18" xfId="7" applyFont="1" applyBorder="1" applyAlignment="1">
      <alignment horizontal="center" wrapText="1"/>
    </xf>
  </cellXfs>
  <cellStyles count="225">
    <cellStyle name="Hyperkobling 2" xfId="37" xr:uid="{00000000-0005-0000-0000-000000000000}"/>
    <cellStyle name="Komma" xfId="1" builtinId="3" customBuiltin="1"/>
    <cellStyle name="Komma 2" xfId="13" xr:uid="{00000000-0005-0000-0000-000002000000}"/>
    <cellStyle name="Komma 3" xfId="18" xr:uid="{00000000-0005-0000-0000-000003000000}"/>
    <cellStyle name="Normal" xfId="0" builtinId="0" customBuiltin="1"/>
    <cellStyle name="Normal 10" xfId="44" xr:uid="{00000000-0005-0000-0000-000005000000}"/>
    <cellStyle name="Normal 10 2" xfId="112" xr:uid="{00000000-0005-0000-0000-000006000000}"/>
    <cellStyle name="Normal 10 3" xfId="120" xr:uid="{00000000-0005-0000-0000-000007000000}"/>
    <cellStyle name="Normal 10 3 2" xfId="53" xr:uid="{00000000-0005-0000-0000-000008000000}"/>
    <cellStyle name="Normal 10 3 2 2" xfId="223" xr:uid="{00000000-0005-0000-0000-000009000000}"/>
    <cellStyle name="Normal 10 4" xfId="88" xr:uid="{00000000-0005-0000-0000-00000A000000}"/>
    <cellStyle name="Normal 10 4 2" xfId="188" xr:uid="{00000000-0005-0000-0000-00000B000000}"/>
    <cellStyle name="Normal 10 5" xfId="54" xr:uid="{00000000-0005-0000-0000-00000C000000}"/>
    <cellStyle name="Normal 11" xfId="9" xr:uid="{00000000-0005-0000-0000-00000D000000}"/>
    <cellStyle name="Normal 11 2" xfId="82" xr:uid="{00000000-0005-0000-0000-00000E000000}"/>
    <cellStyle name="Normal 11 3" xfId="70" xr:uid="{00000000-0005-0000-0000-00000F000000}"/>
    <cellStyle name="Normal 12" xfId="52" xr:uid="{00000000-0005-0000-0000-000010000000}"/>
    <cellStyle name="Normal 13" xfId="160" xr:uid="{00000000-0005-0000-0000-000011000000}"/>
    <cellStyle name="Normal 2" xfId="3" xr:uid="{00000000-0005-0000-0000-000012000000}"/>
    <cellStyle name="Normal 2 2" xfId="38" xr:uid="{00000000-0005-0000-0000-000013000000}"/>
    <cellStyle name="Normal 2 2 2" xfId="95" xr:uid="{00000000-0005-0000-0000-000014000000}"/>
    <cellStyle name="Normal 2 2 3" xfId="72" xr:uid="{00000000-0005-0000-0000-000015000000}"/>
    <cellStyle name="Normal 2 2 4" xfId="175" xr:uid="{00000000-0005-0000-0000-000016000000}"/>
    <cellStyle name="Normal 2 3" xfId="15" xr:uid="{00000000-0005-0000-0000-000017000000}"/>
    <cellStyle name="Normal 2 3 2" xfId="94" xr:uid="{00000000-0005-0000-0000-000018000000}"/>
    <cellStyle name="Normal 2 4" xfId="102" xr:uid="{00000000-0005-0000-0000-000019000000}"/>
    <cellStyle name="Normal 3" xfId="7" xr:uid="{00000000-0005-0000-0000-00001A000000}"/>
    <cellStyle name="Normal 3 2" xfId="19" xr:uid="{00000000-0005-0000-0000-00001B000000}"/>
    <cellStyle name="Normal 3 2 2" xfId="104" xr:uid="{00000000-0005-0000-0000-00001C000000}"/>
    <cellStyle name="Normal 3 2 3" xfId="84" xr:uid="{00000000-0005-0000-0000-00001D000000}"/>
    <cellStyle name="Normal 3 2 3 2" xfId="185" xr:uid="{00000000-0005-0000-0000-00001E000000}"/>
    <cellStyle name="Normal 3 3" xfId="10" xr:uid="{00000000-0005-0000-0000-00001F000000}"/>
    <cellStyle name="Normal 3 3 2" xfId="92" xr:uid="{00000000-0005-0000-0000-000020000000}"/>
    <cellStyle name="Normal 3 4" xfId="51" xr:uid="{00000000-0005-0000-0000-000021000000}"/>
    <cellStyle name="Normal 3 4 2" xfId="101" xr:uid="{00000000-0005-0000-0000-000022000000}"/>
    <cellStyle name="Normal 3 4 3" xfId="152" xr:uid="{00000000-0005-0000-0000-000023000000}"/>
    <cellStyle name="Normal 3 5" xfId="113" xr:uid="{00000000-0005-0000-0000-000024000000}"/>
    <cellStyle name="Normal 3 5 2" xfId="153" xr:uid="{00000000-0005-0000-0000-000025000000}"/>
    <cellStyle name="Normal 3 5 2 2" xfId="216" xr:uid="{00000000-0005-0000-0000-000026000000}"/>
    <cellStyle name="Normal 3 6" xfId="81" xr:uid="{00000000-0005-0000-0000-000027000000}"/>
    <cellStyle name="Normal 3 6 2" xfId="183" xr:uid="{00000000-0005-0000-0000-000028000000}"/>
    <cellStyle name="Normal 3 7" xfId="157" xr:uid="{00000000-0005-0000-0000-000029000000}"/>
    <cellStyle name="Normal 4" xfId="20" xr:uid="{00000000-0005-0000-0000-00002A000000}"/>
    <cellStyle name="Normal 4 10" xfId="55" xr:uid="{00000000-0005-0000-0000-00002B000000}"/>
    <cellStyle name="Normal 4 11" xfId="161" xr:uid="{00000000-0005-0000-0000-00002C000000}"/>
    <cellStyle name="Normal 4 2" xfId="22" xr:uid="{00000000-0005-0000-0000-00002D000000}"/>
    <cellStyle name="Normal 4 2 2" xfId="30" xr:uid="{00000000-0005-0000-0000-00002E000000}"/>
    <cellStyle name="Normal 4 2 2 2" xfId="139" xr:uid="{00000000-0005-0000-0000-00002F000000}"/>
    <cellStyle name="Normal 4 2 2 2 2" xfId="210" xr:uid="{00000000-0005-0000-0000-000030000000}"/>
    <cellStyle name="Normal 4 2 2 3" xfId="64" xr:uid="{00000000-0005-0000-0000-000031000000}"/>
    <cellStyle name="Normal 4 2 2 4" xfId="169" xr:uid="{00000000-0005-0000-0000-000032000000}"/>
    <cellStyle name="Normal 4 2 3" xfId="34" xr:uid="{00000000-0005-0000-0000-000033000000}"/>
    <cellStyle name="Normal 4 2 3 2" xfId="68" xr:uid="{00000000-0005-0000-0000-000034000000}"/>
    <cellStyle name="Normal 4 2 3 3" xfId="173" xr:uid="{00000000-0005-0000-0000-000035000000}"/>
    <cellStyle name="Normal 4 2 4" xfId="124" xr:uid="{00000000-0005-0000-0000-000036000000}"/>
    <cellStyle name="Normal 4 2 4 2" xfId="195" xr:uid="{00000000-0005-0000-0000-000037000000}"/>
    <cellStyle name="Normal 4 2 5" xfId="135" xr:uid="{00000000-0005-0000-0000-000038000000}"/>
    <cellStyle name="Normal 4 2 5 2" xfId="206" xr:uid="{00000000-0005-0000-0000-000039000000}"/>
    <cellStyle name="Normal 4 2 6" xfId="143" xr:uid="{00000000-0005-0000-0000-00003A000000}"/>
    <cellStyle name="Normal 4 2 6 2" xfId="214" xr:uid="{00000000-0005-0000-0000-00003B000000}"/>
    <cellStyle name="Normal 4 2 7" xfId="129" xr:uid="{00000000-0005-0000-0000-00003C000000}"/>
    <cellStyle name="Normal 4 2 7 2" xfId="200" xr:uid="{00000000-0005-0000-0000-00003D000000}"/>
    <cellStyle name="Normal 4 2 8" xfId="57" xr:uid="{00000000-0005-0000-0000-00003E000000}"/>
    <cellStyle name="Normal 4 2 9" xfId="163" xr:uid="{00000000-0005-0000-0000-00003F000000}"/>
    <cellStyle name="Normal 4 2_MAL2T-2014A.XLS" xfId="145" xr:uid="{00000000-0005-0000-0000-000040000000}"/>
    <cellStyle name="Normal 4 3" xfId="25" xr:uid="{00000000-0005-0000-0000-000041000000}"/>
    <cellStyle name="Normal 4 3 2" xfId="47" xr:uid="{00000000-0005-0000-0000-000042000000}"/>
    <cellStyle name="Normal 4 3 2 2" xfId="137" xr:uid="{00000000-0005-0000-0000-000043000000}"/>
    <cellStyle name="Normal 4 3 2 2 2" xfId="208" xr:uid="{00000000-0005-0000-0000-000044000000}"/>
    <cellStyle name="Normal 4 3 2 3" xfId="76" xr:uid="{00000000-0005-0000-0000-000045000000}"/>
    <cellStyle name="Normal 4 3 2 4" xfId="178" xr:uid="{00000000-0005-0000-0000-000046000000}"/>
    <cellStyle name="Normal 4 3 3" xfId="121" xr:uid="{00000000-0005-0000-0000-000047000000}"/>
    <cellStyle name="Normal 4 3 3 2" xfId="192" xr:uid="{00000000-0005-0000-0000-000048000000}"/>
    <cellStyle name="Normal 4 3 4" xfId="126" xr:uid="{00000000-0005-0000-0000-000049000000}"/>
    <cellStyle name="Normal 4 3 4 2" xfId="197" xr:uid="{00000000-0005-0000-0000-00004A000000}"/>
    <cellStyle name="Normal 4 3 5" xfId="132" xr:uid="{00000000-0005-0000-0000-00004B000000}"/>
    <cellStyle name="Normal 4 3 5 2" xfId="203" xr:uid="{00000000-0005-0000-0000-00004C000000}"/>
    <cellStyle name="Normal 4 3 6" xfId="60" xr:uid="{00000000-0005-0000-0000-00004D000000}"/>
    <cellStyle name="Normal 4 3 7" xfId="166" xr:uid="{00000000-0005-0000-0000-00004E000000}"/>
    <cellStyle name="Normal 4 3_MAL2T-2014A.XLS" xfId="146" xr:uid="{00000000-0005-0000-0000-00004F000000}"/>
    <cellStyle name="Normal 4 4" xfId="26" xr:uid="{00000000-0005-0000-0000-000050000000}"/>
    <cellStyle name="Normal 4 4 2" xfId="49" xr:uid="{00000000-0005-0000-0000-000051000000}"/>
    <cellStyle name="Normal 4 4 2 2" xfId="78" xr:uid="{00000000-0005-0000-0000-000052000000}"/>
    <cellStyle name="Normal 4 4 2 3" xfId="180" xr:uid="{00000000-0005-0000-0000-000053000000}"/>
    <cellStyle name="Normal 4 4 3" xfId="61" xr:uid="{00000000-0005-0000-0000-000054000000}"/>
    <cellStyle name="Normal 4 4 4" xfId="167" xr:uid="{00000000-0005-0000-0000-000055000000}"/>
    <cellStyle name="Normal 4 5" xfId="32" xr:uid="{00000000-0005-0000-0000-000056000000}"/>
    <cellStyle name="Normal 4 5 2" xfId="66" xr:uid="{00000000-0005-0000-0000-000057000000}"/>
    <cellStyle name="Normal 4 5 3" xfId="171" xr:uid="{00000000-0005-0000-0000-000058000000}"/>
    <cellStyle name="Normal 4 6" xfId="122" xr:uid="{00000000-0005-0000-0000-000059000000}"/>
    <cellStyle name="Normal 4 6 2" xfId="193" xr:uid="{00000000-0005-0000-0000-00005A000000}"/>
    <cellStyle name="Normal 4 7" xfId="133" xr:uid="{00000000-0005-0000-0000-00005B000000}"/>
    <cellStyle name="Normal 4 7 2" xfId="204" xr:uid="{00000000-0005-0000-0000-00005C000000}"/>
    <cellStyle name="Normal 4 8" xfId="141" xr:uid="{00000000-0005-0000-0000-00005D000000}"/>
    <cellStyle name="Normal 4 8 2" xfId="212" xr:uid="{00000000-0005-0000-0000-00005E000000}"/>
    <cellStyle name="Normal 4 9" xfId="127" xr:uid="{00000000-0005-0000-0000-00005F000000}"/>
    <cellStyle name="Normal 4 9 2" xfId="198" xr:uid="{00000000-0005-0000-0000-000060000000}"/>
    <cellStyle name="Normal 4_MAL1K-2014A.XLS" xfId="39" xr:uid="{00000000-0005-0000-0000-000061000000}"/>
    <cellStyle name="Normal 5" xfId="16" xr:uid="{00000000-0005-0000-0000-000062000000}"/>
    <cellStyle name="Normal 5 2" xfId="29" xr:uid="{00000000-0005-0000-0000-000063000000}"/>
    <cellStyle name="Normal 5 2 2" xfId="107" xr:uid="{00000000-0005-0000-0000-000064000000}"/>
    <cellStyle name="Normal 5 2 3" xfId="115" xr:uid="{00000000-0005-0000-0000-000065000000}"/>
    <cellStyle name="Normal 5 2 3 2" xfId="159" xr:uid="{00000000-0005-0000-0000-000066000000}"/>
    <cellStyle name="Normal 5 2 3 2 2" xfId="218" xr:uid="{00000000-0005-0000-0000-000067000000}"/>
    <cellStyle name="Normal 5 2 4" xfId="83" xr:uid="{00000000-0005-0000-0000-000068000000}"/>
    <cellStyle name="Normal 5 2 4 2" xfId="184" xr:uid="{00000000-0005-0000-0000-000069000000}"/>
    <cellStyle name="Normal 5 2 5" xfId="63" xr:uid="{00000000-0005-0000-0000-00006A000000}"/>
    <cellStyle name="Normal 5 3" xfId="36" xr:uid="{00000000-0005-0000-0000-00006B000000}"/>
    <cellStyle name="Normal 5 4" xfId="45" xr:uid="{00000000-0005-0000-0000-00006C000000}"/>
    <cellStyle name="Normal 5 4 2" xfId="74" xr:uid="{00000000-0005-0000-0000-00006D000000}"/>
    <cellStyle name="Normal 5 4 3" xfId="176" xr:uid="{00000000-0005-0000-0000-00006E000000}"/>
    <cellStyle name="Normal 5 5" xfId="103" xr:uid="{00000000-0005-0000-0000-00006F000000}"/>
    <cellStyle name="Normal 5 6" xfId="114" xr:uid="{00000000-0005-0000-0000-000070000000}"/>
    <cellStyle name="Normal 5 6 2" xfId="147" xr:uid="{00000000-0005-0000-0000-000071000000}"/>
    <cellStyle name="Normal 5 6 2 2" xfId="217" xr:uid="{00000000-0005-0000-0000-000072000000}"/>
    <cellStyle name="Normal 5 7" xfId="158" xr:uid="{00000000-0005-0000-0000-000073000000}"/>
    <cellStyle name="Normal 6" xfId="40" xr:uid="{00000000-0005-0000-0000-000074000000}"/>
    <cellStyle name="Normal 6 2" xfId="87" xr:uid="{00000000-0005-0000-0000-000075000000}"/>
    <cellStyle name="Normal 6 2 2" xfId="187" xr:uid="{00000000-0005-0000-0000-000076000000}"/>
    <cellStyle name="Normal 6 3" xfId="108" xr:uid="{00000000-0005-0000-0000-000077000000}"/>
    <cellStyle name="Normal 6 4" xfId="116" xr:uid="{00000000-0005-0000-0000-000078000000}"/>
    <cellStyle name="Normal 6 4 2" xfId="149" xr:uid="{00000000-0005-0000-0000-000079000000}"/>
    <cellStyle name="Normal 6 4 2 2" xfId="219" xr:uid="{00000000-0005-0000-0000-00007A000000}"/>
    <cellStyle name="Normal 6 5" xfId="80" xr:uid="{00000000-0005-0000-0000-00007B000000}"/>
    <cellStyle name="Normal 6 5 2" xfId="182" xr:uid="{00000000-0005-0000-0000-00007C000000}"/>
    <cellStyle name="Normal 6 6" xfId="151" xr:uid="{00000000-0005-0000-0000-00007D000000}"/>
    <cellStyle name="Normal 7" xfId="42" xr:uid="{00000000-0005-0000-0000-00007E000000}"/>
    <cellStyle name="Normal 7 2" xfId="110" xr:uid="{00000000-0005-0000-0000-00007F000000}"/>
    <cellStyle name="Normal 7 3" xfId="118" xr:uid="{00000000-0005-0000-0000-000080000000}"/>
    <cellStyle name="Normal 7 3 2" xfId="156" xr:uid="{00000000-0005-0000-0000-000081000000}"/>
    <cellStyle name="Normal 7 3 2 2" xfId="221" xr:uid="{00000000-0005-0000-0000-000082000000}"/>
    <cellStyle name="Normal 7 4" xfId="85" xr:uid="{00000000-0005-0000-0000-000083000000}"/>
    <cellStyle name="Normal 7 4 2" xfId="186" xr:uid="{00000000-0005-0000-0000-000084000000}"/>
    <cellStyle name="Normal 7 5" xfId="154" xr:uid="{00000000-0005-0000-0000-000085000000}"/>
    <cellStyle name="Normal 8" xfId="43" xr:uid="{00000000-0005-0000-0000-000086000000}"/>
    <cellStyle name="Normal 8 2" xfId="100" xr:uid="{00000000-0005-0000-0000-000087000000}"/>
    <cellStyle name="Normal 8 3" xfId="98" xr:uid="{00000000-0005-0000-0000-000088000000}"/>
    <cellStyle name="Normal 8 4" xfId="111" xr:uid="{00000000-0005-0000-0000-000089000000}"/>
    <cellStyle name="Normal 8 5" xfId="119" xr:uid="{00000000-0005-0000-0000-00008A000000}"/>
    <cellStyle name="Normal 8 5 2" xfId="150" xr:uid="{00000000-0005-0000-0000-00008B000000}"/>
    <cellStyle name="Normal 8 5 2 2" xfId="222" xr:uid="{00000000-0005-0000-0000-00008C000000}"/>
    <cellStyle name="Normal 8 6" xfId="90" xr:uid="{00000000-0005-0000-0000-00008D000000}"/>
    <cellStyle name="Normal 8 7" xfId="155" xr:uid="{00000000-0005-0000-0000-00008E000000}"/>
    <cellStyle name="Normal 9" xfId="41" xr:uid="{00000000-0005-0000-0000-00008F000000}"/>
    <cellStyle name="Normal 9 2" xfId="109" xr:uid="{00000000-0005-0000-0000-000090000000}"/>
    <cellStyle name="Normal 9 3" xfId="117" xr:uid="{00000000-0005-0000-0000-000091000000}"/>
    <cellStyle name="Normal 9 3 2" xfId="71" xr:uid="{00000000-0005-0000-0000-000092000000}"/>
    <cellStyle name="Normal 9 3 2 2" xfId="220" xr:uid="{00000000-0005-0000-0000-000093000000}"/>
    <cellStyle name="Normal 9 4" xfId="89" xr:uid="{00000000-0005-0000-0000-000094000000}"/>
    <cellStyle name="Normal 9 4 2" xfId="189" xr:uid="{00000000-0005-0000-0000-000095000000}"/>
    <cellStyle name="Normal 9 5" xfId="73" xr:uid="{00000000-0005-0000-0000-000096000000}"/>
    <cellStyle name="Prosent" xfId="2" builtinId="5" customBuiltin="1"/>
    <cellStyle name="Prosent 13" xfId="224" xr:uid="{00000000-0005-0000-0000-000098000000}"/>
    <cellStyle name="Prosent 2" xfId="4" xr:uid="{00000000-0005-0000-0000-000099000000}"/>
    <cellStyle name="Prosent 2 2" xfId="23" xr:uid="{00000000-0005-0000-0000-00009A000000}"/>
    <cellStyle name="Prosent 2 2 2" xfId="31" xr:uid="{00000000-0005-0000-0000-00009B000000}"/>
    <cellStyle name="Prosent 2 2 2 2" xfId="140" xr:uid="{00000000-0005-0000-0000-00009C000000}"/>
    <cellStyle name="Prosent 2 2 2 2 2" xfId="211" xr:uid="{00000000-0005-0000-0000-00009D000000}"/>
    <cellStyle name="Prosent 2 2 2 3" xfId="65" xr:uid="{00000000-0005-0000-0000-00009E000000}"/>
    <cellStyle name="Prosent 2 2 2 4" xfId="170" xr:uid="{00000000-0005-0000-0000-00009F000000}"/>
    <cellStyle name="Prosent 2 2 3" xfId="35" xr:uid="{00000000-0005-0000-0000-0000A0000000}"/>
    <cellStyle name="Prosent 2 2 3 2" xfId="69" xr:uid="{00000000-0005-0000-0000-0000A1000000}"/>
    <cellStyle name="Prosent 2 2 3 3" xfId="174" xr:uid="{00000000-0005-0000-0000-0000A2000000}"/>
    <cellStyle name="Prosent 2 2 4" xfId="105" xr:uid="{00000000-0005-0000-0000-0000A3000000}"/>
    <cellStyle name="Prosent 2 2 4 2" xfId="190" xr:uid="{00000000-0005-0000-0000-0000A4000000}"/>
    <cellStyle name="Prosent 2 2 5" xfId="91" xr:uid="{00000000-0005-0000-0000-0000A5000000}"/>
    <cellStyle name="Prosent 2 2 5 2" xfId="136" xr:uid="{00000000-0005-0000-0000-0000A6000000}"/>
    <cellStyle name="Prosent 2 2 5 2 2" xfId="207" xr:uid="{00000000-0005-0000-0000-0000A7000000}"/>
    <cellStyle name="Prosent 2 2 6" xfId="144" xr:uid="{00000000-0005-0000-0000-0000A8000000}"/>
    <cellStyle name="Prosent 2 2 6 2" xfId="215" xr:uid="{00000000-0005-0000-0000-0000A9000000}"/>
    <cellStyle name="Prosent 2 2 7" xfId="130" xr:uid="{00000000-0005-0000-0000-0000AA000000}"/>
    <cellStyle name="Prosent 2 2 7 2" xfId="201" xr:uid="{00000000-0005-0000-0000-0000AB000000}"/>
    <cellStyle name="Prosent 2 2 8" xfId="58" xr:uid="{00000000-0005-0000-0000-0000AC000000}"/>
    <cellStyle name="Prosent 2 2 9" xfId="164" xr:uid="{00000000-0005-0000-0000-0000AD000000}"/>
    <cellStyle name="Prosent 2 3" xfId="24" xr:uid="{00000000-0005-0000-0000-0000AE000000}"/>
    <cellStyle name="Prosent 2 3 2" xfId="48" xr:uid="{00000000-0005-0000-0000-0000AF000000}"/>
    <cellStyle name="Prosent 2 3 2 2" xfId="138" xr:uid="{00000000-0005-0000-0000-0000B0000000}"/>
    <cellStyle name="Prosent 2 3 2 2 2" xfId="209" xr:uid="{00000000-0005-0000-0000-0000B1000000}"/>
    <cellStyle name="Prosent 2 3 2 3" xfId="77" xr:uid="{00000000-0005-0000-0000-0000B2000000}"/>
    <cellStyle name="Prosent 2 3 2 4" xfId="179" xr:uid="{00000000-0005-0000-0000-0000B3000000}"/>
    <cellStyle name="Prosent 2 3 3" xfId="106" xr:uid="{00000000-0005-0000-0000-0000B4000000}"/>
    <cellStyle name="Prosent 2 3 3 2" xfId="191" xr:uid="{00000000-0005-0000-0000-0000B5000000}"/>
    <cellStyle name="Prosent 2 3 4" xfId="93" xr:uid="{00000000-0005-0000-0000-0000B6000000}"/>
    <cellStyle name="Prosent 2 3 4 2" xfId="125" xr:uid="{00000000-0005-0000-0000-0000B7000000}"/>
    <cellStyle name="Prosent 2 3 4 2 2" xfId="196" xr:uid="{00000000-0005-0000-0000-0000B8000000}"/>
    <cellStyle name="Prosent 2 3 5" xfId="131" xr:uid="{00000000-0005-0000-0000-0000B9000000}"/>
    <cellStyle name="Prosent 2 3 5 2" xfId="202" xr:uid="{00000000-0005-0000-0000-0000BA000000}"/>
    <cellStyle name="Prosent 2 3 6" xfId="59" xr:uid="{00000000-0005-0000-0000-0000BB000000}"/>
    <cellStyle name="Prosent 2 3 7" xfId="165" xr:uid="{00000000-0005-0000-0000-0000BC000000}"/>
    <cellStyle name="Prosent 2 4" xfId="21" xr:uid="{00000000-0005-0000-0000-0000BD000000}"/>
    <cellStyle name="Prosent 2 4 2" xfId="50" xr:uid="{00000000-0005-0000-0000-0000BE000000}"/>
    <cellStyle name="Prosent 2 4 2 2" xfId="79" xr:uid="{00000000-0005-0000-0000-0000BF000000}"/>
    <cellStyle name="Prosent 2 4 2 3" xfId="181" xr:uid="{00000000-0005-0000-0000-0000C0000000}"/>
    <cellStyle name="Prosent 2 4 3" xfId="56" xr:uid="{00000000-0005-0000-0000-0000C1000000}"/>
    <cellStyle name="Prosent 2 4 4" xfId="162" xr:uid="{00000000-0005-0000-0000-0000C2000000}"/>
    <cellStyle name="Prosent 2 5" xfId="28" xr:uid="{00000000-0005-0000-0000-0000C3000000}"/>
    <cellStyle name="Prosent 2 5 2" xfId="33" xr:uid="{00000000-0005-0000-0000-0000C4000000}"/>
    <cellStyle name="Prosent 2 5 2 2" xfId="67" xr:uid="{00000000-0005-0000-0000-0000C5000000}"/>
    <cellStyle name="Prosent 2 5 2 3" xfId="172" xr:uid="{00000000-0005-0000-0000-0000C6000000}"/>
    <cellStyle name="Prosent 2 6" xfId="14" xr:uid="{00000000-0005-0000-0000-0000C7000000}"/>
    <cellStyle name="Prosent 2 6 2" xfId="123" xr:uid="{00000000-0005-0000-0000-0000C8000000}"/>
    <cellStyle name="Prosent 2 6 3" xfId="194" xr:uid="{00000000-0005-0000-0000-0000C9000000}"/>
    <cellStyle name="Prosent 2 7" xfId="134" xr:uid="{00000000-0005-0000-0000-0000CA000000}"/>
    <cellStyle name="Prosent 2 7 2" xfId="205" xr:uid="{00000000-0005-0000-0000-0000CB000000}"/>
    <cellStyle name="Prosent 2 8" xfId="142" xr:uid="{00000000-0005-0000-0000-0000CC000000}"/>
    <cellStyle name="Prosent 2 8 2" xfId="213" xr:uid="{00000000-0005-0000-0000-0000CD000000}"/>
    <cellStyle name="Prosent 2 9" xfId="128" xr:uid="{00000000-0005-0000-0000-0000CE000000}"/>
    <cellStyle name="Prosent 2 9 2" xfId="199" xr:uid="{00000000-0005-0000-0000-0000CF000000}"/>
    <cellStyle name="Prosent 3" xfId="11" xr:uid="{00000000-0005-0000-0000-0000D0000000}"/>
    <cellStyle name="Prosent 3 2" xfId="46" xr:uid="{00000000-0005-0000-0000-0000D1000000}"/>
    <cellStyle name="Prosent 3 2 2" xfId="75" xr:uid="{00000000-0005-0000-0000-0000D2000000}"/>
    <cellStyle name="Prosent 3 2 3" xfId="177" xr:uid="{00000000-0005-0000-0000-0000D3000000}"/>
    <cellStyle name="Prosent 4" xfId="17" xr:uid="{00000000-0005-0000-0000-0000D4000000}"/>
    <cellStyle name="Prosent 5" xfId="27" xr:uid="{00000000-0005-0000-0000-0000D5000000}"/>
    <cellStyle name="Prosent 5 2" xfId="148" xr:uid="{00000000-0005-0000-0000-0000D6000000}"/>
    <cellStyle name="Prosent 6" xfId="62" xr:uid="{00000000-0005-0000-0000-0000D7000000}"/>
    <cellStyle name="Prosent 7" xfId="168" xr:uid="{00000000-0005-0000-0000-0000D8000000}"/>
    <cellStyle name="Svein" xfId="5" xr:uid="{00000000-0005-0000-0000-0000D9000000}"/>
    <cellStyle name="Svein 2" xfId="12" xr:uid="{00000000-0005-0000-0000-0000DA000000}"/>
    <cellStyle name="Svein 3" xfId="96" xr:uid="{00000000-0005-0000-0000-0000DB000000}"/>
    <cellStyle name="Tusen[0]" xfId="6" xr:uid="{00000000-0005-0000-0000-0000DC000000}"/>
    <cellStyle name="Tusenskille 2" xfId="86" xr:uid="{00000000-0005-0000-0000-0000DD000000}"/>
    <cellStyle name="Tusenskille 2 2" xfId="99" xr:uid="{00000000-0005-0000-0000-0000DE000000}"/>
    <cellStyle name="Tusenskille 2 3" xfId="97" xr:uid="{00000000-0005-0000-0000-0000DF000000}"/>
    <cellStyle name="Tusenskille 3" xfId="8" xr:uid="{00000000-0005-0000-0000-0000E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95253</xdr:rowOff>
    </xdr:from>
    <xdr:ext cx="2965454" cy="257175"/>
    <xdr:sp macro="" textlink="">
      <xdr:nvSpPr>
        <xdr:cNvPr id="2" name="AutoShape 5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2381253"/>
          <a:ext cx="2965454" cy="257175"/>
        </a:xfrm>
        <a:custGeom>
          <a:avLst>
            <a:gd name="f0" fmla="val 3600"/>
          </a:avLst>
          <a:gdLst>
            <a:gd name="f1" fmla="val 10800000"/>
            <a:gd name="f2" fmla="val 5400000"/>
            <a:gd name="f3" fmla="val 16200000"/>
            <a:gd name="f4" fmla="val w"/>
            <a:gd name="f5" fmla="val h"/>
            <a:gd name="f6" fmla="val ss"/>
            <a:gd name="f7" fmla="val 0"/>
            <a:gd name="f8" fmla="*/ 5419351 1 1725033"/>
            <a:gd name="f9" fmla="val 45"/>
            <a:gd name="f10" fmla="val 10800"/>
            <a:gd name="f11" fmla="val -2147483647"/>
            <a:gd name="f12" fmla="val 2147483647"/>
            <a:gd name="f13" fmla="abs f4"/>
            <a:gd name="f14" fmla="abs f5"/>
            <a:gd name="f15" fmla="abs f6"/>
            <a:gd name="f16" fmla="*/ f8 1 180"/>
            <a:gd name="f17" fmla="pin 0 f0 10800"/>
            <a:gd name="f18" fmla="+- 0 0 f2"/>
            <a:gd name="f19" fmla="?: f13 f4 1"/>
            <a:gd name="f20" fmla="?: f14 f5 1"/>
            <a:gd name="f21" fmla="?: f15 f6 1"/>
            <a:gd name="f22" fmla="*/ f9 f16 1"/>
            <a:gd name="f23" fmla="+- f7 f17 0"/>
            <a:gd name="f24" fmla="*/ f19 1 21600"/>
            <a:gd name="f25" fmla="*/ f20 1 21600"/>
            <a:gd name="f26" fmla="*/ 21600 f19 1"/>
            <a:gd name="f27" fmla="*/ 21600 f20 1"/>
            <a:gd name="f28" fmla="+- 0 0 f22"/>
            <a:gd name="f29" fmla="min f25 f24"/>
            <a:gd name="f30" fmla="*/ f26 1 f21"/>
            <a:gd name="f31" fmla="*/ f27 1 f21"/>
            <a:gd name="f32" fmla="*/ f28 f1 1"/>
            <a:gd name="f33" fmla="*/ f32 1 f8"/>
            <a:gd name="f34" fmla="+- f31 0 f17"/>
            <a:gd name="f35" fmla="+- f30 0 f17"/>
            <a:gd name="f36" fmla="*/ f17 f29 1"/>
            <a:gd name="f37" fmla="*/ f7 f29 1"/>
            <a:gd name="f38" fmla="*/ f23 f29 1"/>
            <a:gd name="f39" fmla="*/ f31 f29 1"/>
            <a:gd name="f40" fmla="*/ f30 f29 1"/>
            <a:gd name="f41" fmla="+- f33 0 f2"/>
            <a:gd name="f42" fmla="+- f37 0 f38"/>
            <a:gd name="f43" fmla="+- f38 0 f37"/>
            <a:gd name="f44" fmla="*/ f34 f29 1"/>
            <a:gd name="f45" fmla="*/ f35 f29 1"/>
            <a:gd name="f46" fmla="cos 1 f41"/>
            <a:gd name="f47" fmla="abs f42"/>
            <a:gd name="f48" fmla="abs f43"/>
            <a:gd name="f49" fmla="?: f42 f18 f2"/>
            <a:gd name="f50" fmla="?: f42 f2 f18"/>
            <a:gd name="f51" fmla="?: f42 f3 f2"/>
            <a:gd name="f52" fmla="?: f42 f2 f3"/>
            <a:gd name="f53" fmla="+- f39 0 f44"/>
            <a:gd name="f54" fmla="?: f43 f18 f2"/>
            <a:gd name="f55" fmla="?: f43 f2 f18"/>
            <a:gd name="f56" fmla="+- f40 0 f45"/>
            <a:gd name="f57" fmla="+- f44 0 f39"/>
            <a:gd name="f58" fmla="+- f45 0 f40"/>
            <a:gd name="f59" fmla="?: f42 0 f1"/>
            <a:gd name="f60" fmla="?: f42 f1 0"/>
            <a:gd name="f61" fmla="+- 0 0 f46"/>
            <a:gd name="f62" fmla="?: f42 f52 f51"/>
            <a:gd name="f63" fmla="?: f42 f51 f52"/>
            <a:gd name="f64" fmla="?: f43 f50 f49"/>
            <a:gd name="f65" fmla="abs f53"/>
            <a:gd name="f66" fmla="?: f53 0 f1"/>
            <a:gd name="f67" fmla="?: f53 f1 0"/>
            <a:gd name="f68" fmla="?: f53 f54 f55"/>
            <a:gd name="f69" fmla="abs f56"/>
            <a:gd name="f70" fmla="abs f57"/>
            <a:gd name="f71" fmla="?: f56 f18 f2"/>
            <a:gd name="f72" fmla="?: f56 f2 f18"/>
            <a:gd name="f73" fmla="?: f56 f3 f2"/>
            <a:gd name="f74" fmla="?: f56 f2 f3"/>
            <a:gd name="f75" fmla="abs f58"/>
            <a:gd name="f76" fmla="?: f58 f18 f2"/>
            <a:gd name="f77" fmla="?: f58 f2 f18"/>
            <a:gd name="f78" fmla="?: f58 f60 f59"/>
            <a:gd name="f79" fmla="?: f58 f59 f60"/>
            <a:gd name="f80" fmla="*/ f17 f61 1"/>
            <a:gd name="f81" fmla="?: f43 f63 f62"/>
            <a:gd name="f82" fmla="?: f43 f67 f66"/>
            <a:gd name="f83" fmla="?: f43 f66 f67"/>
            <a:gd name="f84" fmla="?: f56 f74 f73"/>
            <a:gd name="f85" fmla="?: f56 f73 f74"/>
            <a:gd name="f86" fmla="?: f57 f72 f71"/>
            <a:gd name="f87" fmla="?: f42 f78 f79"/>
            <a:gd name="f88" fmla="?: f42 f76 f77"/>
            <a:gd name="f89" fmla="*/ f80 3163 1"/>
            <a:gd name="f90" fmla="?: f53 f82 f83"/>
            <a:gd name="f91" fmla="?: f57 f85 f84"/>
            <a:gd name="f92" fmla="*/ f89 1 7636"/>
            <a:gd name="f93" fmla="+- f7 f92 0"/>
            <a:gd name="f94" fmla="+- f30 0 f92"/>
            <a:gd name="f95" fmla="+- f31 0 f92"/>
            <a:gd name="f96" fmla="*/ f93 f29 1"/>
            <a:gd name="f97" fmla="*/ f94 f29 1"/>
            <a:gd name="f98" fmla="*/ f95 f29 1"/>
          </a:gdLst>
          <a:ahLst>
            <a:ahXY gdRefX="f0" minX="f7" maxX="f10">
              <a:pos x="f36" y="f37"/>
            </a:ahXY>
          </a:ahLst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</a:cxnLst>
          <a:rect l="f96" t="f96" r="f97" b="f98"/>
          <a:pathLst>
            <a:path>
              <a:moveTo>
                <a:pt x="f38" y="f37"/>
              </a:moveTo>
              <a:arcTo wR="f47" hR="f48" stAng="f81" swAng="f64"/>
              <a:lnTo>
                <a:pt x="f37" y="f44"/>
              </a:lnTo>
              <a:arcTo wR="f48" hR="f65" stAng="f90" swAng="f68"/>
              <a:lnTo>
                <a:pt x="f45" y="f39"/>
              </a:lnTo>
              <a:arcTo wR="f69" hR="f70" stAng="f91" swAng="f86"/>
              <a:lnTo>
                <a:pt x="f40" y="f38"/>
              </a:lnTo>
              <a:arcTo wR="f75" hR="f47" stAng="f87" swAng="f88"/>
              <a:close/>
            </a:path>
          </a:pathLst>
        </a:custGeom>
        <a:solidFill>
          <a:srgbClr val="FFFF00"/>
        </a:solidFill>
        <a:ln w="9528">
          <a:solidFill>
            <a:srgbClr val="000000"/>
          </a:solidFill>
          <a:prstDash val="solid"/>
          <a:round/>
        </a:ln>
      </xdr:spPr>
      <xdr:txBody>
        <a:bodyPr vert="horz" wrap="square" lIns="27432" tIns="22860" rIns="0" bIns="0" anchor="t" anchorCtr="0" compatLnSpc="0"/>
        <a:lstStyle/>
        <a:p>
          <a:pPr marL="0" marR="0" lvl="0" indent="0" algn="l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000" b="0" i="0" u="none" strike="noStrike" kern="0" cap="none" spc="0" baseline="0">
              <a:solidFill>
                <a:srgbClr val="000000"/>
              </a:solidFill>
              <a:uFillTx/>
            </a:defRPr>
          </a:pPr>
          <a:r>
            <a:rPr lang="nb-NO" sz="1000" b="0" i="0" u="none" strike="noStrike" kern="0" cap="none" spc="0" baseline="0">
              <a:solidFill>
                <a:srgbClr val="000000"/>
              </a:solidFill>
              <a:uFillTx/>
              <a:latin typeface="Arial"/>
              <a:cs typeface="Arial"/>
            </a:rPr>
            <a:t>Summeringstabell - Sum for alle aldersgrupper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  <a:ext uri="{147F2762-F138-4A5C-976F-8EAC2B608ADB}">
              <a16:predDERef xmlns:a16="http://schemas.microsoft.com/office/drawing/2014/main" pred="{00000000-0008-0000-0800-00000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  <a:ext uri="{147F2762-F138-4A5C-976F-8EAC2B608ADB}">
              <a16:predDERef xmlns:a16="http://schemas.microsoft.com/office/drawing/2014/main" pred="{00000000-0008-0000-0800-000003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  <a:ext uri="{147F2762-F138-4A5C-976F-8EAC2B608ADB}">
              <a16:predDERef xmlns:a16="http://schemas.microsoft.com/office/drawing/2014/main" pred="{00000000-0008-0000-0800-000004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800-000007000000}"/>
            </a:ext>
            <a:ext uri="{147F2762-F138-4A5C-976F-8EAC2B608ADB}">
              <a16:predDERef xmlns:a16="http://schemas.microsoft.com/office/drawing/2014/main" pred="{00000000-0008-0000-0800-000006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800-000008000000}"/>
            </a:ext>
            <a:ext uri="{147F2762-F138-4A5C-976F-8EAC2B608ADB}">
              <a16:predDERef xmlns:a16="http://schemas.microsoft.com/office/drawing/2014/main" pred="{00000000-0008-0000-0800-000007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800-000009000000}"/>
            </a:ext>
            <a:ext uri="{147F2762-F138-4A5C-976F-8EAC2B608ADB}">
              <a16:predDERef xmlns:a16="http://schemas.microsoft.com/office/drawing/2014/main" pred="{00000000-0008-0000-0800-00000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2" name="Text Box 2">
          <a:extLst>
            <a:ext uri="{FF2B5EF4-FFF2-40B4-BE49-F238E27FC236}">
              <a16:creationId xmlns:a16="http://schemas.microsoft.com/office/drawing/2014/main" id="{00000000-0008-0000-0800-00000C000000}"/>
            </a:ext>
            <a:ext uri="{147F2762-F138-4A5C-976F-8EAC2B608ADB}">
              <a16:predDERef xmlns:a16="http://schemas.microsoft.com/office/drawing/2014/main" pred="{00000000-0008-0000-0800-00000B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800-00000D000000}"/>
            </a:ext>
            <a:ext uri="{147F2762-F138-4A5C-976F-8EAC2B608ADB}">
              <a16:predDERef xmlns:a16="http://schemas.microsoft.com/office/drawing/2014/main" pred="{00000000-0008-0000-0800-00000C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0800-00000E000000}"/>
            </a:ext>
            <a:ext uri="{147F2762-F138-4A5C-976F-8EAC2B608ADB}">
              <a16:predDERef xmlns:a16="http://schemas.microsoft.com/office/drawing/2014/main" pred="{00000000-0008-0000-0800-00000D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800-000011000000}"/>
            </a:ext>
            <a:ext uri="{147F2762-F138-4A5C-976F-8EAC2B608ADB}">
              <a16:predDERef xmlns:a16="http://schemas.microsoft.com/office/drawing/2014/main" pred="{00000000-0008-0000-0800-000010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800-000012000000}"/>
            </a:ext>
            <a:ext uri="{147F2762-F138-4A5C-976F-8EAC2B608ADB}">
              <a16:predDERef xmlns:a16="http://schemas.microsoft.com/office/drawing/2014/main" pred="{00000000-0008-0000-0800-000011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800-000013000000}"/>
            </a:ext>
            <a:ext uri="{147F2762-F138-4A5C-976F-8EAC2B608ADB}">
              <a16:predDERef xmlns:a16="http://schemas.microsoft.com/office/drawing/2014/main" pred="{00000000-0008-0000-0800-000012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00000000-0008-0000-0800-000015000000}"/>
            </a:ext>
            <a:ext uri="{147F2762-F138-4A5C-976F-8EAC2B608ADB}">
              <a16:predDERef xmlns:a16="http://schemas.microsoft.com/office/drawing/2014/main" pred="{00000000-0008-0000-0800-000014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00000000-0008-0000-0800-000016000000}"/>
            </a:ext>
            <a:ext uri="{147F2762-F138-4A5C-976F-8EAC2B608ADB}">
              <a16:predDERef xmlns:a16="http://schemas.microsoft.com/office/drawing/2014/main" pred="{00000000-0008-0000-0800-000015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0000000-0008-0000-0800-000017000000}"/>
            </a:ext>
            <a:ext uri="{147F2762-F138-4A5C-976F-8EAC2B608ADB}">
              <a16:predDERef xmlns:a16="http://schemas.microsoft.com/office/drawing/2014/main" pred="{00000000-0008-0000-0800-000016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00000000-0008-0000-0800-000019000000}"/>
            </a:ext>
            <a:ext uri="{147F2762-F138-4A5C-976F-8EAC2B608ADB}">
              <a16:predDERef xmlns:a16="http://schemas.microsoft.com/office/drawing/2014/main" pred="{00000000-0008-0000-0800-000018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00000000-0008-0000-0800-00001A000000}"/>
            </a:ext>
            <a:ext uri="{147F2762-F138-4A5C-976F-8EAC2B608ADB}">
              <a16:predDERef xmlns:a16="http://schemas.microsoft.com/office/drawing/2014/main" pred="{00000000-0008-0000-0800-000019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27" name="Text Box 4">
          <a:extLst>
            <a:ext uri="{FF2B5EF4-FFF2-40B4-BE49-F238E27FC236}">
              <a16:creationId xmlns:a16="http://schemas.microsoft.com/office/drawing/2014/main" id="{00000000-0008-0000-0800-00001B000000}"/>
            </a:ext>
            <a:ext uri="{147F2762-F138-4A5C-976F-8EAC2B608ADB}">
              <a16:predDERef xmlns:a16="http://schemas.microsoft.com/office/drawing/2014/main" pred="{00000000-0008-0000-0800-00001A000000}"/>
            </a:ext>
          </a:extLst>
        </xdr:cNvPr>
        <xdr:cNvSpPr/>
      </xdr:nvSpPr>
      <xdr:spPr>
        <a:xfrm>
          <a:off x="0" y="4124325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0" name="Text Box 2">
          <a:extLst>
            <a:ext uri="{FF2B5EF4-FFF2-40B4-BE49-F238E27FC236}">
              <a16:creationId xmlns:a16="http://schemas.microsoft.com/office/drawing/2014/main" id="{00000000-0008-0000-0800-00001E000000}"/>
            </a:ext>
            <a:ext uri="{147F2762-F138-4A5C-976F-8EAC2B608ADB}">
              <a16:predDERef xmlns:a16="http://schemas.microsoft.com/office/drawing/2014/main" pre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00000000-0008-0000-0800-00001F000000}"/>
            </a:ext>
            <a:ext uri="{147F2762-F138-4A5C-976F-8EAC2B608ADB}">
              <a16:predDERef xmlns:a16="http://schemas.microsoft.com/office/drawing/2014/main" pred="{00000000-0008-0000-0800-00001E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32" name="Text Box 4">
          <a:extLst>
            <a:ext uri="{FF2B5EF4-FFF2-40B4-BE49-F238E27FC236}">
              <a16:creationId xmlns:a16="http://schemas.microsoft.com/office/drawing/2014/main" id="{00000000-0008-0000-0800-000020000000}"/>
            </a:ext>
            <a:ext uri="{147F2762-F138-4A5C-976F-8EAC2B608ADB}">
              <a16:predDERef xmlns:a16="http://schemas.microsoft.com/office/drawing/2014/main" pred="{00000000-0008-0000-0800-00001F000000}"/>
            </a:ext>
          </a:extLst>
        </xdr:cNvPr>
        <xdr:cNvSpPr txBox="1">
          <a:spLocks noChangeArrowheads="1"/>
        </xdr:cNvSpPr>
      </xdr:nvSpPr>
      <xdr:spPr bwMode="auto">
        <a:xfrm>
          <a:off x="0" y="41243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0000000-0008-0000-0800-000023000000}"/>
            </a:ext>
            <a:ext uri="{147F2762-F138-4A5C-976F-8EAC2B608ADB}">
              <a16:predDERef xmlns:a16="http://schemas.microsoft.com/office/drawing/2014/main" pred="{00000000-0008-0000-0800-000022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00000000-0008-0000-0800-000024000000}"/>
            </a:ext>
            <a:ext uri="{147F2762-F138-4A5C-976F-8EAC2B608ADB}">
              <a16:predDERef xmlns:a16="http://schemas.microsoft.com/office/drawing/2014/main" pred="{00000000-0008-0000-0800-000023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00000000-0008-0000-0800-000025000000}"/>
            </a:ext>
            <a:ext uri="{147F2762-F138-4A5C-976F-8EAC2B608ADB}">
              <a16:predDERef xmlns:a16="http://schemas.microsoft.com/office/drawing/2014/main" pred="{00000000-0008-0000-0800-000024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00000000-0008-0000-0800-000028000000}"/>
            </a:ext>
            <a:ext uri="{147F2762-F138-4A5C-976F-8EAC2B608ADB}">
              <a16:predDERef xmlns:a16="http://schemas.microsoft.com/office/drawing/2014/main" pred="{00000000-0008-0000-0800-000027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00000000-0008-0000-0800-000029000000}"/>
            </a:ext>
            <a:ext uri="{147F2762-F138-4A5C-976F-8EAC2B608ADB}">
              <a16:predDERef xmlns:a16="http://schemas.microsoft.com/office/drawing/2014/main" pred="{00000000-0008-0000-0800-000028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00000000-0008-0000-0800-00002A000000}"/>
            </a:ext>
            <a:ext uri="{147F2762-F138-4A5C-976F-8EAC2B608ADB}">
              <a16:predDERef xmlns:a16="http://schemas.microsoft.com/office/drawing/2014/main" pred="{00000000-0008-0000-0800-000029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0000000-0008-0000-0800-00002C000000}"/>
            </a:ext>
            <a:ext uri="{147F2762-F138-4A5C-976F-8EAC2B608ADB}">
              <a16:predDERef xmlns:a16="http://schemas.microsoft.com/office/drawing/2014/main" pred="{00000000-0008-0000-0800-00002B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00000000-0008-0000-0800-00002D000000}"/>
            </a:ext>
            <a:ext uri="{147F2762-F138-4A5C-976F-8EAC2B608ADB}">
              <a16:predDERef xmlns:a16="http://schemas.microsoft.com/office/drawing/2014/main" pred="{00000000-0008-0000-0800-00002C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0000000-0008-0000-0800-00002E000000}"/>
            </a:ext>
            <a:ext uri="{147F2762-F138-4A5C-976F-8EAC2B608ADB}">
              <a16:predDERef xmlns:a16="http://schemas.microsoft.com/office/drawing/2014/main" pred="{00000000-0008-0000-0800-00002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8" name="Text Box 2">
          <a:extLst>
            <a:ext uri="{FF2B5EF4-FFF2-40B4-BE49-F238E27FC236}">
              <a16:creationId xmlns:a16="http://schemas.microsoft.com/office/drawing/2014/main" id="{00000000-0008-0000-0800-000030000000}"/>
            </a:ext>
            <a:ext uri="{147F2762-F138-4A5C-976F-8EAC2B608ADB}">
              <a16:predDERef xmlns:a16="http://schemas.microsoft.com/office/drawing/2014/main" pred="{00000000-0008-0000-0800-00002F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49" name="Text Box 3">
          <a:extLst>
            <a:ext uri="{FF2B5EF4-FFF2-40B4-BE49-F238E27FC236}">
              <a16:creationId xmlns:a16="http://schemas.microsoft.com/office/drawing/2014/main" id="{00000000-0008-0000-0800-000031000000}"/>
            </a:ext>
            <a:ext uri="{147F2762-F138-4A5C-976F-8EAC2B608ADB}">
              <a16:predDERef xmlns:a16="http://schemas.microsoft.com/office/drawing/2014/main" pred="{00000000-0008-0000-0800-000030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50" name="Text Box 4">
          <a:extLst>
            <a:ext uri="{FF2B5EF4-FFF2-40B4-BE49-F238E27FC236}">
              <a16:creationId xmlns:a16="http://schemas.microsoft.com/office/drawing/2014/main" id="{00000000-0008-0000-0800-000032000000}"/>
            </a:ext>
            <a:ext uri="{147F2762-F138-4A5C-976F-8EAC2B608ADB}">
              <a16:predDERef xmlns:a16="http://schemas.microsoft.com/office/drawing/2014/main" pred="{00000000-0008-0000-0800-000031000000}"/>
            </a:ext>
          </a:extLst>
        </xdr:cNvPr>
        <xdr:cNvSpPr/>
      </xdr:nvSpPr>
      <xdr:spPr>
        <a:xfrm>
          <a:off x="0" y="42862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00000000-0008-0000-0800-000035000000}"/>
            </a:ext>
            <a:ext uri="{147F2762-F138-4A5C-976F-8EAC2B608ADB}">
              <a16:predDERef xmlns:a16="http://schemas.microsoft.com/office/drawing/2014/main" pred="{00000000-0008-0000-0800-000034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00000000-0008-0000-0800-000036000000}"/>
            </a:ext>
            <a:ext uri="{147F2762-F138-4A5C-976F-8EAC2B608ADB}">
              <a16:predDERef xmlns:a16="http://schemas.microsoft.com/office/drawing/2014/main" pred="{00000000-0008-0000-0800-000035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0000000-0008-0000-0800-000037000000}"/>
            </a:ext>
            <a:ext uri="{147F2762-F138-4A5C-976F-8EAC2B608ADB}">
              <a16:predDERef xmlns:a16="http://schemas.microsoft.com/office/drawing/2014/main" pred="{00000000-0008-0000-0800-000036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8" name="Text Box 2">
          <a:extLst>
            <a:ext uri="{FF2B5EF4-FFF2-40B4-BE49-F238E27FC236}">
              <a16:creationId xmlns:a16="http://schemas.microsoft.com/office/drawing/2014/main" id="{00000000-0008-0000-0800-00003A000000}"/>
            </a:ext>
            <a:ext uri="{147F2762-F138-4A5C-976F-8EAC2B608ADB}">
              <a16:predDERef xmlns:a16="http://schemas.microsoft.com/office/drawing/2014/main" pred="{00000000-0008-0000-0800-00003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59" name="Text Box 3">
          <a:extLst>
            <a:ext uri="{FF2B5EF4-FFF2-40B4-BE49-F238E27FC236}">
              <a16:creationId xmlns:a16="http://schemas.microsoft.com/office/drawing/2014/main" id="{00000000-0008-0000-0800-00003B000000}"/>
            </a:ext>
            <a:ext uri="{147F2762-F138-4A5C-976F-8EAC2B608ADB}">
              <a16:predDERef xmlns:a16="http://schemas.microsoft.com/office/drawing/2014/main" pred="{00000000-0008-0000-0800-00003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0" name="Text Box 4">
          <a:extLst>
            <a:ext uri="{FF2B5EF4-FFF2-40B4-BE49-F238E27FC236}">
              <a16:creationId xmlns:a16="http://schemas.microsoft.com/office/drawing/2014/main" id="{00000000-0008-0000-0800-00003C000000}"/>
            </a:ext>
            <a:ext uri="{147F2762-F138-4A5C-976F-8EAC2B608ADB}">
              <a16:predDERef xmlns:a16="http://schemas.microsoft.com/office/drawing/2014/main" pred="{00000000-0008-0000-0800-00003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1" name="Text Box 2">
          <a:extLst>
            <a:ext uri="{FF2B5EF4-FFF2-40B4-BE49-F238E27FC236}">
              <a16:creationId xmlns:a16="http://schemas.microsoft.com/office/drawing/2014/main" id="{00000000-0008-0000-0800-00003D000000}"/>
            </a:ext>
            <a:ext uri="{147F2762-F138-4A5C-976F-8EAC2B608ADB}">
              <a16:predDERef xmlns:a16="http://schemas.microsoft.com/office/drawing/2014/main" pred="{00000000-0008-0000-0800-00003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2" name="Text Box 3">
          <a:extLst>
            <a:ext uri="{FF2B5EF4-FFF2-40B4-BE49-F238E27FC236}">
              <a16:creationId xmlns:a16="http://schemas.microsoft.com/office/drawing/2014/main" id="{00000000-0008-0000-0800-00003E000000}"/>
            </a:ext>
            <a:ext uri="{147F2762-F138-4A5C-976F-8EAC2B608ADB}">
              <a16:predDERef xmlns:a16="http://schemas.microsoft.com/office/drawing/2014/main" pred="{00000000-0008-0000-0800-00003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63" name="Text Box 4">
          <a:extLst>
            <a:ext uri="{FF2B5EF4-FFF2-40B4-BE49-F238E27FC236}">
              <a16:creationId xmlns:a16="http://schemas.microsoft.com/office/drawing/2014/main" id="{00000000-0008-0000-0800-00003F000000}"/>
            </a:ext>
            <a:ext uri="{147F2762-F138-4A5C-976F-8EAC2B608ADB}">
              <a16:predDERef xmlns:a16="http://schemas.microsoft.com/office/drawing/2014/main" pred="{00000000-0008-0000-0800-00003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4" name="Text Box 2">
          <a:extLst>
            <a:ext uri="{FF2B5EF4-FFF2-40B4-BE49-F238E27FC236}">
              <a16:creationId xmlns:a16="http://schemas.microsoft.com/office/drawing/2014/main" id="{00000000-0008-0000-0800-000040000000}"/>
            </a:ext>
            <a:ext uri="{147F2762-F138-4A5C-976F-8EAC2B608ADB}">
              <a16:predDERef xmlns:a16="http://schemas.microsoft.com/office/drawing/2014/main" pred="{00000000-0008-0000-0800-00003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5" name="Text Box 3">
          <a:extLst>
            <a:ext uri="{FF2B5EF4-FFF2-40B4-BE49-F238E27FC236}">
              <a16:creationId xmlns:a16="http://schemas.microsoft.com/office/drawing/2014/main" id="{00000000-0008-0000-0800-000041000000}"/>
            </a:ext>
            <a:ext uri="{147F2762-F138-4A5C-976F-8EAC2B608ADB}">
              <a16:predDERef xmlns:a16="http://schemas.microsoft.com/office/drawing/2014/main" pred="{00000000-0008-0000-0800-000040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6" name="Text Box 4">
          <a:extLst>
            <a:ext uri="{FF2B5EF4-FFF2-40B4-BE49-F238E27FC236}">
              <a16:creationId xmlns:a16="http://schemas.microsoft.com/office/drawing/2014/main" id="{00000000-0008-0000-0800-000042000000}"/>
            </a:ext>
            <a:ext uri="{147F2762-F138-4A5C-976F-8EAC2B608ADB}">
              <a16:predDERef xmlns:a16="http://schemas.microsoft.com/office/drawing/2014/main" pred="{00000000-0008-0000-0800-000041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00000000-0008-0000-0800-000043000000}"/>
            </a:ext>
            <a:ext uri="{147F2762-F138-4A5C-976F-8EAC2B608ADB}">
              <a16:predDERef xmlns:a16="http://schemas.microsoft.com/office/drawing/2014/main" pred="{00000000-0008-0000-0800-000042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00000000-0008-0000-0800-000044000000}"/>
            </a:ext>
            <a:ext uri="{147F2762-F138-4A5C-976F-8EAC2B608ADB}">
              <a16:predDERef xmlns:a16="http://schemas.microsoft.com/office/drawing/2014/main" pred="{00000000-0008-0000-0800-000043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00000000-0008-0000-0800-000045000000}"/>
            </a:ext>
            <a:ext uri="{147F2762-F138-4A5C-976F-8EAC2B608ADB}">
              <a16:predDERef xmlns:a16="http://schemas.microsoft.com/office/drawing/2014/main" pred="{00000000-0008-0000-0800-000044000000}"/>
            </a:ext>
          </a:extLst>
        </xdr:cNvPr>
        <xdr:cNvSpPr txBox="1">
          <a:spLocks noChangeArrowheads="1"/>
        </xdr:cNvSpPr>
      </xdr:nvSpPr>
      <xdr:spPr bwMode="auto">
        <a:xfrm>
          <a:off x="0" y="4772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0000000-0008-0000-0800-000047000000}"/>
            </a:ext>
            <a:ext uri="{147F2762-F138-4A5C-976F-8EAC2B608ADB}">
              <a16:predDERef xmlns:a16="http://schemas.microsoft.com/office/drawing/2014/main" pred="{00000000-0008-0000-0800-000046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00000000-0008-0000-0800-000048000000}"/>
            </a:ext>
            <a:ext uri="{147F2762-F138-4A5C-976F-8EAC2B608ADB}">
              <a16:predDERef xmlns:a16="http://schemas.microsoft.com/office/drawing/2014/main" pred="{00000000-0008-0000-0800-000047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00000000-0008-0000-0800-000049000000}"/>
            </a:ext>
            <a:ext uri="{147F2762-F138-4A5C-976F-8EAC2B608ADB}">
              <a16:predDERef xmlns:a16="http://schemas.microsoft.com/office/drawing/2014/main" pred="{00000000-0008-0000-0800-000048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6" name="Text Box 2">
          <a:extLst>
            <a:ext uri="{FF2B5EF4-FFF2-40B4-BE49-F238E27FC236}">
              <a16:creationId xmlns:a16="http://schemas.microsoft.com/office/drawing/2014/main" id="{00000000-0008-0000-0800-00004C000000}"/>
            </a:ext>
            <a:ext uri="{147F2762-F138-4A5C-976F-8EAC2B608ADB}">
              <a16:predDERef xmlns:a16="http://schemas.microsoft.com/office/drawing/2014/main" pred="{00000000-0008-0000-0800-00004B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7" name="Text Box 3">
          <a:extLst>
            <a:ext uri="{FF2B5EF4-FFF2-40B4-BE49-F238E27FC236}">
              <a16:creationId xmlns:a16="http://schemas.microsoft.com/office/drawing/2014/main" id="{00000000-0008-0000-0800-00004D000000}"/>
            </a:ext>
            <a:ext uri="{147F2762-F138-4A5C-976F-8EAC2B608ADB}">
              <a16:predDERef xmlns:a16="http://schemas.microsoft.com/office/drawing/2014/main" pred="{00000000-0008-0000-0800-00004C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78" name="Text Box 4">
          <a:extLst>
            <a:ext uri="{FF2B5EF4-FFF2-40B4-BE49-F238E27FC236}">
              <a16:creationId xmlns:a16="http://schemas.microsoft.com/office/drawing/2014/main" id="{00000000-0008-0000-0800-00004E000000}"/>
            </a:ext>
            <a:ext uri="{147F2762-F138-4A5C-976F-8EAC2B608ADB}">
              <a16:predDERef xmlns:a16="http://schemas.microsoft.com/office/drawing/2014/main" pred="{00000000-0008-0000-0800-00004D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80" name="Text Box 2">
          <a:extLst>
            <a:ext uri="{FF2B5EF4-FFF2-40B4-BE49-F238E27FC236}">
              <a16:creationId xmlns:a16="http://schemas.microsoft.com/office/drawing/2014/main" id="{00000000-0008-0000-0800-000050000000}"/>
            </a:ext>
            <a:ext uri="{147F2762-F138-4A5C-976F-8EAC2B608ADB}">
              <a16:predDERef xmlns:a16="http://schemas.microsoft.com/office/drawing/2014/main" pred="{00000000-0008-0000-0800-00004F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81" name="Text Box 3">
          <a:extLst>
            <a:ext uri="{FF2B5EF4-FFF2-40B4-BE49-F238E27FC236}">
              <a16:creationId xmlns:a16="http://schemas.microsoft.com/office/drawing/2014/main" id="{00000000-0008-0000-0800-000051000000}"/>
            </a:ext>
            <a:ext uri="{147F2762-F138-4A5C-976F-8EAC2B608ADB}">
              <a16:predDERef xmlns:a16="http://schemas.microsoft.com/office/drawing/2014/main" pred="{00000000-0008-0000-0800-00005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95250</xdr:rowOff>
    </xdr:to>
    <xdr:sp macro="" textlink="">
      <xdr:nvSpPr>
        <xdr:cNvPr id="82" name="Text Box 4">
          <a:extLst>
            <a:ext uri="{FF2B5EF4-FFF2-40B4-BE49-F238E27FC236}">
              <a16:creationId xmlns:a16="http://schemas.microsoft.com/office/drawing/2014/main" id="{00000000-0008-0000-0800-000052000000}"/>
            </a:ext>
            <a:ext uri="{147F2762-F138-4A5C-976F-8EAC2B608ADB}">
              <a16:predDERef xmlns:a16="http://schemas.microsoft.com/office/drawing/2014/main" pred="{00000000-0008-0000-0800-00005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0</xdr:col>
      <xdr:colOff>0</xdr:colOff>
      <xdr:row>2</xdr:row>
      <xdr:rowOff>0</xdr:rowOff>
    </xdr:from>
    <xdr:ext cx="76196" cy="200025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/>
      </xdr:nvSpPr>
      <xdr:spPr>
        <a:xfrm>
          <a:off x="0" y="32385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00000000-0008-0000-0800-000054000000}"/>
            </a:ext>
            <a:ext uri="{147F2762-F138-4A5C-976F-8EAC2B608ADB}">
              <a16:predDERef xmlns:a16="http://schemas.microsoft.com/office/drawing/2014/main" pred="{00000000-0008-0000-0800-000053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00000000-0008-0000-0800-000055000000}"/>
            </a:ext>
            <a:ext uri="{147F2762-F138-4A5C-976F-8EAC2B608ADB}">
              <a16:predDERef xmlns:a16="http://schemas.microsoft.com/office/drawing/2014/main" pred="{00000000-0008-0000-0800-000054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oneCellAnchor>
    <xdr:from>
      <xdr:col>0</xdr:col>
      <xdr:colOff>0</xdr:colOff>
      <xdr:row>22</xdr:row>
      <xdr:rowOff>0</xdr:rowOff>
    </xdr:from>
    <xdr:ext cx="76196" cy="2000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00000000-0008-0000-0800-000056000000}"/>
            </a:ext>
            <a:ext uri="{147F2762-F138-4A5C-976F-8EAC2B608ADB}">
              <a16:predDERef xmlns:a16="http://schemas.microsoft.com/office/drawing/2014/main" pred="{00000000-0008-0000-0800-000055000000}"/>
            </a:ext>
          </a:extLst>
        </xdr:cNvPr>
        <xdr:cNvSpPr/>
      </xdr:nvSpPr>
      <xdr:spPr>
        <a:xfrm>
          <a:off x="0" y="4419600"/>
          <a:ext cx="76196" cy="200025"/>
        </a:xfrm>
        <a:prstGeom prst="rect">
          <a:avLst/>
        </a:prstGeom>
        <a:noFill/>
        <a:ln>
          <a:noFill/>
          <a:prstDash val="solid"/>
        </a:ln>
      </xdr:spPr>
      <xdr:txBody>
        <a:bodyPr lIns="0" tIns="0" rIns="0" bIns="0"/>
        <a:lstStyle/>
        <a:p>
          <a:endParaRPr lang="nb-NO"/>
        </a:p>
      </xdr:txBody>
    </xdr:sp>
    <xdr:clientData/>
  </xdr:one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00000000-0008-0000-0800-00005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00000000-0008-0000-0800-000058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00000000-0008-0000-0800-000059000000}"/>
            </a:ext>
            <a:ext uri="{147F2762-F138-4A5C-976F-8EAC2B608ADB}">
              <a16:predDERef xmlns:a16="http://schemas.microsoft.com/office/drawing/2014/main" pred="{00000000-0008-0000-0800-000058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00000000-0008-0000-0800-00005A000000}"/>
            </a:ext>
            <a:ext uri="{147F2762-F138-4A5C-976F-8EAC2B608ADB}">
              <a16:predDERef xmlns:a16="http://schemas.microsoft.com/office/drawing/2014/main" pred="{00000000-0008-0000-0800-000059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00000000-0008-0000-0800-00005B000000}"/>
            </a:ext>
            <a:ext uri="{147F2762-F138-4A5C-976F-8EAC2B608ADB}">
              <a16:predDERef xmlns:a16="http://schemas.microsoft.com/office/drawing/2014/main" pred="{00000000-0008-0000-0800-00005A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00000000-0008-0000-0800-00005C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4" name="Text Box 2">
          <a:extLst>
            <a:ext uri="{FF2B5EF4-FFF2-40B4-BE49-F238E27FC236}">
              <a16:creationId xmlns:a16="http://schemas.microsoft.com/office/drawing/2014/main" id="{00000000-0008-0000-0800-00005E000000}"/>
            </a:ext>
            <a:ext uri="{147F2762-F138-4A5C-976F-8EAC2B608ADB}">
              <a16:predDERef xmlns:a16="http://schemas.microsoft.com/office/drawing/2014/main" pred="{00000000-0008-0000-0800-00005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5" name="Text Box 3">
          <a:extLst>
            <a:ext uri="{FF2B5EF4-FFF2-40B4-BE49-F238E27FC236}">
              <a16:creationId xmlns:a16="http://schemas.microsoft.com/office/drawing/2014/main" id="{00000000-0008-0000-0800-00005F000000}"/>
            </a:ext>
            <a:ext uri="{147F2762-F138-4A5C-976F-8EAC2B608ADB}">
              <a16:predDERef xmlns:a16="http://schemas.microsoft.com/office/drawing/2014/main" pred="{00000000-0008-0000-0800-00005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6" name="Text Box 4">
          <a:extLst>
            <a:ext uri="{FF2B5EF4-FFF2-40B4-BE49-F238E27FC236}">
              <a16:creationId xmlns:a16="http://schemas.microsoft.com/office/drawing/2014/main" id="{00000000-0008-0000-0800-000060000000}"/>
            </a:ext>
            <a:ext uri="{147F2762-F138-4A5C-976F-8EAC2B608ADB}">
              <a16:predDERef xmlns:a16="http://schemas.microsoft.com/office/drawing/2014/main" pred="{00000000-0008-0000-0800-00005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7" name="Text Box 2">
          <a:extLst>
            <a:ext uri="{FF2B5EF4-FFF2-40B4-BE49-F238E27FC236}">
              <a16:creationId xmlns:a16="http://schemas.microsoft.com/office/drawing/2014/main" id="{00000000-0008-0000-0800-000061000000}"/>
            </a:ext>
            <a:ext uri="{147F2762-F138-4A5C-976F-8EAC2B608ADB}">
              <a16:predDERef xmlns:a16="http://schemas.microsoft.com/office/drawing/2014/main" pred="{00000000-0008-0000-0800-000060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8" name="Text Box 3">
          <a:extLst>
            <a:ext uri="{FF2B5EF4-FFF2-40B4-BE49-F238E27FC236}">
              <a16:creationId xmlns:a16="http://schemas.microsoft.com/office/drawing/2014/main" id="{00000000-0008-0000-0800-000062000000}"/>
            </a:ext>
            <a:ext uri="{147F2762-F138-4A5C-976F-8EAC2B608ADB}">
              <a16:predDERef xmlns:a16="http://schemas.microsoft.com/office/drawing/2014/main" pred="{00000000-0008-0000-0800-000061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99" name="Text Box 4">
          <a:extLst>
            <a:ext uri="{FF2B5EF4-FFF2-40B4-BE49-F238E27FC236}">
              <a16:creationId xmlns:a16="http://schemas.microsoft.com/office/drawing/2014/main" id="{00000000-0008-0000-0800-000063000000}"/>
            </a:ext>
            <a:ext uri="{147F2762-F138-4A5C-976F-8EAC2B608ADB}">
              <a16:predDERef xmlns:a16="http://schemas.microsoft.com/office/drawing/2014/main" pred="{00000000-0008-0000-0800-000062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0" name="Text Box 2">
          <a:extLst>
            <a:ext uri="{FF2B5EF4-FFF2-40B4-BE49-F238E27FC236}">
              <a16:creationId xmlns:a16="http://schemas.microsoft.com/office/drawing/2014/main" id="{00000000-0008-0000-0800-000064000000}"/>
            </a:ext>
            <a:ext uri="{147F2762-F138-4A5C-976F-8EAC2B608ADB}">
              <a16:predDERef xmlns:a16="http://schemas.microsoft.com/office/drawing/2014/main" pred="{00000000-0008-0000-0800-000063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1" name="Text Box 3">
          <a:extLst>
            <a:ext uri="{FF2B5EF4-FFF2-40B4-BE49-F238E27FC236}">
              <a16:creationId xmlns:a16="http://schemas.microsoft.com/office/drawing/2014/main" id="{00000000-0008-0000-0800-000065000000}"/>
            </a:ext>
            <a:ext uri="{147F2762-F138-4A5C-976F-8EAC2B608ADB}">
              <a16:predDERef xmlns:a16="http://schemas.microsoft.com/office/drawing/2014/main" pred="{00000000-0008-0000-0800-000064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2" name="Text Box 4">
          <a:extLst>
            <a:ext uri="{FF2B5EF4-FFF2-40B4-BE49-F238E27FC236}">
              <a16:creationId xmlns:a16="http://schemas.microsoft.com/office/drawing/2014/main" id="{00000000-0008-0000-0800-000066000000}"/>
            </a:ext>
            <a:ext uri="{147F2762-F138-4A5C-976F-8EAC2B608ADB}">
              <a16:predDERef xmlns:a16="http://schemas.microsoft.com/office/drawing/2014/main" pred="{00000000-0008-0000-0800-000065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00000000-0008-0000-0800-000067000000}"/>
            </a:ext>
            <a:ext uri="{147F2762-F138-4A5C-976F-8EAC2B608ADB}">
              <a16:predDERef xmlns:a16="http://schemas.microsoft.com/office/drawing/2014/main" pred="{00000000-0008-0000-0800-000066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00000000-0008-0000-0800-000068000000}"/>
            </a:ext>
            <a:ext uri="{147F2762-F138-4A5C-976F-8EAC2B608ADB}">
              <a16:predDERef xmlns:a16="http://schemas.microsoft.com/office/drawing/2014/main" pred="{00000000-0008-0000-0800-000067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00000000-0008-0000-0800-000069000000}"/>
            </a:ext>
            <a:ext uri="{147F2762-F138-4A5C-976F-8EAC2B608ADB}">
              <a16:predDERef xmlns:a16="http://schemas.microsoft.com/office/drawing/2014/main" pred="{00000000-0008-0000-0800-000068000000}"/>
            </a:ext>
          </a:extLst>
        </xdr:cNvPr>
        <xdr:cNvSpPr txBox="1">
          <a:spLocks noChangeArrowheads="1"/>
        </xdr:cNvSpPr>
      </xdr:nvSpPr>
      <xdr:spPr bwMode="auto">
        <a:xfrm>
          <a:off x="0" y="49053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00000000-0008-0000-0800-00006B000000}"/>
            </a:ext>
            <a:ext uri="{147F2762-F138-4A5C-976F-8EAC2B608ADB}">
              <a16:predDERef xmlns:a16="http://schemas.microsoft.com/office/drawing/2014/main" pred="{00000000-0008-0000-0800-00006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0000000-0008-0000-0800-00006C000000}"/>
            </a:ext>
            <a:ext uri="{147F2762-F138-4A5C-976F-8EAC2B608ADB}">
              <a16:predDERef xmlns:a16="http://schemas.microsoft.com/office/drawing/2014/main" pred="{00000000-0008-0000-0800-00006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00000000-0008-0000-0800-00006D000000}"/>
            </a:ext>
            <a:ext uri="{147F2762-F138-4A5C-976F-8EAC2B608ADB}">
              <a16:predDERef xmlns:a16="http://schemas.microsoft.com/office/drawing/2014/main" pred="{00000000-0008-0000-0800-00006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0" name="Text Box 2">
          <a:extLst>
            <a:ext uri="{FF2B5EF4-FFF2-40B4-BE49-F238E27FC236}">
              <a16:creationId xmlns:a16="http://schemas.microsoft.com/office/drawing/2014/main" id="{00000000-0008-0000-0800-00006E000000}"/>
            </a:ext>
            <a:ext uri="{147F2762-F138-4A5C-976F-8EAC2B608ADB}">
              <a16:predDERef xmlns:a16="http://schemas.microsoft.com/office/drawing/2014/main" pred="{00000000-0008-0000-0800-00006D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1" name="Text Box 3">
          <a:extLst>
            <a:ext uri="{FF2B5EF4-FFF2-40B4-BE49-F238E27FC236}">
              <a16:creationId xmlns:a16="http://schemas.microsoft.com/office/drawing/2014/main" id="{00000000-0008-0000-0800-00006F000000}"/>
            </a:ext>
            <a:ext uri="{147F2762-F138-4A5C-976F-8EAC2B608ADB}">
              <a16:predDERef xmlns:a16="http://schemas.microsoft.com/office/drawing/2014/main" pred="{00000000-0008-0000-0800-00006E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12" name="Text Box 4">
          <a:extLst>
            <a:ext uri="{FF2B5EF4-FFF2-40B4-BE49-F238E27FC236}">
              <a16:creationId xmlns:a16="http://schemas.microsoft.com/office/drawing/2014/main" id="{00000000-0008-0000-0800-000070000000}"/>
            </a:ext>
            <a:ext uri="{147F2762-F138-4A5C-976F-8EAC2B608ADB}">
              <a16:predDERef xmlns:a16="http://schemas.microsoft.com/office/drawing/2014/main" pred="{00000000-0008-0000-0800-00006F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00000000-0008-0000-0800-000071000000}"/>
            </a:ext>
            <a:ext uri="{147F2762-F138-4A5C-976F-8EAC2B608ADB}">
              <a16:predDERef xmlns:a16="http://schemas.microsoft.com/office/drawing/2014/main" pred="{00000000-0008-0000-0800-000070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0000000-0008-0000-0800-000072000000}"/>
            </a:ext>
            <a:ext uri="{147F2762-F138-4A5C-976F-8EAC2B608ADB}">
              <a16:predDERef xmlns:a16="http://schemas.microsoft.com/office/drawing/2014/main" pred="{00000000-0008-0000-0800-000071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0000000-0008-0000-0800-000073000000}"/>
            </a:ext>
            <a:ext uri="{147F2762-F138-4A5C-976F-8EAC2B608ADB}">
              <a16:predDERef xmlns:a16="http://schemas.microsoft.com/office/drawing/2014/main" pred="{00000000-0008-0000-0800-000072000000}"/>
            </a:ext>
          </a:extLst>
        </xdr:cNvPr>
        <xdr:cNvSpPr txBox="1">
          <a:spLocks noChangeArrowheads="1"/>
        </xdr:cNvSpPr>
      </xdr:nvSpPr>
      <xdr:spPr bwMode="auto">
        <a:xfrm>
          <a:off x="0" y="44196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6" name="Text Box 2">
          <a:extLst>
            <a:ext uri="{FF2B5EF4-FFF2-40B4-BE49-F238E27FC236}">
              <a16:creationId xmlns:a16="http://schemas.microsoft.com/office/drawing/2014/main" id="{00000000-0008-0000-0800-000074000000}"/>
            </a:ext>
            <a:ext uri="{147F2762-F138-4A5C-976F-8EAC2B608ADB}">
              <a16:predDERef xmlns:a16="http://schemas.microsoft.com/office/drawing/2014/main" pred="{00000000-0008-0000-0800-000073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7" name="Text Box 3">
          <a:extLst>
            <a:ext uri="{FF2B5EF4-FFF2-40B4-BE49-F238E27FC236}">
              <a16:creationId xmlns:a16="http://schemas.microsoft.com/office/drawing/2014/main" id="{00000000-0008-0000-0800-000075000000}"/>
            </a:ext>
            <a:ext uri="{147F2762-F138-4A5C-976F-8EAC2B608ADB}">
              <a16:predDERef xmlns:a16="http://schemas.microsoft.com/office/drawing/2014/main" pred="{00000000-0008-0000-0800-000074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18" name="Text Box 4">
          <a:extLst>
            <a:ext uri="{FF2B5EF4-FFF2-40B4-BE49-F238E27FC236}">
              <a16:creationId xmlns:a16="http://schemas.microsoft.com/office/drawing/2014/main" id="{00000000-0008-0000-0800-000076000000}"/>
            </a:ext>
            <a:ext uri="{147F2762-F138-4A5C-976F-8EAC2B608ADB}">
              <a16:predDERef xmlns:a16="http://schemas.microsoft.com/office/drawing/2014/main" pred="{00000000-0008-0000-0800-000075000000}"/>
            </a:ext>
          </a:extLst>
        </xdr:cNvPr>
        <xdr:cNvSpPr txBox="1">
          <a:spLocks noChangeArrowheads="1"/>
        </xdr:cNvSpPr>
      </xdr:nvSpPr>
      <xdr:spPr bwMode="auto">
        <a:xfrm>
          <a:off x="0" y="45815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00000000-0008-0000-0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238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0" name="Text Box 2">
          <a:extLst>
            <a:ext uri="{FF2B5EF4-FFF2-40B4-BE49-F238E27FC236}">
              <a16:creationId xmlns:a16="http://schemas.microsoft.com/office/drawing/2014/main" id="{00000000-0008-0000-0800-000078000000}"/>
            </a:ext>
            <a:ext uri="{147F2762-F138-4A5C-976F-8EAC2B608ADB}">
              <a16:predDERef xmlns:a16="http://schemas.microsoft.com/office/drawing/2014/main" pred="{00000000-0008-0000-0800-000077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1" name="Text Box 3">
          <a:extLst>
            <a:ext uri="{FF2B5EF4-FFF2-40B4-BE49-F238E27FC236}">
              <a16:creationId xmlns:a16="http://schemas.microsoft.com/office/drawing/2014/main" id="{00000000-0008-0000-0800-000079000000}"/>
            </a:ext>
            <a:ext uri="{147F2762-F138-4A5C-976F-8EAC2B608ADB}">
              <a16:predDERef xmlns:a16="http://schemas.microsoft.com/office/drawing/2014/main" pred="{00000000-0008-0000-0800-000078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2" name="Text Box 4">
          <a:extLst>
            <a:ext uri="{FF2B5EF4-FFF2-40B4-BE49-F238E27FC236}">
              <a16:creationId xmlns:a16="http://schemas.microsoft.com/office/drawing/2014/main" id="{00000000-0008-0000-0800-00007A000000}"/>
            </a:ext>
            <a:ext uri="{147F2762-F138-4A5C-976F-8EAC2B608ADB}">
              <a16:predDERef xmlns:a16="http://schemas.microsoft.com/office/drawing/2014/main" pred="{00000000-0008-0000-0800-000079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00000000-0008-0000-0800-00007B000000}"/>
            </a:ext>
            <a:ext uri="{147F2762-F138-4A5C-976F-8EAC2B608ADB}">
              <a16:predDERef xmlns:a16="http://schemas.microsoft.com/office/drawing/2014/main" pred="{00000000-0008-0000-0800-00007A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00000000-0008-0000-0800-00007C000000}"/>
            </a:ext>
            <a:ext uri="{147F2762-F138-4A5C-976F-8EAC2B608ADB}">
              <a16:predDERef xmlns:a16="http://schemas.microsoft.com/office/drawing/2014/main" pred="{00000000-0008-0000-0800-00007B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00000000-0008-0000-0800-00007D000000}"/>
            </a:ext>
            <a:ext uri="{147F2762-F138-4A5C-976F-8EAC2B608ADB}">
              <a16:predDERef xmlns:a16="http://schemas.microsoft.com/office/drawing/2014/main" pred="{00000000-0008-0000-0800-00007C000000}"/>
            </a:ext>
          </a:extLst>
        </xdr:cNvPr>
        <xdr:cNvSpPr txBox="1">
          <a:spLocks noChangeArrowheads="1"/>
        </xdr:cNvSpPr>
      </xdr:nvSpPr>
      <xdr:spPr bwMode="auto">
        <a:xfrm>
          <a:off x="0" y="396240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00000000-0008-0000-0800-00007E000000}"/>
            </a:ext>
            <a:ext uri="{147F2762-F138-4A5C-976F-8EAC2B608ADB}">
              <a16:predDERef xmlns:a16="http://schemas.microsoft.com/office/drawing/2014/main" pred="{00000000-0008-0000-0800-00007D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00000000-0008-0000-0800-00007F000000}"/>
            </a:ext>
            <a:ext uri="{147F2762-F138-4A5C-976F-8EAC2B608ADB}">
              <a16:predDERef xmlns:a16="http://schemas.microsoft.com/office/drawing/2014/main" pred="{00000000-0008-0000-0800-00007E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0000000-0008-0000-0800-000080000000}"/>
            </a:ext>
            <a:ext uri="{147F2762-F138-4A5C-976F-8EAC2B608ADB}">
              <a16:predDERef xmlns:a16="http://schemas.microsoft.com/office/drawing/2014/main" pred="{00000000-0008-0000-0800-00007F000000}"/>
            </a:ext>
          </a:extLst>
        </xdr:cNvPr>
        <xdr:cNvSpPr txBox="1">
          <a:spLocks noChangeArrowheads="1"/>
        </xdr:cNvSpPr>
      </xdr:nvSpPr>
      <xdr:spPr bwMode="auto">
        <a:xfrm>
          <a:off x="0" y="428625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29" name="Text Box 2">
          <a:extLst>
            <a:ext uri="{FF2B5EF4-FFF2-40B4-BE49-F238E27FC236}">
              <a16:creationId xmlns:a16="http://schemas.microsoft.com/office/drawing/2014/main" id="{00000000-0008-0000-0800-000081000000}"/>
            </a:ext>
            <a:ext uri="{147F2762-F138-4A5C-976F-8EAC2B608ADB}">
              <a16:predDERef xmlns:a16="http://schemas.microsoft.com/office/drawing/2014/main" pred="{00000000-0008-0000-0800-000080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30" name="Text Box 3">
          <a:extLst>
            <a:ext uri="{FF2B5EF4-FFF2-40B4-BE49-F238E27FC236}">
              <a16:creationId xmlns:a16="http://schemas.microsoft.com/office/drawing/2014/main" id="{00000000-0008-0000-0800-000082000000}"/>
            </a:ext>
            <a:ext uri="{147F2762-F138-4A5C-976F-8EAC2B608ADB}">
              <a16:predDERef xmlns:a16="http://schemas.microsoft.com/office/drawing/2014/main" pred="{00000000-0008-0000-0800-000081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31" name="Text Box 4">
          <a:extLst>
            <a:ext uri="{FF2B5EF4-FFF2-40B4-BE49-F238E27FC236}">
              <a16:creationId xmlns:a16="http://schemas.microsoft.com/office/drawing/2014/main" id="{00000000-0008-0000-0800-000083000000}"/>
            </a:ext>
            <a:ext uri="{147F2762-F138-4A5C-976F-8EAC2B608ADB}">
              <a16:predDERef xmlns:a16="http://schemas.microsoft.com/office/drawing/2014/main" pred="{00000000-0008-0000-0800-000082000000}"/>
            </a:ext>
          </a:extLst>
        </xdr:cNvPr>
        <xdr:cNvSpPr txBox="1">
          <a:spLocks noChangeArrowheads="1"/>
        </xdr:cNvSpPr>
      </xdr:nvSpPr>
      <xdr:spPr bwMode="auto">
        <a:xfrm>
          <a:off x="0" y="444817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00000000-0008-0000-0800-000084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00000000-0008-0000-0800-000085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00000000-0008-0000-0800-000086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00000000-0008-0000-0800-00008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00000000-0008-0000-0800-000088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00000000-0008-0000-0800-000089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161925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00000000-0008-0000-0800-00008A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00000000-0008-0000-0800-00008B000000}"/>
            </a:ext>
            <a:ext uri="{147F2762-F138-4A5C-976F-8EAC2B608ADB}">
              <a16:predDERef xmlns:a16="http://schemas.microsoft.com/office/drawing/2014/main" pred="{00000000-0008-0000-0800-00008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00000000-0008-0000-0800-00008C000000}"/>
            </a:ext>
            <a:ext uri="{147F2762-F138-4A5C-976F-8EAC2B608ADB}">
              <a16:predDERef xmlns:a16="http://schemas.microsoft.com/office/drawing/2014/main" pred="{00000000-0008-0000-0800-00008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00000000-0008-0000-0800-00008D000000}"/>
            </a:ext>
            <a:ext uri="{147F2762-F138-4A5C-976F-8EAC2B608ADB}">
              <a16:predDERef xmlns:a16="http://schemas.microsoft.com/office/drawing/2014/main" pred="{00000000-0008-0000-0800-00008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2" name="Text Box 2">
          <a:extLst>
            <a:ext uri="{FF2B5EF4-FFF2-40B4-BE49-F238E27FC236}">
              <a16:creationId xmlns:a16="http://schemas.microsoft.com/office/drawing/2014/main" id="{00000000-0008-0000-0800-00008E000000}"/>
            </a:ext>
            <a:ext uri="{147F2762-F138-4A5C-976F-8EAC2B608ADB}">
              <a16:predDERef xmlns:a16="http://schemas.microsoft.com/office/drawing/2014/main" pred="{00000000-0008-0000-0800-00008D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3" name="Text Box 3">
          <a:extLst>
            <a:ext uri="{FF2B5EF4-FFF2-40B4-BE49-F238E27FC236}">
              <a16:creationId xmlns:a16="http://schemas.microsoft.com/office/drawing/2014/main" id="{00000000-0008-0000-0800-00008F000000}"/>
            </a:ext>
            <a:ext uri="{147F2762-F138-4A5C-976F-8EAC2B608ADB}">
              <a16:predDERef xmlns:a16="http://schemas.microsoft.com/office/drawing/2014/main" pred="{00000000-0008-0000-0800-00008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22</xdr:row>
      <xdr:rowOff>158750</xdr:rowOff>
    </xdr:to>
    <xdr:sp macro="" textlink="">
      <xdr:nvSpPr>
        <xdr:cNvPr id="144" name="Text Box 4">
          <a:extLst>
            <a:ext uri="{FF2B5EF4-FFF2-40B4-BE49-F238E27FC236}">
              <a16:creationId xmlns:a16="http://schemas.microsoft.com/office/drawing/2014/main" id="{00000000-0008-0000-0800-000090000000}"/>
            </a:ext>
            <a:ext uri="{147F2762-F138-4A5C-976F-8EAC2B608ADB}">
              <a16:predDERef xmlns:a16="http://schemas.microsoft.com/office/drawing/2014/main" pred="{00000000-0008-0000-0800-00008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5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5" name="Text Box 2">
          <a:extLst>
            <a:ext uri="{FF2B5EF4-FFF2-40B4-BE49-F238E27FC236}">
              <a16:creationId xmlns:a16="http://schemas.microsoft.com/office/drawing/2014/main" id="{00000000-0008-0000-0800-000091000000}"/>
            </a:ext>
            <a:ext uri="{147F2762-F138-4A5C-976F-8EAC2B608ADB}">
              <a16:predDERef xmlns:a16="http://schemas.microsoft.com/office/drawing/2014/main" pred="{00000000-0008-0000-0800-000090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6" name="Text Box 3">
          <a:extLst>
            <a:ext uri="{FF2B5EF4-FFF2-40B4-BE49-F238E27FC236}">
              <a16:creationId xmlns:a16="http://schemas.microsoft.com/office/drawing/2014/main" id="{00000000-0008-0000-0800-000092000000}"/>
            </a:ext>
            <a:ext uri="{147F2762-F138-4A5C-976F-8EAC2B608ADB}">
              <a16:predDERef xmlns:a16="http://schemas.microsoft.com/office/drawing/2014/main" pred="{00000000-0008-0000-0800-000091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7" name="Text Box 4">
          <a:extLst>
            <a:ext uri="{FF2B5EF4-FFF2-40B4-BE49-F238E27FC236}">
              <a16:creationId xmlns:a16="http://schemas.microsoft.com/office/drawing/2014/main" id="{00000000-0008-0000-0800-000093000000}"/>
            </a:ext>
            <a:ext uri="{147F2762-F138-4A5C-976F-8EAC2B608ADB}">
              <a16:predDERef xmlns:a16="http://schemas.microsoft.com/office/drawing/2014/main" pred="{00000000-0008-0000-0800-000092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8" name="Text Box 2">
          <a:extLst>
            <a:ext uri="{FF2B5EF4-FFF2-40B4-BE49-F238E27FC236}">
              <a16:creationId xmlns:a16="http://schemas.microsoft.com/office/drawing/2014/main" id="{00000000-0008-0000-0800-000094000000}"/>
            </a:ext>
            <a:ext uri="{147F2762-F138-4A5C-976F-8EAC2B608ADB}">
              <a16:predDERef xmlns:a16="http://schemas.microsoft.com/office/drawing/2014/main" pred="{00000000-0008-0000-0800-000093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49" name="Text Box 3">
          <a:extLst>
            <a:ext uri="{FF2B5EF4-FFF2-40B4-BE49-F238E27FC236}">
              <a16:creationId xmlns:a16="http://schemas.microsoft.com/office/drawing/2014/main" id="{00000000-0008-0000-0800-000095000000}"/>
            </a:ext>
            <a:ext uri="{147F2762-F138-4A5C-976F-8EAC2B608ADB}">
              <a16:predDERef xmlns:a16="http://schemas.microsoft.com/office/drawing/2014/main" pred="{00000000-0008-0000-0800-000094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50" name="Text Box 4">
          <a:extLst>
            <a:ext uri="{FF2B5EF4-FFF2-40B4-BE49-F238E27FC236}">
              <a16:creationId xmlns:a16="http://schemas.microsoft.com/office/drawing/2014/main" id="{00000000-0008-0000-0800-000096000000}"/>
            </a:ext>
            <a:ext uri="{147F2762-F138-4A5C-976F-8EAC2B608ADB}">
              <a16:predDERef xmlns:a16="http://schemas.microsoft.com/office/drawing/2014/main" pred="{00000000-0008-0000-0800-000095000000}"/>
            </a:ext>
          </a:extLst>
        </xdr:cNvPr>
        <xdr:cNvSpPr txBox="1">
          <a:spLocks noChangeArrowheads="1"/>
        </xdr:cNvSpPr>
      </xdr:nvSpPr>
      <xdr:spPr bwMode="auto">
        <a:xfrm>
          <a:off x="0" y="454914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00000000-0008-0000-0800-000097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2" name="Text Box 2">
          <a:extLst>
            <a:ext uri="{FF2B5EF4-FFF2-40B4-BE49-F238E27FC236}">
              <a16:creationId xmlns:a16="http://schemas.microsoft.com/office/drawing/2014/main" id="{00000000-0008-0000-0800-000098000000}"/>
            </a:ext>
            <a:ext uri="{147F2762-F138-4A5C-976F-8EAC2B608ADB}">
              <a16:predDERef xmlns:a16="http://schemas.microsoft.com/office/drawing/2014/main" pred="{00000000-0008-0000-0800-000097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3" name="Text Box 3">
          <a:extLst>
            <a:ext uri="{FF2B5EF4-FFF2-40B4-BE49-F238E27FC236}">
              <a16:creationId xmlns:a16="http://schemas.microsoft.com/office/drawing/2014/main" id="{00000000-0008-0000-0800-000099000000}"/>
            </a:ext>
            <a:ext uri="{147F2762-F138-4A5C-976F-8EAC2B608ADB}">
              <a16:predDERef xmlns:a16="http://schemas.microsoft.com/office/drawing/2014/main" pred="{00000000-0008-0000-0800-000098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4" name="Text Box 4">
          <a:extLst>
            <a:ext uri="{FF2B5EF4-FFF2-40B4-BE49-F238E27FC236}">
              <a16:creationId xmlns:a16="http://schemas.microsoft.com/office/drawing/2014/main" id="{00000000-0008-0000-0800-00009A000000}"/>
            </a:ext>
            <a:ext uri="{147F2762-F138-4A5C-976F-8EAC2B608ADB}">
              <a16:predDERef xmlns:a16="http://schemas.microsoft.com/office/drawing/2014/main" pred="{00000000-0008-0000-0800-000099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00000000-0008-0000-0800-00009B000000}"/>
            </a:ext>
            <a:ext uri="{147F2762-F138-4A5C-976F-8EAC2B608ADB}">
              <a16:predDERef xmlns:a16="http://schemas.microsoft.com/office/drawing/2014/main" pred="{00000000-0008-0000-0800-00009A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00000000-0008-0000-0800-00009C000000}"/>
            </a:ext>
            <a:ext uri="{147F2762-F138-4A5C-976F-8EAC2B608ADB}">
              <a16:predDERef xmlns:a16="http://schemas.microsoft.com/office/drawing/2014/main" pred="{00000000-0008-0000-0800-00009B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00000000-0008-0000-0800-00009D000000}"/>
            </a:ext>
            <a:ext uri="{147F2762-F138-4A5C-976F-8EAC2B608ADB}">
              <a16:predDERef xmlns:a16="http://schemas.microsoft.com/office/drawing/2014/main" pred="{00000000-0008-0000-0800-00009C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00000000-0008-0000-0800-00009E000000}"/>
            </a:ext>
          </a:extLst>
        </xdr:cNvPr>
        <xdr:cNvSpPr txBox="1">
          <a:spLocks noChangeArrowheads="1"/>
        </xdr:cNvSpPr>
      </xdr:nvSpPr>
      <xdr:spPr bwMode="auto">
        <a:xfrm>
          <a:off x="0" y="33528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00000000-0008-0000-0800-00009F000000}"/>
            </a:ext>
            <a:ext uri="{147F2762-F138-4A5C-976F-8EAC2B608ADB}">
              <a16:predDERef xmlns:a16="http://schemas.microsoft.com/office/drawing/2014/main" pred="{00000000-0008-0000-0800-00009E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00000000-0008-0000-0800-0000A0000000}"/>
            </a:ext>
            <a:ext uri="{147F2762-F138-4A5C-976F-8EAC2B608ADB}">
              <a16:predDERef xmlns:a16="http://schemas.microsoft.com/office/drawing/2014/main" pred="{00000000-0008-0000-0800-00009F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0000000-0008-0000-0800-0000A1000000}"/>
            </a:ext>
            <a:ext uri="{147F2762-F138-4A5C-976F-8EAC2B608ADB}">
              <a16:predDERef xmlns:a16="http://schemas.microsoft.com/office/drawing/2014/main" pred="{00000000-0008-0000-0800-0000A0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2" name="Text Box 2">
          <a:extLst>
            <a:ext uri="{FF2B5EF4-FFF2-40B4-BE49-F238E27FC236}">
              <a16:creationId xmlns:a16="http://schemas.microsoft.com/office/drawing/2014/main" id="{00000000-0008-0000-0800-0000A2000000}"/>
            </a:ext>
            <a:ext uri="{147F2762-F138-4A5C-976F-8EAC2B608ADB}">
              <a16:predDERef xmlns:a16="http://schemas.microsoft.com/office/drawing/2014/main" pred="{00000000-0008-0000-0800-0000A1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3" name="Text Box 3">
          <a:extLst>
            <a:ext uri="{FF2B5EF4-FFF2-40B4-BE49-F238E27FC236}">
              <a16:creationId xmlns:a16="http://schemas.microsoft.com/office/drawing/2014/main" id="{00000000-0008-0000-0800-0000A3000000}"/>
            </a:ext>
            <a:ext uri="{147F2762-F138-4A5C-976F-8EAC2B608ADB}">
              <a16:predDERef xmlns:a16="http://schemas.microsoft.com/office/drawing/2014/main" pred="{00000000-0008-0000-0800-0000A2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64" name="Text Box 4">
          <a:extLst>
            <a:ext uri="{FF2B5EF4-FFF2-40B4-BE49-F238E27FC236}">
              <a16:creationId xmlns:a16="http://schemas.microsoft.com/office/drawing/2014/main" id="{00000000-0008-0000-0800-0000A4000000}"/>
            </a:ext>
            <a:ext uri="{147F2762-F138-4A5C-976F-8EAC2B608ADB}">
              <a16:predDERef xmlns:a16="http://schemas.microsoft.com/office/drawing/2014/main" pred="{00000000-0008-0000-0800-0000A3000000}"/>
            </a:ext>
          </a:extLst>
        </xdr:cNvPr>
        <xdr:cNvSpPr txBox="1">
          <a:spLocks noChangeArrowheads="1"/>
        </xdr:cNvSpPr>
      </xdr:nvSpPr>
      <xdr:spPr bwMode="auto">
        <a:xfrm>
          <a:off x="0" y="4046220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5" name="Text Box 2">
          <a:extLst>
            <a:ext uri="{FF2B5EF4-FFF2-40B4-BE49-F238E27FC236}">
              <a16:creationId xmlns:a16="http://schemas.microsoft.com/office/drawing/2014/main" id="{00000000-0008-0000-0800-0000A5000000}"/>
            </a:ext>
            <a:ext uri="{147F2762-F138-4A5C-976F-8EAC2B608ADB}">
              <a16:predDERef xmlns:a16="http://schemas.microsoft.com/office/drawing/2014/main" pred="{00000000-0008-0000-0800-0000A4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6" name="Text Box 3">
          <a:extLst>
            <a:ext uri="{FF2B5EF4-FFF2-40B4-BE49-F238E27FC236}">
              <a16:creationId xmlns:a16="http://schemas.microsoft.com/office/drawing/2014/main" id="{00000000-0008-0000-0800-0000A6000000}"/>
            </a:ext>
            <a:ext uri="{147F2762-F138-4A5C-976F-8EAC2B608ADB}">
              <a16:predDERef xmlns:a16="http://schemas.microsoft.com/office/drawing/2014/main" pred="{00000000-0008-0000-0800-0000A5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7" name="Text Box 4">
          <a:extLst>
            <a:ext uri="{FF2B5EF4-FFF2-40B4-BE49-F238E27FC236}">
              <a16:creationId xmlns:a16="http://schemas.microsoft.com/office/drawing/2014/main" id="{00000000-0008-0000-0800-0000A7000000}"/>
            </a:ext>
            <a:ext uri="{147F2762-F138-4A5C-976F-8EAC2B608ADB}">
              <a16:predDERef xmlns:a16="http://schemas.microsoft.com/office/drawing/2014/main" pred="{00000000-0008-0000-0800-0000A6000000}"/>
            </a:ext>
          </a:extLst>
        </xdr:cNvPr>
        <xdr:cNvSpPr txBox="1">
          <a:spLocks noChangeArrowheads="1"/>
        </xdr:cNvSpPr>
      </xdr:nvSpPr>
      <xdr:spPr bwMode="auto">
        <a:xfrm>
          <a:off x="0" y="438150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00000000-0008-0000-0800-0000A8000000}"/>
            </a:ext>
            <a:ext uri="{147F2762-F138-4A5C-976F-8EAC2B608ADB}">
              <a16:predDERef xmlns:a16="http://schemas.microsoft.com/office/drawing/2014/main" pred="{00000000-0008-0000-0800-0000A7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00000000-0008-0000-0800-0000A9000000}"/>
            </a:ext>
            <a:ext uri="{147F2762-F138-4A5C-976F-8EAC2B608ADB}">
              <a16:predDERef xmlns:a16="http://schemas.microsoft.com/office/drawing/2014/main" pred="{00000000-0008-0000-0800-0000A8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00000000-0008-0000-0800-0000AA000000}"/>
            </a:ext>
            <a:ext uri="{147F2762-F138-4A5C-976F-8EAC2B608ADB}">
              <a16:predDERef xmlns:a16="http://schemas.microsoft.com/office/drawing/2014/main" pred="{00000000-0008-0000-0800-0000A9000000}"/>
            </a:ext>
          </a:extLst>
        </xdr:cNvPr>
        <xdr:cNvSpPr txBox="1">
          <a:spLocks noChangeArrowheads="1"/>
        </xdr:cNvSpPr>
      </xdr:nvSpPr>
      <xdr:spPr bwMode="auto">
        <a:xfrm>
          <a:off x="0" y="4884420"/>
          <a:ext cx="76200" cy="205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76200</xdr:colOff>
      <xdr:row>2</xdr:row>
      <xdr:rowOff>200025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00000000-0008-0000-08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15686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2" name="Text Box 2">
          <a:extLst>
            <a:ext uri="{FF2B5EF4-FFF2-40B4-BE49-F238E27FC236}">
              <a16:creationId xmlns:a16="http://schemas.microsoft.com/office/drawing/2014/main" id="{00000000-0008-0000-0800-0000AC000000}"/>
            </a:ext>
            <a:ext uri="{147F2762-F138-4A5C-976F-8EAC2B608ADB}">
              <a16:predDERef xmlns:a16="http://schemas.microsoft.com/office/drawing/2014/main" pred="{00000000-0008-0000-0800-0000AB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3" name="Text Box 3">
          <a:extLst>
            <a:ext uri="{FF2B5EF4-FFF2-40B4-BE49-F238E27FC236}">
              <a16:creationId xmlns:a16="http://schemas.microsoft.com/office/drawing/2014/main" id="{00000000-0008-0000-0800-0000AD000000}"/>
            </a:ext>
            <a:ext uri="{147F2762-F138-4A5C-976F-8EAC2B608ADB}">
              <a16:predDERef xmlns:a16="http://schemas.microsoft.com/office/drawing/2014/main" pred="{00000000-0008-0000-0800-0000AC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4" name="Text Box 4">
          <a:extLst>
            <a:ext uri="{FF2B5EF4-FFF2-40B4-BE49-F238E27FC236}">
              <a16:creationId xmlns:a16="http://schemas.microsoft.com/office/drawing/2014/main" id="{00000000-0008-0000-0800-0000AE000000}"/>
            </a:ext>
            <a:ext uri="{147F2762-F138-4A5C-976F-8EAC2B608ADB}">
              <a16:predDERef xmlns:a16="http://schemas.microsoft.com/office/drawing/2014/main" pred="{00000000-0008-0000-0800-0000AD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00000000-0008-0000-0800-0000AF000000}"/>
            </a:ext>
            <a:ext uri="{147F2762-F138-4A5C-976F-8EAC2B608ADB}">
              <a16:predDERef xmlns:a16="http://schemas.microsoft.com/office/drawing/2014/main" pred="{00000000-0008-0000-0800-0000AE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0000000-0008-0000-0800-0000B0000000}"/>
            </a:ext>
            <a:ext uri="{147F2762-F138-4A5C-976F-8EAC2B608ADB}">
              <a16:predDERef xmlns:a16="http://schemas.microsoft.com/office/drawing/2014/main" pred="{00000000-0008-0000-0800-0000AF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34925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00000000-0008-0000-0800-0000B1000000}"/>
            </a:ext>
            <a:ext uri="{147F2762-F138-4A5C-976F-8EAC2B608ADB}">
              <a16:predDERef xmlns:a16="http://schemas.microsoft.com/office/drawing/2014/main" pred="{00000000-0008-0000-0800-0000B0000000}"/>
            </a:ext>
          </a:extLst>
        </xdr:cNvPr>
        <xdr:cNvSpPr txBox="1">
          <a:spLocks noChangeArrowheads="1"/>
        </xdr:cNvSpPr>
      </xdr:nvSpPr>
      <xdr:spPr bwMode="auto">
        <a:xfrm>
          <a:off x="0" y="3897086"/>
          <a:ext cx="76200" cy="19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78" name="Text Box 2">
          <a:extLst>
            <a:ext uri="{FF2B5EF4-FFF2-40B4-BE49-F238E27FC236}">
              <a16:creationId xmlns:a16="http://schemas.microsoft.com/office/drawing/2014/main" id="{00000000-0008-0000-0800-0000B2000000}"/>
            </a:ext>
            <a:ext uri="{147F2762-F138-4A5C-976F-8EAC2B608ADB}">
              <a16:predDERef xmlns:a16="http://schemas.microsoft.com/office/drawing/2014/main" pred="{00000000-0008-0000-0800-0000B1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79" name="Text Box 3">
          <a:extLst>
            <a:ext uri="{FF2B5EF4-FFF2-40B4-BE49-F238E27FC236}">
              <a16:creationId xmlns:a16="http://schemas.microsoft.com/office/drawing/2014/main" id="{00000000-0008-0000-0800-0000B3000000}"/>
            </a:ext>
            <a:ext uri="{147F2762-F138-4A5C-976F-8EAC2B608ADB}">
              <a16:predDERef xmlns:a16="http://schemas.microsoft.com/office/drawing/2014/main" pred="{00000000-0008-0000-0800-0000B2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0" name="Text Box 4">
          <a:extLst>
            <a:ext uri="{FF2B5EF4-FFF2-40B4-BE49-F238E27FC236}">
              <a16:creationId xmlns:a16="http://schemas.microsoft.com/office/drawing/2014/main" id="{00000000-0008-0000-0800-0000B4000000}"/>
            </a:ext>
            <a:ext uri="{147F2762-F138-4A5C-976F-8EAC2B608ADB}">
              <a16:predDERef xmlns:a16="http://schemas.microsoft.com/office/drawing/2014/main" pred="{00000000-0008-0000-0800-0000B3000000}"/>
            </a:ext>
          </a:extLst>
        </xdr:cNvPr>
        <xdr:cNvSpPr txBox="1">
          <a:spLocks noChangeArrowheads="1"/>
        </xdr:cNvSpPr>
      </xdr:nvSpPr>
      <xdr:spPr bwMode="auto">
        <a:xfrm>
          <a:off x="0" y="4212771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1" name="Text Box 2">
          <a:extLst>
            <a:ext uri="{FF2B5EF4-FFF2-40B4-BE49-F238E27FC236}">
              <a16:creationId xmlns:a16="http://schemas.microsoft.com/office/drawing/2014/main" id="{00000000-0008-0000-0800-0000B5000000}"/>
            </a:ext>
            <a:ext uri="{147F2762-F138-4A5C-976F-8EAC2B608ADB}">
              <a16:predDERef xmlns:a16="http://schemas.microsoft.com/office/drawing/2014/main" pred="{00000000-0008-0000-0800-0000B4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2" name="Text Box 3">
          <a:extLst>
            <a:ext uri="{FF2B5EF4-FFF2-40B4-BE49-F238E27FC236}">
              <a16:creationId xmlns:a16="http://schemas.microsoft.com/office/drawing/2014/main" id="{00000000-0008-0000-0800-0000B6000000}"/>
            </a:ext>
            <a:ext uri="{147F2762-F138-4A5C-976F-8EAC2B608ADB}">
              <a16:predDERef xmlns:a16="http://schemas.microsoft.com/office/drawing/2014/main" pred="{00000000-0008-0000-0800-0000B5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76200</xdr:colOff>
      <xdr:row>23</xdr:row>
      <xdr:rowOff>38100</xdr:rowOff>
    </xdr:to>
    <xdr:sp macro="" textlink="">
      <xdr:nvSpPr>
        <xdr:cNvPr id="183" name="Text Box 4">
          <a:extLst>
            <a:ext uri="{FF2B5EF4-FFF2-40B4-BE49-F238E27FC236}">
              <a16:creationId xmlns:a16="http://schemas.microsoft.com/office/drawing/2014/main" id="{00000000-0008-0000-0800-0000B7000000}"/>
            </a:ext>
            <a:ext uri="{147F2762-F138-4A5C-976F-8EAC2B608ADB}">
              <a16:predDERef xmlns:a16="http://schemas.microsoft.com/office/drawing/2014/main" pred="{00000000-0008-0000-0800-0000B6000000}"/>
            </a:ext>
          </a:extLst>
        </xdr:cNvPr>
        <xdr:cNvSpPr txBox="1">
          <a:spLocks noChangeArrowheads="1"/>
        </xdr:cNvSpPr>
      </xdr:nvSpPr>
      <xdr:spPr bwMode="auto">
        <a:xfrm>
          <a:off x="0" y="4686300"/>
          <a:ext cx="76200" cy="1959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YR\Fiu\Pos\Felles-POS\Bydelsstatistikk\2003\2.%20tertial%202003\Bydelene\T2-2003MAL-bydel-x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L2T-2003A.XLS"/>
      <sheetName val="MAL2T-2003B.XLS"/>
      <sheetName val="befolkning pr. 1.1.2003"/>
      <sheetName val="befolkn. pr. 1.1.2003-korrigert"/>
      <sheetName val="Grønt hefte-befolk-korr-nye byd"/>
      <sheetName val="Plantall 2003-alle bydeler"/>
      <sheetName val="MAL2T_2003B_XLS"/>
      <sheetName val="MAL2T-2003A_XLS"/>
      <sheetName val="MAL2T-2003B_XLS"/>
      <sheetName val="befolkning_pr__1_1_2003"/>
      <sheetName val="befolkn__pr__1_1_2003-korrigert"/>
      <sheetName val="Grønt_hefte-befolk-korr-nye_byd"/>
      <sheetName val="Plantall_2003-alle_bydeler"/>
      <sheetName val="MAL2T-2003A_XLS1"/>
      <sheetName val="MAL2T-2003B_XLS1"/>
      <sheetName val="befolkning_pr__1_1_20031"/>
      <sheetName val="befolkn__pr__1_1_2003-korriger1"/>
      <sheetName val="Grønt_hefte-befolk-korr-nye_by1"/>
      <sheetName val="Plantall_2003-alle_bydeler1"/>
      <sheetName val="MAL2T-2003A_XLS2"/>
      <sheetName val="MAL2T-2003A_XLS3"/>
      <sheetName val="MAL2T-2003A_XLS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>
        <row r="7">
          <cell r="G7">
            <v>0</v>
          </cell>
        </row>
        <row r="10">
          <cell r="G10" t="str">
            <v>xxxx</v>
          </cell>
        </row>
        <row r="11">
          <cell r="G11" t="str">
            <v>xxxx</v>
          </cell>
        </row>
        <row r="12">
          <cell r="G12">
            <v>0</v>
          </cell>
        </row>
        <row r="13">
          <cell r="G13">
            <v>0</v>
          </cell>
        </row>
        <row r="14">
          <cell r="G14">
            <v>0</v>
          </cell>
        </row>
        <row r="15">
          <cell r="G15">
            <v>0</v>
          </cell>
        </row>
        <row r="17">
          <cell r="G17">
            <v>0</v>
          </cell>
        </row>
        <row r="21">
          <cell r="G21">
            <v>0</v>
          </cell>
        </row>
        <row r="22">
          <cell r="G22" t="str">
            <v xml:space="preserve"> xxxxx</v>
          </cell>
        </row>
        <row r="23">
          <cell r="G23" t="str">
            <v xml:space="preserve"> xxxxx</v>
          </cell>
        </row>
        <row r="24">
          <cell r="G24">
            <v>0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3">
          <cell r="G33" t="str">
            <v>xxxx</v>
          </cell>
        </row>
        <row r="34">
          <cell r="G34">
            <v>0</v>
          </cell>
        </row>
        <row r="35">
          <cell r="G35">
            <v>0</v>
          </cell>
        </row>
        <row r="36">
          <cell r="G36">
            <v>0</v>
          </cell>
        </row>
        <row r="37">
          <cell r="G37">
            <v>0</v>
          </cell>
        </row>
        <row r="38">
          <cell r="G38">
            <v>0</v>
          </cell>
        </row>
        <row r="39">
          <cell r="G39">
            <v>0</v>
          </cell>
        </row>
        <row r="40">
          <cell r="G40">
            <v>0</v>
          </cell>
        </row>
        <row r="41">
          <cell r="G41">
            <v>0</v>
          </cell>
        </row>
        <row r="42">
          <cell r="G42">
            <v>0</v>
          </cell>
        </row>
        <row r="43">
          <cell r="G43">
            <v>0</v>
          </cell>
        </row>
        <row r="44">
          <cell r="G44">
            <v>0</v>
          </cell>
        </row>
        <row r="45">
          <cell r="G45">
            <v>0</v>
          </cell>
        </row>
        <row r="46">
          <cell r="G46" t="str">
            <v>xxxx</v>
          </cell>
        </row>
        <row r="47">
          <cell r="G47" t="str">
            <v>xxxxx</v>
          </cell>
        </row>
        <row r="48">
          <cell r="G48">
            <v>0</v>
          </cell>
        </row>
        <row r="49">
          <cell r="G49">
            <v>0</v>
          </cell>
        </row>
        <row r="50">
          <cell r="G50">
            <v>0</v>
          </cell>
        </row>
        <row r="51">
          <cell r="G51">
            <v>0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 t="str">
            <v>xxxx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69">
          <cell r="G69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 t="str">
            <v>xxxx</v>
          </cell>
        </row>
        <row r="73">
          <cell r="G73" t="str">
            <v>xxxxx</v>
          </cell>
        </row>
        <row r="74">
          <cell r="G74">
            <v>0</v>
          </cell>
        </row>
        <row r="75">
          <cell r="G75">
            <v>0</v>
          </cell>
        </row>
        <row r="76">
          <cell r="G76">
            <v>0</v>
          </cell>
        </row>
        <row r="77">
          <cell r="G77">
            <v>0</v>
          </cell>
        </row>
        <row r="78">
          <cell r="G78">
            <v>0</v>
          </cell>
        </row>
        <row r="79">
          <cell r="G79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4">
          <cell r="G84">
            <v>0</v>
          </cell>
        </row>
        <row r="85">
          <cell r="G85" t="str">
            <v>xxxx</v>
          </cell>
        </row>
        <row r="86">
          <cell r="G86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2">
          <cell r="G92">
            <v>0</v>
          </cell>
        </row>
        <row r="93">
          <cell r="G93">
            <v>0</v>
          </cell>
        </row>
        <row r="94">
          <cell r="G94">
            <v>0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99">
          <cell r="G99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9">
          <cell r="G119">
            <v>0</v>
          </cell>
        </row>
        <row r="124">
          <cell r="G124">
            <v>0</v>
          </cell>
        </row>
        <row r="125">
          <cell r="G125">
            <v>0</v>
          </cell>
        </row>
        <row r="126">
          <cell r="G126">
            <v>0</v>
          </cell>
        </row>
        <row r="127">
          <cell r="G127">
            <v>0</v>
          </cell>
        </row>
        <row r="128">
          <cell r="G128">
            <v>0</v>
          </cell>
        </row>
        <row r="129">
          <cell r="G129">
            <v>0</v>
          </cell>
        </row>
        <row r="132">
          <cell r="G132">
            <v>0</v>
          </cell>
        </row>
        <row r="135">
          <cell r="G135">
            <v>0</v>
          </cell>
        </row>
        <row r="136">
          <cell r="G136">
            <v>0</v>
          </cell>
        </row>
        <row r="142">
          <cell r="G142" t="str">
            <v>xxxx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46">
          <cell r="G146" t="str">
            <v>xxx</v>
          </cell>
        </row>
        <row r="147">
          <cell r="G147">
            <v>0</v>
          </cell>
        </row>
        <row r="148">
          <cell r="G148">
            <v>0</v>
          </cell>
        </row>
        <row r="149">
          <cell r="G149">
            <v>0</v>
          </cell>
        </row>
        <row r="150">
          <cell r="G150" t="str">
            <v>xxx</v>
          </cell>
        </row>
        <row r="151">
          <cell r="G151">
            <v>0</v>
          </cell>
        </row>
        <row r="152">
          <cell r="G152">
            <v>0</v>
          </cell>
        </row>
        <row r="153">
          <cell r="G153">
            <v>0</v>
          </cell>
        </row>
        <row r="154">
          <cell r="G154" t="str">
            <v>xxx</v>
          </cell>
        </row>
        <row r="155">
          <cell r="G155">
            <v>0</v>
          </cell>
        </row>
        <row r="156">
          <cell r="G156">
            <v>0</v>
          </cell>
        </row>
        <row r="157">
          <cell r="G157">
            <v>0</v>
          </cell>
        </row>
        <row r="158">
          <cell r="G158" t="str">
            <v>xxx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 t="str">
            <v>xxx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72">
          <cell r="G172" t="str">
            <v>xxx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 t="str">
            <v>xxx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 t="str">
            <v>xxx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 t="str">
            <v>xxx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 t="str">
            <v>xxx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 t="str">
            <v>xxx</v>
          </cell>
        </row>
        <row r="193">
          <cell r="G193">
            <v>0</v>
          </cell>
        </row>
        <row r="194">
          <cell r="G194">
            <v>0</v>
          </cell>
        </row>
        <row r="195">
          <cell r="G195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3">
          <cell r="G213">
            <v>0</v>
          </cell>
        </row>
        <row r="214">
          <cell r="G214">
            <v>0</v>
          </cell>
        </row>
        <row r="215">
          <cell r="G215">
            <v>0</v>
          </cell>
        </row>
        <row r="218">
          <cell r="G218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5">
          <cell r="G225">
            <v>0</v>
          </cell>
        </row>
        <row r="226">
          <cell r="G226">
            <v>0</v>
          </cell>
        </row>
        <row r="234">
          <cell r="G234">
            <v>0</v>
          </cell>
        </row>
        <row r="235">
          <cell r="G235">
            <v>0</v>
          </cell>
        </row>
        <row r="236">
          <cell r="G236">
            <v>0</v>
          </cell>
        </row>
        <row r="237">
          <cell r="G237">
            <v>0</v>
          </cell>
        </row>
        <row r="238">
          <cell r="G238">
            <v>0</v>
          </cell>
        </row>
        <row r="239">
          <cell r="G239" t="str">
            <v>xxxx</v>
          </cell>
        </row>
        <row r="240">
          <cell r="G240">
            <v>0</v>
          </cell>
        </row>
        <row r="241">
          <cell r="G241">
            <v>0</v>
          </cell>
        </row>
        <row r="242">
          <cell r="G242">
            <v>0</v>
          </cell>
        </row>
        <row r="243">
          <cell r="G243">
            <v>0</v>
          </cell>
        </row>
        <row r="246">
          <cell r="G246">
            <v>0</v>
          </cell>
        </row>
        <row r="247">
          <cell r="G247">
            <v>0</v>
          </cell>
        </row>
        <row r="248">
          <cell r="G248">
            <v>0</v>
          </cell>
        </row>
        <row r="249">
          <cell r="G249">
            <v>0</v>
          </cell>
        </row>
        <row r="250">
          <cell r="G250">
            <v>0</v>
          </cell>
        </row>
        <row r="251">
          <cell r="G251" t="str">
            <v>xxxx</v>
          </cell>
        </row>
        <row r="252">
          <cell r="G252">
            <v>0</v>
          </cell>
        </row>
        <row r="253">
          <cell r="G253">
            <v>0</v>
          </cell>
        </row>
        <row r="254">
          <cell r="G254">
            <v>0</v>
          </cell>
        </row>
        <row r="255">
          <cell r="G255">
            <v>0</v>
          </cell>
        </row>
        <row r="258">
          <cell r="G258">
            <v>0</v>
          </cell>
        </row>
        <row r="259">
          <cell r="G259">
            <v>0</v>
          </cell>
        </row>
        <row r="260">
          <cell r="G260">
            <v>0</v>
          </cell>
        </row>
        <row r="261">
          <cell r="G261">
            <v>0</v>
          </cell>
        </row>
        <row r="262">
          <cell r="G262">
            <v>0</v>
          </cell>
        </row>
        <row r="263">
          <cell r="G263" t="str">
            <v>xxxx</v>
          </cell>
        </row>
        <row r="264">
          <cell r="G264">
            <v>0</v>
          </cell>
        </row>
        <row r="265">
          <cell r="G265">
            <v>0</v>
          </cell>
        </row>
        <row r="266">
          <cell r="G266">
            <v>0</v>
          </cell>
        </row>
        <row r="267">
          <cell r="G267">
            <v>0</v>
          </cell>
        </row>
        <row r="271">
          <cell r="G271">
            <v>0</v>
          </cell>
        </row>
        <row r="272">
          <cell r="G272">
            <v>0</v>
          </cell>
        </row>
        <row r="273">
          <cell r="G273">
            <v>0</v>
          </cell>
        </row>
        <row r="274">
          <cell r="G274">
            <v>0</v>
          </cell>
        </row>
        <row r="279">
          <cell r="G279">
            <v>0</v>
          </cell>
        </row>
        <row r="280">
          <cell r="G280">
            <v>0</v>
          </cell>
        </row>
        <row r="281">
          <cell r="G281">
            <v>0</v>
          </cell>
        </row>
        <row r="282">
          <cell r="G282">
            <v>0</v>
          </cell>
        </row>
        <row r="289">
          <cell r="G289">
            <v>0</v>
          </cell>
        </row>
        <row r="291">
          <cell r="G291" t="str">
            <v>xxx</v>
          </cell>
        </row>
        <row r="292">
          <cell r="G292" t="str">
            <v>xxx</v>
          </cell>
        </row>
        <row r="293">
          <cell r="G293">
            <v>0</v>
          </cell>
        </row>
        <row r="294">
          <cell r="G294">
            <v>0</v>
          </cell>
        </row>
        <row r="295">
          <cell r="G295">
            <v>0</v>
          </cell>
        </row>
        <row r="296">
          <cell r="G296">
            <v>0</v>
          </cell>
        </row>
        <row r="297">
          <cell r="G297" t="str">
            <v>xxx</v>
          </cell>
        </row>
        <row r="298">
          <cell r="G298" t="str">
            <v>xxx</v>
          </cell>
        </row>
        <row r="299">
          <cell r="G299">
            <v>0</v>
          </cell>
        </row>
        <row r="300">
          <cell r="G300">
            <v>0</v>
          </cell>
        </row>
        <row r="301">
          <cell r="G301">
            <v>0</v>
          </cell>
        </row>
        <row r="302">
          <cell r="G302">
            <v>0</v>
          </cell>
        </row>
        <row r="308">
          <cell r="G308">
            <v>0</v>
          </cell>
        </row>
        <row r="309">
          <cell r="G309">
            <v>0</v>
          </cell>
        </row>
        <row r="310">
          <cell r="G310">
            <v>0</v>
          </cell>
        </row>
        <row r="311">
          <cell r="G311">
            <v>0</v>
          </cell>
        </row>
        <row r="312">
          <cell r="G312">
            <v>0</v>
          </cell>
        </row>
        <row r="313">
          <cell r="G313">
            <v>0</v>
          </cell>
        </row>
        <row r="314">
          <cell r="G314">
            <v>0</v>
          </cell>
        </row>
        <row r="315">
          <cell r="G315">
            <v>0</v>
          </cell>
        </row>
        <row r="320">
          <cell r="G320">
            <v>0</v>
          </cell>
        </row>
        <row r="321">
          <cell r="G321">
            <v>0</v>
          </cell>
        </row>
        <row r="322">
          <cell r="G322" t="str">
            <v>xxx</v>
          </cell>
        </row>
        <row r="323">
          <cell r="G323">
            <v>0</v>
          </cell>
        </row>
        <row r="324">
          <cell r="G324" t="str">
            <v>xxx</v>
          </cell>
        </row>
        <row r="325">
          <cell r="G325">
            <v>0</v>
          </cell>
        </row>
        <row r="326">
          <cell r="G326">
            <v>0</v>
          </cell>
        </row>
        <row r="327">
          <cell r="G327" t="str">
            <v>xxx</v>
          </cell>
        </row>
        <row r="328">
          <cell r="G328">
            <v>0</v>
          </cell>
        </row>
        <row r="329">
          <cell r="G329">
            <v>0</v>
          </cell>
        </row>
        <row r="330">
          <cell r="G330">
            <v>0</v>
          </cell>
        </row>
        <row r="331">
          <cell r="G331">
            <v>0</v>
          </cell>
        </row>
        <row r="332">
          <cell r="G332">
            <v>0</v>
          </cell>
        </row>
        <row r="333">
          <cell r="G333" t="str">
            <v>xxx</v>
          </cell>
        </row>
        <row r="334">
          <cell r="G334">
            <v>0</v>
          </cell>
        </row>
        <row r="335">
          <cell r="G335">
            <v>0</v>
          </cell>
        </row>
        <row r="336">
          <cell r="G336">
            <v>0</v>
          </cell>
        </row>
        <row r="337">
          <cell r="G337">
            <v>0</v>
          </cell>
        </row>
        <row r="338">
          <cell r="G338">
            <v>0</v>
          </cell>
        </row>
        <row r="339">
          <cell r="G339">
            <v>0</v>
          </cell>
        </row>
        <row r="340">
          <cell r="G340" t="str">
            <v>xxx</v>
          </cell>
        </row>
        <row r="341">
          <cell r="G341">
            <v>0</v>
          </cell>
        </row>
        <row r="342">
          <cell r="G342">
            <v>0</v>
          </cell>
        </row>
        <row r="343">
          <cell r="G343">
            <v>0</v>
          </cell>
        </row>
        <row r="344">
          <cell r="G344">
            <v>0</v>
          </cell>
        </row>
        <row r="345">
          <cell r="G345">
            <v>0</v>
          </cell>
        </row>
        <row r="346">
          <cell r="G346">
            <v>0</v>
          </cell>
        </row>
        <row r="347">
          <cell r="G347">
            <v>0</v>
          </cell>
        </row>
        <row r="352">
          <cell r="G352">
            <v>0</v>
          </cell>
        </row>
        <row r="357">
          <cell r="G357">
            <v>0</v>
          </cell>
        </row>
        <row r="362">
          <cell r="G362">
            <v>0</v>
          </cell>
        </row>
        <row r="366">
          <cell r="G366">
            <v>0</v>
          </cell>
        </row>
        <row r="370">
          <cell r="G370">
            <v>0</v>
          </cell>
        </row>
        <row r="374">
          <cell r="G374">
            <v>0</v>
          </cell>
        </row>
        <row r="378">
          <cell r="G378">
            <v>0</v>
          </cell>
        </row>
        <row r="386">
          <cell r="G386">
            <v>0</v>
          </cell>
        </row>
        <row r="387">
          <cell r="G387">
            <v>0</v>
          </cell>
        </row>
        <row r="388">
          <cell r="G388">
            <v>0</v>
          </cell>
        </row>
        <row r="389">
          <cell r="G389">
            <v>0</v>
          </cell>
        </row>
        <row r="390">
          <cell r="G390">
            <v>0</v>
          </cell>
        </row>
        <row r="391">
          <cell r="G391">
            <v>0</v>
          </cell>
        </row>
        <row r="392">
          <cell r="G392">
            <v>0</v>
          </cell>
        </row>
        <row r="393">
          <cell r="G393">
            <v>0</v>
          </cell>
        </row>
        <row r="394">
          <cell r="G394">
            <v>0</v>
          </cell>
        </row>
        <row r="395">
          <cell r="G395">
            <v>0</v>
          </cell>
        </row>
        <row r="397">
          <cell r="G397">
            <v>0</v>
          </cell>
        </row>
        <row r="399">
          <cell r="G399" t="e">
            <v>#DIV/0!</v>
          </cell>
        </row>
        <row r="403">
          <cell r="G403" t="e">
            <v>#DIV/0!</v>
          </cell>
        </row>
        <row r="409">
          <cell r="G409">
            <v>0</v>
          </cell>
        </row>
        <row r="411">
          <cell r="G411">
            <v>0</v>
          </cell>
        </row>
        <row r="415">
          <cell r="G415">
            <v>0</v>
          </cell>
        </row>
        <row r="416">
          <cell r="G416">
            <v>0</v>
          </cell>
        </row>
        <row r="417">
          <cell r="G417">
            <v>0</v>
          </cell>
        </row>
        <row r="419">
          <cell r="G419">
            <v>0</v>
          </cell>
        </row>
        <row r="420">
          <cell r="G420">
            <v>0</v>
          </cell>
        </row>
        <row r="421">
          <cell r="G421">
            <v>0</v>
          </cell>
        </row>
        <row r="422">
          <cell r="G422">
            <v>0</v>
          </cell>
        </row>
        <row r="423">
          <cell r="G423">
            <v>0</v>
          </cell>
        </row>
        <row r="425">
          <cell r="G425">
            <v>0</v>
          </cell>
        </row>
        <row r="426">
          <cell r="G426">
            <v>0</v>
          </cell>
        </row>
        <row r="427">
          <cell r="G427">
            <v>0</v>
          </cell>
        </row>
        <row r="428">
          <cell r="G428">
            <v>0</v>
          </cell>
        </row>
        <row r="429">
          <cell r="G429">
            <v>0</v>
          </cell>
        </row>
        <row r="431">
          <cell r="G431">
            <v>0</v>
          </cell>
        </row>
        <row r="432">
          <cell r="G432">
            <v>0</v>
          </cell>
        </row>
        <row r="433">
          <cell r="G433">
            <v>0</v>
          </cell>
        </row>
        <row r="434">
          <cell r="G434">
            <v>0</v>
          </cell>
        </row>
        <row r="435">
          <cell r="G435">
            <v>0</v>
          </cell>
        </row>
        <row r="437">
          <cell r="G437">
            <v>0</v>
          </cell>
        </row>
        <row r="438">
          <cell r="G438">
            <v>0</v>
          </cell>
        </row>
        <row r="439">
          <cell r="G439">
            <v>0</v>
          </cell>
        </row>
        <row r="440">
          <cell r="G440">
            <v>0</v>
          </cell>
        </row>
        <row r="441">
          <cell r="G441">
            <v>0</v>
          </cell>
        </row>
        <row r="446">
          <cell r="G446">
            <v>0</v>
          </cell>
        </row>
        <row r="448">
          <cell r="G448">
            <v>0</v>
          </cell>
        </row>
        <row r="449">
          <cell r="G449">
            <v>0</v>
          </cell>
        </row>
        <row r="450">
          <cell r="G450">
            <v>0</v>
          </cell>
        </row>
        <row r="451">
          <cell r="G451">
            <v>0</v>
          </cell>
        </row>
        <row r="452">
          <cell r="G452">
            <v>0</v>
          </cell>
        </row>
        <row r="453">
          <cell r="G453">
            <v>0</v>
          </cell>
        </row>
        <row r="456">
          <cell r="G456">
            <v>0</v>
          </cell>
        </row>
        <row r="458">
          <cell r="G458">
            <v>0</v>
          </cell>
        </row>
        <row r="459">
          <cell r="G459">
            <v>0</v>
          </cell>
        </row>
        <row r="460">
          <cell r="G460">
            <v>0</v>
          </cell>
        </row>
        <row r="461">
          <cell r="G461">
            <v>0</v>
          </cell>
        </row>
        <row r="462">
          <cell r="G462">
            <v>0</v>
          </cell>
        </row>
        <row r="463">
          <cell r="G463">
            <v>0</v>
          </cell>
        </row>
        <row r="466">
          <cell r="G466">
            <v>0</v>
          </cell>
        </row>
        <row r="467">
          <cell r="G467">
            <v>0</v>
          </cell>
        </row>
        <row r="468">
          <cell r="G468">
            <v>0</v>
          </cell>
        </row>
        <row r="469">
          <cell r="G469">
            <v>0</v>
          </cell>
        </row>
        <row r="471">
          <cell r="G471">
            <v>0</v>
          </cell>
        </row>
        <row r="475">
          <cell r="G475" t="str">
            <v>xxx</v>
          </cell>
        </row>
        <row r="476">
          <cell r="G476">
            <v>0</v>
          </cell>
        </row>
        <row r="477">
          <cell r="G477">
            <v>0</v>
          </cell>
        </row>
        <row r="478">
          <cell r="G478">
            <v>0</v>
          </cell>
        </row>
        <row r="479">
          <cell r="G479">
            <v>0</v>
          </cell>
        </row>
        <row r="480">
          <cell r="G480">
            <v>0</v>
          </cell>
        </row>
        <row r="481">
          <cell r="G481">
            <v>0</v>
          </cell>
        </row>
        <row r="482">
          <cell r="G482">
            <v>0</v>
          </cell>
        </row>
        <row r="483">
          <cell r="G483">
            <v>0</v>
          </cell>
        </row>
        <row r="484">
          <cell r="G484" t="str">
            <v>xxx</v>
          </cell>
        </row>
        <row r="485">
          <cell r="G485">
            <v>0</v>
          </cell>
        </row>
        <row r="486">
          <cell r="G486">
            <v>0</v>
          </cell>
        </row>
        <row r="487">
          <cell r="G487">
            <v>0</v>
          </cell>
        </row>
        <row r="488">
          <cell r="G488">
            <v>0</v>
          </cell>
        </row>
        <row r="489">
          <cell r="G489">
            <v>0</v>
          </cell>
        </row>
        <row r="490">
          <cell r="G490">
            <v>0</v>
          </cell>
        </row>
        <row r="491">
          <cell r="G491">
            <v>0</v>
          </cell>
        </row>
        <row r="492">
          <cell r="G492">
            <v>0</v>
          </cell>
        </row>
        <row r="493">
          <cell r="G493" t="str">
            <v>xxx</v>
          </cell>
        </row>
        <row r="494">
          <cell r="G494">
            <v>0</v>
          </cell>
        </row>
        <row r="495">
          <cell r="G495">
            <v>0</v>
          </cell>
        </row>
        <row r="496">
          <cell r="G496">
            <v>0</v>
          </cell>
        </row>
        <row r="497">
          <cell r="G497">
            <v>0</v>
          </cell>
        </row>
        <row r="498">
          <cell r="G498">
            <v>0</v>
          </cell>
        </row>
        <row r="499">
          <cell r="G499">
            <v>0</v>
          </cell>
        </row>
        <row r="500">
          <cell r="G500">
            <v>0</v>
          </cell>
        </row>
        <row r="501">
          <cell r="G501">
            <v>0</v>
          </cell>
        </row>
        <row r="502">
          <cell r="G502" t="str">
            <v>xxx</v>
          </cell>
        </row>
        <row r="503">
          <cell r="G503">
            <v>0</v>
          </cell>
        </row>
        <row r="504">
          <cell r="G504">
            <v>0</v>
          </cell>
        </row>
        <row r="505">
          <cell r="G505">
            <v>0</v>
          </cell>
        </row>
        <row r="506">
          <cell r="G506">
            <v>0</v>
          </cell>
        </row>
        <row r="507">
          <cell r="G507">
            <v>0</v>
          </cell>
        </row>
        <row r="508">
          <cell r="G508">
            <v>0</v>
          </cell>
        </row>
        <row r="509">
          <cell r="G509">
            <v>0</v>
          </cell>
        </row>
        <row r="510">
          <cell r="G510">
            <v>0</v>
          </cell>
        </row>
        <row r="511">
          <cell r="G511" t="str">
            <v>xxx</v>
          </cell>
        </row>
        <row r="512">
          <cell r="G512">
            <v>0</v>
          </cell>
        </row>
        <row r="513">
          <cell r="G513">
            <v>0</v>
          </cell>
        </row>
        <row r="514">
          <cell r="G514">
            <v>0</v>
          </cell>
        </row>
        <row r="515">
          <cell r="G515">
            <v>0</v>
          </cell>
        </row>
        <row r="516">
          <cell r="G516">
            <v>0</v>
          </cell>
        </row>
        <row r="517">
          <cell r="G517">
            <v>0</v>
          </cell>
        </row>
        <row r="518">
          <cell r="G518">
            <v>0</v>
          </cell>
        </row>
        <row r="519">
          <cell r="G519">
            <v>0</v>
          </cell>
        </row>
        <row r="520">
          <cell r="G520" t="str">
            <v>xxx</v>
          </cell>
        </row>
        <row r="521">
          <cell r="G521">
            <v>0</v>
          </cell>
        </row>
        <row r="522">
          <cell r="G522">
            <v>0</v>
          </cell>
        </row>
        <row r="523">
          <cell r="G523">
            <v>0</v>
          </cell>
        </row>
        <row r="524">
          <cell r="G524">
            <v>0</v>
          </cell>
        </row>
        <row r="525">
          <cell r="G525">
            <v>0</v>
          </cell>
        </row>
        <row r="526">
          <cell r="G526">
            <v>0</v>
          </cell>
        </row>
        <row r="527">
          <cell r="G527">
            <v>0</v>
          </cell>
        </row>
        <row r="528">
          <cell r="G528">
            <v>0</v>
          </cell>
        </row>
        <row r="529">
          <cell r="G529" t="str">
            <v>xxx</v>
          </cell>
        </row>
        <row r="530">
          <cell r="G530">
            <v>0</v>
          </cell>
        </row>
        <row r="531">
          <cell r="G531">
            <v>0</v>
          </cell>
        </row>
        <row r="532">
          <cell r="G532">
            <v>0</v>
          </cell>
        </row>
        <row r="533">
          <cell r="G533">
            <v>0</v>
          </cell>
        </row>
        <row r="534">
          <cell r="G534">
            <v>0</v>
          </cell>
        </row>
        <row r="535">
          <cell r="G535">
            <v>0</v>
          </cell>
        </row>
        <row r="536">
          <cell r="G536">
            <v>0</v>
          </cell>
        </row>
        <row r="537">
          <cell r="G537">
            <v>0</v>
          </cell>
        </row>
        <row r="538">
          <cell r="G538" t="str">
            <v>xxx</v>
          </cell>
        </row>
        <row r="539">
          <cell r="G539">
            <v>0</v>
          </cell>
        </row>
        <row r="540">
          <cell r="G540">
            <v>0</v>
          </cell>
        </row>
        <row r="541">
          <cell r="G541">
            <v>0</v>
          </cell>
        </row>
        <row r="542">
          <cell r="G542">
            <v>0</v>
          </cell>
        </row>
        <row r="543">
          <cell r="G543">
            <v>0</v>
          </cell>
        </row>
        <row r="544">
          <cell r="G544">
            <v>0</v>
          </cell>
        </row>
        <row r="545">
          <cell r="G545">
            <v>0</v>
          </cell>
        </row>
        <row r="546">
          <cell r="G546">
            <v>0</v>
          </cell>
        </row>
        <row r="547">
          <cell r="G547" t="str">
            <v>xxx</v>
          </cell>
        </row>
        <row r="548">
          <cell r="G548">
            <v>0</v>
          </cell>
        </row>
        <row r="549">
          <cell r="G549">
            <v>0</v>
          </cell>
        </row>
        <row r="550">
          <cell r="G550">
            <v>0</v>
          </cell>
        </row>
        <row r="551">
          <cell r="G551">
            <v>0</v>
          </cell>
        </row>
        <row r="552">
          <cell r="G552">
            <v>0</v>
          </cell>
        </row>
        <row r="553">
          <cell r="G553">
            <v>0</v>
          </cell>
        </row>
        <row r="554">
          <cell r="G554">
            <v>0</v>
          </cell>
        </row>
        <row r="555">
          <cell r="G555">
            <v>0</v>
          </cell>
        </row>
        <row r="557">
          <cell r="G557">
            <v>0</v>
          </cell>
        </row>
        <row r="560">
          <cell r="G560">
            <v>0</v>
          </cell>
        </row>
        <row r="568">
          <cell r="G568">
            <v>0</v>
          </cell>
        </row>
        <row r="569">
          <cell r="G569">
            <v>0</v>
          </cell>
        </row>
        <row r="570">
          <cell r="G570">
            <v>0</v>
          </cell>
        </row>
        <row r="571">
          <cell r="G571">
            <v>0</v>
          </cell>
        </row>
        <row r="573">
          <cell r="G573">
            <v>0</v>
          </cell>
        </row>
        <row r="574">
          <cell r="G574">
            <v>0</v>
          </cell>
        </row>
        <row r="575">
          <cell r="G575">
            <v>0</v>
          </cell>
        </row>
        <row r="576">
          <cell r="G576">
            <v>0</v>
          </cell>
        </row>
        <row r="578">
          <cell r="G578">
            <v>0</v>
          </cell>
        </row>
        <row r="579">
          <cell r="G579">
            <v>0</v>
          </cell>
        </row>
        <row r="580">
          <cell r="G580">
            <v>0</v>
          </cell>
        </row>
        <row r="581">
          <cell r="G581">
            <v>0</v>
          </cell>
        </row>
        <row r="585">
          <cell r="G585">
            <v>0</v>
          </cell>
        </row>
        <row r="586">
          <cell r="G586">
            <v>0</v>
          </cell>
        </row>
        <row r="587">
          <cell r="G587" t="e">
            <v>#DIV/0!</v>
          </cell>
        </row>
        <row r="588">
          <cell r="G588" t="e">
            <v>#DIV/0!</v>
          </cell>
        </row>
        <row r="592">
          <cell r="G592">
            <v>0</v>
          </cell>
        </row>
        <row r="593">
          <cell r="G593">
            <v>0</v>
          </cell>
        </row>
        <row r="594">
          <cell r="G594">
            <v>0</v>
          </cell>
        </row>
        <row r="595">
          <cell r="G595">
            <v>0</v>
          </cell>
        </row>
        <row r="596">
          <cell r="G596">
            <v>0</v>
          </cell>
        </row>
        <row r="597">
          <cell r="G597" t="str">
            <v>xxxxx</v>
          </cell>
        </row>
        <row r="598">
          <cell r="G598">
            <v>0</v>
          </cell>
        </row>
        <row r="599">
          <cell r="G599">
            <v>0</v>
          </cell>
        </row>
        <row r="600">
          <cell r="G600">
            <v>0</v>
          </cell>
        </row>
        <row r="601">
          <cell r="G601">
            <v>0</v>
          </cell>
        </row>
        <row r="602">
          <cell r="G602">
            <v>0</v>
          </cell>
        </row>
        <row r="606">
          <cell r="G606">
            <v>0</v>
          </cell>
        </row>
        <row r="607">
          <cell r="G607">
            <v>0</v>
          </cell>
        </row>
        <row r="608">
          <cell r="G608">
            <v>0</v>
          </cell>
        </row>
        <row r="610">
          <cell r="G610">
            <v>0</v>
          </cell>
        </row>
        <row r="611">
          <cell r="G611">
            <v>0</v>
          </cell>
        </row>
        <row r="612">
          <cell r="G612">
            <v>0</v>
          </cell>
        </row>
        <row r="625">
          <cell r="G625">
            <v>0</v>
          </cell>
        </row>
        <row r="626">
          <cell r="G626">
            <v>0</v>
          </cell>
        </row>
        <row r="627">
          <cell r="G627">
            <v>0</v>
          </cell>
        </row>
        <row r="628">
          <cell r="G628">
            <v>0</v>
          </cell>
        </row>
        <row r="629">
          <cell r="G629">
            <v>0</v>
          </cell>
        </row>
        <row r="630">
          <cell r="G630">
            <v>0</v>
          </cell>
        </row>
        <row r="632">
          <cell r="G632">
            <v>0</v>
          </cell>
        </row>
        <row r="633">
          <cell r="G633">
            <v>0</v>
          </cell>
        </row>
        <row r="634">
          <cell r="G634">
            <v>0</v>
          </cell>
        </row>
        <row r="635">
          <cell r="G635">
            <v>0</v>
          </cell>
        </row>
        <row r="636">
          <cell r="G636">
            <v>0</v>
          </cell>
        </row>
        <row r="637">
          <cell r="G637">
            <v>0</v>
          </cell>
        </row>
        <row r="642">
          <cell r="G642" t="str">
            <v xml:space="preserve"> </v>
          </cell>
        </row>
        <row r="643">
          <cell r="G643">
            <v>0</v>
          </cell>
        </row>
        <row r="644">
          <cell r="G644">
            <v>0</v>
          </cell>
        </row>
        <row r="645">
          <cell r="G645">
            <v>0</v>
          </cell>
        </row>
        <row r="646">
          <cell r="G646">
            <v>0</v>
          </cell>
        </row>
        <row r="647">
          <cell r="G647">
            <v>0</v>
          </cell>
        </row>
        <row r="648">
          <cell r="G648">
            <v>0</v>
          </cell>
        </row>
        <row r="649">
          <cell r="G649">
            <v>0</v>
          </cell>
        </row>
        <row r="650">
          <cell r="G650">
            <v>0</v>
          </cell>
        </row>
        <row r="651">
          <cell r="G651">
            <v>0</v>
          </cell>
        </row>
        <row r="652">
          <cell r="G652">
            <v>0</v>
          </cell>
        </row>
        <row r="653">
          <cell r="G653">
            <v>0</v>
          </cell>
        </row>
        <row r="654">
          <cell r="G654">
            <v>0</v>
          </cell>
        </row>
        <row r="655">
          <cell r="G655">
            <v>0</v>
          </cell>
        </row>
        <row r="656">
          <cell r="G656">
            <v>0</v>
          </cell>
        </row>
        <row r="657">
          <cell r="G657">
            <v>0</v>
          </cell>
        </row>
        <row r="659">
          <cell r="G659">
            <v>0</v>
          </cell>
        </row>
        <row r="660">
          <cell r="G660">
            <v>0</v>
          </cell>
        </row>
        <row r="661">
          <cell r="G661">
            <v>0</v>
          </cell>
        </row>
        <row r="662">
          <cell r="G662">
            <v>0</v>
          </cell>
        </row>
        <row r="663">
          <cell r="G663">
            <v>0</v>
          </cell>
        </row>
        <row r="664">
          <cell r="G664">
            <v>0</v>
          </cell>
        </row>
        <row r="665">
          <cell r="G665">
            <v>0</v>
          </cell>
        </row>
        <row r="666">
          <cell r="G666">
            <v>0</v>
          </cell>
        </row>
        <row r="667">
          <cell r="G667">
            <v>0</v>
          </cell>
        </row>
        <row r="668">
          <cell r="G668">
            <v>0</v>
          </cell>
        </row>
        <row r="669">
          <cell r="G669">
            <v>0</v>
          </cell>
        </row>
        <row r="670">
          <cell r="G670">
            <v>0</v>
          </cell>
        </row>
        <row r="671">
          <cell r="G671">
            <v>0</v>
          </cell>
        </row>
        <row r="672">
          <cell r="G672">
            <v>0</v>
          </cell>
        </row>
        <row r="673">
          <cell r="G673">
            <v>0</v>
          </cell>
        </row>
        <row r="677">
          <cell r="G677" t="e">
            <v>#DIV/0!</v>
          </cell>
        </row>
        <row r="678">
          <cell r="G678" t="e">
            <v>#DIV/0!</v>
          </cell>
        </row>
        <row r="680">
          <cell r="G680">
            <v>0</v>
          </cell>
        </row>
        <row r="681">
          <cell r="G681">
            <v>0</v>
          </cell>
        </row>
        <row r="689">
          <cell r="G689">
            <v>0</v>
          </cell>
        </row>
        <row r="690">
          <cell r="G690">
            <v>0</v>
          </cell>
        </row>
        <row r="691">
          <cell r="G691" t="e">
            <v>#DIV/0!</v>
          </cell>
        </row>
        <row r="692">
          <cell r="G692" t="e">
            <v>#DIV/0!</v>
          </cell>
        </row>
        <row r="693">
          <cell r="G693" t="e">
            <v>#DIV/0!</v>
          </cell>
        </row>
        <row r="694">
          <cell r="G694" t="e">
            <v>#DIV/0!</v>
          </cell>
        </row>
        <row r="696">
          <cell r="G696">
            <v>0</v>
          </cell>
        </row>
        <row r="697">
          <cell r="G697">
            <v>0</v>
          </cell>
        </row>
        <row r="698">
          <cell r="G698">
            <v>0</v>
          </cell>
        </row>
        <row r="699">
          <cell r="G699">
            <v>0</v>
          </cell>
        </row>
        <row r="700">
          <cell r="G700">
            <v>0</v>
          </cell>
        </row>
        <row r="701">
          <cell r="G701">
            <v>0</v>
          </cell>
        </row>
        <row r="703">
          <cell r="G703">
            <v>0</v>
          </cell>
        </row>
        <row r="708">
          <cell r="G708">
            <v>0</v>
          </cell>
        </row>
        <row r="709">
          <cell r="G709">
            <v>0</v>
          </cell>
        </row>
        <row r="710">
          <cell r="G710">
            <v>0</v>
          </cell>
        </row>
        <row r="712">
          <cell r="G712">
            <v>0</v>
          </cell>
        </row>
        <row r="713">
          <cell r="G713">
            <v>0</v>
          </cell>
        </row>
        <row r="714">
          <cell r="G714">
            <v>0</v>
          </cell>
        </row>
        <row r="719">
          <cell r="G719" t="e">
            <v>#DIV/0!</v>
          </cell>
        </row>
        <row r="720">
          <cell r="G720" t="e">
            <v>#DIV/0!</v>
          </cell>
        </row>
        <row r="722">
          <cell r="G722">
            <v>0</v>
          </cell>
        </row>
        <row r="723">
          <cell r="G723">
            <v>0</v>
          </cell>
        </row>
        <row r="727">
          <cell r="G727">
            <v>0</v>
          </cell>
        </row>
        <row r="728">
          <cell r="G728">
            <v>0</v>
          </cell>
        </row>
        <row r="730">
          <cell r="G730">
            <v>0</v>
          </cell>
        </row>
        <row r="731">
          <cell r="G731">
            <v>0</v>
          </cell>
        </row>
      </sheetData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3"/>
  <dimension ref="A1:X33"/>
  <sheetViews>
    <sheetView showGridLines="0" tabSelected="1" zoomScaleNormal="100" workbookViewId="0">
      <selection activeCell="P24" sqref="P24"/>
    </sheetView>
  </sheetViews>
  <sheetFormatPr baseColWidth="10" defaultColWidth="11.42578125" defaultRowHeight="14.25" x14ac:dyDescent="0.2"/>
  <cols>
    <col min="1" max="1" width="4.85546875" style="23" customWidth="1"/>
    <col min="2" max="2" width="24.140625" style="22" customWidth="1"/>
    <col min="3" max="3" width="12.7109375" style="22" customWidth="1"/>
    <col min="4" max="4" width="14" style="22" customWidth="1"/>
    <col min="5" max="8" width="11" style="22" customWidth="1"/>
    <col min="9" max="10" width="11.140625" style="22" customWidth="1"/>
    <col min="11" max="11" width="14.140625" style="22" customWidth="1"/>
    <col min="12" max="12" width="11" style="22" customWidth="1"/>
    <col min="13" max="16384" width="11.42578125" style="22"/>
  </cols>
  <sheetData>
    <row r="1" spans="1:24" x14ac:dyDescent="0.2">
      <c r="A1" s="24" t="s">
        <v>0</v>
      </c>
    </row>
    <row r="2" spans="1:24" x14ac:dyDescent="0.2">
      <c r="A2" s="53"/>
    </row>
    <row r="3" spans="1:24" x14ac:dyDescent="0.2">
      <c r="A3" s="24" t="str">
        <f>A5</f>
        <v>Tabell 2 - 2 - Meldinger i barnevernet i perioden 01.01. -31.12</v>
      </c>
    </row>
    <row r="5" spans="1:24" s="25" customFormat="1" ht="26.25" customHeight="1" thickBot="1" x14ac:dyDescent="0.3">
      <c r="A5" s="26" t="s">
        <v>1</v>
      </c>
    </row>
    <row r="6" spans="1:24" s="25" customFormat="1" ht="119.25" customHeight="1" thickBot="1" x14ac:dyDescent="0.3">
      <c r="A6" s="69" t="s">
        <v>2</v>
      </c>
      <c r="B6" s="68" t="s">
        <v>3</v>
      </c>
      <c r="C6" s="71" t="s">
        <v>4</v>
      </c>
      <c r="D6" s="61" t="s">
        <v>161</v>
      </c>
      <c r="E6" s="519" t="s">
        <v>5</v>
      </c>
      <c r="F6" s="514" t="s">
        <v>168</v>
      </c>
      <c r="G6" s="515" t="s">
        <v>169</v>
      </c>
      <c r="H6" s="515" t="s">
        <v>170</v>
      </c>
      <c r="I6" s="520" t="s">
        <v>6</v>
      </c>
      <c r="J6" s="514" t="s">
        <v>8</v>
      </c>
      <c r="K6" s="61" t="s">
        <v>9</v>
      </c>
      <c r="L6" s="521" t="s">
        <v>7</v>
      </c>
    </row>
    <row r="7" spans="1:24" x14ac:dyDescent="0.2">
      <c r="A7" s="72">
        <v>1</v>
      </c>
      <c r="B7" s="33" t="s">
        <v>10</v>
      </c>
      <c r="C7" s="411">
        <v>871</v>
      </c>
      <c r="D7" s="412">
        <v>1</v>
      </c>
      <c r="E7" s="419">
        <f t="shared" ref="E7:E21" si="0">SUM(C7:D7)</f>
        <v>872</v>
      </c>
      <c r="F7" s="419">
        <v>202</v>
      </c>
      <c r="G7" s="419">
        <v>189</v>
      </c>
      <c r="H7" s="419">
        <f>C7-F7-G7</f>
        <v>480</v>
      </c>
      <c r="I7" s="419">
        <v>77</v>
      </c>
      <c r="J7" s="516">
        <v>404</v>
      </c>
      <c r="K7" s="412">
        <v>0</v>
      </c>
      <c r="L7" s="434">
        <f>(I7/(I7+J7))</f>
        <v>0.16008316008316009</v>
      </c>
      <c r="M7" s="75"/>
      <c r="N7" s="522"/>
      <c r="O7" s="75"/>
      <c r="P7" s="522"/>
      <c r="Q7" s="75"/>
      <c r="R7" s="75"/>
      <c r="S7" s="75"/>
      <c r="T7" s="75"/>
      <c r="U7" s="75"/>
      <c r="V7" s="522"/>
      <c r="W7" s="75"/>
    </row>
    <row r="8" spans="1:24" x14ac:dyDescent="0.2">
      <c r="A8" s="74">
        <v>2</v>
      </c>
      <c r="B8" s="35" t="s">
        <v>11</v>
      </c>
      <c r="C8" s="413">
        <v>576</v>
      </c>
      <c r="D8" s="414">
        <v>6</v>
      </c>
      <c r="E8" s="420">
        <f t="shared" si="0"/>
        <v>582</v>
      </c>
      <c r="F8" s="420">
        <v>141</v>
      </c>
      <c r="G8" s="420">
        <v>89</v>
      </c>
      <c r="H8" s="420">
        <f t="shared" ref="H8:H24" si="1">C8-F8-G8</f>
        <v>346</v>
      </c>
      <c r="I8" s="420">
        <v>65</v>
      </c>
      <c r="J8" s="517">
        <v>285</v>
      </c>
      <c r="K8" s="414">
        <v>2</v>
      </c>
      <c r="L8" s="523">
        <f t="shared" ref="L8:L24" si="2">(I8/(I8+J8))</f>
        <v>0.18571428571428572</v>
      </c>
      <c r="M8" s="524"/>
      <c r="N8" s="522"/>
      <c r="O8" s="524"/>
      <c r="P8" s="522"/>
      <c r="Q8" s="524"/>
      <c r="R8" s="524"/>
      <c r="S8" s="524"/>
      <c r="T8" s="524"/>
      <c r="U8" s="524"/>
      <c r="V8" s="522"/>
      <c r="W8" s="524"/>
      <c r="X8" s="525"/>
    </row>
    <row r="9" spans="1:24" x14ac:dyDescent="0.2">
      <c r="A9" s="74">
        <v>3</v>
      </c>
      <c r="B9" s="35" t="s">
        <v>12</v>
      </c>
      <c r="C9" s="413">
        <v>358</v>
      </c>
      <c r="D9" s="414">
        <v>3</v>
      </c>
      <c r="E9" s="420">
        <f t="shared" si="0"/>
        <v>361</v>
      </c>
      <c r="F9" s="420">
        <v>64</v>
      </c>
      <c r="G9" s="420">
        <v>60</v>
      </c>
      <c r="H9" s="420">
        <f t="shared" si="1"/>
        <v>234</v>
      </c>
      <c r="I9" s="420">
        <v>32</v>
      </c>
      <c r="J9" s="517">
        <v>202</v>
      </c>
      <c r="K9" s="414">
        <v>3</v>
      </c>
      <c r="L9" s="523">
        <f t="shared" si="2"/>
        <v>0.13675213675213677</v>
      </c>
      <c r="M9" s="524"/>
      <c r="N9" s="522"/>
      <c r="O9" s="524"/>
      <c r="P9" s="522"/>
      <c r="Q9" s="524"/>
      <c r="R9" s="524"/>
      <c r="S9" s="524"/>
      <c r="T9" s="524"/>
      <c r="U9" s="524"/>
      <c r="V9" s="522"/>
      <c r="W9" s="524"/>
    </row>
    <row r="10" spans="1:24" x14ac:dyDescent="0.2">
      <c r="A10" s="74">
        <v>4</v>
      </c>
      <c r="B10" s="35" t="s">
        <v>13</v>
      </c>
      <c r="C10" s="413">
        <v>340</v>
      </c>
      <c r="D10" s="414">
        <v>5</v>
      </c>
      <c r="E10" s="420">
        <f t="shared" si="0"/>
        <v>345</v>
      </c>
      <c r="F10" s="420">
        <v>41</v>
      </c>
      <c r="G10" s="420">
        <v>96</v>
      </c>
      <c r="H10" s="420">
        <f t="shared" si="1"/>
        <v>203</v>
      </c>
      <c r="I10" s="420">
        <v>33</v>
      </c>
      <c r="J10" s="517">
        <v>173</v>
      </c>
      <c r="K10" s="414">
        <v>2</v>
      </c>
      <c r="L10" s="523">
        <f t="shared" si="2"/>
        <v>0.16019417475728157</v>
      </c>
      <c r="M10" s="524"/>
      <c r="N10" s="522"/>
      <c r="O10" s="524"/>
      <c r="P10" s="522"/>
      <c r="Q10" s="524"/>
      <c r="R10" s="524"/>
      <c r="S10" s="524"/>
      <c r="T10" s="524"/>
      <c r="U10" s="524"/>
      <c r="V10" s="522"/>
      <c r="W10" s="524"/>
    </row>
    <row r="11" spans="1:24" x14ac:dyDescent="0.2">
      <c r="A11" s="74">
        <v>5</v>
      </c>
      <c r="B11" s="35" t="s">
        <v>14</v>
      </c>
      <c r="C11" s="413">
        <v>575</v>
      </c>
      <c r="D11" s="414">
        <v>1</v>
      </c>
      <c r="E11" s="420">
        <f t="shared" si="0"/>
        <v>576</v>
      </c>
      <c r="F11" s="420">
        <v>129</v>
      </c>
      <c r="G11" s="420">
        <v>125</v>
      </c>
      <c r="H11" s="420">
        <f t="shared" si="1"/>
        <v>321</v>
      </c>
      <c r="I11" s="420">
        <v>40</v>
      </c>
      <c r="J11" s="517">
        <v>282</v>
      </c>
      <c r="K11" s="414">
        <v>0</v>
      </c>
      <c r="L11" s="523">
        <f t="shared" si="2"/>
        <v>0.12422360248447205</v>
      </c>
    </row>
    <row r="12" spans="1:24" x14ac:dyDescent="0.2">
      <c r="A12" s="74">
        <v>6</v>
      </c>
      <c r="B12" s="35" t="s">
        <v>15</v>
      </c>
      <c r="C12" s="413">
        <v>263</v>
      </c>
      <c r="D12" s="414">
        <v>3</v>
      </c>
      <c r="E12" s="420">
        <f t="shared" si="0"/>
        <v>266</v>
      </c>
      <c r="F12" s="420">
        <v>33</v>
      </c>
      <c r="G12" s="420">
        <v>69</v>
      </c>
      <c r="H12" s="420">
        <f t="shared" si="1"/>
        <v>161</v>
      </c>
      <c r="I12" s="420">
        <v>12</v>
      </c>
      <c r="J12" s="517">
        <v>151</v>
      </c>
      <c r="K12" s="414">
        <v>1</v>
      </c>
      <c r="L12" s="523">
        <f t="shared" si="2"/>
        <v>7.3619631901840496E-2</v>
      </c>
    </row>
    <row r="13" spans="1:24" x14ac:dyDescent="0.2">
      <c r="A13" s="74">
        <v>7</v>
      </c>
      <c r="B13" s="35" t="s">
        <v>16</v>
      </c>
      <c r="C13" s="413">
        <v>304</v>
      </c>
      <c r="D13" s="414">
        <v>3</v>
      </c>
      <c r="E13" s="420">
        <f t="shared" si="0"/>
        <v>307</v>
      </c>
      <c r="F13" s="420">
        <v>30</v>
      </c>
      <c r="G13" s="420">
        <v>55</v>
      </c>
      <c r="H13" s="420">
        <f t="shared" si="1"/>
        <v>219</v>
      </c>
      <c r="I13" s="420">
        <v>66</v>
      </c>
      <c r="J13" s="517">
        <v>152</v>
      </c>
      <c r="K13" s="414">
        <v>4</v>
      </c>
      <c r="L13" s="523">
        <f t="shared" si="2"/>
        <v>0.30275229357798167</v>
      </c>
    </row>
    <row r="14" spans="1:24" x14ac:dyDescent="0.2">
      <c r="A14" s="74">
        <v>8</v>
      </c>
      <c r="B14" s="35" t="s">
        <v>17</v>
      </c>
      <c r="C14" s="413">
        <v>325</v>
      </c>
      <c r="D14" s="414">
        <v>0</v>
      </c>
      <c r="E14" s="420">
        <f t="shared" si="0"/>
        <v>325</v>
      </c>
      <c r="F14" s="420">
        <v>40</v>
      </c>
      <c r="G14" s="420">
        <v>59</v>
      </c>
      <c r="H14" s="420">
        <f t="shared" si="1"/>
        <v>226</v>
      </c>
      <c r="I14" s="420">
        <v>48</v>
      </c>
      <c r="J14" s="517">
        <v>174</v>
      </c>
      <c r="K14" s="414">
        <v>4</v>
      </c>
      <c r="L14" s="523">
        <f t="shared" si="2"/>
        <v>0.21621621621621623</v>
      </c>
    </row>
    <row r="15" spans="1:24" x14ac:dyDescent="0.2">
      <c r="A15" s="74">
        <v>9</v>
      </c>
      <c r="B15" s="35" t="s">
        <v>18</v>
      </c>
      <c r="C15" s="413">
        <v>644</v>
      </c>
      <c r="D15" s="414">
        <v>0</v>
      </c>
      <c r="E15" s="420">
        <f t="shared" si="0"/>
        <v>644</v>
      </c>
      <c r="F15" s="420">
        <v>129</v>
      </c>
      <c r="G15" s="420">
        <v>135</v>
      </c>
      <c r="H15" s="420">
        <f t="shared" si="1"/>
        <v>380</v>
      </c>
      <c r="I15" s="420">
        <v>61</v>
      </c>
      <c r="J15" s="517">
        <v>319</v>
      </c>
      <c r="K15" s="414">
        <v>0</v>
      </c>
      <c r="L15" s="523">
        <f t="shared" si="2"/>
        <v>0.16052631578947368</v>
      </c>
    </row>
    <row r="16" spans="1:24" x14ac:dyDescent="0.2">
      <c r="A16" s="74">
        <v>10</v>
      </c>
      <c r="B16" s="35" t="s">
        <v>19</v>
      </c>
      <c r="C16" s="413">
        <v>590</v>
      </c>
      <c r="D16" s="414">
        <v>1</v>
      </c>
      <c r="E16" s="420">
        <f t="shared" si="0"/>
        <v>591</v>
      </c>
      <c r="F16" s="420">
        <v>102</v>
      </c>
      <c r="G16" s="420">
        <v>96</v>
      </c>
      <c r="H16" s="420">
        <f t="shared" si="1"/>
        <v>392</v>
      </c>
      <c r="I16" s="420">
        <v>26</v>
      </c>
      <c r="J16" s="517">
        <v>366</v>
      </c>
      <c r="K16" s="414">
        <v>1</v>
      </c>
      <c r="L16" s="523">
        <f t="shared" si="2"/>
        <v>6.6326530612244902E-2</v>
      </c>
    </row>
    <row r="17" spans="1:12" x14ac:dyDescent="0.2">
      <c r="A17" s="74">
        <v>11</v>
      </c>
      <c r="B17" s="35" t="s">
        <v>20</v>
      </c>
      <c r="C17" s="413">
        <v>731</v>
      </c>
      <c r="D17" s="414">
        <v>4</v>
      </c>
      <c r="E17" s="420">
        <f t="shared" si="0"/>
        <v>735</v>
      </c>
      <c r="F17" s="420">
        <v>116</v>
      </c>
      <c r="G17" s="420">
        <v>124</v>
      </c>
      <c r="H17" s="420">
        <f t="shared" si="1"/>
        <v>491</v>
      </c>
      <c r="I17" s="420">
        <v>52</v>
      </c>
      <c r="J17" s="517">
        <v>442</v>
      </c>
      <c r="K17" s="414">
        <v>1</v>
      </c>
      <c r="L17" s="523">
        <f t="shared" si="2"/>
        <v>0.10526315789473684</v>
      </c>
    </row>
    <row r="18" spans="1:12" x14ac:dyDescent="0.2">
      <c r="A18" s="74">
        <v>12</v>
      </c>
      <c r="B18" s="35" t="s">
        <v>21</v>
      </c>
      <c r="C18" s="413">
        <v>918</v>
      </c>
      <c r="D18" s="414">
        <v>0</v>
      </c>
      <c r="E18" s="420">
        <f t="shared" si="0"/>
        <v>918</v>
      </c>
      <c r="F18" s="420">
        <v>143</v>
      </c>
      <c r="G18" s="420">
        <v>184</v>
      </c>
      <c r="H18" s="420">
        <f t="shared" si="1"/>
        <v>591</v>
      </c>
      <c r="I18" s="420">
        <v>62</v>
      </c>
      <c r="J18" s="517">
        <v>529</v>
      </c>
      <c r="K18" s="414">
        <v>0</v>
      </c>
      <c r="L18" s="523">
        <f t="shared" si="2"/>
        <v>0.10490693739424704</v>
      </c>
    </row>
    <row r="19" spans="1:12" x14ac:dyDescent="0.2">
      <c r="A19" s="74">
        <v>13</v>
      </c>
      <c r="B19" s="35" t="s">
        <v>22</v>
      </c>
      <c r="C19" s="413">
        <v>655</v>
      </c>
      <c r="D19" s="414">
        <v>0</v>
      </c>
      <c r="E19" s="420">
        <f t="shared" si="0"/>
        <v>655</v>
      </c>
      <c r="F19" s="420">
        <v>147</v>
      </c>
      <c r="G19" s="420">
        <v>142</v>
      </c>
      <c r="H19" s="420">
        <f t="shared" si="1"/>
        <v>366</v>
      </c>
      <c r="I19" s="420">
        <v>33</v>
      </c>
      <c r="J19" s="517">
        <v>330</v>
      </c>
      <c r="K19" s="414">
        <v>3</v>
      </c>
      <c r="L19" s="523">
        <f t="shared" si="2"/>
        <v>9.0909090909090912E-2</v>
      </c>
    </row>
    <row r="20" spans="1:12" ht="14.25" customHeight="1" x14ac:dyDescent="0.2">
      <c r="A20" s="74">
        <v>14</v>
      </c>
      <c r="B20" s="35" t="s">
        <v>23</v>
      </c>
      <c r="C20" s="413">
        <v>483</v>
      </c>
      <c r="D20" s="414">
        <v>1</v>
      </c>
      <c r="E20" s="420">
        <f t="shared" si="0"/>
        <v>484</v>
      </c>
      <c r="F20" s="420">
        <v>29</v>
      </c>
      <c r="G20" s="420">
        <v>89</v>
      </c>
      <c r="H20" s="420">
        <f t="shared" si="1"/>
        <v>365</v>
      </c>
      <c r="I20" s="420">
        <v>71</v>
      </c>
      <c r="J20" s="517">
        <v>294</v>
      </c>
      <c r="K20" s="414">
        <v>1</v>
      </c>
      <c r="L20" s="523">
        <f t="shared" si="2"/>
        <v>0.19452054794520549</v>
      </c>
    </row>
    <row r="21" spans="1:12" ht="15.75" customHeight="1" thickBot="1" x14ac:dyDescent="0.25">
      <c r="A21" s="248">
        <v>15</v>
      </c>
      <c r="B21" s="37" t="s">
        <v>24</v>
      </c>
      <c r="C21" s="415">
        <v>1013</v>
      </c>
      <c r="D21" s="416">
        <v>5</v>
      </c>
      <c r="E21" s="421">
        <f t="shared" si="0"/>
        <v>1018</v>
      </c>
      <c r="F21" s="421">
        <v>235</v>
      </c>
      <c r="G21" s="421">
        <v>169</v>
      </c>
      <c r="H21" s="421">
        <f t="shared" si="1"/>
        <v>609</v>
      </c>
      <c r="I21" s="421">
        <v>86</v>
      </c>
      <c r="J21" s="518">
        <v>515</v>
      </c>
      <c r="K21" s="416">
        <v>13</v>
      </c>
      <c r="L21" s="526">
        <f t="shared" si="2"/>
        <v>0.14309484193011648</v>
      </c>
    </row>
    <row r="22" spans="1:12" s="38" customFormat="1" ht="15" x14ac:dyDescent="0.25">
      <c r="A22" s="39"/>
      <c r="B22" s="250" t="s">
        <v>160</v>
      </c>
      <c r="C22" s="409">
        <f>SUM(C7:C21)</f>
        <v>8646</v>
      </c>
      <c r="D22" s="410">
        <f>SUM(D7:D21)</f>
        <v>33</v>
      </c>
      <c r="E22" s="255">
        <f>SUM(E7:E21)</f>
        <v>8679</v>
      </c>
      <c r="F22" s="255">
        <f t="shared" ref="F22:H22" si="3">SUM(F7:F21)</f>
        <v>1581</v>
      </c>
      <c r="G22" s="255">
        <f t="shared" si="3"/>
        <v>1681</v>
      </c>
      <c r="H22" s="255">
        <f t="shared" si="3"/>
        <v>5384</v>
      </c>
      <c r="I22" s="417">
        <f>SUM(I7:I21)</f>
        <v>764</v>
      </c>
      <c r="J22" s="417">
        <f>SUM(J7:J21)</f>
        <v>4618</v>
      </c>
      <c r="K22" s="422">
        <f>SUM(K7:K21)</f>
        <v>35</v>
      </c>
      <c r="L22" s="301">
        <f t="shared" si="2"/>
        <v>0.14195466369379414</v>
      </c>
    </row>
    <row r="23" spans="1:12" x14ac:dyDescent="0.2">
      <c r="A23" s="73"/>
      <c r="B23" s="200" t="s">
        <v>25</v>
      </c>
      <c r="C23" s="312">
        <v>9453</v>
      </c>
      <c r="D23" s="357">
        <v>50</v>
      </c>
      <c r="E23" s="358">
        <v>9503</v>
      </c>
      <c r="F23" s="359">
        <v>1838</v>
      </c>
      <c r="G23" s="359">
        <v>1749</v>
      </c>
      <c r="H23" s="359">
        <f t="shared" si="1"/>
        <v>5866</v>
      </c>
      <c r="I23" s="359">
        <v>939</v>
      </c>
      <c r="J23" s="359">
        <v>4945</v>
      </c>
      <c r="K23" s="358">
        <v>32</v>
      </c>
      <c r="L23" s="360">
        <f t="shared" si="2"/>
        <v>0.1595853161114888</v>
      </c>
    </row>
    <row r="24" spans="1:12" ht="15" thickBot="1" x14ac:dyDescent="0.25">
      <c r="A24" s="51"/>
      <c r="B24" s="199" t="s">
        <v>26</v>
      </c>
      <c r="C24" s="252">
        <v>10231</v>
      </c>
      <c r="D24" s="253">
        <v>33</v>
      </c>
      <c r="E24" s="256">
        <v>10264</v>
      </c>
      <c r="F24" s="254">
        <v>2005</v>
      </c>
      <c r="G24" s="254">
        <v>1903</v>
      </c>
      <c r="H24" s="254">
        <f t="shared" si="1"/>
        <v>6323</v>
      </c>
      <c r="I24" s="254">
        <v>902</v>
      </c>
      <c r="J24" s="254">
        <v>5404</v>
      </c>
      <c r="K24" s="256">
        <v>50</v>
      </c>
      <c r="L24" s="302">
        <f t="shared" si="2"/>
        <v>0.14303837614969869</v>
      </c>
    </row>
    <row r="25" spans="1:12" s="38" customFormat="1" ht="15.75" hidden="1" thickBot="1" x14ac:dyDescent="0.3">
      <c r="A25" s="70"/>
      <c r="B25" s="249" t="s">
        <v>35</v>
      </c>
      <c r="C25" s="46">
        <v>1508</v>
      </c>
      <c r="D25" s="40">
        <v>20</v>
      </c>
      <c r="E25" s="54">
        <v>1528</v>
      </c>
      <c r="F25" s="527"/>
      <c r="G25" s="527"/>
      <c r="H25" s="527"/>
      <c r="I25" s="55">
        <v>292</v>
      </c>
      <c r="J25" s="55"/>
      <c r="K25" s="40">
        <v>30</v>
      </c>
      <c r="L25" s="56">
        <v>0.19109947643979058</v>
      </c>
    </row>
    <row r="26" spans="1:12" s="38" customFormat="1" ht="15.75" hidden="1" thickBot="1" x14ac:dyDescent="0.3">
      <c r="A26" s="41"/>
      <c r="B26" s="42" t="s">
        <v>36</v>
      </c>
      <c r="C26" s="48">
        <v>1606</v>
      </c>
      <c r="D26" s="57">
        <v>6</v>
      </c>
      <c r="E26" s="58">
        <v>1612</v>
      </c>
      <c r="F26" s="528"/>
      <c r="G26" s="528"/>
      <c r="H26" s="528"/>
      <c r="I26" s="59">
        <v>316</v>
      </c>
      <c r="J26" s="59"/>
      <c r="K26" s="57">
        <v>17</v>
      </c>
      <c r="L26" s="60">
        <v>0.19602977667493796</v>
      </c>
    </row>
    <row r="27" spans="1:12" x14ac:dyDescent="0.2">
      <c r="A27" s="529" t="s">
        <v>171</v>
      </c>
    </row>
    <row r="32" spans="1:12" ht="14.25" hidden="1" customHeight="1" thickBot="1" x14ac:dyDescent="0.25"/>
    <row r="33" ht="14.25" hidden="1" customHeight="1" x14ac:dyDescent="0.2"/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4"/>
  <dimension ref="A1:AF42"/>
  <sheetViews>
    <sheetView showGridLines="0" zoomScaleNormal="100" workbookViewId="0">
      <selection activeCell="F14" sqref="F14"/>
    </sheetView>
  </sheetViews>
  <sheetFormatPr baseColWidth="10" defaultColWidth="11.42578125" defaultRowHeight="15" x14ac:dyDescent="0.2"/>
  <cols>
    <col min="1" max="1" width="4.85546875" style="105" customWidth="1"/>
    <col min="2" max="2" width="5.5703125" style="104" customWidth="1"/>
    <col min="3" max="3" width="23.42578125" style="104" customWidth="1"/>
    <col min="4" max="4" width="12.5703125" style="104" customWidth="1"/>
    <col min="5" max="5" width="11.28515625" style="104" customWidth="1"/>
    <col min="6" max="6" width="10.7109375" style="104" customWidth="1"/>
    <col min="7" max="7" width="11.42578125" style="104" customWidth="1"/>
    <col min="8" max="8" width="10.42578125" style="104" customWidth="1"/>
    <col min="9" max="9" width="11.42578125" style="104" customWidth="1"/>
    <col min="10" max="12" width="13.140625" style="104" customWidth="1"/>
    <col min="13" max="13" width="10.42578125" style="104" customWidth="1"/>
    <col min="14" max="14" width="11.140625" style="104" customWidth="1"/>
    <col min="15" max="15" width="15.140625" style="104" customWidth="1"/>
    <col min="16" max="16" width="4.85546875" style="105" customWidth="1"/>
    <col min="17" max="17" width="10.42578125" style="104" customWidth="1"/>
    <col min="18" max="16384" width="11.42578125" style="104"/>
  </cols>
  <sheetData>
    <row r="1" spans="1:32" x14ac:dyDescent="0.2">
      <c r="A1" s="104"/>
    </row>
    <row r="2" spans="1:32" x14ac:dyDescent="0.2">
      <c r="A2" s="106" t="s">
        <v>0</v>
      </c>
    </row>
    <row r="3" spans="1:32" x14ac:dyDescent="0.2">
      <c r="A3" s="106"/>
    </row>
    <row r="4" spans="1:32" x14ac:dyDescent="0.2">
      <c r="A4" s="106"/>
    </row>
    <row r="5" spans="1:32" x14ac:dyDescent="0.2">
      <c r="A5" s="106" t="str">
        <f>B8</f>
        <v>Tabell 2 - 3 - B - Undersøkelsessaker i barnevernet i perioden 01.01. - 31.12.</v>
      </c>
    </row>
    <row r="6" spans="1:32" x14ac:dyDescent="0.2">
      <c r="A6" s="106"/>
    </row>
    <row r="8" spans="1:32" s="107" customFormat="1" ht="26.25" customHeight="1" thickBot="1" x14ac:dyDescent="0.3">
      <c r="B8" s="278" t="s">
        <v>37</v>
      </c>
    </row>
    <row r="9" spans="1:32" s="107" customFormat="1" ht="128.1" customHeight="1" thickBot="1" x14ac:dyDescent="0.3">
      <c r="B9" s="108" t="s">
        <v>2</v>
      </c>
      <c r="C9" s="109" t="s">
        <v>3</v>
      </c>
      <c r="D9" s="110" t="s">
        <v>162</v>
      </c>
      <c r="E9" s="111" t="s">
        <v>163</v>
      </c>
      <c r="F9" s="111" t="s">
        <v>164</v>
      </c>
      <c r="G9" s="112" t="s">
        <v>165</v>
      </c>
      <c r="H9" s="112" t="s">
        <v>38</v>
      </c>
      <c r="I9" s="113" t="s">
        <v>39</v>
      </c>
      <c r="J9" s="114" t="s">
        <v>40</v>
      </c>
      <c r="K9" s="114" t="s">
        <v>41</v>
      </c>
      <c r="L9" s="124" t="s">
        <v>42</v>
      </c>
      <c r="M9" s="381" t="s">
        <v>43</v>
      </c>
      <c r="N9" s="189" t="s">
        <v>44</v>
      </c>
      <c r="O9" s="113" t="s">
        <v>45</v>
      </c>
    </row>
    <row r="10" spans="1:32" ht="15" customHeight="1" x14ac:dyDescent="0.2">
      <c r="A10" s="104"/>
      <c r="B10" s="115">
        <v>1</v>
      </c>
      <c r="C10" s="116" t="s">
        <v>10</v>
      </c>
      <c r="D10" s="465">
        <v>404</v>
      </c>
      <c r="E10" s="466">
        <v>99</v>
      </c>
      <c r="F10" s="464">
        <f>D10+E10</f>
        <v>503</v>
      </c>
      <c r="G10" s="464">
        <v>98</v>
      </c>
      <c r="H10" s="464">
        <v>316</v>
      </c>
      <c r="I10" s="464">
        <v>1</v>
      </c>
      <c r="J10" s="394">
        <f>1-I10/(H10+G10)</f>
        <v>0.99758454106280192</v>
      </c>
      <c r="K10" s="464">
        <v>0</v>
      </c>
      <c r="L10" s="397">
        <f>1-K10/(H10+G10)</f>
        <v>1</v>
      </c>
      <c r="M10" s="383">
        <v>89</v>
      </c>
      <c r="N10" s="383">
        <v>456</v>
      </c>
      <c r="O10" s="405">
        <f>G10/(G10+H10)</f>
        <v>0.23671497584541062</v>
      </c>
      <c r="P10" s="104"/>
      <c r="Q10" s="104" t="s">
        <v>34</v>
      </c>
    </row>
    <row r="11" spans="1:32" ht="15.75" customHeight="1" x14ac:dyDescent="0.25">
      <c r="A11" s="104"/>
      <c r="B11" s="117">
        <v>2</v>
      </c>
      <c r="C11" s="118" t="s">
        <v>11</v>
      </c>
      <c r="D11" s="218">
        <v>285</v>
      </c>
      <c r="E11" s="219">
        <v>75</v>
      </c>
      <c r="F11" s="387">
        <f t="shared" ref="F11:F24" si="0">D11+E11</f>
        <v>360</v>
      </c>
      <c r="G11" s="387">
        <v>93</v>
      </c>
      <c r="H11" s="387">
        <v>197</v>
      </c>
      <c r="I11" s="387">
        <v>7</v>
      </c>
      <c r="J11" s="395">
        <f t="shared" ref="J11:J25" si="1">1-I11/(H11+G11)</f>
        <v>0.97586206896551719</v>
      </c>
      <c r="K11" s="387">
        <v>0</v>
      </c>
      <c r="L11" s="398">
        <f t="shared" ref="L11:L24" si="2">1-K11/(H11+G11)</f>
        <v>1</v>
      </c>
      <c r="M11" s="384">
        <v>70</v>
      </c>
      <c r="N11" s="384">
        <v>329</v>
      </c>
      <c r="O11" s="406">
        <f t="shared" ref="O11:O25" si="3">G11/(G11+H11)</f>
        <v>0.32068965517241377</v>
      </c>
      <c r="P11" s="104"/>
      <c r="R11" s="119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</row>
    <row r="12" spans="1:32" ht="15.75" x14ac:dyDescent="0.25">
      <c r="A12" s="104"/>
      <c r="B12" s="117">
        <v>3</v>
      </c>
      <c r="C12" s="118" t="s">
        <v>12</v>
      </c>
      <c r="D12" s="218">
        <v>202</v>
      </c>
      <c r="E12" s="219">
        <v>33</v>
      </c>
      <c r="F12" s="387">
        <f t="shared" si="0"/>
        <v>235</v>
      </c>
      <c r="G12" s="387">
        <v>55</v>
      </c>
      <c r="H12" s="387">
        <v>116</v>
      </c>
      <c r="I12" s="387">
        <v>0</v>
      </c>
      <c r="J12" s="395">
        <f t="shared" si="1"/>
        <v>1</v>
      </c>
      <c r="K12" s="387">
        <v>0</v>
      </c>
      <c r="L12" s="398">
        <f t="shared" si="2"/>
        <v>1</v>
      </c>
      <c r="M12" s="384">
        <v>64</v>
      </c>
      <c r="N12" s="384">
        <v>216</v>
      </c>
      <c r="O12" s="406">
        <f t="shared" si="3"/>
        <v>0.32163742690058478</v>
      </c>
      <c r="P12" s="104"/>
      <c r="R12" s="120"/>
      <c r="S12" s="121"/>
      <c r="T12" s="120"/>
      <c r="U12" s="120"/>
      <c r="V12" s="120"/>
      <c r="W12" s="121"/>
      <c r="X12" s="120"/>
      <c r="Y12" s="121"/>
      <c r="Z12" s="120"/>
      <c r="AA12" s="120"/>
      <c r="AB12" s="120"/>
      <c r="AC12" s="120"/>
      <c r="AD12" s="120"/>
      <c r="AE12" s="121"/>
      <c r="AF12" s="120"/>
    </row>
    <row r="13" spans="1:32" x14ac:dyDescent="0.2">
      <c r="A13" s="104"/>
      <c r="B13" s="117">
        <v>4</v>
      </c>
      <c r="C13" s="118" t="s">
        <v>13</v>
      </c>
      <c r="D13" s="218">
        <v>173</v>
      </c>
      <c r="E13" s="219">
        <v>30</v>
      </c>
      <c r="F13" s="387">
        <f t="shared" si="0"/>
        <v>203</v>
      </c>
      <c r="G13" s="387">
        <v>49</v>
      </c>
      <c r="H13" s="387">
        <v>108</v>
      </c>
      <c r="I13" s="387">
        <v>3</v>
      </c>
      <c r="J13" s="395">
        <f t="shared" si="1"/>
        <v>0.98089171974522293</v>
      </c>
      <c r="K13" s="387">
        <v>2</v>
      </c>
      <c r="L13" s="398">
        <f t="shared" si="2"/>
        <v>0.98726114649681529</v>
      </c>
      <c r="M13" s="384">
        <v>46</v>
      </c>
      <c r="N13" s="384">
        <v>181</v>
      </c>
      <c r="O13" s="406">
        <f t="shared" si="3"/>
        <v>0.31210191082802546</v>
      </c>
      <c r="P13" s="104"/>
    </row>
    <row r="14" spans="1:32" x14ac:dyDescent="0.2">
      <c r="A14" s="104"/>
      <c r="B14" s="117">
        <v>5</v>
      </c>
      <c r="C14" s="118" t="s">
        <v>14</v>
      </c>
      <c r="D14" s="218">
        <v>282</v>
      </c>
      <c r="E14" s="219">
        <v>60</v>
      </c>
      <c r="F14" s="387">
        <f t="shared" si="0"/>
        <v>342</v>
      </c>
      <c r="G14" s="387">
        <v>91</v>
      </c>
      <c r="H14" s="387">
        <v>165</v>
      </c>
      <c r="I14" s="387">
        <v>6</v>
      </c>
      <c r="J14" s="395">
        <f t="shared" si="1"/>
        <v>0.9765625</v>
      </c>
      <c r="K14" s="387">
        <v>0</v>
      </c>
      <c r="L14" s="398">
        <f t="shared" si="2"/>
        <v>1</v>
      </c>
      <c r="M14" s="384">
        <v>86</v>
      </c>
      <c r="N14" s="384">
        <v>316</v>
      </c>
      <c r="O14" s="406">
        <f t="shared" si="3"/>
        <v>0.35546875</v>
      </c>
      <c r="P14" s="104"/>
    </row>
    <row r="15" spans="1:32" ht="20.25" customHeight="1" x14ac:dyDescent="0.2">
      <c r="A15" s="104"/>
      <c r="B15" s="117">
        <v>6</v>
      </c>
      <c r="C15" s="118" t="s">
        <v>15</v>
      </c>
      <c r="D15" s="218">
        <v>151</v>
      </c>
      <c r="E15" s="219">
        <v>29</v>
      </c>
      <c r="F15" s="387">
        <f t="shared" si="0"/>
        <v>180</v>
      </c>
      <c r="G15" s="387">
        <v>49</v>
      </c>
      <c r="H15" s="387">
        <v>95</v>
      </c>
      <c r="I15" s="387">
        <v>5</v>
      </c>
      <c r="J15" s="395">
        <f t="shared" si="1"/>
        <v>0.96527777777777779</v>
      </c>
      <c r="K15" s="387">
        <v>0</v>
      </c>
      <c r="L15" s="398">
        <f t="shared" si="2"/>
        <v>1</v>
      </c>
      <c r="M15" s="384">
        <v>36</v>
      </c>
      <c r="N15" s="384">
        <v>171</v>
      </c>
      <c r="O15" s="406">
        <f t="shared" si="3"/>
        <v>0.34027777777777779</v>
      </c>
      <c r="P15" s="104"/>
    </row>
    <row r="16" spans="1:32" x14ac:dyDescent="0.2">
      <c r="A16" s="104"/>
      <c r="B16" s="117">
        <v>7</v>
      </c>
      <c r="C16" s="118" t="s">
        <v>16</v>
      </c>
      <c r="D16" s="218">
        <v>152</v>
      </c>
      <c r="E16" s="219">
        <v>37</v>
      </c>
      <c r="F16" s="387">
        <f t="shared" si="0"/>
        <v>189</v>
      </c>
      <c r="G16" s="387">
        <v>62</v>
      </c>
      <c r="H16" s="387">
        <v>93</v>
      </c>
      <c r="I16" s="387">
        <v>1</v>
      </c>
      <c r="J16" s="395">
        <f t="shared" si="1"/>
        <v>0.99354838709677418</v>
      </c>
      <c r="K16" s="387">
        <v>2</v>
      </c>
      <c r="L16" s="398">
        <f t="shared" si="2"/>
        <v>0.98709677419354835</v>
      </c>
      <c r="M16" s="384">
        <v>34</v>
      </c>
      <c r="N16" s="384">
        <v>180</v>
      </c>
      <c r="O16" s="406">
        <f t="shared" si="3"/>
        <v>0.4</v>
      </c>
      <c r="P16" s="104"/>
    </row>
    <row r="17" spans="1:23" x14ac:dyDescent="0.2">
      <c r="A17" s="104"/>
      <c r="B17" s="117">
        <v>8</v>
      </c>
      <c r="C17" s="118" t="s">
        <v>17</v>
      </c>
      <c r="D17" s="218">
        <v>174</v>
      </c>
      <c r="E17" s="219">
        <v>40</v>
      </c>
      <c r="F17" s="387">
        <f t="shared" si="0"/>
        <v>214</v>
      </c>
      <c r="G17" s="387">
        <v>64</v>
      </c>
      <c r="H17" s="387">
        <v>108</v>
      </c>
      <c r="I17" s="387">
        <v>8</v>
      </c>
      <c r="J17" s="395">
        <f t="shared" si="1"/>
        <v>0.95348837209302328</v>
      </c>
      <c r="K17" s="387">
        <v>1</v>
      </c>
      <c r="L17" s="398">
        <f t="shared" si="2"/>
        <v>0.9941860465116279</v>
      </c>
      <c r="M17" s="384">
        <v>42</v>
      </c>
      <c r="N17" s="384">
        <v>205</v>
      </c>
      <c r="O17" s="406">
        <f t="shared" si="3"/>
        <v>0.37209302325581395</v>
      </c>
      <c r="P17" s="104"/>
    </row>
    <row r="18" spans="1:23" x14ac:dyDescent="0.2">
      <c r="A18" s="104"/>
      <c r="B18" s="117">
        <v>9</v>
      </c>
      <c r="C18" s="118" t="s">
        <v>18</v>
      </c>
      <c r="D18" s="218">
        <v>319</v>
      </c>
      <c r="E18" s="219">
        <v>66</v>
      </c>
      <c r="F18" s="387">
        <f t="shared" si="0"/>
        <v>385</v>
      </c>
      <c r="G18" s="387">
        <v>100</v>
      </c>
      <c r="H18" s="387">
        <v>213</v>
      </c>
      <c r="I18" s="387">
        <v>2</v>
      </c>
      <c r="J18" s="395">
        <f t="shared" si="1"/>
        <v>0.99361022364217255</v>
      </c>
      <c r="K18" s="387">
        <v>0</v>
      </c>
      <c r="L18" s="398">
        <f t="shared" si="2"/>
        <v>1</v>
      </c>
      <c r="M18" s="384">
        <v>72</v>
      </c>
      <c r="N18" s="384">
        <v>365</v>
      </c>
      <c r="O18" s="406">
        <f t="shared" si="3"/>
        <v>0.31948881789137379</v>
      </c>
      <c r="P18" s="104"/>
    </row>
    <row r="19" spans="1:23" x14ac:dyDescent="0.2">
      <c r="A19" s="104"/>
      <c r="B19" s="117">
        <v>10</v>
      </c>
      <c r="C19" s="118" t="s">
        <v>19</v>
      </c>
      <c r="D19" s="218">
        <v>366</v>
      </c>
      <c r="E19" s="219">
        <v>107</v>
      </c>
      <c r="F19" s="387">
        <f t="shared" si="0"/>
        <v>473</v>
      </c>
      <c r="G19" s="387">
        <v>130</v>
      </c>
      <c r="H19" s="387">
        <v>273</v>
      </c>
      <c r="I19" s="387">
        <v>6</v>
      </c>
      <c r="J19" s="395">
        <f t="shared" si="1"/>
        <v>0.98511166253101734</v>
      </c>
      <c r="K19" s="387">
        <v>0</v>
      </c>
      <c r="L19" s="398">
        <f t="shared" si="2"/>
        <v>1</v>
      </c>
      <c r="M19" s="384">
        <v>70</v>
      </c>
      <c r="N19" s="384">
        <v>452</v>
      </c>
      <c r="O19" s="406">
        <f t="shared" si="3"/>
        <v>0.32258064516129031</v>
      </c>
      <c r="P19" s="104"/>
    </row>
    <row r="20" spans="1:23" ht="20.25" customHeight="1" x14ac:dyDescent="0.2">
      <c r="A20" s="104"/>
      <c r="B20" s="117">
        <v>11</v>
      </c>
      <c r="C20" s="118" t="s">
        <v>20</v>
      </c>
      <c r="D20" s="218">
        <v>442</v>
      </c>
      <c r="E20" s="219">
        <v>124</v>
      </c>
      <c r="F20" s="387">
        <f t="shared" si="0"/>
        <v>566</v>
      </c>
      <c r="G20" s="387">
        <v>162</v>
      </c>
      <c r="H20" s="387">
        <v>313</v>
      </c>
      <c r="I20" s="387">
        <v>6</v>
      </c>
      <c r="J20" s="395">
        <f t="shared" si="1"/>
        <v>0.98736842105263156</v>
      </c>
      <c r="K20" s="387">
        <v>0</v>
      </c>
      <c r="L20" s="398">
        <f t="shared" si="2"/>
        <v>1</v>
      </c>
      <c r="M20" s="384">
        <v>91</v>
      </c>
      <c r="N20" s="384">
        <v>535</v>
      </c>
      <c r="O20" s="406">
        <f t="shared" si="3"/>
        <v>0.34105263157894739</v>
      </c>
      <c r="P20" s="104"/>
    </row>
    <row r="21" spans="1:23" x14ac:dyDescent="0.2">
      <c r="A21" s="104"/>
      <c r="B21" s="117">
        <v>12</v>
      </c>
      <c r="C21" s="118" t="s">
        <v>21</v>
      </c>
      <c r="D21" s="218">
        <v>529</v>
      </c>
      <c r="E21" s="219">
        <v>145</v>
      </c>
      <c r="F21" s="387">
        <f t="shared" si="0"/>
        <v>674</v>
      </c>
      <c r="G21" s="387">
        <v>149</v>
      </c>
      <c r="H21" s="387">
        <v>425</v>
      </c>
      <c r="I21" s="387">
        <v>6</v>
      </c>
      <c r="J21" s="395">
        <f t="shared" si="1"/>
        <v>0.98954703832752611</v>
      </c>
      <c r="K21" s="387">
        <v>0</v>
      </c>
      <c r="L21" s="398">
        <f t="shared" si="2"/>
        <v>1</v>
      </c>
      <c r="M21" s="384">
        <v>100</v>
      </c>
      <c r="N21" s="384">
        <v>636</v>
      </c>
      <c r="O21" s="406">
        <f t="shared" si="3"/>
        <v>0.25958188153310102</v>
      </c>
      <c r="P21" s="104"/>
    </row>
    <row r="22" spans="1:23" x14ac:dyDescent="0.2">
      <c r="A22" s="104"/>
      <c r="B22" s="117">
        <v>13</v>
      </c>
      <c r="C22" s="118" t="s">
        <v>22</v>
      </c>
      <c r="D22" s="218">
        <v>330</v>
      </c>
      <c r="E22" s="219">
        <v>80</v>
      </c>
      <c r="F22" s="387">
        <f t="shared" si="0"/>
        <v>410</v>
      </c>
      <c r="G22" s="387">
        <v>97</v>
      </c>
      <c r="H22" s="387">
        <v>241</v>
      </c>
      <c r="I22" s="387">
        <v>5</v>
      </c>
      <c r="J22" s="395">
        <f t="shared" si="1"/>
        <v>0.98520710059171601</v>
      </c>
      <c r="K22" s="387">
        <v>0</v>
      </c>
      <c r="L22" s="398">
        <f t="shared" si="2"/>
        <v>1</v>
      </c>
      <c r="M22" s="384">
        <v>72</v>
      </c>
      <c r="N22" s="384">
        <v>390</v>
      </c>
      <c r="O22" s="406">
        <f t="shared" si="3"/>
        <v>0.28698224852071008</v>
      </c>
      <c r="P22" s="104"/>
    </row>
    <row r="23" spans="1:23" x14ac:dyDescent="0.2">
      <c r="A23" s="104"/>
      <c r="B23" s="117">
        <v>14</v>
      </c>
      <c r="C23" s="118" t="s">
        <v>23</v>
      </c>
      <c r="D23" s="218">
        <v>294</v>
      </c>
      <c r="E23" s="219">
        <v>81</v>
      </c>
      <c r="F23" s="387">
        <f t="shared" si="0"/>
        <v>375</v>
      </c>
      <c r="G23" s="387">
        <v>70</v>
      </c>
      <c r="H23" s="387">
        <v>240</v>
      </c>
      <c r="I23" s="387">
        <v>15</v>
      </c>
      <c r="J23" s="395">
        <f t="shared" si="1"/>
        <v>0.95161290322580649</v>
      </c>
      <c r="K23" s="387">
        <v>0</v>
      </c>
      <c r="L23" s="398">
        <f t="shared" si="2"/>
        <v>1</v>
      </c>
      <c r="M23" s="384">
        <v>65</v>
      </c>
      <c r="N23" s="384">
        <v>333</v>
      </c>
      <c r="O23" s="406">
        <f t="shared" si="3"/>
        <v>0.22580645161290322</v>
      </c>
      <c r="P23" s="104"/>
    </row>
    <row r="24" spans="1:23" ht="30.75" thickBot="1" x14ac:dyDescent="0.25">
      <c r="A24" s="104"/>
      <c r="B24" s="122">
        <v>15</v>
      </c>
      <c r="C24" s="123" t="s">
        <v>24</v>
      </c>
      <c r="D24" s="262">
        <v>515</v>
      </c>
      <c r="E24" s="263">
        <v>127</v>
      </c>
      <c r="F24" s="389">
        <f t="shared" si="0"/>
        <v>642</v>
      </c>
      <c r="G24" s="389">
        <v>223</v>
      </c>
      <c r="H24" s="389">
        <v>265</v>
      </c>
      <c r="I24" s="389">
        <v>12</v>
      </c>
      <c r="J24" s="396">
        <f t="shared" si="1"/>
        <v>0.97540983606557374</v>
      </c>
      <c r="K24" s="389">
        <v>0</v>
      </c>
      <c r="L24" s="399">
        <f t="shared" si="2"/>
        <v>1</v>
      </c>
      <c r="M24" s="385">
        <v>154</v>
      </c>
      <c r="N24" s="385">
        <v>603</v>
      </c>
      <c r="O24" s="407">
        <f t="shared" si="3"/>
        <v>0.45696721311475408</v>
      </c>
      <c r="P24" s="104"/>
    </row>
    <row r="25" spans="1:23" s="303" customFormat="1" ht="20.25" customHeight="1" x14ac:dyDescent="0.25">
      <c r="B25" s="304"/>
      <c r="C25" s="305" t="s">
        <v>160</v>
      </c>
      <c r="D25" s="349">
        <f t="shared" ref="D25:I25" si="4">SUM(D10:D24)</f>
        <v>4618</v>
      </c>
      <c r="E25" s="350">
        <f t="shared" si="4"/>
        <v>1133</v>
      </c>
      <c r="F25" s="351">
        <f t="shared" si="4"/>
        <v>5751</v>
      </c>
      <c r="G25" s="331">
        <f t="shared" si="4"/>
        <v>1492</v>
      </c>
      <c r="H25" s="391">
        <f t="shared" si="4"/>
        <v>3168</v>
      </c>
      <c r="I25" s="386">
        <f t="shared" si="4"/>
        <v>83</v>
      </c>
      <c r="J25" s="400">
        <f t="shared" si="1"/>
        <v>0.98218884120171679</v>
      </c>
      <c r="K25" s="350">
        <f>SUM(K10:K24)</f>
        <v>5</v>
      </c>
      <c r="L25" s="400">
        <f>1-K25/(H25+G25)</f>
        <v>0.99892703862660948</v>
      </c>
      <c r="M25" s="350">
        <f>SUM(M10:M24)</f>
        <v>1091</v>
      </c>
      <c r="N25" s="350">
        <f>SUM(N10:N24)</f>
        <v>5368</v>
      </c>
      <c r="O25" s="382">
        <f t="shared" si="3"/>
        <v>0.32017167381974249</v>
      </c>
    </row>
    <row r="26" spans="1:23" ht="20.25" customHeight="1" x14ac:dyDescent="0.2">
      <c r="A26" s="104"/>
      <c r="B26" s="327"/>
      <c r="C26" s="116" t="s">
        <v>25</v>
      </c>
      <c r="D26" s="328">
        <v>4945</v>
      </c>
      <c r="E26" s="329">
        <v>1279</v>
      </c>
      <c r="F26" s="330">
        <v>6224</v>
      </c>
      <c r="G26" s="355">
        <v>1578</v>
      </c>
      <c r="H26" s="393">
        <v>3503</v>
      </c>
      <c r="I26" s="390">
        <v>70</v>
      </c>
      <c r="J26" s="404">
        <v>0.98622318441251722</v>
      </c>
      <c r="K26" s="329">
        <v>4</v>
      </c>
      <c r="L26" s="404">
        <v>0.99921275339500093</v>
      </c>
      <c r="M26" s="329">
        <v>1143</v>
      </c>
      <c r="N26" s="329">
        <v>5848</v>
      </c>
      <c r="O26" s="332">
        <v>0.31056878567211177</v>
      </c>
      <c r="P26" s="104"/>
    </row>
    <row r="27" spans="1:23" ht="20.25" customHeight="1" x14ac:dyDescent="0.2">
      <c r="A27" s="104"/>
      <c r="B27" s="327"/>
      <c r="C27" s="116" t="s">
        <v>26</v>
      </c>
      <c r="D27" s="328">
        <v>5404</v>
      </c>
      <c r="E27" s="329">
        <v>1332</v>
      </c>
      <c r="F27" s="330">
        <v>6736</v>
      </c>
      <c r="G27" s="355">
        <v>1872</v>
      </c>
      <c r="H27" s="393">
        <v>3571</v>
      </c>
      <c r="I27" s="390">
        <v>244</v>
      </c>
      <c r="J27" s="404">
        <v>0.95517178026823446</v>
      </c>
      <c r="K27" s="329">
        <v>10</v>
      </c>
      <c r="L27" s="404">
        <v>0.99816277787984564</v>
      </c>
      <c r="M27" s="329">
        <v>1293</v>
      </c>
      <c r="N27" s="329">
        <v>6303</v>
      </c>
      <c r="O27" s="332">
        <v>0.34392798089288995</v>
      </c>
      <c r="P27" s="104"/>
    </row>
    <row r="28" spans="1:23" ht="20.25" customHeight="1" x14ac:dyDescent="0.2">
      <c r="A28" s="104"/>
      <c r="B28" s="259"/>
      <c r="C28" s="118" t="s">
        <v>27</v>
      </c>
      <c r="D28" s="218">
        <v>5618</v>
      </c>
      <c r="E28" s="219">
        <v>1337</v>
      </c>
      <c r="F28" s="193">
        <v>6955</v>
      </c>
      <c r="G28" s="356">
        <v>1849</v>
      </c>
      <c r="H28" s="352">
        <v>3757</v>
      </c>
      <c r="I28" s="387">
        <v>191</v>
      </c>
      <c r="J28" s="401">
        <v>0.96592936139850161</v>
      </c>
      <c r="K28" s="219">
        <v>35</v>
      </c>
      <c r="L28" s="401">
        <v>0.99375668926150551</v>
      </c>
      <c r="M28" s="219">
        <v>1344</v>
      </c>
      <c r="N28" s="219">
        <v>6504</v>
      </c>
      <c r="O28" s="190">
        <v>0.32982518729932214</v>
      </c>
      <c r="P28" s="104"/>
    </row>
    <row r="29" spans="1:23" ht="20.25" customHeight="1" x14ac:dyDescent="0.2">
      <c r="A29" s="104"/>
      <c r="B29" s="259"/>
      <c r="C29" s="118" t="s">
        <v>28</v>
      </c>
      <c r="D29" s="218">
        <v>5887</v>
      </c>
      <c r="E29" s="219">
        <v>1628</v>
      </c>
      <c r="F29" s="193">
        <v>7515</v>
      </c>
      <c r="G29" s="356">
        <v>2062</v>
      </c>
      <c r="H29" s="352">
        <v>4139</v>
      </c>
      <c r="I29" s="387">
        <v>310</v>
      </c>
      <c r="J29" s="401">
        <v>0.95000806321561038</v>
      </c>
      <c r="K29" s="219">
        <v>36</v>
      </c>
      <c r="L29" s="401">
        <v>0.99419448476052252</v>
      </c>
      <c r="M29" s="219">
        <v>1314</v>
      </c>
      <c r="N29" s="219">
        <v>7002</v>
      </c>
      <c r="O29" s="190">
        <v>0.33252701177229477</v>
      </c>
      <c r="P29" s="104"/>
    </row>
    <row r="30" spans="1:23" ht="20.25" customHeight="1" x14ac:dyDescent="0.2">
      <c r="A30" s="104"/>
      <c r="B30" s="342"/>
      <c r="C30" s="343" t="s">
        <v>29</v>
      </c>
      <c r="D30" s="344">
        <v>6188</v>
      </c>
      <c r="E30" s="345">
        <v>1543</v>
      </c>
      <c r="F30" s="346">
        <v>7731</v>
      </c>
      <c r="G30" s="347">
        <v>2001</v>
      </c>
      <c r="H30" s="392">
        <v>4097</v>
      </c>
      <c r="I30" s="388">
        <v>232</v>
      </c>
      <c r="J30" s="402">
        <v>0.96195473925877339</v>
      </c>
      <c r="K30" s="345">
        <v>7</v>
      </c>
      <c r="L30" s="402">
        <v>0.99885208265004921</v>
      </c>
      <c r="M30" s="345">
        <v>1633</v>
      </c>
      <c r="N30" s="345">
        <v>7240</v>
      </c>
      <c r="O30" s="348">
        <v>0.32814037389307971</v>
      </c>
      <c r="P30" s="104"/>
    </row>
    <row r="31" spans="1:23" ht="20.25" customHeight="1" thickBot="1" x14ac:dyDescent="0.25">
      <c r="A31" s="104"/>
      <c r="B31" s="260"/>
      <c r="C31" s="261" t="s">
        <v>30</v>
      </c>
      <c r="D31" s="262">
        <v>6197</v>
      </c>
      <c r="E31" s="263">
        <v>1365</v>
      </c>
      <c r="F31" s="264">
        <v>7562</v>
      </c>
      <c r="G31" s="354">
        <v>2123</v>
      </c>
      <c r="H31" s="353">
        <v>3868</v>
      </c>
      <c r="I31" s="389">
        <v>252</v>
      </c>
      <c r="J31" s="403">
        <v>0.95793690535803711</v>
      </c>
      <c r="K31" s="263">
        <v>12</v>
      </c>
      <c r="L31" s="403">
        <v>0.99799699549323984</v>
      </c>
      <c r="M31" s="263">
        <v>1571</v>
      </c>
      <c r="N31" s="263">
        <v>7005</v>
      </c>
      <c r="O31" s="265">
        <v>0.35436488065431482</v>
      </c>
      <c r="P31" s="104"/>
    </row>
    <row r="32" spans="1:23" ht="20.25" customHeight="1" x14ac:dyDescent="0.2">
      <c r="A32" s="104"/>
      <c r="B32" s="327"/>
      <c r="C32" s="116" t="s">
        <v>31</v>
      </c>
      <c r="D32" s="328">
        <v>5429</v>
      </c>
      <c r="E32" s="329">
        <v>1336</v>
      </c>
      <c r="F32" s="330">
        <v>6765</v>
      </c>
      <c r="G32" s="355">
        <v>1810</v>
      </c>
      <c r="H32" s="393">
        <v>3592</v>
      </c>
      <c r="I32" s="390">
        <v>445</v>
      </c>
      <c r="J32" s="404">
        <v>0.91762310255460944</v>
      </c>
      <c r="K32" s="329">
        <v>6</v>
      </c>
      <c r="L32" s="404">
        <v>0.99888930025916323</v>
      </c>
      <c r="M32" s="329">
        <v>1363</v>
      </c>
      <c r="N32" s="329">
        <v>6289</v>
      </c>
      <c r="O32" s="332">
        <v>0.33506108848574601</v>
      </c>
      <c r="P32" s="104"/>
      <c r="W32" s="104" t="s">
        <v>34</v>
      </c>
    </row>
    <row r="33" spans="1:19" ht="20.25" customHeight="1" x14ac:dyDescent="0.2">
      <c r="A33" s="104"/>
      <c r="B33" s="259"/>
      <c r="C33" s="118" t="s">
        <v>32</v>
      </c>
      <c r="D33" s="218">
        <v>4722</v>
      </c>
      <c r="E33" s="219">
        <v>1008</v>
      </c>
      <c r="F33" s="193">
        <v>5730</v>
      </c>
      <c r="G33" s="356">
        <v>1665</v>
      </c>
      <c r="H33" s="352">
        <v>2725</v>
      </c>
      <c r="I33" s="387">
        <v>200</v>
      </c>
      <c r="J33" s="401">
        <v>0.95444191343963558</v>
      </c>
      <c r="K33" s="219">
        <v>10</v>
      </c>
      <c r="L33" s="401">
        <v>0.99772209567198178</v>
      </c>
      <c r="M33" s="219">
        <v>1337</v>
      </c>
      <c r="N33" s="219">
        <v>5366</v>
      </c>
      <c r="O33" s="190">
        <v>0.37927107061503418</v>
      </c>
      <c r="P33" s="104"/>
    </row>
    <row r="34" spans="1:19" ht="20.25" customHeight="1" thickBot="1" x14ac:dyDescent="0.25">
      <c r="A34" s="104"/>
      <c r="B34" s="260"/>
      <c r="C34" s="261" t="s">
        <v>33</v>
      </c>
      <c r="D34" s="262">
        <v>4585</v>
      </c>
      <c r="E34" s="263">
        <v>1047</v>
      </c>
      <c r="F34" s="264">
        <v>5632</v>
      </c>
      <c r="G34" s="354">
        <v>1807</v>
      </c>
      <c r="H34" s="353">
        <v>2757</v>
      </c>
      <c r="I34" s="389">
        <v>213</v>
      </c>
      <c r="J34" s="403">
        <v>0.95333041191936896</v>
      </c>
      <c r="K34" s="263">
        <v>16</v>
      </c>
      <c r="L34" s="403">
        <v>0.99649430324276955</v>
      </c>
      <c r="M34" s="263">
        <v>1066</v>
      </c>
      <c r="N34" s="263">
        <v>5196</v>
      </c>
      <c r="O34" s="265">
        <v>0.39592462751971952</v>
      </c>
      <c r="P34" s="104"/>
    </row>
    <row r="35" spans="1:19" x14ac:dyDescent="0.2">
      <c r="A35" s="106"/>
      <c r="B35" s="106"/>
    </row>
    <row r="36" spans="1:19" x14ac:dyDescent="0.2">
      <c r="A36" s="104"/>
      <c r="P36" s="104"/>
    </row>
    <row r="37" spans="1:19" x14ac:dyDescent="0.2">
      <c r="A37" s="104"/>
      <c r="S37" s="104" t="s">
        <v>34</v>
      </c>
    </row>
    <row r="38" spans="1:19" x14ac:dyDescent="0.2">
      <c r="A38" s="104"/>
    </row>
    <row r="41" spans="1:19" x14ac:dyDescent="0.2">
      <c r="A41" s="104"/>
      <c r="M41" s="104" t="s">
        <v>34</v>
      </c>
    </row>
    <row r="42" spans="1:19" x14ac:dyDescent="0.2">
      <c r="A42" s="104"/>
      <c r="D42" s="104" t="s">
        <v>34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5"/>
  <dimension ref="A1:AH48"/>
  <sheetViews>
    <sheetView showGridLines="0" zoomScale="110" zoomScaleNormal="110" workbookViewId="0">
      <selection activeCell="M17" sqref="M17"/>
    </sheetView>
  </sheetViews>
  <sheetFormatPr baseColWidth="10" defaultColWidth="11.42578125" defaultRowHeight="12" x14ac:dyDescent="0.2"/>
  <cols>
    <col min="1" max="1" width="4.85546875" style="2" customWidth="1"/>
    <col min="2" max="2" width="22" style="1" bestFit="1" customWidth="1"/>
    <col min="3" max="3" width="10.7109375" style="1" customWidth="1"/>
    <col min="4" max="4" width="8" style="1" customWidth="1"/>
    <col min="5" max="5" width="12.7109375" style="1" customWidth="1"/>
    <col min="6" max="6" width="8.5703125" style="1" customWidth="1"/>
    <col min="7" max="7" width="8.85546875" style="1" customWidth="1"/>
    <col min="8" max="8" width="9" style="1" customWidth="1"/>
    <col min="9" max="9" width="11.42578125" style="1" customWidth="1"/>
    <col min="10" max="10" width="4.85546875" style="2" customWidth="1"/>
    <col min="11" max="11" width="22" style="1" bestFit="1" customWidth="1"/>
    <col min="12" max="12" width="10.42578125" style="1" customWidth="1"/>
    <col min="13" max="13" width="9.28515625" style="1" customWidth="1"/>
    <col min="14" max="14" width="10.85546875" style="1" customWidth="1"/>
    <col min="15" max="15" width="9" style="1" customWidth="1"/>
    <col min="16" max="16" width="8.85546875" style="1" customWidth="1"/>
    <col min="17" max="17" width="8" style="1" customWidth="1"/>
    <col min="18" max="18" width="11.140625" style="1" customWidth="1"/>
    <col min="19" max="19" width="11.42578125" style="1" customWidth="1"/>
    <col min="20" max="16384" width="11.42578125" style="1"/>
  </cols>
  <sheetData>
    <row r="1" spans="1:34" x14ac:dyDescent="0.2">
      <c r="A1" s="3" t="s">
        <v>0</v>
      </c>
      <c r="J1" s="3"/>
    </row>
    <row r="3" spans="1:34" x14ac:dyDescent="0.2">
      <c r="A3" s="3" t="str">
        <f>A8</f>
        <v>Tabell 2-4-1 - A1 - Barn og unge med tiltak i barnevernet pr. 31.12.</v>
      </c>
      <c r="J3" s="3"/>
    </row>
    <row r="4" spans="1:34" x14ac:dyDescent="0.2">
      <c r="A4" s="3" t="str">
        <f>J8</f>
        <v>Tabell 2-4-1 - A2 - Barn og unge med tiltak i barnevernet i perioden 01.01 - 31.12.</v>
      </c>
      <c r="J4" s="3"/>
    </row>
    <row r="5" spans="1:34" x14ac:dyDescent="0.2">
      <c r="A5" s="3"/>
      <c r="J5" s="3"/>
    </row>
    <row r="6" spans="1:34" x14ac:dyDescent="0.2">
      <c r="A6" s="3"/>
      <c r="J6" s="3"/>
    </row>
    <row r="8" spans="1:34" s="4" customFormat="1" ht="13.5" thickBot="1" x14ac:dyDescent="0.25">
      <c r="A8" s="15" t="s">
        <v>46</v>
      </c>
      <c r="J8" s="15" t="s">
        <v>47</v>
      </c>
    </row>
    <row r="9" spans="1:34" s="4" customFormat="1" ht="90" customHeight="1" thickBot="1" x14ac:dyDescent="0.25">
      <c r="A9" s="5" t="s">
        <v>2</v>
      </c>
      <c r="B9" s="6" t="s">
        <v>3</v>
      </c>
      <c r="C9" s="16" t="s">
        <v>48</v>
      </c>
      <c r="D9" s="7" t="s">
        <v>49</v>
      </c>
      <c r="E9" s="16" t="s">
        <v>50</v>
      </c>
      <c r="F9" s="7" t="s">
        <v>49</v>
      </c>
      <c r="G9" s="16" t="s">
        <v>51</v>
      </c>
      <c r="H9" s="17" t="s">
        <v>52</v>
      </c>
      <c r="J9" s="5" t="s">
        <v>2</v>
      </c>
      <c r="K9" s="6" t="s">
        <v>3</v>
      </c>
      <c r="L9" s="16" t="s">
        <v>48</v>
      </c>
      <c r="M9" s="7" t="s">
        <v>49</v>
      </c>
      <c r="N9" s="16" t="s">
        <v>50</v>
      </c>
      <c r="O9" s="7" t="s">
        <v>49</v>
      </c>
      <c r="P9" s="7" t="s">
        <v>53</v>
      </c>
      <c r="Q9" s="17" t="s">
        <v>52</v>
      </c>
      <c r="R9" s="17" t="s">
        <v>54</v>
      </c>
      <c r="U9" s="4" t="s">
        <v>34</v>
      </c>
    </row>
    <row r="10" spans="1:34" ht="12.75" x14ac:dyDescent="0.2">
      <c r="A10" s="8">
        <v>1</v>
      </c>
      <c r="B10" s="9" t="s">
        <v>10</v>
      </c>
      <c r="C10" s="428">
        <v>130</v>
      </c>
      <c r="D10" s="429">
        <v>113</v>
      </c>
      <c r="E10" s="428">
        <v>158</v>
      </c>
      <c r="F10" s="429">
        <v>101</v>
      </c>
      <c r="G10" s="429">
        <v>3</v>
      </c>
      <c r="H10" s="425">
        <f>C10+E10</f>
        <v>288</v>
      </c>
      <c r="J10" s="8">
        <v>1</v>
      </c>
      <c r="K10" s="9" t="s">
        <v>10</v>
      </c>
      <c r="L10" s="428">
        <v>268</v>
      </c>
      <c r="M10" s="429">
        <v>238</v>
      </c>
      <c r="N10" s="428">
        <v>192</v>
      </c>
      <c r="O10" s="429">
        <v>113</v>
      </c>
      <c r="P10" s="429">
        <v>12</v>
      </c>
      <c r="Q10" s="429">
        <f>L10+N10-R10</f>
        <v>434</v>
      </c>
      <c r="R10" s="478">
        <v>26</v>
      </c>
      <c r="T10" s="81"/>
      <c r="U10" s="80"/>
      <c r="V10" s="81"/>
      <c r="W10" s="81"/>
      <c r="X10" s="81"/>
      <c r="Y10" s="80"/>
      <c r="Z10" s="81"/>
      <c r="AA10" s="80"/>
      <c r="AB10" s="81"/>
      <c r="AC10" s="81"/>
      <c r="AD10" s="81"/>
      <c r="AE10" s="81"/>
      <c r="AF10" s="81"/>
      <c r="AG10" s="80"/>
      <c r="AH10" s="81"/>
    </row>
    <row r="11" spans="1:34" ht="12.75" x14ac:dyDescent="0.2">
      <c r="A11" s="10">
        <v>2</v>
      </c>
      <c r="B11" s="11" t="s">
        <v>11</v>
      </c>
      <c r="C11" s="430">
        <v>165</v>
      </c>
      <c r="D11" s="431">
        <v>144</v>
      </c>
      <c r="E11" s="430">
        <v>98</v>
      </c>
      <c r="F11" s="431">
        <v>78</v>
      </c>
      <c r="G11" s="431">
        <v>2</v>
      </c>
      <c r="H11" s="426">
        <f>C11+E11</f>
        <v>263</v>
      </c>
      <c r="J11" s="10">
        <v>2</v>
      </c>
      <c r="K11" s="11" t="s">
        <v>11</v>
      </c>
      <c r="L11" s="430">
        <v>304</v>
      </c>
      <c r="M11" s="431">
        <v>264</v>
      </c>
      <c r="N11" s="430">
        <v>123</v>
      </c>
      <c r="O11" s="431">
        <v>86</v>
      </c>
      <c r="P11" s="431">
        <v>8</v>
      </c>
      <c r="Q11" s="431">
        <f t="shared" ref="Q11:Q24" si="0">L11+N11-R11</f>
        <v>404</v>
      </c>
      <c r="R11" s="479">
        <v>23</v>
      </c>
      <c r="T11" s="81"/>
      <c r="U11" s="80"/>
      <c r="V11" s="81"/>
      <c r="W11" s="81"/>
      <c r="X11" s="81"/>
      <c r="Y11" s="80"/>
      <c r="Z11" s="81"/>
      <c r="AA11" s="80"/>
      <c r="AB11" s="81"/>
      <c r="AC11" s="81"/>
      <c r="AD11" s="81"/>
      <c r="AE11" s="81"/>
      <c r="AF11" s="81"/>
      <c r="AG11" s="80"/>
      <c r="AH11" s="81"/>
    </row>
    <row r="12" spans="1:34" ht="12.75" x14ac:dyDescent="0.2">
      <c r="A12" s="10">
        <v>3</v>
      </c>
      <c r="B12" s="11" t="s">
        <v>12</v>
      </c>
      <c r="C12" s="430">
        <v>90</v>
      </c>
      <c r="D12" s="431">
        <v>81</v>
      </c>
      <c r="E12" s="430">
        <v>100</v>
      </c>
      <c r="F12" s="431">
        <v>73</v>
      </c>
      <c r="G12" s="431">
        <v>2</v>
      </c>
      <c r="H12" s="426">
        <f t="shared" ref="H12:H23" si="1">C12+E12</f>
        <v>190</v>
      </c>
      <c r="J12" s="10">
        <v>3</v>
      </c>
      <c r="K12" s="11" t="s">
        <v>12</v>
      </c>
      <c r="L12" s="430">
        <v>166</v>
      </c>
      <c r="M12" s="431">
        <v>146</v>
      </c>
      <c r="N12" s="430">
        <v>116</v>
      </c>
      <c r="O12" s="431">
        <v>76</v>
      </c>
      <c r="P12" s="431">
        <v>5</v>
      </c>
      <c r="Q12" s="431">
        <f t="shared" si="0"/>
        <v>272</v>
      </c>
      <c r="R12" s="479">
        <v>10</v>
      </c>
      <c r="T12" s="81"/>
      <c r="U12" s="80"/>
      <c r="V12" s="81"/>
      <c r="W12" s="81"/>
      <c r="X12" s="81"/>
      <c r="Y12" s="80"/>
      <c r="Z12" s="81"/>
      <c r="AA12" s="80"/>
      <c r="AB12" s="81"/>
      <c r="AC12" s="81"/>
      <c r="AD12" s="81"/>
      <c r="AE12" s="81"/>
      <c r="AF12" s="81"/>
      <c r="AG12" s="80"/>
      <c r="AH12" s="81"/>
    </row>
    <row r="13" spans="1:34" ht="12.75" x14ac:dyDescent="0.2">
      <c r="A13" s="10">
        <v>4</v>
      </c>
      <c r="B13" s="11" t="s">
        <v>13</v>
      </c>
      <c r="C13" s="430">
        <v>64</v>
      </c>
      <c r="D13" s="431">
        <v>62</v>
      </c>
      <c r="E13" s="430">
        <v>46</v>
      </c>
      <c r="F13" s="431">
        <v>29</v>
      </c>
      <c r="G13" s="431">
        <v>0</v>
      </c>
      <c r="H13" s="426">
        <f t="shared" si="1"/>
        <v>110</v>
      </c>
      <c r="J13" s="10">
        <v>4</v>
      </c>
      <c r="K13" s="11" t="s">
        <v>13</v>
      </c>
      <c r="L13" s="430">
        <v>97</v>
      </c>
      <c r="M13" s="431">
        <v>88</v>
      </c>
      <c r="N13" s="430">
        <v>57</v>
      </c>
      <c r="O13" s="431">
        <v>35</v>
      </c>
      <c r="P13" s="431">
        <v>3</v>
      </c>
      <c r="Q13" s="431">
        <f t="shared" si="0"/>
        <v>149</v>
      </c>
      <c r="R13" s="479">
        <v>5</v>
      </c>
      <c r="T13" s="81"/>
      <c r="U13" s="80"/>
      <c r="V13" s="81"/>
      <c r="W13" s="81"/>
      <c r="X13" s="81"/>
      <c r="Y13" s="80"/>
      <c r="Z13" s="81"/>
      <c r="AA13" s="80"/>
      <c r="AB13" s="81"/>
      <c r="AC13" s="81"/>
      <c r="AD13" s="81"/>
      <c r="AE13" s="81"/>
      <c r="AF13" s="81"/>
      <c r="AG13" s="80"/>
      <c r="AH13" s="81"/>
    </row>
    <row r="14" spans="1:34" x14ac:dyDescent="0.2">
      <c r="A14" s="10">
        <v>5</v>
      </c>
      <c r="B14" s="11" t="s">
        <v>14</v>
      </c>
      <c r="C14" s="430">
        <v>99</v>
      </c>
      <c r="D14" s="431">
        <v>85</v>
      </c>
      <c r="E14" s="430">
        <v>55</v>
      </c>
      <c r="F14" s="431">
        <v>41</v>
      </c>
      <c r="G14" s="431">
        <v>0</v>
      </c>
      <c r="H14" s="426">
        <f t="shared" si="1"/>
        <v>154</v>
      </c>
      <c r="J14" s="10">
        <v>5</v>
      </c>
      <c r="K14" s="11" t="s">
        <v>14</v>
      </c>
      <c r="L14" s="430">
        <v>169</v>
      </c>
      <c r="M14" s="431">
        <v>1</v>
      </c>
      <c r="N14" s="430">
        <v>69</v>
      </c>
      <c r="O14" s="431">
        <v>51</v>
      </c>
      <c r="P14" s="431">
        <v>16</v>
      </c>
      <c r="Q14" s="431">
        <f t="shared" si="0"/>
        <v>224</v>
      </c>
      <c r="R14" s="479">
        <v>14</v>
      </c>
    </row>
    <row r="15" spans="1:34" x14ac:dyDescent="0.2">
      <c r="A15" s="10">
        <v>6</v>
      </c>
      <c r="B15" s="11" t="s">
        <v>15</v>
      </c>
      <c r="C15" s="430">
        <v>91</v>
      </c>
      <c r="D15" s="431">
        <v>90</v>
      </c>
      <c r="E15" s="430">
        <v>29</v>
      </c>
      <c r="F15" s="431">
        <v>17</v>
      </c>
      <c r="G15" s="431">
        <v>0</v>
      </c>
      <c r="H15" s="426">
        <f t="shared" si="1"/>
        <v>120</v>
      </c>
      <c r="J15" s="10">
        <v>6</v>
      </c>
      <c r="K15" s="11" t="s">
        <v>15</v>
      </c>
      <c r="L15" s="430">
        <v>149</v>
      </c>
      <c r="M15" s="431">
        <v>134</v>
      </c>
      <c r="N15" s="430">
        <v>36</v>
      </c>
      <c r="O15" s="431">
        <v>25</v>
      </c>
      <c r="P15" s="431">
        <v>6</v>
      </c>
      <c r="Q15" s="431">
        <f t="shared" si="0"/>
        <v>176</v>
      </c>
      <c r="R15" s="479">
        <v>9</v>
      </c>
    </row>
    <row r="16" spans="1:34" x14ac:dyDescent="0.2">
      <c r="A16" s="10">
        <v>7</v>
      </c>
      <c r="B16" s="11" t="s">
        <v>16</v>
      </c>
      <c r="C16" s="430">
        <v>57</v>
      </c>
      <c r="D16" s="431">
        <v>56</v>
      </c>
      <c r="E16" s="430">
        <v>27</v>
      </c>
      <c r="F16" s="431">
        <v>14</v>
      </c>
      <c r="G16" s="431">
        <v>1</v>
      </c>
      <c r="H16" s="426">
        <f t="shared" si="1"/>
        <v>84</v>
      </c>
      <c r="J16" s="10">
        <v>7</v>
      </c>
      <c r="K16" s="11" t="s">
        <v>16</v>
      </c>
      <c r="L16" s="430">
        <v>123</v>
      </c>
      <c r="M16" s="431">
        <v>120</v>
      </c>
      <c r="N16" s="430">
        <v>34</v>
      </c>
      <c r="O16" s="431">
        <v>0</v>
      </c>
      <c r="P16" s="431">
        <v>0</v>
      </c>
      <c r="Q16" s="431">
        <f t="shared" si="0"/>
        <v>157</v>
      </c>
      <c r="R16" s="479">
        <v>0</v>
      </c>
      <c r="V16" s="1" t="s">
        <v>34</v>
      </c>
    </row>
    <row r="17" spans="1:21" x14ac:dyDescent="0.2">
      <c r="A17" s="10">
        <v>8</v>
      </c>
      <c r="B17" s="11" t="s">
        <v>17</v>
      </c>
      <c r="C17" s="430">
        <v>63</v>
      </c>
      <c r="D17" s="431">
        <v>59</v>
      </c>
      <c r="E17" s="430">
        <v>50</v>
      </c>
      <c r="F17" s="431">
        <v>27</v>
      </c>
      <c r="G17" s="431">
        <v>2</v>
      </c>
      <c r="H17" s="426">
        <f t="shared" si="1"/>
        <v>113</v>
      </c>
      <c r="J17" s="10">
        <v>8</v>
      </c>
      <c r="K17" s="11" t="s">
        <v>17</v>
      </c>
      <c r="L17" s="430">
        <v>132</v>
      </c>
      <c r="M17" s="431">
        <v>120</v>
      </c>
      <c r="N17" s="430">
        <v>60</v>
      </c>
      <c r="O17" s="431">
        <v>32</v>
      </c>
      <c r="P17" s="431">
        <v>7</v>
      </c>
      <c r="Q17" s="431">
        <f t="shared" si="0"/>
        <v>182</v>
      </c>
      <c r="R17" s="479">
        <v>10</v>
      </c>
    </row>
    <row r="18" spans="1:21" x14ac:dyDescent="0.2">
      <c r="A18" s="10">
        <v>9</v>
      </c>
      <c r="B18" s="11" t="s">
        <v>18</v>
      </c>
      <c r="C18" s="430">
        <v>177</v>
      </c>
      <c r="D18" s="431">
        <v>159</v>
      </c>
      <c r="E18" s="430">
        <v>67</v>
      </c>
      <c r="F18" s="431">
        <v>43</v>
      </c>
      <c r="G18" s="431">
        <v>4</v>
      </c>
      <c r="H18" s="426">
        <f t="shared" si="1"/>
        <v>244</v>
      </c>
      <c r="J18" s="10">
        <v>9</v>
      </c>
      <c r="K18" s="11" t="s">
        <v>18</v>
      </c>
      <c r="L18" s="430">
        <v>289</v>
      </c>
      <c r="M18" s="431">
        <v>252</v>
      </c>
      <c r="N18" s="430">
        <v>99</v>
      </c>
      <c r="O18" s="431">
        <v>63</v>
      </c>
      <c r="P18" s="431">
        <v>22</v>
      </c>
      <c r="Q18" s="431">
        <f t="shared" si="0"/>
        <v>358</v>
      </c>
      <c r="R18" s="479">
        <v>30</v>
      </c>
    </row>
    <row r="19" spans="1:21" x14ac:dyDescent="0.2">
      <c r="A19" s="10">
        <v>10</v>
      </c>
      <c r="B19" s="11" t="s">
        <v>19</v>
      </c>
      <c r="C19" s="430">
        <v>170</v>
      </c>
      <c r="D19" s="431">
        <v>151</v>
      </c>
      <c r="E19" s="430">
        <v>67</v>
      </c>
      <c r="F19" s="431">
        <v>55</v>
      </c>
      <c r="G19" s="431">
        <v>2</v>
      </c>
      <c r="H19" s="426">
        <f t="shared" si="1"/>
        <v>237</v>
      </c>
      <c r="J19" s="10">
        <v>10</v>
      </c>
      <c r="K19" s="11" t="s">
        <v>19</v>
      </c>
      <c r="L19" s="430">
        <v>358</v>
      </c>
      <c r="M19" s="431">
        <v>313</v>
      </c>
      <c r="N19" s="430">
        <v>104</v>
      </c>
      <c r="O19" s="431">
        <v>70</v>
      </c>
      <c r="P19" s="431">
        <v>11</v>
      </c>
      <c r="Q19" s="431">
        <f t="shared" si="0"/>
        <v>434</v>
      </c>
      <c r="R19" s="479">
        <v>28</v>
      </c>
      <c r="U19" s="1" t="s">
        <v>34</v>
      </c>
    </row>
    <row r="20" spans="1:21" x14ac:dyDescent="0.2">
      <c r="A20" s="10">
        <v>11</v>
      </c>
      <c r="B20" s="11" t="s">
        <v>20</v>
      </c>
      <c r="C20" s="430">
        <v>172</v>
      </c>
      <c r="D20" s="431">
        <v>155</v>
      </c>
      <c r="E20" s="430">
        <v>92</v>
      </c>
      <c r="F20" s="431">
        <v>63</v>
      </c>
      <c r="G20" s="431">
        <v>0</v>
      </c>
      <c r="H20" s="426">
        <f t="shared" si="1"/>
        <v>264</v>
      </c>
      <c r="J20" s="10">
        <v>11</v>
      </c>
      <c r="K20" s="11" t="s">
        <v>20</v>
      </c>
      <c r="L20" s="430">
        <v>347</v>
      </c>
      <c r="M20" s="431">
        <v>291</v>
      </c>
      <c r="N20" s="430">
        <v>106</v>
      </c>
      <c r="O20" s="431">
        <v>69</v>
      </c>
      <c r="P20" s="431">
        <v>12</v>
      </c>
      <c r="Q20" s="431">
        <f t="shared" si="0"/>
        <v>434</v>
      </c>
      <c r="R20" s="479">
        <v>19</v>
      </c>
    </row>
    <row r="21" spans="1:21" x14ac:dyDescent="0.2">
      <c r="A21" s="10">
        <v>12</v>
      </c>
      <c r="B21" s="11" t="s">
        <v>21</v>
      </c>
      <c r="C21" s="430">
        <v>153</v>
      </c>
      <c r="D21" s="431">
        <v>148</v>
      </c>
      <c r="E21" s="430">
        <v>119</v>
      </c>
      <c r="F21" s="431">
        <v>79</v>
      </c>
      <c r="G21" s="431">
        <v>2</v>
      </c>
      <c r="H21" s="426">
        <f t="shared" si="1"/>
        <v>272</v>
      </c>
      <c r="J21" s="10">
        <v>12</v>
      </c>
      <c r="K21" s="11" t="s">
        <v>21</v>
      </c>
      <c r="L21" s="430">
        <v>323</v>
      </c>
      <c r="M21" s="431">
        <v>300</v>
      </c>
      <c r="N21" s="430">
        <v>153</v>
      </c>
      <c r="O21" s="431">
        <v>95</v>
      </c>
      <c r="P21" s="431">
        <v>15</v>
      </c>
      <c r="Q21" s="431">
        <f t="shared" si="0"/>
        <v>459</v>
      </c>
      <c r="R21" s="479">
        <v>17</v>
      </c>
    </row>
    <row r="22" spans="1:21" x14ac:dyDescent="0.2">
      <c r="A22" s="10">
        <v>13</v>
      </c>
      <c r="B22" s="11" t="s">
        <v>22</v>
      </c>
      <c r="C22" s="430">
        <v>139</v>
      </c>
      <c r="D22" s="431">
        <v>129</v>
      </c>
      <c r="E22" s="430">
        <v>126</v>
      </c>
      <c r="F22" s="431">
        <v>73</v>
      </c>
      <c r="G22" s="431">
        <v>0</v>
      </c>
      <c r="H22" s="426">
        <f t="shared" si="1"/>
        <v>265</v>
      </c>
      <c r="J22" s="10">
        <v>13</v>
      </c>
      <c r="K22" s="11" t="s">
        <v>22</v>
      </c>
      <c r="L22" s="430">
        <v>237</v>
      </c>
      <c r="M22" s="431">
        <v>215</v>
      </c>
      <c r="N22" s="430">
        <v>161</v>
      </c>
      <c r="O22" s="431">
        <v>85</v>
      </c>
      <c r="P22" s="431">
        <v>6</v>
      </c>
      <c r="Q22" s="431">
        <f t="shared" si="0"/>
        <v>373</v>
      </c>
      <c r="R22" s="479">
        <v>25</v>
      </c>
    </row>
    <row r="23" spans="1:21" x14ac:dyDescent="0.2">
      <c r="A23" s="10">
        <v>14</v>
      </c>
      <c r="B23" s="11" t="s">
        <v>23</v>
      </c>
      <c r="C23" s="430">
        <v>67</v>
      </c>
      <c r="D23" s="431">
        <v>61</v>
      </c>
      <c r="E23" s="430">
        <v>69</v>
      </c>
      <c r="F23" s="431">
        <v>49</v>
      </c>
      <c r="G23" s="431">
        <v>3</v>
      </c>
      <c r="H23" s="426">
        <f t="shared" si="1"/>
        <v>136</v>
      </c>
      <c r="J23" s="10">
        <v>14</v>
      </c>
      <c r="K23" s="11" t="s">
        <v>23</v>
      </c>
      <c r="L23" s="430">
        <v>124</v>
      </c>
      <c r="M23" s="431">
        <v>108</v>
      </c>
      <c r="N23" s="430">
        <v>79</v>
      </c>
      <c r="O23" s="431">
        <v>56</v>
      </c>
      <c r="P23" s="431">
        <v>9</v>
      </c>
      <c r="Q23" s="431">
        <f t="shared" si="0"/>
        <v>189</v>
      </c>
      <c r="R23" s="479">
        <v>14</v>
      </c>
    </row>
    <row r="24" spans="1:21" ht="12.75" thickBot="1" x14ac:dyDescent="0.25">
      <c r="A24" s="12">
        <v>15</v>
      </c>
      <c r="B24" s="13" t="s">
        <v>24</v>
      </c>
      <c r="C24" s="432">
        <v>306</v>
      </c>
      <c r="D24" s="433">
        <v>284</v>
      </c>
      <c r="E24" s="432">
        <v>160</v>
      </c>
      <c r="F24" s="433">
        <v>92</v>
      </c>
      <c r="G24" s="433">
        <v>10</v>
      </c>
      <c r="H24" s="427">
        <f>C24+E24</f>
        <v>466</v>
      </c>
      <c r="J24" s="12">
        <v>15</v>
      </c>
      <c r="K24" s="13" t="s">
        <v>24</v>
      </c>
      <c r="L24" s="432">
        <v>528</v>
      </c>
      <c r="M24" s="433">
        <v>469</v>
      </c>
      <c r="N24" s="432">
        <v>183</v>
      </c>
      <c r="O24" s="433">
        <v>109</v>
      </c>
      <c r="P24" s="433">
        <v>29</v>
      </c>
      <c r="Q24" s="433">
        <f t="shared" si="0"/>
        <v>684</v>
      </c>
      <c r="R24" s="480">
        <v>27</v>
      </c>
    </row>
    <row r="25" spans="1:21" s="14" customFormat="1" x14ac:dyDescent="0.2">
      <c r="A25" s="20"/>
      <c r="B25" s="191" t="s">
        <v>166</v>
      </c>
      <c r="C25" s="300">
        <f t="shared" ref="C25:H25" si="2">SUM(C10:C24)</f>
        <v>1943</v>
      </c>
      <c r="D25" s="408">
        <f t="shared" si="2"/>
        <v>1777</v>
      </c>
      <c r="E25" s="300">
        <f t="shared" si="2"/>
        <v>1263</v>
      </c>
      <c r="F25" s="408">
        <f t="shared" si="2"/>
        <v>834</v>
      </c>
      <c r="G25" s="424">
        <f t="shared" si="2"/>
        <v>31</v>
      </c>
      <c r="H25" s="246">
        <f t="shared" si="2"/>
        <v>3206</v>
      </c>
      <c r="I25" s="1"/>
      <c r="J25" s="20"/>
      <c r="K25" s="191" t="s">
        <v>160</v>
      </c>
      <c r="L25" s="300">
        <f t="shared" ref="L25:R25" si="3">SUM(L10:L24)</f>
        <v>3614</v>
      </c>
      <c r="M25" s="408">
        <f t="shared" si="3"/>
        <v>3059</v>
      </c>
      <c r="N25" s="300">
        <f t="shared" si="3"/>
        <v>1572</v>
      </c>
      <c r="O25" s="408">
        <f t="shared" si="3"/>
        <v>965</v>
      </c>
      <c r="P25" s="424">
        <f t="shared" si="3"/>
        <v>161</v>
      </c>
      <c r="Q25" s="246">
        <f t="shared" si="3"/>
        <v>4929</v>
      </c>
      <c r="R25" s="306">
        <f t="shared" si="3"/>
        <v>257</v>
      </c>
    </row>
    <row r="26" spans="1:21" x14ac:dyDescent="0.2">
      <c r="A26" s="82"/>
      <c r="B26" s="299" t="s">
        <v>55</v>
      </c>
      <c r="C26" s="196">
        <v>2096</v>
      </c>
      <c r="D26" s="83">
        <v>1894</v>
      </c>
      <c r="E26" s="196">
        <v>1302</v>
      </c>
      <c r="F26" s="83">
        <v>882</v>
      </c>
      <c r="G26" s="376">
        <v>17</v>
      </c>
      <c r="H26" s="247">
        <v>3398</v>
      </c>
      <c r="J26" s="82"/>
      <c r="K26" s="299" t="s">
        <v>25</v>
      </c>
      <c r="L26" s="196">
        <v>3978</v>
      </c>
      <c r="M26" s="83">
        <v>3581</v>
      </c>
      <c r="N26" s="196">
        <v>1655</v>
      </c>
      <c r="O26" s="83">
        <v>1065</v>
      </c>
      <c r="P26" s="376">
        <v>212</v>
      </c>
      <c r="Q26" s="247">
        <v>5340</v>
      </c>
      <c r="R26" s="245">
        <v>293</v>
      </c>
    </row>
    <row r="27" spans="1:21" x14ac:dyDescent="0.2">
      <c r="A27" s="82"/>
      <c r="B27" s="299" t="s">
        <v>56</v>
      </c>
      <c r="C27" s="196">
        <v>2309</v>
      </c>
      <c r="D27" s="83">
        <v>2143</v>
      </c>
      <c r="E27" s="196">
        <v>1357</v>
      </c>
      <c r="F27" s="83">
        <v>925</v>
      </c>
      <c r="G27" s="376">
        <v>24</v>
      </c>
      <c r="H27" s="247">
        <v>3666</v>
      </c>
      <c r="J27" s="82"/>
      <c r="K27" s="299" t="s">
        <v>26</v>
      </c>
      <c r="L27" s="196">
        <v>4271</v>
      </c>
      <c r="M27" s="83">
        <v>3797</v>
      </c>
      <c r="N27" s="196">
        <v>1681</v>
      </c>
      <c r="O27" s="83">
        <v>1060</v>
      </c>
      <c r="P27" s="376">
        <v>192</v>
      </c>
      <c r="Q27" s="247">
        <v>5663</v>
      </c>
      <c r="R27" s="245">
        <v>289</v>
      </c>
    </row>
    <row r="28" spans="1:21" x14ac:dyDescent="0.2">
      <c r="A28" s="82"/>
      <c r="B28" s="299" t="s">
        <v>57</v>
      </c>
      <c r="C28" s="196">
        <v>2326</v>
      </c>
      <c r="D28" s="83">
        <v>2178</v>
      </c>
      <c r="E28" s="196">
        <v>1384</v>
      </c>
      <c r="F28" s="83">
        <v>963</v>
      </c>
      <c r="G28" s="376">
        <v>39</v>
      </c>
      <c r="H28" s="247">
        <v>3710</v>
      </c>
      <c r="J28" s="82"/>
      <c r="K28" s="299" t="s">
        <v>27</v>
      </c>
      <c r="L28" s="196">
        <v>4383</v>
      </c>
      <c r="M28" s="83">
        <v>4025</v>
      </c>
      <c r="N28" s="196">
        <v>1691</v>
      </c>
      <c r="O28" s="83">
        <v>1106</v>
      </c>
      <c r="P28" s="376">
        <v>177</v>
      </c>
      <c r="Q28" s="247">
        <v>5798</v>
      </c>
      <c r="R28" s="245">
        <v>276</v>
      </c>
    </row>
    <row r="29" spans="1:21" x14ac:dyDescent="0.2">
      <c r="A29" s="82"/>
      <c r="B29" s="299" t="s">
        <v>58</v>
      </c>
      <c r="C29" s="196">
        <v>2514</v>
      </c>
      <c r="D29" s="83">
        <v>2385</v>
      </c>
      <c r="E29" s="196">
        <v>1408</v>
      </c>
      <c r="F29" s="83">
        <v>985</v>
      </c>
      <c r="G29" s="376">
        <v>26</v>
      </c>
      <c r="H29" s="247">
        <v>3922</v>
      </c>
      <c r="J29" s="82"/>
      <c r="K29" s="299" t="s">
        <v>28</v>
      </c>
      <c r="L29" s="196">
        <v>4515</v>
      </c>
      <c r="M29" s="83">
        <v>4208</v>
      </c>
      <c r="N29" s="196">
        <v>1779</v>
      </c>
      <c r="O29" s="83">
        <v>1175</v>
      </c>
      <c r="P29" s="376">
        <v>218</v>
      </c>
      <c r="Q29" s="247">
        <v>6023</v>
      </c>
      <c r="R29" s="245">
        <v>271</v>
      </c>
    </row>
    <row r="30" spans="1:21" x14ac:dyDescent="0.2">
      <c r="A30" s="82"/>
      <c r="B30" s="299" t="s">
        <v>59</v>
      </c>
      <c r="C30" s="196">
        <v>2526</v>
      </c>
      <c r="D30" s="83">
        <v>2381</v>
      </c>
      <c r="E30" s="196">
        <v>1438</v>
      </c>
      <c r="F30" s="83">
        <v>1028</v>
      </c>
      <c r="G30" s="376">
        <v>36</v>
      </c>
      <c r="H30" s="247">
        <v>3964</v>
      </c>
      <c r="J30" s="82"/>
      <c r="K30" s="299" t="s">
        <v>29</v>
      </c>
      <c r="L30" s="196">
        <v>4490</v>
      </c>
      <c r="M30" s="83">
        <v>4187</v>
      </c>
      <c r="N30" s="196">
        <v>1820</v>
      </c>
      <c r="O30" s="83">
        <v>1232</v>
      </c>
      <c r="P30" s="376">
        <v>285</v>
      </c>
      <c r="Q30" s="247">
        <v>5978</v>
      </c>
      <c r="R30" s="245">
        <v>332</v>
      </c>
    </row>
    <row r="31" spans="1:21" x14ac:dyDescent="0.2">
      <c r="A31" s="82"/>
      <c r="B31" s="299" t="s">
        <v>60</v>
      </c>
      <c r="C31" s="196">
        <v>2504</v>
      </c>
      <c r="D31" s="83">
        <v>2386</v>
      </c>
      <c r="E31" s="196">
        <v>1430</v>
      </c>
      <c r="F31" s="83">
        <v>1052</v>
      </c>
      <c r="G31" s="376">
        <v>45</v>
      </c>
      <c r="H31" s="247">
        <v>3934</v>
      </c>
      <c r="J31" s="82"/>
      <c r="K31" s="299" t="s">
        <v>30</v>
      </c>
      <c r="L31" s="196">
        <v>4403</v>
      </c>
      <c r="M31" s="83">
        <v>4125</v>
      </c>
      <c r="N31" s="196">
        <v>1798</v>
      </c>
      <c r="O31" s="83">
        <v>1250</v>
      </c>
      <c r="P31" s="376">
        <v>302</v>
      </c>
      <c r="Q31" s="247">
        <v>5899</v>
      </c>
      <c r="R31" s="245">
        <v>302</v>
      </c>
    </row>
    <row r="32" spans="1:21" x14ac:dyDescent="0.2">
      <c r="A32" s="21"/>
      <c r="B32" s="63" t="s">
        <v>61</v>
      </c>
      <c r="C32" s="476">
        <v>2399</v>
      </c>
      <c r="D32" s="19">
        <v>2281</v>
      </c>
      <c r="E32" s="476">
        <v>1348</v>
      </c>
      <c r="F32" s="19">
        <v>952</v>
      </c>
      <c r="G32" s="377">
        <v>52</v>
      </c>
      <c r="H32" s="379">
        <v>3747</v>
      </c>
      <c r="J32" s="21"/>
      <c r="K32" s="63" t="s">
        <v>31</v>
      </c>
      <c r="L32" s="476">
        <v>4156</v>
      </c>
      <c r="M32" s="19">
        <v>3861</v>
      </c>
      <c r="N32" s="476">
        <v>1773</v>
      </c>
      <c r="O32" s="19">
        <v>1208</v>
      </c>
      <c r="P32" s="377">
        <v>337</v>
      </c>
      <c r="Q32" s="379">
        <f>L32+N32-R32</f>
        <v>5623</v>
      </c>
      <c r="R32" s="76">
        <v>306</v>
      </c>
      <c r="T32" s="14"/>
      <c r="U32" s="14"/>
    </row>
    <row r="33" spans="1:21" x14ac:dyDescent="0.2">
      <c r="A33" s="21"/>
      <c r="B33" s="63" t="s">
        <v>62</v>
      </c>
      <c r="C33" s="476">
        <v>2352</v>
      </c>
      <c r="D33" s="19">
        <v>2210</v>
      </c>
      <c r="E33" s="476">
        <v>1335</v>
      </c>
      <c r="F33" s="19">
        <v>972</v>
      </c>
      <c r="G33" s="377">
        <v>44</v>
      </c>
      <c r="H33" s="379">
        <v>3687</v>
      </c>
      <c r="J33" s="21"/>
      <c r="K33" s="63" t="s">
        <v>32</v>
      </c>
      <c r="L33" s="476">
        <v>4145</v>
      </c>
      <c r="M33" s="19">
        <v>3812</v>
      </c>
      <c r="N33" s="476">
        <v>1746</v>
      </c>
      <c r="O33" s="19">
        <v>1159</v>
      </c>
      <c r="P33" s="377">
        <v>302</v>
      </c>
      <c r="Q33" s="379">
        <f>L33+N33-R33</f>
        <v>5585</v>
      </c>
      <c r="R33" s="76">
        <v>306</v>
      </c>
      <c r="T33" s="14"/>
      <c r="U33" s="14"/>
    </row>
    <row r="34" spans="1:21" ht="12.75" thickBot="1" x14ac:dyDescent="0.25">
      <c r="A34" s="79"/>
      <c r="B34" s="78" t="s">
        <v>63</v>
      </c>
      <c r="C34" s="477">
        <v>2458</v>
      </c>
      <c r="D34" s="67">
        <v>2347</v>
      </c>
      <c r="E34" s="477">
        <v>1396</v>
      </c>
      <c r="F34" s="67">
        <v>963</v>
      </c>
      <c r="G34" s="378" t="s">
        <v>64</v>
      </c>
      <c r="H34" s="380">
        <v>3854</v>
      </c>
      <c r="J34" s="79"/>
      <c r="K34" s="78" t="s">
        <v>33</v>
      </c>
      <c r="L34" s="477">
        <v>4333</v>
      </c>
      <c r="M34" s="67">
        <v>4009</v>
      </c>
      <c r="N34" s="477">
        <v>1752</v>
      </c>
      <c r="O34" s="67">
        <v>1160</v>
      </c>
      <c r="P34" s="378">
        <v>279</v>
      </c>
      <c r="Q34" s="380">
        <f>L34+N34-R34</f>
        <v>5759</v>
      </c>
      <c r="R34" s="77">
        <v>326</v>
      </c>
      <c r="T34" s="14"/>
      <c r="U34" s="14"/>
    </row>
    <row r="36" spans="1:21" x14ac:dyDescent="0.2">
      <c r="J36" s="1"/>
    </row>
    <row r="37" spans="1:21" x14ac:dyDescent="0.2">
      <c r="J37" s="1"/>
    </row>
    <row r="38" spans="1:21" x14ac:dyDescent="0.2">
      <c r="J38" s="1"/>
    </row>
    <row r="39" spans="1:21" x14ac:dyDescent="0.2">
      <c r="J39" s="1"/>
    </row>
    <row r="40" spans="1:21" x14ac:dyDescent="0.2">
      <c r="J40" s="1"/>
    </row>
    <row r="41" spans="1:21" x14ac:dyDescent="0.2">
      <c r="J41" s="1"/>
    </row>
    <row r="42" spans="1:21" x14ac:dyDescent="0.2">
      <c r="J42" s="1"/>
    </row>
    <row r="43" spans="1:21" x14ac:dyDescent="0.2">
      <c r="J43" s="1"/>
    </row>
    <row r="44" spans="1:21" x14ac:dyDescent="0.2">
      <c r="J44" s="1"/>
    </row>
    <row r="45" spans="1:21" x14ac:dyDescent="0.2">
      <c r="J45" s="1"/>
    </row>
    <row r="46" spans="1:21" x14ac:dyDescent="0.2">
      <c r="J46" s="1"/>
    </row>
    <row r="47" spans="1:21" x14ac:dyDescent="0.2">
      <c r="J47" s="1"/>
    </row>
    <row r="48" spans="1:21" x14ac:dyDescent="0.2">
      <c r="J48" s="1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6"/>
  <dimension ref="A1:M34"/>
  <sheetViews>
    <sheetView showGridLines="0" zoomScale="110" zoomScaleNormal="110" workbookViewId="0">
      <selection activeCell="J9" sqref="J9"/>
    </sheetView>
  </sheetViews>
  <sheetFormatPr baseColWidth="10" defaultColWidth="11.42578125" defaultRowHeight="12" x14ac:dyDescent="0.2"/>
  <cols>
    <col min="1" max="1" width="4.85546875" style="2" customWidth="1"/>
    <col min="2" max="2" width="23.85546875" style="1" customWidth="1"/>
    <col min="3" max="3" width="12.5703125" style="1" customWidth="1"/>
    <col min="4" max="4" width="11.42578125" style="1" customWidth="1"/>
    <col min="5" max="5" width="14.140625" style="1" customWidth="1"/>
    <col min="6" max="6" width="12.7109375" style="1" customWidth="1"/>
    <col min="7" max="7" width="14.28515625" style="1" customWidth="1"/>
    <col min="8" max="8" width="16.140625" style="1" customWidth="1"/>
    <col min="9" max="9" width="11.42578125" style="1" customWidth="1"/>
    <col min="10" max="16384" width="11.42578125" style="1"/>
  </cols>
  <sheetData>
    <row r="1" spans="1:11" x14ac:dyDescent="0.2">
      <c r="A1" s="3" t="s">
        <v>0</v>
      </c>
    </row>
    <row r="3" spans="1:11" x14ac:dyDescent="0.2">
      <c r="A3" s="3" t="str">
        <f>A8</f>
        <v>Tabell 2-4-1 - B1 - Barn med hjelpetiltak og omsorgstiltak, med gyldige planer ved periodeslutt pr. 31.12.</v>
      </c>
    </row>
    <row r="4" spans="1:11" x14ac:dyDescent="0.2">
      <c r="A4" s="3"/>
    </row>
    <row r="5" spans="1:11" x14ac:dyDescent="0.2">
      <c r="A5" s="3"/>
    </row>
    <row r="6" spans="1:11" x14ac:dyDescent="0.2">
      <c r="A6" s="3"/>
    </row>
    <row r="8" spans="1:11" s="4" customFormat="1" ht="15.75" thickBot="1" x14ac:dyDescent="0.25">
      <c r="A8" s="99" t="s">
        <v>65</v>
      </c>
    </row>
    <row r="9" spans="1:11" s="4" customFormat="1" ht="75.75" thickBot="1" x14ac:dyDescent="0.3">
      <c r="A9" s="86" t="s">
        <v>2</v>
      </c>
      <c r="B9" s="138" t="s">
        <v>3</v>
      </c>
      <c r="C9" s="86" t="s">
        <v>66</v>
      </c>
      <c r="D9" s="87" t="s">
        <v>67</v>
      </c>
      <c r="E9" s="86" t="s">
        <v>68</v>
      </c>
      <c r="F9" s="87" t="s">
        <v>69</v>
      </c>
      <c r="G9" s="86" t="s">
        <v>70</v>
      </c>
      <c r="H9" s="87" t="s">
        <v>71</v>
      </c>
    </row>
    <row r="10" spans="1:11" ht="14.25" x14ac:dyDescent="0.2">
      <c r="A10" s="275">
        <v>1</v>
      </c>
      <c r="B10" s="276" t="s">
        <v>10</v>
      </c>
      <c r="C10" s="411">
        <v>194</v>
      </c>
      <c r="D10" s="412">
        <v>191</v>
      </c>
      <c r="E10" s="423">
        <f>D10/C10</f>
        <v>0.98453608247422686</v>
      </c>
      <c r="F10" s="411">
        <v>76</v>
      </c>
      <c r="G10" s="412">
        <v>76</v>
      </c>
      <c r="H10" s="434">
        <f>G10/F10</f>
        <v>1</v>
      </c>
    </row>
    <row r="11" spans="1:11" ht="14.25" x14ac:dyDescent="0.2">
      <c r="A11" s="240">
        <v>2</v>
      </c>
      <c r="B11" s="92" t="s">
        <v>11</v>
      </c>
      <c r="C11" s="413">
        <v>200</v>
      </c>
      <c r="D11" s="414">
        <v>200</v>
      </c>
      <c r="E11" s="438">
        <f t="shared" ref="E11:E24" si="0">D11/C11</f>
        <v>1</v>
      </c>
      <c r="F11" s="413">
        <v>62</v>
      </c>
      <c r="G11" s="414">
        <v>62</v>
      </c>
      <c r="H11" s="435">
        <f t="shared" ref="H11:H24" si="1">G11/F11</f>
        <v>1</v>
      </c>
    </row>
    <row r="12" spans="1:11" ht="14.25" x14ac:dyDescent="0.2">
      <c r="A12" s="240">
        <v>3</v>
      </c>
      <c r="B12" s="92" t="s">
        <v>12</v>
      </c>
      <c r="C12" s="413">
        <v>119</v>
      </c>
      <c r="D12" s="414">
        <v>116</v>
      </c>
      <c r="E12" s="438">
        <f t="shared" si="0"/>
        <v>0.97478991596638653</v>
      </c>
      <c r="F12" s="413">
        <v>68</v>
      </c>
      <c r="G12" s="414">
        <v>68</v>
      </c>
      <c r="H12" s="435">
        <f t="shared" si="1"/>
        <v>1</v>
      </c>
      <c r="J12" s="75"/>
      <c r="K12" s="75"/>
    </row>
    <row r="13" spans="1:11" ht="14.25" x14ac:dyDescent="0.2">
      <c r="A13" s="240">
        <v>4</v>
      </c>
      <c r="B13" s="92" t="s">
        <v>13</v>
      </c>
      <c r="C13" s="413">
        <v>85</v>
      </c>
      <c r="D13" s="414">
        <v>85</v>
      </c>
      <c r="E13" s="438">
        <f t="shared" si="0"/>
        <v>1</v>
      </c>
      <c r="F13" s="413">
        <v>24</v>
      </c>
      <c r="G13" s="414">
        <v>24</v>
      </c>
      <c r="H13" s="435">
        <f t="shared" si="1"/>
        <v>1</v>
      </c>
      <c r="J13" s="75"/>
      <c r="K13" s="75"/>
    </row>
    <row r="14" spans="1:11" ht="14.25" x14ac:dyDescent="0.2">
      <c r="A14" s="240">
        <v>5</v>
      </c>
      <c r="B14" s="92" t="s">
        <v>14</v>
      </c>
      <c r="C14" s="413">
        <v>124</v>
      </c>
      <c r="D14" s="414">
        <v>120</v>
      </c>
      <c r="E14" s="438">
        <f t="shared" si="0"/>
        <v>0.967741935483871</v>
      </c>
      <c r="F14" s="413">
        <v>31</v>
      </c>
      <c r="G14" s="414">
        <v>31</v>
      </c>
      <c r="H14" s="435">
        <f t="shared" si="1"/>
        <v>1</v>
      </c>
    </row>
    <row r="15" spans="1:11" ht="14.25" x14ac:dyDescent="0.2">
      <c r="A15" s="240">
        <v>6</v>
      </c>
      <c r="B15" s="92" t="s">
        <v>15</v>
      </c>
      <c r="C15" s="413">
        <v>106</v>
      </c>
      <c r="D15" s="414">
        <v>106</v>
      </c>
      <c r="E15" s="438">
        <f t="shared" si="0"/>
        <v>1</v>
      </c>
      <c r="F15" s="413">
        <v>13</v>
      </c>
      <c r="G15" s="414">
        <v>13</v>
      </c>
      <c r="H15" s="435">
        <f t="shared" si="1"/>
        <v>1</v>
      </c>
    </row>
    <row r="16" spans="1:11" ht="14.25" x14ac:dyDescent="0.2">
      <c r="A16" s="240">
        <v>7</v>
      </c>
      <c r="B16" s="92" t="s">
        <v>16</v>
      </c>
      <c r="C16" s="413">
        <v>68</v>
      </c>
      <c r="D16" s="414">
        <v>67</v>
      </c>
      <c r="E16" s="438">
        <f t="shared" si="0"/>
        <v>0.98529411764705888</v>
      </c>
      <c r="F16" s="413">
        <v>9</v>
      </c>
      <c r="G16" s="414">
        <v>9</v>
      </c>
      <c r="H16" s="435">
        <f t="shared" si="1"/>
        <v>1</v>
      </c>
    </row>
    <row r="17" spans="1:13" ht="14.25" x14ac:dyDescent="0.2">
      <c r="A17" s="240">
        <v>8</v>
      </c>
      <c r="B17" s="92" t="s">
        <v>17</v>
      </c>
      <c r="C17" s="413">
        <v>93</v>
      </c>
      <c r="D17" s="414">
        <v>72</v>
      </c>
      <c r="E17" s="438">
        <f t="shared" si="0"/>
        <v>0.77419354838709675</v>
      </c>
      <c r="F17" s="413">
        <v>11</v>
      </c>
      <c r="G17" s="414">
        <v>11</v>
      </c>
      <c r="H17" s="435">
        <f t="shared" si="1"/>
        <v>1</v>
      </c>
    </row>
    <row r="18" spans="1:13" ht="14.25" x14ac:dyDescent="0.2">
      <c r="A18" s="240">
        <v>9</v>
      </c>
      <c r="B18" s="92" t="s">
        <v>18</v>
      </c>
      <c r="C18" s="413">
        <v>212</v>
      </c>
      <c r="D18" s="414">
        <v>212</v>
      </c>
      <c r="E18" s="438">
        <f t="shared" si="0"/>
        <v>1</v>
      </c>
      <c r="F18" s="413">
        <v>26</v>
      </c>
      <c r="G18" s="414">
        <v>26</v>
      </c>
      <c r="H18" s="435">
        <f t="shared" si="1"/>
        <v>1</v>
      </c>
      <c r="M18" s="1" t="s">
        <v>72</v>
      </c>
    </row>
    <row r="19" spans="1:13" ht="14.25" x14ac:dyDescent="0.2">
      <c r="A19" s="240">
        <v>10</v>
      </c>
      <c r="B19" s="92" t="s">
        <v>19</v>
      </c>
      <c r="C19" s="413">
        <v>188</v>
      </c>
      <c r="D19" s="414">
        <v>159</v>
      </c>
      <c r="E19" s="438">
        <f t="shared" si="0"/>
        <v>0.8457446808510638</v>
      </c>
      <c r="F19" s="413">
        <v>44</v>
      </c>
      <c r="G19" s="414">
        <v>44</v>
      </c>
      <c r="H19" s="435">
        <f t="shared" si="1"/>
        <v>1</v>
      </c>
    </row>
    <row r="20" spans="1:13" ht="14.25" x14ac:dyDescent="0.2">
      <c r="A20" s="240">
        <v>11</v>
      </c>
      <c r="B20" s="92" t="s">
        <v>20</v>
      </c>
      <c r="C20" s="413">
        <v>217</v>
      </c>
      <c r="D20" s="414">
        <v>211</v>
      </c>
      <c r="E20" s="438">
        <f t="shared" si="0"/>
        <v>0.97235023041474655</v>
      </c>
      <c r="F20" s="413">
        <v>47</v>
      </c>
      <c r="G20" s="414">
        <v>47</v>
      </c>
      <c r="H20" s="435">
        <f t="shared" si="1"/>
        <v>1</v>
      </c>
    </row>
    <row r="21" spans="1:13" ht="14.25" x14ac:dyDescent="0.2">
      <c r="A21" s="240">
        <v>12</v>
      </c>
      <c r="B21" s="92" t="s">
        <v>21</v>
      </c>
      <c r="C21" s="413">
        <v>206</v>
      </c>
      <c r="D21" s="414">
        <v>199</v>
      </c>
      <c r="E21" s="438">
        <f t="shared" si="0"/>
        <v>0.96601941747572817</v>
      </c>
      <c r="F21" s="413">
        <v>69</v>
      </c>
      <c r="G21" s="414">
        <v>68</v>
      </c>
      <c r="H21" s="435">
        <f t="shared" si="1"/>
        <v>0.98550724637681164</v>
      </c>
    </row>
    <row r="22" spans="1:13" ht="14.25" x14ac:dyDescent="0.2">
      <c r="A22" s="240">
        <v>13</v>
      </c>
      <c r="B22" s="92" t="s">
        <v>22</v>
      </c>
      <c r="C22" s="413">
        <v>203</v>
      </c>
      <c r="D22" s="414">
        <v>194</v>
      </c>
      <c r="E22" s="438">
        <f t="shared" si="0"/>
        <v>0.95566502463054193</v>
      </c>
      <c r="F22" s="413">
        <v>62</v>
      </c>
      <c r="G22" s="414">
        <v>62</v>
      </c>
      <c r="H22" s="435">
        <f t="shared" si="1"/>
        <v>1</v>
      </c>
    </row>
    <row r="23" spans="1:13" ht="14.25" x14ac:dyDescent="0.2">
      <c r="A23" s="240">
        <v>14</v>
      </c>
      <c r="B23" s="92" t="s">
        <v>23</v>
      </c>
      <c r="C23" s="413">
        <v>99</v>
      </c>
      <c r="D23" s="414">
        <v>93</v>
      </c>
      <c r="E23" s="438">
        <f t="shared" si="0"/>
        <v>0.93939393939393945</v>
      </c>
      <c r="F23" s="413">
        <v>36</v>
      </c>
      <c r="G23" s="414">
        <v>36</v>
      </c>
      <c r="H23" s="435">
        <f t="shared" si="1"/>
        <v>1</v>
      </c>
    </row>
    <row r="24" spans="1:13" ht="13.9" customHeight="1" thickBot="1" x14ac:dyDescent="0.25">
      <c r="A24" s="243">
        <v>15</v>
      </c>
      <c r="B24" s="244" t="s">
        <v>24</v>
      </c>
      <c r="C24" s="415">
        <v>388</v>
      </c>
      <c r="D24" s="416">
        <v>346</v>
      </c>
      <c r="E24" s="439">
        <f t="shared" si="0"/>
        <v>0.89175257731958768</v>
      </c>
      <c r="F24" s="415">
        <v>73</v>
      </c>
      <c r="G24" s="416">
        <v>72</v>
      </c>
      <c r="H24" s="436">
        <f t="shared" si="1"/>
        <v>0.98630136986301364</v>
      </c>
    </row>
    <row r="25" spans="1:13" s="100" customFormat="1" ht="15" x14ac:dyDescent="0.25">
      <c r="A25" s="197"/>
      <c r="B25" s="250" t="s">
        <v>166</v>
      </c>
      <c r="C25" s="437">
        <f>SUM(C10:C24)</f>
        <v>2502</v>
      </c>
      <c r="D25" s="307">
        <f>SUM(D10:D24)</f>
        <v>2371</v>
      </c>
      <c r="E25" s="277">
        <f t="shared" ref="E25" si="2">D25/C25</f>
        <v>0.94764188649080738</v>
      </c>
      <c r="F25" s="440">
        <f>SUM(F10:F24)</f>
        <v>651</v>
      </c>
      <c r="G25" s="441">
        <f>SUM(G10:G24)</f>
        <v>649</v>
      </c>
      <c r="H25" s="277">
        <f t="shared" ref="H25" si="3">G25/F25</f>
        <v>0.99692780337941633</v>
      </c>
    </row>
    <row r="26" spans="1:13" s="126" customFormat="1" ht="14.25" x14ac:dyDescent="0.2">
      <c r="A26" s="192"/>
      <c r="B26" s="200" t="s">
        <v>55</v>
      </c>
      <c r="C26" s="203">
        <v>2694</v>
      </c>
      <c r="D26" s="273">
        <v>2517</v>
      </c>
      <c r="E26" s="205">
        <v>0.9342984409799554</v>
      </c>
      <c r="F26" s="202">
        <v>683</v>
      </c>
      <c r="G26" s="204">
        <v>679</v>
      </c>
      <c r="H26" s="205">
        <v>0.99414348462664714</v>
      </c>
    </row>
    <row r="27" spans="1:13" s="126" customFormat="1" ht="14.25" x14ac:dyDescent="0.2">
      <c r="A27" s="192"/>
      <c r="B27" s="200" t="s">
        <v>56</v>
      </c>
      <c r="C27" s="203">
        <v>2921</v>
      </c>
      <c r="D27" s="273">
        <v>2810</v>
      </c>
      <c r="E27" s="205">
        <v>0.96199931530297844</v>
      </c>
      <c r="F27" s="202">
        <v>701</v>
      </c>
      <c r="G27" s="204">
        <v>701</v>
      </c>
      <c r="H27" s="205">
        <v>1</v>
      </c>
    </row>
    <row r="28" spans="1:13" s="126" customFormat="1" ht="14.25" x14ac:dyDescent="0.2">
      <c r="A28" s="192"/>
      <c r="B28" s="200" t="s">
        <v>57</v>
      </c>
      <c r="C28" s="203">
        <v>2920</v>
      </c>
      <c r="D28" s="273">
        <v>2767</v>
      </c>
      <c r="E28" s="205">
        <v>0.94760273972602738</v>
      </c>
      <c r="F28" s="202">
        <v>732</v>
      </c>
      <c r="G28" s="204">
        <v>724</v>
      </c>
      <c r="H28" s="205">
        <v>0.98907103825136611</v>
      </c>
    </row>
    <row r="29" spans="1:13" s="126" customFormat="1" ht="14.25" x14ac:dyDescent="0.2">
      <c r="A29" s="192"/>
      <c r="B29" s="200" t="s">
        <v>58</v>
      </c>
      <c r="C29" s="203">
        <v>3135</v>
      </c>
      <c r="D29" s="273">
        <v>2873</v>
      </c>
      <c r="E29" s="205">
        <v>0.91642743221690592</v>
      </c>
      <c r="F29" s="202">
        <v>731</v>
      </c>
      <c r="G29" s="204">
        <v>720</v>
      </c>
      <c r="H29" s="205">
        <v>0.98495212038303692</v>
      </c>
    </row>
    <row r="30" spans="1:13" s="126" customFormat="1" ht="14.25" x14ac:dyDescent="0.2">
      <c r="A30" s="192"/>
      <c r="B30" s="200" t="s">
        <v>59</v>
      </c>
      <c r="C30" s="203">
        <v>3162</v>
      </c>
      <c r="D30" s="273">
        <v>2957</v>
      </c>
      <c r="E30" s="205">
        <v>0.93516761543327009</v>
      </c>
      <c r="F30" s="202">
        <v>719</v>
      </c>
      <c r="G30" s="204">
        <v>709</v>
      </c>
      <c r="H30" s="205">
        <v>0.98609179415855353</v>
      </c>
    </row>
    <row r="31" spans="1:13" s="126" customFormat="1" ht="14.25" x14ac:dyDescent="0.2">
      <c r="A31" s="192"/>
      <c r="B31" s="200" t="s">
        <v>60</v>
      </c>
      <c r="C31" s="203">
        <v>3116</v>
      </c>
      <c r="D31" s="273">
        <v>2915</v>
      </c>
      <c r="E31" s="205">
        <v>0.93549422336328625</v>
      </c>
      <c r="F31" s="202">
        <v>719</v>
      </c>
      <c r="G31" s="204">
        <v>713</v>
      </c>
      <c r="H31" s="205">
        <v>0.99165507649513218</v>
      </c>
    </row>
    <row r="32" spans="1:13" s="100" customFormat="1" ht="15" x14ac:dyDescent="0.25">
      <c r="A32" s="192"/>
      <c r="B32" s="200" t="s">
        <v>61</v>
      </c>
      <c r="C32" s="203">
        <v>2960</v>
      </c>
      <c r="D32" s="273">
        <v>2789</v>
      </c>
      <c r="E32" s="205">
        <v>0.94222972972972974</v>
      </c>
      <c r="F32" s="202">
        <v>742</v>
      </c>
      <c r="G32" s="204">
        <v>738</v>
      </c>
      <c r="H32" s="205">
        <v>0.99460916442048519</v>
      </c>
    </row>
    <row r="33" spans="1:8" s="100" customFormat="1" ht="15" x14ac:dyDescent="0.25">
      <c r="A33" s="192"/>
      <c r="B33" s="200" t="s">
        <v>62</v>
      </c>
      <c r="C33" s="203">
        <v>2894</v>
      </c>
      <c r="D33" s="273">
        <v>2702</v>
      </c>
      <c r="E33" s="205">
        <v>0.93365583966827925</v>
      </c>
      <c r="F33" s="202">
        <v>729</v>
      </c>
      <c r="G33" s="204">
        <v>712</v>
      </c>
      <c r="H33" s="205">
        <v>0.97668038408779145</v>
      </c>
    </row>
    <row r="34" spans="1:8" s="100" customFormat="1" ht="15.75" thickBot="1" x14ac:dyDescent="0.3">
      <c r="A34" s="220"/>
      <c r="B34" s="221" t="s">
        <v>73</v>
      </c>
      <c r="C34" s="222">
        <v>3076</v>
      </c>
      <c r="D34" s="274">
        <v>2871</v>
      </c>
      <c r="E34" s="224">
        <v>0.93335500650195058</v>
      </c>
      <c r="F34" s="225">
        <v>708</v>
      </c>
      <c r="G34" s="223">
        <v>697</v>
      </c>
      <c r="H34" s="224">
        <v>0.9844632768361582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C00000"/>
  </sheetPr>
  <dimension ref="A1:AZ148"/>
  <sheetViews>
    <sheetView showGridLines="0" topLeftCell="V4" zoomScaleNormal="100" workbookViewId="0">
      <selection activeCell="AI19" sqref="AI19"/>
    </sheetView>
  </sheetViews>
  <sheetFormatPr baseColWidth="10" defaultColWidth="11.42578125" defaultRowHeight="14.25" x14ac:dyDescent="0.2"/>
  <cols>
    <col min="1" max="1" width="4.85546875" style="127" customWidth="1"/>
    <col min="2" max="2" width="25.140625" style="126" customWidth="1"/>
    <col min="3" max="3" width="7.7109375" style="126" customWidth="1"/>
    <col min="4" max="4" width="10.7109375" style="126" customWidth="1"/>
    <col min="5" max="5" width="7.42578125" style="126" hidden="1" customWidth="1"/>
    <col min="6" max="6" width="7.5703125" style="126" customWidth="1"/>
    <col min="7" max="7" width="7.42578125" style="126" hidden="1" customWidth="1"/>
    <col min="8" max="8" width="7.5703125" style="127" hidden="1" customWidth="1"/>
    <col min="9" max="9" width="9.140625" style="126" bestFit="1" customWidth="1"/>
    <col min="10" max="10" width="7.28515625" style="126" hidden="1" customWidth="1"/>
    <col min="11" max="11" width="7.28515625" style="127" hidden="1" customWidth="1"/>
    <col min="12" max="12" width="7.28515625" style="127" customWidth="1"/>
    <col min="13" max="13" width="8.5703125" style="126" customWidth="1"/>
    <col min="14" max="14" width="7.5703125" style="126" hidden="1" customWidth="1"/>
    <col min="15" max="15" width="5.5703125" style="127" hidden="1" customWidth="1"/>
    <col min="16" max="16" width="7.140625" style="126" customWidth="1"/>
    <col min="17" max="17" width="7.140625" style="126" hidden="1" customWidth="1"/>
    <col min="18" max="18" width="5.28515625" style="127" hidden="1" customWidth="1"/>
    <col min="19" max="21" width="9" style="127" customWidth="1"/>
    <col min="22" max="22" width="7.5703125" style="126" customWidth="1"/>
    <col min="23" max="23" width="4.85546875" style="127" customWidth="1"/>
    <col min="24" max="24" width="21.85546875" style="126" customWidth="1"/>
    <col min="25" max="25" width="7.5703125" style="126" customWidth="1"/>
    <col min="26" max="26" width="9.7109375" style="126" customWidth="1"/>
    <col min="27" max="27" width="8" style="126" hidden="1" customWidth="1"/>
    <col min="28" max="28" width="7" style="126" customWidth="1"/>
    <col min="29" max="29" width="7.85546875" style="126" hidden="1" customWidth="1"/>
    <col min="30" max="30" width="9.5703125" style="126" customWidth="1"/>
    <col min="31" max="31" width="8.85546875" style="126" bestFit="1" customWidth="1"/>
    <col min="32" max="32" width="7.85546875" style="126" hidden="1" customWidth="1"/>
    <col min="33" max="33" width="10.140625" style="126" customWidth="1"/>
    <col min="34" max="34" width="8.7109375" style="126" customWidth="1"/>
    <col min="35" max="35" width="8.140625" style="126" customWidth="1"/>
    <col min="36" max="36" width="7.5703125" style="126" customWidth="1"/>
    <col min="37" max="37" width="7.85546875" style="126" hidden="1" customWidth="1"/>
    <col min="38" max="38" width="10.140625" style="126" customWidth="1"/>
    <col min="39" max="39" width="7.140625" style="126" customWidth="1"/>
    <col min="40" max="40" width="7.85546875" style="126" hidden="1" customWidth="1"/>
    <col min="41" max="41" width="8.7109375" style="126" customWidth="1"/>
    <col min="42" max="42" width="11.42578125" style="126" customWidth="1"/>
    <col min="43" max="16384" width="11.42578125" style="126"/>
  </cols>
  <sheetData>
    <row r="1" spans="1:44" x14ac:dyDescent="0.2">
      <c r="A1" s="125" t="s">
        <v>74</v>
      </c>
      <c r="B1" s="125"/>
      <c r="V1" s="485" t="s">
        <v>0</v>
      </c>
    </row>
    <row r="2" spans="1:44" x14ac:dyDescent="0.2">
      <c r="A2" s="128" t="s">
        <v>0</v>
      </c>
      <c r="V2" s="486"/>
      <c r="W2" s="128"/>
    </row>
    <row r="3" spans="1:44" x14ac:dyDescent="0.2">
      <c r="V3" s="485" t="str">
        <f>W9</f>
        <v xml:space="preserve">Tabell 2-4-2 - B1 - Barn med tiltak i barnevernet etter alder og type tiltak  - sum alle aldre - i perioden 01.01 - 31.12  </v>
      </c>
    </row>
    <row r="4" spans="1:44" x14ac:dyDescent="0.2">
      <c r="A4" s="129" t="s">
        <v>75</v>
      </c>
      <c r="B4" s="130"/>
      <c r="C4" s="130"/>
      <c r="D4" s="130"/>
      <c r="E4" s="130"/>
      <c r="F4" s="130"/>
      <c r="G4" s="130"/>
      <c r="H4" s="131"/>
      <c r="I4" s="130"/>
      <c r="J4" s="130"/>
      <c r="K4" s="131"/>
      <c r="L4" s="131"/>
      <c r="W4" s="128"/>
    </row>
    <row r="5" spans="1:44" x14ac:dyDescent="0.2">
      <c r="A5" s="128"/>
      <c r="V5" s="485" t="s">
        <v>74</v>
      </c>
      <c r="W5" s="128"/>
    </row>
    <row r="6" spans="1:44" x14ac:dyDescent="0.2">
      <c r="A6" s="128"/>
      <c r="W6" s="128"/>
    </row>
    <row r="8" spans="1:44" x14ac:dyDescent="0.2">
      <c r="AQ8" s="126" t="s">
        <v>76</v>
      </c>
    </row>
    <row r="9" spans="1:44" s="132" customFormat="1" ht="33" customHeight="1" thickBot="1" x14ac:dyDescent="0.3">
      <c r="A9" s="530" t="s">
        <v>77</v>
      </c>
      <c r="B9" s="530"/>
      <c r="C9" s="530"/>
      <c r="D9" s="530"/>
      <c r="E9" s="530"/>
      <c r="F9" s="530"/>
      <c r="G9" s="530"/>
      <c r="H9" s="530"/>
      <c r="I9" s="530"/>
      <c r="J9" s="530"/>
      <c r="K9" s="530"/>
      <c r="L9" s="530"/>
      <c r="M9" s="530"/>
      <c r="N9" s="530"/>
      <c r="O9" s="530"/>
      <c r="P9" s="530"/>
      <c r="W9" s="99" t="s">
        <v>78</v>
      </c>
      <c r="AQ9" s="132" t="s">
        <v>79</v>
      </c>
    </row>
    <row r="10" spans="1:44" s="132" customFormat="1" ht="125.25" customHeight="1" thickBot="1" x14ac:dyDescent="0.3">
      <c r="A10" s="230" t="s">
        <v>2</v>
      </c>
      <c r="B10" s="231" t="s">
        <v>3</v>
      </c>
      <c r="C10" s="232" t="s">
        <v>80</v>
      </c>
      <c r="D10" s="233" t="s">
        <v>81</v>
      </c>
      <c r="E10" s="234" t="s">
        <v>82</v>
      </c>
      <c r="F10" s="233" t="s">
        <v>83</v>
      </c>
      <c r="G10" s="235" t="s">
        <v>82</v>
      </c>
      <c r="H10" s="234" t="s">
        <v>84</v>
      </c>
      <c r="I10" s="135" t="s">
        <v>85</v>
      </c>
      <c r="J10" s="236" t="s">
        <v>82</v>
      </c>
      <c r="K10" s="234" t="s">
        <v>86</v>
      </c>
      <c r="L10" s="237" t="s">
        <v>87</v>
      </c>
      <c r="M10" s="233" t="s">
        <v>88</v>
      </c>
      <c r="N10" s="235" t="s">
        <v>82</v>
      </c>
      <c r="O10" s="234" t="s">
        <v>89</v>
      </c>
      <c r="P10" s="238" t="s">
        <v>90</v>
      </c>
      <c r="Q10" s="136" t="s">
        <v>82</v>
      </c>
      <c r="R10" s="87" t="s">
        <v>91</v>
      </c>
      <c r="T10" s="132" t="s">
        <v>92</v>
      </c>
      <c r="W10" s="84" t="s">
        <v>2</v>
      </c>
      <c r="X10" s="85" t="s">
        <v>3</v>
      </c>
      <c r="Y10" s="133" t="s">
        <v>80</v>
      </c>
      <c r="Z10" s="86" t="s">
        <v>81</v>
      </c>
      <c r="AA10" s="87" t="s">
        <v>82</v>
      </c>
      <c r="AB10" s="86" t="s">
        <v>83</v>
      </c>
      <c r="AC10" s="134" t="s">
        <v>82</v>
      </c>
      <c r="AD10" s="87" t="s">
        <v>84</v>
      </c>
      <c r="AE10" s="135" t="s">
        <v>85</v>
      </c>
      <c r="AF10" s="134" t="s">
        <v>82</v>
      </c>
      <c r="AG10" s="138" t="s">
        <v>93</v>
      </c>
      <c r="AH10" s="135" t="s">
        <v>87</v>
      </c>
      <c r="AI10" s="137" t="s">
        <v>94</v>
      </c>
      <c r="AJ10" s="86" t="s">
        <v>88</v>
      </c>
      <c r="AK10" s="134" t="s">
        <v>82</v>
      </c>
      <c r="AL10" s="87" t="s">
        <v>89</v>
      </c>
      <c r="AM10" s="86" t="s">
        <v>90</v>
      </c>
      <c r="AN10" s="134" t="s">
        <v>82</v>
      </c>
      <c r="AO10" s="87" t="s">
        <v>91</v>
      </c>
      <c r="AQ10" s="133" t="s">
        <v>95</v>
      </c>
      <c r="AR10" s="132" t="s">
        <v>96</v>
      </c>
    </row>
    <row r="11" spans="1:44" ht="15" thickBot="1" x14ac:dyDescent="0.25">
      <c r="A11" s="239">
        <v>1</v>
      </c>
      <c r="B11" s="89" t="s">
        <v>10</v>
      </c>
      <c r="C11" s="361">
        <f t="shared" ref="C11:P11" si="0">C40+C68+C97+C125</f>
        <v>332</v>
      </c>
      <c r="D11" s="362">
        <f t="shared" si="0"/>
        <v>179</v>
      </c>
      <c r="E11" s="362" t="e">
        <f t="shared" si="0"/>
        <v>#REF!</v>
      </c>
      <c r="F11" s="362">
        <f t="shared" si="0"/>
        <v>103</v>
      </c>
      <c r="G11" s="362" t="e">
        <f t="shared" si="0"/>
        <v>#REF!</v>
      </c>
      <c r="H11" s="362" t="e">
        <f t="shared" si="0"/>
        <v>#REF!</v>
      </c>
      <c r="I11" s="362">
        <f t="shared" si="0"/>
        <v>8</v>
      </c>
      <c r="J11" s="362" t="e">
        <f t="shared" si="0"/>
        <v>#REF!</v>
      </c>
      <c r="K11" s="362" t="e">
        <f t="shared" si="0"/>
        <v>#REF!</v>
      </c>
      <c r="L11" s="362">
        <f t="shared" si="0"/>
        <v>4</v>
      </c>
      <c r="M11" s="362">
        <f t="shared" si="0"/>
        <v>14</v>
      </c>
      <c r="N11" s="362" t="e">
        <f t="shared" si="0"/>
        <v>#REF!</v>
      </c>
      <c r="O11" s="362" t="e">
        <f t="shared" si="0"/>
        <v>#REF!</v>
      </c>
      <c r="P11" s="363">
        <f t="shared" si="0"/>
        <v>24</v>
      </c>
      <c r="Q11" s="140" t="e">
        <v>#REF!</v>
      </c>
      <c r="R11" s="141" t="e">
        <v>#REF!</v>
      </c>
      <c r="W11" s="88">
        <v>1</v>
      </c>
      <c r="X11" s="89" t="s">
        <v>10</v>
      </c>
      <c r="Y11" s="467">
        <v>434</v>
      </c>
      <c r="Z11" s="139">
        <v>268</v>
      </c>
      <c r="AA11" s="215" t="e">
        <v>#REF!</v>
      </c>
      <c r="AB11" s="467">
        <v>106</v>
      </c>
      <c r="AC11" s="90"/>
      <c r="AD11" s="139">
        <v>35241</v>
      </c>
      <c r="AE11" s="467">
        <v>20</v>
      </c>
      <c r="AF11" s="90"/>
      <c r="AG11" s="139">
        <v>6779</v>
      </c>
      <c r="AH11" s="467">
        <v>8</v>
      </c>
      <c r="AI11" s="139">
        <v>1686</v>
      </c>
      <c r="AJ11" s="467">
        <v>21</v>
      </c>
      <c r="AK11" s="90"/>
      <c r="AL11" s="139">
        <v>4249</v>
      </c>
      <c r="AM11" s="467">
        <v>34</v>
      </c>
      <c r="AN11" s="90"/>
      <c r="AO11" s="139">
        <v>9625</v>
      </c>
      <c r="AQ11" s="139">
        <f>Z11+AB11+AE11+AH11+AJ11+AM11</f>
        <v>457</v>
      </c>
      <c r="AR11" s="126">
        <f>Y11-AQ11</f>
        <v>-23</v>
      </c>
    </row>
    <row r="12" spans="1:44" ht="15" thickBot="1" x14ac:dyDescent="0.25">
      <c r="A12" s="240">
        <v>2</v>
      </c>
      <c r="B12" s="92" t="s">
        <v>11</v>
      </c>
      <c r="C12" s="364">
        <f t="shared" ref="C12:P12" si="1">C41+C69+C98+C126</f>
        <v>305</v>
      </c>
      <c r="D12" s="365">
        <f t="shared" si="1"/>
        <v>199</v>
      </c>
      <c r="E12" s="365" t="e">
        <f t="shared" si="1"/>
        <v>#REF!</v>
      </c>
      <c r="F12" s="365">
        <f t="shared" si="1"/>
        <v>65</v>
      </c>
      <c r="G12" s="365" t="e">
        <f t="shared" si="1"/>
        <v>#REF!</v>
      </c>
      <c r="H12" s="365" t="e">
        <f t="shared" si="1"/>
        <v>#REF!</v>
      </c>
      <c r="I12" s="365">
        <f t="shared" si="1"/>
        <v>12</v>
      </c>
      <c r="J12" s="365" t="e">
        <f t="shared" si="1"/>
        <v>#REF!</v>
      </c>
      <c r="K12" s="365" t="e">
        <f t="shared" si="1"/>
        <v>#REF!</v>
      </c>
      <c r="L12" s="365">
        <f t="shared" si="1"/>
        <v>4</v>
      </c>
      <c r="M12" s="365">
        <f t="shared" si="1"/>
        <v>8</v>
      </c>
      <c r="N12" s="365" t="e">
        <f t="shared" si="1"/>
        <v>#REF!</v>
      </c>
      <c r="O12" s="365" t="e">
        <f t="shared" si="1"/>
        <v>#REF!</v>
      </c>
      <c r="P12" s="366">
        <f t="shared" si="1"/>
        <v>17</v>
      </c>
      <c r="Q12" s="143" t="e">
        <v>#REF!</v>
      </c>
      <c r="R12" s="144" t="e">
        <v>#REF!</v>
      </c>
      <c r="W12" s="91">
        <v>2</v>
      </c>
      <c r="X12" s="92" t="s">
        <v>11</v>
      </c>
      <c r="Y12" s="203">
        <v>404</v>
      </c>
      <c r="Z12" s="273">
        <v>304</v>
      </c>
      <c r="AA12" s="282" t="e">
        <v>#REF!</v>
      </c>
      <c r="AB12" s="203">
        <v>72</v>
      </c>
      <c r="AC12" s="280"/>
      <c r="AD12" s="273">
        <v>23682</v>
      </c>
      <c r="AE12" s="203">
        <v>15</v>
      </c>
      <c r="AF12" s="280"/>
      <c r="AG12" s="273">
        <v>3819</v>
      </c>
      <c r="AH12" s="203">
        <v>12</v>
      </c>
      <c r="AI12" s="273">
        <v>1436</v>
      </c>
      <c r="AJ12" s="203">
        <v>17</v>
      </c>
      <c r="AK12" s="280"/>
      <c r="AL12" s="273">
        <v>3509</v>
      </c>
      <c r="AM12" s="203">
        <v>20</v>
      </c>
      <c r="AN12" s="280"/>
      <c r="AO12" s="273">
        <v>5723</v>
      </c>
      <c r="AQ12" s="139">
        <f t="shared" ref="AQ12:AQ25" si="2">Z12+AB12+AE12+AH12+AJ12+AM12</f>
        <v>440</v>
      </c>
      <c r="AR12" s="126">
        <f t="shared" ref="AR12:AR25" si="3">Y12-AQ12</f>
        <v>-36</v>
      </c>
    </row>
    <row r="13" spans="1:44" ht="15" thickBot="1" x14ac:dyDescent="0.25">
      <c r="A13" s="240">
        <v>3</v>
      </c>
      <c r="B13" s="92" t="s">
        <v>12</v>
      </c>
      <c r="C13" s="364">
        <f t="shared" ref="C13:P13" si="4">C42+C70+C99+C127</f>
        <v>216</v>
      </c>
      <c r="D13" s="365">
        <f t="shared" si="4"/>
        <v>111</v>
      </c>
      <c r="E13" s="365" t="e">
        <f t="shared" si="4"/>
        <v>#REF!</v>
      </c>
      <c r="F13" s="365">
        <f t="shared" si="4"/>
        <v>76</v>
      </c>
      <c r="G13" s="365" t="e">
        <f t="shared" si="4"/>
        <v>#REF!</v>
      </c>
      <c r="H13" s="365" t="e">
        <f t="shared" si="4"/>
        <v>#REF!</v>
      </c>
      <c r="I13" s="365">
        <f t="shared" si="4"/>
        <v>3</v>
      </c>
      <c r="J13" s="365" t="e">
        <f t="shared" si="4"/>
        <v>#REF!</v>
      </c>
      <c r="K13" s="365" t="e">
        <f t="shared" si="4"/>
        <v>#REF!</v>
      </c>
      <c r="L13" s="365">
        <f t="shared" si="4"/>
        <v>1</v>
      </c>
      <c r="M13" s="365">
        <f t="shared" si="4"/>
        <v>6</v>
      </c>
      <c r="N13" s="365" t="e">
        <f t="shared" si="4"/>
        <v>#REF!</v>
      </c>
      <c r="O13" s="365" t="e">
        <f t="shared" si="4"/>
        <v>#REF!</v>
      </c>
      <c r="P13" s="366">
        <f t="shared" si="4"/>
        <v>19</v>
      </c>
      <c r="Q13" s="143" t="e">
        <v>#REF!</v>
      </c>
      <c r="R13" s="144" t="e">
        <v>#REF!</v>
      </c>
      <c r="W13" s="91">
        <v>3</v>
      </c>
      <c r="X13" s="92" t="s">
        <v>12</v>
      </c>
      <c r="Y13" s="203">
        <v>272</v>
      </c>
      <c r="Z13" s="273">
        <v>166</v>
      </c>
      <c r="AA13" s="282" t="e">
        <v>#REF!</v>
      </c>
      <c r="AB13" s="203">
        <v>72</v>
      </c>
      <c r="AC13" s="280"/>
      <c r="AD13" s="273">
        <v>25105</v>
      </c>
      <c r="AE13" s="203">
        <v>9</v>
      </c>
      <c r="AF13" s="280"/>
      <c r="AG13" s="273">
        <v>3285</v>
      </c>
      <c r="AH13" s="203">
        <v>3</v>
      </c>
      <c r="AI13" s="273">
        <v>53</v>
      </c>
      <c r="AJ13" s="203">
        <v>8</v>
      </c>
      <c r="AK13" s="280"/>
      <c r="AL13" s="273">
        <v>1913</v>
      </c>
      <c r="AM13" s="203">
        <v>26</v>
      </c>
      <c r="AN13" s="280"/>
      <c r="AO13" s="273">
        <v>7827</v>
      </c>
      <c r="AQ13" s="139">
        <f t="shared" si="2"/>
        <v>284</v>
      </c>
      <c r="AR13" s="126">
        <f t="shared" si="3"/>
        <v>-12</v>
      </c>
    </row>
    <row r="14" spans="1:44" ht="15.75" customHeight="1" thickBot="1" x14ac:dyDescent="0.25">
      <c r="A14" s="240">
        <v>4</v>
      </c>
      <c r="B14" s="92" t="s">
        <v>13</v>
      </c>
      <c r="C14" s="364">
        <f t="shared" ref="C14:P14" si="5">C43+C71+C100+C128</f>
        <v>109</v>
      </c>
      <c r="D14" s="365">
        <f t="shared" si="5"/>
        <v>57</v>
      </c>
      <c r="E14" s="365" t="e">
        <f t="shared" si="5"/>
        <v>#REF!</v>
      </c>
      <c r="F14" s="365">
        <f t="shared" si="5"/>
        <v>31</v>
      </c>
      <c r="G14" s="365" t="e">
        <f t="shared" si="5"/>
        <v>#REF!</v>
      </c>
      <c r="H14" s="365" t="e">
        <f t="shared" si="5"/>
        <v>#REF!</v>
      </c>
      <c r="I14" s="365">
        <f t="shared" si="5"/>
        <v>0</v>
      </c>
      <c r="J14" s="365" t="e">
        <f t="shared" si="5"/>
        <v>#REF!</v>
      </c>
      <c r="K14" s="365" t="e">
        <f t="shared" si="5"/>
        <v>#REF!</v>
      </c>
      <c r="L14" s="365">
        <f t="shared" si="5"/>
        <v>3</v>
      </c>
      <c r="M14" s="365">
        <f t="shared" si="5"/>
        <v>3</v>
      </c>
      <c r="N14" s="365" t="e">
        <f t="shared" si="5"/>
        <v>#REF!</v>
      </c>
      <c r="O14" s="365" t="e">
        <f t="shared" si="5"/>
        <v>#REF!</v>
      </c>
      <c r="P14" s="366">
        <f t="shared" si="5"/>
        <v>15</v>
      </c>
      <c r="Q14" s="143" t="e">
        <v>#REF!</v>
      </c>
      <c r="R14" s="144" t="e">
        <v>#REF!</v>
      </c>
      <c r="W14" s="91">
        <v>4</v>
      </c>
      <c r="X14" s="92" t="s">
        <v>13</v>
      </c>
      <c r="Y14" s="203">
        <v>149</v>
      </c>
      <c r="Z14" s="273">
        <v>97</v>
      </c>
      <c r="AA14" s="282" t="e">
        <v>#REF!</v>
      </c>
      <c r="AB14" s="203">
        <v>32</v>
      </c>
      <c r="AC14" s="280"/>
      <c r="AD14" s="273">
        <v>11375</v>
      </c>
      <c r="AE14" s="203">
        <v>0</v>
      </c>
      <c r="AF14" s="280"/>
      <c r="AG14" s="273">
        <v>0</v>
      </c>
      <c r="AH14" s="203">
        <v>3</v>
      </c>
      <c r="AI14" s="273">
        <v>464</v>
      </c>
      <c r="AJ14" s="203">
        <v>7</v>
      </c>
      <c r="AK14" s="280"/>
      <c r="AL14" s="273">
        <v>975</v>
      </c>
      <c r="AM14" s="203">
        <v>18</v>
      </c>
      <c r="AN14" s="280"/>
      <c r="AO14" s="273">
        <v>4292</v>
      </c>
      <c r="AQ14" s="139">
        <f t="shared" si="2"/>
        <v>157</v>
      </c>
      <c r="AR14" s="126">
        <f t="shared" si="3"/>
        <v>-8</v>
      </c>
    </row>
    <row r="15" spans="1:44" ht="15" thickBot="1" x14ac:dyDescent="0.25">
      <c r="A15" s="240">
        <v>5</v>
      </c>
      <c r="B15" s="92" t="s">
        <v>14</v>
      </c>
      <c r="C15" s="364">
        <f t="shared" ref="C15:P15" si="6">C44+C72+C101+C129</f>
        <v>124</v>
      </c>
      <c r="D15" s="365">
        <f t="shared" si="6"/>
        <v>77</v>
      </c>
      <c r="E15" s="365" t="e">
        <f t="shared" si="6"/>
        <v>#REF!</v>
      </c>
      <c r="F15" s="365">
        <f t="shared" si="6"/>
        <v>26</v>
      </c>
      <c r="G15" s="365" t="e">
        <f t="shared" si="6"/>
        <v>#REF!</v>
      </c>
      <c r="H15" s="365" t="e">
        <f t="shared" si="6"/>
        <v>#REF!</v>
      </c>
      <c r="I15" s="365">
        <f t="shared" si="6"/>
        <v>4</v>
      </c>
      <c r="J15" s="365" t="e">
        <f t="shared" si="6"/>
        <v>#REF!</v>
      </c>
      <c r="K15" s="365" t="e">
        <f t="shared" si="6"/>
        <v>#REF!</v>
      </c>
      <c r="L15" s="365">
        <f t="shared" si="6"/>
        <v>6</v>
      </c>
      <c r="M15" s="365">
        <f t="shared" si="6"/>
        <v>4</v>
      </c>
      <c r="N15" s="365" t="e">
        <f t="shared" si="6"/>
        <v>#REF!</v>
      </c>
      <c r="O15" s="365" t="e">
        <f t="shared" si="6"/>
        <v>#REF!</v>
      </c>
      <c r="P15" s="366">
        <f t="shared" si="6"/>
        <v>7</v>
      </c>
      <c r="Q15" s="143" t="e">
        <v>#REF!</v>
      </c>
      <c r="R15" s="144" t="e">
        <v>#REF!</v>
      </c>
      <c r="W15" s="91">
        <v>5</v>
      </c>
      <c r="X15" s="92" t="s">
        <v>14</v>
      </c>
      <c r="Y15" s="203">
        <v>224</v>
      </c>
      <c r="Z15" s="273">
        <v>169</v>
      </c>
      <c r="AA15" s="282" t="e">
        <v>#REF!</v>
      </c>
      <c r="AB15" s="203">
        <v>30</v>
      </c>
      <c r="AC15" s="280"/>
      <c r="AD15" s="273">
        <v>9536</v>
      </c>
      <c r="AE15" s="203">
        <v>10</v>
      </c>
      <c r="AF15" s="280"/>
      <c r="AG15" s="273">
        <v>2400</v>
      </c>
      <c r="AH15" s="203">
        <v>11</v>
      </c>
      <c r="AI15" s="273">
        <v>1759</v>
      </c>
      <c r="AJ15" s="203">
        <v>15</v>
      </c>
      <c r="AK15" s="280"/>
      <c r="AL15" s="273">
        <v>1400</v>
      </c>
      <c r="AM15" s="203">
        <v>15</v>
      </c>
      <c r="AN15" s="280"/>
      <c r="AO15" s="273">
        <v>4269</v>
      </c>
      <c r="AQ15" s="139">
        <f t="shared" si="2"/>
        <v>250</v>
      </c>
      <c r="AR15" s="126">
        <f t="shared" si="3"/>
        <v>-26</v>
      </c>
    </row>
    <row r="16" spans="1:44" ht="15" thickBot="1" x14ac:dyDescent="0.25">
      <c r="A16" s="240">
        <v>6</v>
      </c>
      <c r="B16" s="92" t="s">
        <v>15</v>
      </c>
      <c r="C16" s="364">
        <f t="shared" ref="C16:P16" si="7">C45+C73+C102+C130</f>
        <v>127</v>
      </c>
      <c r="D16" s="365">
        <f t="shared" si="7"/>
        <v>107</v>
      </c>
      <c r="E16" s="365" t="e">
        <f t="shared" si="7"/>
        <v>#REF!</v>
      </c>
      <c r="F16" s="365">
        <f t="shared" si="7"/>
        <v>9</v>
      </c>
      <c r="G16" s="365" t="e">
        <f t="shared" si="7"/>
        <v>#REF!</v>
      </c>
      <c r="H16" s="365" t="e">
        <f t="shared" si="7"/>
        <v>#REF!</v>
      </c>
      <c r="I16" s="365">
        <f t="shared" si="7"/>
        <v>1</v>
      </c>
      <c r="J16" s="365" t="e">
        <f t="shared" si="7"/>
        <v>#REF!</v>
      </c>
      <c r="K16" s="365" t="e">
        <f t="shared" si="7"/>
        <v>#REF!</v>
      </c>
      <c r="L16" s="365">
        <f t="shared" si="7"/>
        <v>4</v>
      </c>
      <c r="M16" s="365">
        <f t="shared" si="7"/>
        <v>4</v>
      </c>
      <c r="N16" s="365" t="e">
        <f t="shared" si="7"/>
        <v>#REF!</v>
      </c>
      <c r="O16" s="365" t="e">
        <f t="shared" si="7"/>
        <v>#REF!</v>
      </c>
      <c r="P16" s="366">
        <f t="shared" si="7"/>
        <v>6</v>
      </c>
      <c r="Q16" s="143" t="e">
        <v>#REF!</v>
      </c>
      <c r="R16" s="144" t="e">
        <v>#REF!</v>
      </c>
      <c r="W16" s="91">
        <v>6</v>
      </c>
      <c r="X16" s="92" t="s">
        <v>15</v>
      </c>
      <c r="Y16" s="203">
        <v>172</v>
      </c>
      <c r="Z16" s="273">
        <v>149</v>
      </c>
      <c r="AA16" s="282" t="e">
        <v>#REF!</v>
      </c>
      <c r="AB16" s="203">
        <v>10</v>
      </c>
      <c r="AC16" s="280"/>
      <c r="AD16" s="273">
        <v>2654</v>
      </c>
      <c r="AE16" s="203">
        <v>5</v>
      </c>
      <c r="AF16" s="280"/>
      <c r="AG16" s="273">
        <v>558</v>
      </c>
      <c r="AH16" s="203">
        <v>5</v>
      </c>
      <c r="AI16" s="273">
        <v>1487</v>
      </c>
      <c r="AJ16" s="203">
        <v>10</v>
      </c>
      <c r="AK16" s="280"/>
      <c r="AL16" s="273">
        <v>2056</v>
      </c>
      <c r="AM16" s="203">
        <v>7</v>
      </c>
      <c r="AN16" s="280"/>
      <c r="AO16" s="273">
        <v>2086</v>
      </c>
      <c r="AQ16" s="139">
        <f t="shared" si="2"/>
        <v>186</v>
      </c>
      <c r="AR16" s="126">
        <f t="shared" si="3"/>
        <v>-14</v>
      </c>
    </row>
    <row r="17" spans="1:46" ht="15" thickBot="1" x14ac:dyDescent="0.25">
      <c r="A17" s="240">
        <v>7</v>
      </c>
      <c r="B17" s="92" t="s">
        <v>16</v>
      </c>
      <c r="C17" s="364">
        <f t="shared" ref="C17:P17" si="8">C46+C74+C103+C131</f>
        <v>99</v>
      </c>
      <c r="D17" s="365">
        <f t="shared" si="8"/>
        <v>69</v>
      </c>
      <c r="E17" s="365" t="e">
        <f t="shared" si="8"/>
        <v>#REF!</v>
      </c>
      <c r="F17" s="365">
        <f t="shared" si="8"/>
        <v>14</v>
      </c>
      <c r="G17" s="365" t="e">
        <f t="shared" si="8"/>
        <v>#REF!</v>
      </c>
      <c r="H17" s="365" t="e">
        <f t="shared" si="8"/>
        <v>#REF!</v>
      </c>
      <c r="I17" s="365">
        <f t="shared" si="8"/>
        <v>1</v>
      </c>
      <c r="J17" s="365" t="e">
        <f t="shared" si="8"/>
        <v>#REF!</v>
      </c>
      <c r="K17" s="365" t="e">
        <f t="shared" si="8"/>
        <v>#REF!</v>
      </c>
      <c r="L17" s="365">
        <f t="shared" si="8"/>
        <v>0</v>
      </c>
      <c r="M17" s="365">
        <f t="shared" si="8"/>
        <v>4</v>
      </c>
      <c r="N17" s="365" t="e">
        <f t="shared" si="8"/>
        <v>#REF!</v>
      </c>
      <c r="O17" s="365" t="e">
        <f t="shared" si="8"/>
        <v>#REF!</v>
      </c>
      <c r="P17" s="366">
        <f t="shared" si="8"/>
        <v>11</v>
      </c>
      <c r="Q17" s="143" t="e">
        <v>#REF!</v>
      </c>
      <c r="R17" s="144" t="e">
        <v>#REF!</v>
      </c>
      <c r="W17" s="91">
        <v>7</v>
      </c>
      <c r="X17" s="92" t="s">
        <v>16</v>
      </c>
      <c r="Y17" s="203">
        <v>151</v>
      </c>
      <c r="Z17" s="273">
        <v>123</v>
      </c>
      <c r="AA17" s="282" t="e">
        <v>#REF!</v>
      </c>
      <c r="AB17" s="203">
        <v>17</v>
      </c>
      <c r="AC17" s="280"/>
      <c r="AD17" s="273">
        <v>5536</v>
      </c>
      <c r="AE17" s="203">
        <v>1</v>
      </c>
      <c r="AF17" s="280"/>
      <c r="AG17" s="273">
        <v>365</v>
      </c>
      <c r="AH17" s="203">
        <v>1</v>
      </c>
      <c r="AI17" s="273">
        <v>65</v>
      </c>
      <c r="AJ17" s="203">
        <v>5</v>
      </c>
      <c r="AK17" s="280"/>
      <c r="AL17" s="273">
        <v>1252</v>
      </c>
      <c r="AM17" s="203">
        <v>11</v>
      </c>
      <c r="AN17" s="280"/>
      <c r="AO17" s="273">
        <v>3437</v>
      </c>
      <c r="AQ17" s="139">
        <f t="shared" si="2"/>
        <v>158</v>
      </c>
      <c r="AR17" s="126">
        <f t="shared" si="3"/>
        <v>-7</v>
      </c>
    </row>
    <row r="18" spans="1:46" ht="15" thickBot="1" x14ac:dyDescent="0.25">
      <c r="A18" s="240">
        <v>8</v>
      </c>
      <c r="B18" s="92" t="s">
        <v>17</v>
      </c>
      <c r="C18" s="364">
        <f t="shared" ref="C18:P18" si="9">C47+C75+C104+C132</f>
        <v>106</v>
      </c>
      <c r="D18" s="365">
        <f t="shared" si="9"/>
        <v>63</v>
      </c>
      <c r="E18" s="365" t="e">
        <f t="shared" si="9"/>
        <v>#REF!</v>
      </c>
      <c r="F18" s="365">
        <f t="shared" si="9"/>
        <v>18</v>
      </c>
      <c r="G18" s="365" t="e">
        <f t="shared" si="9"/>
        <v>#REF!</v>
      </c>
      <c r="H18" s="365" t="e">
        <f t="shared" si="9"/>
        <v>#REF!</v>
      </c>
      <c r="I18" s="365">
        <f t="shared" si="9"/>
        <v>8</v>
      </c>
      <c r="J18" s="365" t="e">
        <f t="shared" si="9"/>
        <v>#REF!</v>
      </c>
      <c r="K18" s="365" t="e">
        <f t="shared" si="9"/>
        <v>#REF!</v>
      </c>
      <c r="L18" s="365">
        <f t="shared" si="9"/>
        <v>2</v>
      </c>
      <c r="M18" s="365">
        <f t="shared" si="9"/>
        <v>1</v>
      </c>
      <c r="N18" s="365" t="e">
        <f t="shared" si="9"/>
        <v>#REF!</v>
      </c>
      <c r="O18" s="365" t="e">
        <f t="shared" si="9"/>
        <v>#REF!</v>
      </c>
      <c r="P18" s="366">
        <f t="shared" si="9"/>
        <v>14</v>
      </c>
      <c r="Q18" s="143" t="e">
        <v>#REF!</v>
      </c>
      <c r="R18" s="144" t="e">
        <v>#REF!</v>
      </c>
      <c r="W18" s="91">
        <v>8</v>
      </c>
      <c r="X18" s="92" t="s">
        <v>17</v>
      </c>
      <c r="Y18" s="203">
        <v>182</v>
      </c>
      <c r="Z18" s="273">
        <v>132</v>
      </c>
      <c r="AA18" s="282" t="e">
        <v>#REF!</v>
      </c>
      <c r="AB18" s="203">
        <v>18</v>
      </c>
      <c r="AC18" s="280"/>
      <c r="AD18" s="273">
        <v>5765</v>
      </c>
      <c r="AE18" s="203">
        <v>13</v>
      </c>
      <c r="AF18" s="280"/>
      <c r="AG18" s="273">
        <v>3379</v>
      </c>
      <c r="AH18" s="203">
        <v>10</v>
      </c>
      <c r="AI18" s="273">
        <v>1140</v>
      </c>
      <c r="AJ18" s="203">
        <v>3</v>
      </c>
      <c r="AK18" s="280"/>
      <c r="AL18" s="273">
        <v>663</v>
      </c>
      <c r="AM18" s="203">
        <v>22</v>
      </c>
      <c r="AN18" s="280"/>
      <c r="AO18" s="273">
        <v>6086</v>
      </c>
      <c r="AQ18" s="139">
        <f t="shared" si="2"/>
        <v>198</v>
      </c>
      <c r="AR18" s="126">
        <f t="shared" si="3"/>
        <v>-16</v>
      </c>
    </row>
    <row r="19" spans="1:46" ht="15" thickBot="1" x14ac:dyDescent="0.25">
      <c r="A19" s="240">
        <v>9</v>
      </c>
      <c r="B19" s="92" t="s">
        <v>18</v>
      </c>
      <c r="C19" s="364">
        <f t="shared" ref="C19:P19" si="10">C48+C76+C105+C133</f>
        <v>258</v>
      </c>
      <c r="D19" s="365">
        <f t="shared" si="10"/>
        <v>195</v>
      </c>
      <c r="E19" s="365" t="e">
        <f t="shared" si="10"/>
        <v>#REF!</v>
      </c>
      <c r="F19" s="365">
        <f t="shared" si="10"/>
        <v>35</v>
      </c>
      <c r="G19" s="365" t="e">
        <f t="shared" si="10"/>
        <v>#REF!</v>
      </c>
      <c r="H19" s="365" t="e">
        <f t="shared" si="10"/>
        <v>#REF!</v>
      </c>
      <c r="I19" s="365">
        <f t="shared" si="10"/>
        <v>4</v>
      </c>
      <c r="J19" s="365" t="e">
        <f t="shared" si="10"/>
        <v>#REF!</v>
      </c>
      <c r="K19" s="365" t="e">
        <f t="shared" si="10"/>
        <v>#REF!</v>
      </c>
      <c r="L19" s="365">
        <f t="shared" si="10"/>
        <v>0</v>
      </c>
      <c r="M19" s="365">
        <f t="shared" si="10"/>
        <v>2</v>
      </c>
      <c r="N19" s="365" t="e">
        <f t="shared" si="10"/>
        <v>#REF!</v>
      </c>
      <c r="O19" s="365" t="e">
        <f t="shared" si="10"/>
        <v>#REF!</v>
      </c>
      <c r="P19" s="366">
        <f t="shared" si="10"/>
        <v>22</v>
      </c>
      <c r="Q19" s="143" t="e">
        <v>#REF!</v>
      </c>
      <c r="R19" s="144" t="e">
        <v>#REF!</v>
      </c>
      <c r="W19" s="91">
        <v>9</v>
      </c>
      <c r="X19" s="92" t="s">
        <v>18</v>
      </c>
      <c r="Y19" s="203">
        <v>358</v>
      </c>
      <c r="Z19" s="273">
        <v>289</v>
      </c>
      <c r="AA19" s="282" t="e">
        <v>#REF!</v>
      </c>
      <c r="AB19" s="203">
        <v>51</v>
      </c>
      <c r="AC19" s="280"/>
      <c r="AD19" s="273">
        <v>13397</v>
      </c>
      <c r="AE19" s="203">
        <v>4</v>
      </c>
      <c r="AF19" s="280"/>
      <c r="AG19" s="273">
        <v>1096</v>
      </c>
      <c r="AH19" s="203">
        <v>10</v>
      </c>
      <c r="AI19" s="273">
        <v>240</v>
      </c>
      <c r="AJ19" s="203">
        <v>11</v>
      </c>
      <c r="AK19" s="280"/>
      <c r="AL19" s="273">
        <v>810</v>
      </c>
      <c r="AM19" s="203">
        <v>21</v>
      </c>
      <c r="AN19" s="280"/>
      <c r="AO19" s="273">
        <v>3534</v>
      </c>
      <c r="AQ19" s="139">
        <f t="shared" si="2"/>
        <v>386</v>
      </c>
      <c r="AR19" s="126">
        <f t="shared" si="3"/>
        <v>-28</v>
      </c>
    </row>
    <row r="20" spans="1:46" ht="15" thickBot="1" x14ac:dyDescent="0.25">
      <c r="A20" s="240">
        <v>10</v>
      </c>
      <c r="B20" s="92" t="s">
        <v>19</v>
      </c>
      <c r="C20" s="364">
        <f t="shared" ref="C20:P20" si="11">C49+C77+C106+C134</f>
        <v>255</v>
      </c>
      <c r="D20" s="365">
        <f t="shared" si="11"/>
        <v>169</v>
      </c>
      <c r="E20" s="365" t="e">
        <f t="shared" si="11"/>
        <v>#REF!</v>
      </c>
      <c r="F20" s="365">
        <f t="shared" si="11"/>
        <v>59</v>
      </c>
      <c r="G20" s="365" t="e">
        <f t="shared" si="11"/>
        <v>#REF!</v>
      </c>
      <c r="H20" s="365" t="e">
        <f t="shared" si="11"/>
        <v>#REF!</v>
      </c>
      <c r="I20" s="365">
        <f t="shared" si="11"/>
        <v>0</v>
      </c>
      <c r="J20" s="365" t="e">
        <f t="shared" si="11"/>
        <v>#REF!</v>
      </c>
      <c r="K20" s="365" t="e">
        <f t="shared" si="11"/>
        <v>#REF!</v>
      </c>
      <c r="L20" s="365">
        <f t="shared" si="11"/>
        <v>3</v>
      </c>
      <c r="M20" s="365">
        <f t="shared" si="11"/>
        <v>4</v>
      </c>
      <c r="N20" s="365" t="e">
        <f t="shared" si="11"/>
        <v>#REF!</v>
      </c>
      <c r="O20" s="365" t="e">
        <f t="shared" si="11"/>
        <v>#REF!</v>
      </c>
      <c r="P20" s="366">
        <f t="shared" si="11"/>
        <v>20</v>
      </c>
      <c r="Q20" s="143" t="e">
        <v>#REF!</v>
      </c>
      <c r="R20" s="144" t="e">
        <v>#REF!</v>
      </c>
      <c r="W20" s="91">
        <v>10</v>
      </c>
      <c r="X20" s="92" t="s">
        <v>19</v>
      </c>
      <c r="Y20" s="203">
        <v>434</v>
      </c>
      <c r="Z20" s="273">
        <v>358</v>
      </c>
      <c r="AA20" s="282" t="e">
        <v>#REF!</v>
      </c>
      <c r="AB20" s="203">
        <v>61</v>
      </c>
      <c r="AC20" s="280"/>
      <c r="AD20" s="273">
        <v>19855</v>
      </c>
      <c r="AE20" s="203">
        <v>0</v>
      </c>
      <c r="AF20" s="280"/>
      <c r="AG20" s="273">
        <v>0</v>
      </c>
      <c r="AH20" s="203">
        <v>13</v>
      </c>
      <c r="AI20" s="273">
        <v>1231</v>
      </c>
      <c r="AJ20" s="203">
        <v>7</v>
      </c>
      <c r="AK20" s="280"/>
      <c r="AL20" s="273">
        <v>1988</v>
      </c>
      <c r="AM20" s="203">
        <v>23</v>
      </c>
      <c r="AN20" s="280"/>
      <c r="AO20" s="273">
        <v>4466</v>
      </c>
      <c r="AQ20" s="139">
        <f t="shared" si="2"/>
        <v>462</v>
      </c>
      <c r="AR20" s="126">
        <f t="shared" si="3"/>
        <v>-28</v>
      </c>
    </row>
    <row r="21" spans="1:46" ht="15" thickBot="1" x14ac:dyDescent="0.25">
      <c r="A21" s="240">
        <v>11</v>
      </c>
      <c r="B21" s="92" t="s">
        <v>20</v>
      </c>
      <c r="C21" s="364">
        <f t="shared" ref="C21:P21" si="12">C50+C78+C107+C135</f>
        <v>274</v>
      </c>
      <c r="D21" s="365">
        <f t="shared" si="12"/>
        <v>183</v>
      </c>
      <c r="E21" s="365" t="e">
        <f t="shared" si="12"/>
        <v>#REF!</v>
      </c>
      <c r="F21" s="365">
        <f t="shared" si="12"/>
        <v>52</v>
      </c>
      <c r="G21" s="365" t="e">
        <f t="shared" si="12"/>
        <v>#REF!</v>
      </c>
      <c r="H21" s="365" t="e">
        <f t="shared" si="12"/>
        <v>#REF!</v>
      </c>
      <c r="I21" s="365">
        <f t="shared" si="12"/>
        <v>15</v>
      </c>
      <c r="J21" s="365" t="e">
        <f t="shared" si="12"/>
        <v>#REF!</v>
      </c>
      <c r="K21" s="365" t="e">
        <f t="shared" si="12"/>
        <v>#REF!</v>
      </c>
      <c r="L21" s="365">
        <f t="shared" si="12"/>
        <v>2</v>
      </c>
      <c r="M21" s="365">
        <f t="shared" si="12"/>
        <v>5</v>
      </c>
      <c r="N21" s="365" t="e">
        <f t="shared" si="12"/>
        <v>#REF!</v>
      </c>
      <c r="O21" s="365" t="e">
        <f t="shared" si="12"/>
        <v>#REF!</v>
      </c>
      <c r="P21" s="366">
        <f t="shared" si="12"/>
        <v>17</v>
      </c>
      <c r="Q21" s="143" t="e">
        <v>#REF!</v>
      </c>
      <c r="R21" s="144" t="e">
        <v>#REF!</v>
      </c>
      <c r="W21" s="91">
        <v>11</v>
      </c>
      <c r="X21" s="92" t="s">
        <v>20</v>
      </c>
      <c r="Y21" s="203">
        <v>434</v>
      </c>
      <c r="Z21" s="273">
        <v>347</v>
      </c>
      <c r="AA21" s="282" t="e">
        <v>#REF!</v>
      </c>
      <c r="AB21" s="203">
        <v>61</v>
      </c>
      <c r="AC21" s="280"/>
      <c r="AD21" s="273">
        <v>18782</v>
      </c>
      <c r="AE21" s="203">
        <v>15</v>
      </c>
      <c r="AF21" s="280"/>
      <c r="AG21" s="273">
        <v>4823</v>
      </c>
      <c r="AH21" s="203">
        <v>6</v>
      </c>
      <c r="AI21" s="273">
        <v>475</v>
      </c>
      <c r="AJ21" s="203">
        <v>14</v>
      </c>
      <c r="AK21" s="280"/>
      <c r="AL21" s="273">
        <v>2345</v>
      </c>
      <c r="AM21" s="203">
        <v>22</v>
      </c>
      <c r="AN21" s="280"/>
      <c r="AO21" s="273">
        <v>5875</v>
      </c>
      <c r="AQ21" s="139">
        <f t="shared" si="2"/>
        <v>465</v>
      </c>
      <c r="AR21" s="126">
        <f t="shared" si="3"/>
        <v>-31</v>
      </c>
    </row>
    <row r="22" spans="1:46" ht="15" thickBot="1" x14ac:dyDescent="0.25">
      <c r="A22" s="240">
        <v>12</v>
      </c>
      <c r="B22" s="92" t="s">
        <v>21</v>
      </c>
      <c r="C22" s="364">
        <f t="shared" ref="C22:P22" si="13">C51+C79+C108+C136</f>
        <v>304</v>
      </c>
      <c r="D22" s="365">
        <f t="shared" si="13"/>
        <v>171</v>
      </c>
      <c r="E22" s="365" t="e">
        <f t="shared" si="13"/>
        <v>#REF!</v>
      </c>
      <c r="F22" s="365">
        <f t="shared" si="13"/>
        <v>64</v>
      </c>
      <c r="G22" s="365" t="e">
        <f t="shared" si="13"/>
        <v>#REF!</v>
      </c>
      <c r="H22" s="365" t="e">
        <f t="shared" si="13"/>
        <v>#REF!</v>
      </c>
      <c r="I22" s="365">
        <f t="shared" si="13"/>
        <v>14</v>
      </c>
      <c r="J22" s="365" t="e">
        <f t="shared" si="13"/>
        <v>#REF!</v>
      </c>
      <c r="K22" s="365" t="e">
        <f t="shared" si="13"/>
        <v>#REF!</v>
      </c>
      <c r="L22" s="365">
        <f t="shared" si="13"/>
        <v>4</v>
      </c>
      <c r="M22" s="365">
        <f t="shared" si="13"/>
        <v>16</v>
      </c>
      <c r="N22" s="365" t="e">
        <f t="shared" si="13"/>
        <v>#REF!</v>
      </c>
      <c r="O22" s="365" t="e">
        <f t="shared" si="13"/>
        <v>#REF!</v>
      </c>
      <c r="P22" s="366">
        <f t="shared" si="13"/>
        <v>35</v>
      </c>
      <c r="Q22" s="143" t="e">
        <v>#REF!</v>
      </c>
      <c r="R22" s="144" t="e">
        <v>#REF!</v>
      </c>
      <c r="W22" s="91">
        <v>12</v>
      </c>
      <c r="X22" s="92" t="s">
        <v>21</v>
      </c>
      <c r="Y22" s="203">
        <v>459</v>
      </c>
      <c r="Z22" s="273">
        <v>323</v>
      </c>
      <c r="AA22" s="282" t="e">
        <v>#REF!</v>
      </c>
      <c r="AB22" s="203">
        <v>69</v>
      </c>
      <c r="AC22" s="280"/>
      <c r="AD22" s="273">
        <v>20083</v>
      </c>
      <c r="AE22" s="203">
        <v>20</v>
      </c>
      <c r="AF22" s="280"/>
      <c r="AG22" s="273">
        <v>6263</v>
      </c>
      <c r="AH22" s="203">
        <v>12</v>
      </c>
      <c r="AI22" s="273">
        <v>1968</v>
      </c>
      <c r="AJ22" s="203">
        <v>32</v>
      </c>
      <c r="AK22" s="280"/>
      <c r="AL22" s="273">
        <v>4031</v>
      </c>
      <c r="AM22" s="203">
        <v>41</v>
      </c>
      <c r="AN22" s="280"/>
      <c r="AO22" s="273">
        <v>11542</v>
      </c>
      <c r="AQ22" s="139">
        <f t="shared" si="2"/>
        <v>497</v>
      </c>
      <c r="AR22" s="126">
        <f t="shared" si="3"/>
        <v>-38</v>
      </c>
    </row>
    <row r="23" spans="1:46" ht="15" thickBot="1" x14ac:dyDescent="0.25">
      <c r="A23" s="240">
        <v>13</v>
      </c>
      <c r="B23" s="92" t="s">
        <v>22</v>
      </c>
      <c r="C23" s="364">
        <f t="shared" ref="C23:P23" si="14">C52+C80+C109+C137</f>
        <v>277</v>
      </c>
      <c r="D23" s="365">
        <f t="shared" si="14"/>
        <v>136</v>
      </c>
      <c r="E23" s="365" t="e">
        <f t="shared" si="14"/>
        <v>#REF!</v>
      </c>
      <c r="F23" s="365">
        <f t="shared" si="14"/>
        <v>75</v>
      </c>
      <c r="G23" s="365" t="e">
        <f t="shared" si="14"/>
        <v>#REF!</v>
      </c>
      <c r="H23" s="365" t="e">
        <f t="shared" si="14"/>
        <v>#REF!</v>
      </c>
      <c r="I23" s="365">
        <f t="shared" si="14"/>
        <v>9</v>
      </c>
      <c r="J23" s="365" t="e">
        <f t="shared" si="14"/>
        <v>#REF!</v>
      </c>
      <c r="K23" s="365" t="e">
        <f t="shared" si="14"/>
        <v>#REF!</v>
      </c>
      <c r="L23" s="365">
        <f t="shared" si="14"/>
        <v>3</v>
      </c>
      <c r="M23" s="365">
        <f t="shared" si="14"/>
        <v>7</v>
      </c>
      <c r="N23" s="365" t="e">
        <f t="shared" si="14"/>
        <v>#REF!</v>
      </c>
      <c r="O23" s="365" t="e">
        <f t="shared" si="14"/>
        <v>#REF!</v>
      </c>
      <c r="P23" s="366">
        <f t="shared" si="14"/>
        <v>47</v>
      </c>
      <c r="Q23" s="143" t="e">
        <v>#REF!</v>
      </c>
      <c r="R23" s="144" t="e">
        <v>#REF!</v>
      </c>
      <c r="W23" s="91">
        <v>13</v>
      </c>
      <c r="X23" s="92" t="s">
        <v>22</v>
      </c>
      <c r="Y23" s="203">
        <v>373</v>
      </c>
      <c r="Z23" s="273">
        <v>237</v>
      </c>
      <c r="AA23" s="282" t="e">
        <v>#REF!</v>
      </c>
      <c r="AB23" s="203">
        <v>76</v>
      </c>
      <c r="AC23" s="280"/>
      <c r="AD23" s="273">
        <v>25805</v>
      </c>
      <c r="AE23" s="203">
        <v>11</v>
      </c>
      <c r="AF23" s="280"/>
      <c r="AG23" s="273">
        <v>3573</v>
      </c>
      <c r="AH23" s="203">
        <v>11</v>
      </c>
      <c r="AI23" s="273">
        <v>832</v>
      </c>
      <c r="AJ23" s="203">
        <v>12</v>
      </c>
      <c r="AK23" s="280"/>
      <c r="AL23" s="273">
        <v>1334</v>
      </c>
      <c r="AM23" s="203">
        <v>62</v>
      </c>
      <c r="AN23" s="280"/>
      <c r="AO23" s="273">
        <v>18283</v>
      </c>
      <c r="AQ23" s="139">
        <f t="shared" si="2"/>
        <v>409</v>
      </c>
      <c r="AR23" s="126">
        <f t="shared" si="3"/>
        <v>-36</v>
      </c>
    </row>
    <row r="24" spans="1:46" ht="15" thickBot="1" x14ac:dyDescent="0.25">
      <c r="A24" s="240">
        <v>14</v>
      </c>
      <c r="B24" s="92" t="s">
        <v>23</v>
      </c>
      <c r="C24" s="364">
        <f t="shared" ref="C24:P24" si="15">C53+C81+C110+C138</f>
        <v>120</v>
      </c>
      <c r="D24" s="365">
        <f t="shared" si="15"/>
        <v>61</v>
      </c>
      <c r="E24" s="365" t="e">
        <f t="shared" si="15"/>
        <v>#REF!</v>
      </c>
      <c r="F24" s="365">
        <f t="shared" si="15"/>
        <v>29</v>
      </c>
      <c r="G24" s="365" t="e">
        <f t="shared" si="15"/>
        <v>#REF!</v>
      </c>
      <c r="H24" s="365" t="e">
        <f t="shared" si="15"/>
        <v>#REF!</v>
      </c>
      <c r="I24" s="365">
        <f t="shared" si="15"/>
        <v>13</v>
      </c>
      <c r="J24" s="365" t="e">
        <f t="shared" si="15"/>
        <v>#REF!</v>
      </c>
      <c r="K24" s="365" t="e">
        <f t="shared" si="15"/>
        <v>#REF!</v>
      </c>
      <c r="L24" s="365">
        <f t="shared" si="15"/>
        <v>2</v>
      </c>
      <c r="M24" s="365">
        <f t="shared" si="15"/>
        <v>3</v>
      </c>
      <c r="N24" s="365" t="e">
        <f t="shared" si="15"/>
        <v>#REF!</v>
      </c>
      <c r="O24" s="365" t="e">
        <f t="shared" si="15"/>
        <v>#REF!</v>
      </c>
      <c r="P24" s="366">
        <f t="shared" si="15"/>
        <v>12</v>
      </c>
      <c r="Q24" s="143" t="e">
        <v>#REF!</v>
      </c>
      <c r="R24" s="144" t="e">
        <v>#REF!</v>
      </c>
      <c r="W24" s="91">
        <v>14</v>
      </c>
      <c r="X24" s="92" t="s">
        <v>23</v>
      </c>
      <c r="Y24" s="203">
        <v>189</v>
      </c>
      <c r="Z24" s="273">
        <v>124</v>
      </c>
      <c r="AA24" s="282" t="e">
        <v>#REF!</v>
      </c>
      <c r="AB24" s="203">
        <v>38</v>
      </c>
      <c r="AC24" s="280"/>
      <c r="AD24" s="273">
        <v>11863</v>
      </c>
      <c r="AE24" s="203">
        <v>15</v>
      </c>
      <c r="AF24" s="280"/>
      <c r="AG24" s="273">
        <v>5343</v>
      </c>
      <c r="AH24" s="203">
        <v>8</v>
      </c>
      <c r="AI24" s="273">
        <v>983</v>
      </c>
      <c r="AJ24" s="203">
        <v>6</v>
      </c>
      <c r="AK24" s="280"/>
      <c r="AL24" s="273">
        <v>762</v>
      </c>
      <c r="AM24" s="203">
        <v>18</v>
      </c>
      <c r="AN24" s="280"/>
      <c r="AO24" s="273">
        <v>5014</v>
      </c>
      <c r="AQ24" s="139">
        <f t="shared" si="2"/>
        <v>209</v>
      </c>
      <c r="AR24" s="126">
        <f t="shared" si="3"/>
        <v>-20</v>
      </c>
    </row>
    <row r="25" spans="1:46" ht="13.9" customHeight="1" thickBot="1" x14ac:dyDescent="0.25">
      <c r="A25" s="241">
        <v>15</v>
      </c>
      <c r="B25" s="96" t="s">
        <v>24</v>
      </c>
      <c r="C25" s="367">
        <f t="shared" ref="C25:P25" si="16">C54+C82+C111+C139</f>
        <v>492</v>
      </c>
      <c r="D25" s="368">
        <f t="shared" si="16"/>
        <v>337</v>
      </c>
      <c r="E25" s="368" t="e">
        <f t="shared" si="16"/>
        <v>#REF!</v>
      </c>
      <c r="F25" s="368">
        <f t="shared" si="16"/>
        <v>80</v>
      </c>
      <c r="G25" s="368" t="e">
        <f t="shared" si="16"/>
        <v>#REF!</v>
      </c>
      <c r="H25" s="368" t="e">
        <f t="shared" si="16"/>
        <v>#REF!</v>
      </c>
      <c r="I25" s="368">
        <f t="shared" si="16"/>
        <v>10</v>
      </c>
      <c r="J25" s="368" t="e">
        <f t="shared" si="16"/>
        <v>#REF!</v>
      </c>
      <c r="K25" s="368" t="e">
        <f t="shared" si="16"/>
        <v>#REF!</v>
      </c>
      <c r="L25" s="368">
        <f t="shared" si="16"/>
        <v>6</v>
      </c>
      <c r="M25" s="368">
        <f t="shared" si="16"/>
        <v>19</v>
      </c>
      <c r="N25" s="368" t="e">
        <f t="shared" si="16"/>
        <v>#REF!</v>
      </c>
      <c r="O25" s="368" t="e">
        <f t="shared" si="16"/>
        <v>#REF!</v>
      </c>
      <c r="P25" s="369">
        <f t="shared" si="16"/>
        <v>40</v>
      </c>
      <c r="Q25" s="146" t="e">
        <v>#REF!</v>
      </c>
      <c r="R25" s="147" t="e">
        <v>#REF!</v>
      </c>
      <c r="W25" s="95">
        <v>15</v>
      </c>
      <c r="X25" s="96" t="s">
        <v>24</v>
      </c>
      <c r="Y25" s="222">
        <v>684</v>
      </c>
      <c r="Z25" s="274">
        <v>528</v>
      </c>
      <c r="AA25" s="310" t="e">
        <v>#REF!</v>
      </c>
      <c r="AB25" s="222">
        <v>98</v>
      </c>
      <c r="AC25" s="309"/>
      <c r="AD25" s="274">
        <v>31805</v>
      </c>
      <c r="AE25" s="222">
        <v>8</v>
      </c>
      <c r="AF25" s="309"/>
      <c r="AG25" s="274">
        <v>1530</v>
      </c>
      <c r="AH25" s="222">
        <v>19</v>
      </c>
      <c r="AI25" s="274">
        <v>3003</v>
      </c>
      <c r="AJ25" s="222">
        <v>33</v>
      </c>
      <c r="AK25" s="309"/>
      <c r="AL25" s="274">
        <v>5014</v>
      </c>
      <c r="AM25" s="222">
        <v>51</v>
      </c>
      <c r="AN25" s="309"/>
      <c r="AO25" s="274">
        <v>15942</v>
      </c>
      <c r="AQ25" s="139">
        <f t="shared" si="2"/>
        <v>737</v>
      </c>
      <c r="AR25" s="126">
        <f t="shared" si="3"/>
        <v>-53</v>
      </c>
      <c r="AT25" s="126" t="s">
        <v>34</v>
      </c>
    </row>
    <row r="26" spans="1:46" s="100" customFormat="1" ht="15.75" thickBot="1" x14ac:dyDescent="0.3">
      <c r="A26" s="197"/>
      <c r="B26" s="227" t="s">
        <v>25</v>
      </c>
      <c r="C26" s="198">
        <f>SUM(C11:C25)</f>
        <v>3398</v>
      </c>
      <c r="D26" s="198">
        <f t="shared" ref="D26:P26" si="17">SUM(D11:D25)</f>
        <v>2114</v>
      </c>
      <c r="E26" s="198" t="e">
        <f t="shared" si="17"/>
        <v>#REF!</v>
      </c>
      <c r="F26" s="198">
        <f t="shared" si="17"/>
        <v>736</v>
      </c>
      <c r="G26" s="198" t="e">
        <f t="shared" si="17"/>
        <v>#REF!</v>
      </c>
      <c r="H26" s="198" t="e">
        <f t="shared" si="17"/>
        <v>#REF!</v>
      </c>
      <c r="I26" s="198">
        <f t="shared" si="17"/>
        <v>102</v>
      </c>
      <c r="J26" s="198" t="e">
        <f t="shared" si="17"/>
        <v>#REF!</v>
      </c>
      <c r="K26" s="198" t="e">
        <f t="shared" si="17"/>
        <v>#REF!</v>
      </c>
      <c r="L26" s="198">
        <f t="shared" si="17"/>
        <v>44</v>
      </c>
      <c r="M26" s="198">
        <f t="shared" si="17"/>
        <v>100</v>
      </c>
      <c r="N26" s="198" t="e">
        <f t="shared" si="17"/>
        <v>#REF!</v>
      </c>
      <c r="O26" s="198" t="e">
        <f t="shared" si="17"/>
        <v>#REF!</v>
      </c>
      <c r="P26" s="208">
        <f t="shared" si="17"/>
        <v>306</v>
      </c>
      <c r="Q26" s="101" t="e">
        <v>#REF!</v>
      </c>
      <c r="R26" s="148" t="e">
        <v>#REF!</v>
      </c>
      <c r="S26" s="149"/>
      <c r="T26" s="149"/>
      <c r="U26" s="149"/>
      <c r="W26" s="197"/>
      <c r="X26" s="209" t="s">
        <v>160</v>
      </c>
      <c r="Y26" s="437">
        <f>SUM(Y11:Y25)</f>
        <v>4919</v>
      </c>
      <c r="Z26" s="307">
        <f t="shared" ref="Z26:AO26" si="18">SUM(Z11:Z25)</f>
        <v>3614</v>
      </c>
      <c r="AA26" s="442" t="e">
        <f t="shared" si="18"/>
        <v>#REF!</v>
      </c>
      <c r="AB26" s="437">
        <f t="shared" si="18"/>
        <v>811</v>
      </c>
      <c r="AC26" s="308">
        <f t="shared" si="18"/>
        <v>0</v>
      </c>
      <c r="AD26" s="307">
        <f t="shared" si="18"/>
        <v>260484</v>
      </c>
      <c r="AE26" s="437">
        <f t="shared" si="18"/>
        <v>146</v>
      </c>
      <c r="AF26" s="308">
        <f t="shared" si="18"/>
        <v>0</v>
      </c>
      <c r="AG26" s="307">
        <f t="shared" si="18"/>
        <v>43213</v>
      </c>
      <c r="AH26" s="437">
        <f t="shared" si="18"/>
        <v>132</v>
      </c>
      <c r="AI26" s="307">
        <f t="shared" si="18"/>
        <v>16822</v>
      </c>
      <c r="AJ26" s="437">
        <f t="shared" si="18"/>
        <v>201</v>
      </c>
      <c r="AK26" s="308">
        <f t="shared" si="18"/>
        <v>0</v>
      </c>
      <c r="AL26" s="307">
        <f t="shared" si="18"/>
        <v>32301</v>
      </c>
      <c r="AM26" s="437">
        <f t="shared" si="18"/>
        <v>391</v>
      </c>
      <c r="AN26" s="308">
        <f t="shared" si="18"/>
        <v>0</v>
      </c>
      <c r="AO26" s="307">
        <f t="shared" si="18"/>
        <v>108001</v>
      </c>
      <c r="AQ26" s="217">
        <f>SUM(AQ11:AQ25)</f>
        <v>5295</v>
      </c>
      <c r="AR26" s="100">
        <f>SUM(AR11:AR25)</f>
        <v>-376</v>
      </c>
    </row>
    <row r="27" spans="1:46" s="100" customFormat="1" ht="15.75" thickBot="1" x14ac:dyDescent="0.3">
      <c r="A27" s="481"/>
      <c r="B27" s="482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7"/>
      <c r="Q27" s="101"/>
      <c r="R27" s="148"/>
      <c r="S27" s="149"/>
      <c r="T27" s="149"/>
      <c r="U27" s="149"/>
      <c r="W27" s="192"/>
      <c r="X27" s="281" t="s">
        <v>25</v>
      </c>
      <c r="Y27" s="203">
        <v>5326</v>
      </c>
      <c r="Z27" s="273">
        <v>3979</v>
      </c>
      <c r="AA27" s="282" t="e">
        <v>#REF!</v>
      </c>
      <c r="AB27" s="203">
        <v>869</v>
      </c>
      <c r="AC27" s="280">
        <v>0</v>
      </c>
      <c r="AD27" s="273">
        <v>278993</v>
      </c>
      <c r="AE27" s="203">
        <v>124</v>
      </c>
      <c r="AF27" s="280">
        <v>0</v>
      </c>
      <c r="AG27" s="273">
        <v>39338</v>
      </c>
      <c r="AH27" s="203">
        <v>198</v>
      </c>
      <c r="AI27" s="273">
        <v>22199</v>
      </c>
      <c r="AJ27" s="203">
        <v>211</v>
      </c>
      <c r="AK27" s="280">
        <v>0</v>
      </c>
      <c r="AL27" s="273">
        <v>33505</v>
      </c>
      <c r="AM27" s="203">
        <v>400</v>
      </c>
      <c r="AN27" s="280">
        <v>0</v>
      </c>
      <c r="AO27" s="273">
        <v>112397</v>
      </c>
      <c r="AQ27" s="283">
        <v>5781</v>
      </c>
    </row>
    <row r="28" spans="1:46" ht="15" thickBot="1" x14ac:dyDescent="0.25">
      <c r="A28" s="192"/>
      <c r="B28" s="279" t="s">
        <v>26</v>
      </c>
      <c r="C28" s="280">
        <v>3566</v>
      </c>
      <c r="D28" s="280">
        <v>2310</v>
      </c>
      <c r="E28" s="280" t="e">
        <v>#REF!</v>
      </c>
      <c r="F28" s="280">
        <v>767</v>
      </c>
      <c r="G28" s="280" t="e">
        <v>#REF!</v>
      </c>
      <c r="H28" s="280" t="e">
        <v>#REF!</v>
      </c>
      <c r="I28" s="280">
        <v>108</v>
      </c>
      <c r="J28" s="280" t="e">
        <v>#REF!</v>
      </c>
      <c r="K28" s="280" t="e">
        <v>#REF!</v>
      </c>
      <c r="L28" s="280">
        <v>61</v>
      </c>
      <c r="M28" s="280">
        <v>100</v>
      </c>
      <c r="N28" s="280" t="e">
        <v>#REF!</v>
      </c>
      <c r="O28" s="280" t="e">
        <v>#REF!</v>
      </c>
      <c r="P28" s="273">
        <v>316</v>
      </c>
      <c r="Q28" s="206" t="e">
        <v>#REF!</v>
      </c>
      <c r="R28" s="150" t="e">
        <v>#REF!</v>
      </c>
      <c r="W28" s="192"/>
      <c r="X28" s="281" t="s">
        <v>26</v>
      </c>
      <c r="Y28" s="203">
        <v>4507</v>
      </c>
      <c r="Z28" s="273">
        <v>4266</v>
      </c>
      <c r="AA28" s="282" t="e">
        <v>#REF!</v>
      </c>
      <c r="AB28" s="203">
        <v>895</v>
      </c>
      <c r="AC28" s="280">
        <v>0</v>
      </c>
      <c r="AD28" s="273">
        <v>287865</v>
      </c>
      <c r="AE28" s="203">
        <v>127</v>
      </c>
      <c r="AF28" s="280">
        <v>0</v>
      </c>
      <c r="AG28" s="273">
        <v>39820</v>
      </c>
      <c r="AH28" s="203">
        <v>165</v>
      </c>
      <c r="AI28" s="273">
        <v>21209</v>
      </c>
      <c r="AJ28" s="203">
        <v>228</v>
      </c>
      <c r="AK28" s="280">
        <v>0</v>
      </c>
      <c r="AL28" s="273">
        <v>38934</v>
      </c>
      <c r="AM28" s="203">
        <v>433</v>
      </c>
      <c r="AN28" s="280">
        <v>0</v>
      </c>
      <c r="AO28" s="273">
        <v>117489</v>
      </c>
      <c r="AQ28" s="283">
        <v>6114</v>
      </c>
    </row>
    <row r="29" spans="1:46" ht="15" thickBot="1" x14ac:dyDescent="0.25">
      <c r="A29" s="192"/>
      <c r="B29" s="279" t="s">
        <v>27</v>
      </c>
      <c r="C29" s="280">
        <v>3709</v>
      </c>
      <c r="D29" s="280">
        <v>2337</v>
      </c>
      <c r="E29" s="280" t="e">
        <v>#REF!</v>
      </c>
      <c r="F29" s="280">
        <v>781</v>
      </c>
      <c r="G29" s="280" t="e">
        <v>#REF!</v>
      </c>
      <c r="H29" s="280" t="e">
        <v>#REF!</v>
      </c>
      <c r="I29" s="280">
        <v>102</v>
      </c>
      <c r="J29" s="280" t="e">
        <v>#REF!</v>
      </c>
      <c r="K29" s="280" t="e">
        <v>#REF!</v>
      </c>
      <c r="L29" s="280">
        <v>65</v>
      </c>
      <c r="M29" s="280">
        <v>110</v>
      </c>
      <c r="N29" s="280" t="e">
        <v>#REF!</v>
      </c>
      <c r="O29" s="280" t="e">
        <v>#REF!</v>
      </c>
      <c r="P29" s="273">
        <v>312</v>
      </c>
      <c r="Q29" s="206" t="e">
        <v>#REF!</v>
      </c>
      <c r="R29" s="150" t="e">
        <v>#REF!</v>
      </c>
      <c r="W29" s="192"/>
      <c r="X29" s="281" t="s">
        <v>27</v>
      </c>
      <c r="Y29" s="203">
        <v>5811</v>
      </c>
      <c r="Z29" s="273">
        <v>4384</v>
      </c>
      <c r="AA29" s="282" t="e">
        <v>#REF!</v>
      </c>
      <c r="AB29" s="203">
        <v>909</v>
      </c>
      <c r="AC29" s="280">
        <v>0</v>
      </c>
      <c r="AD29" s="273">
        <v>287505</v>
      </c>
      <c r="AE29" s="203">
        <v>136</v>
      </c>
      <c r="AF29" s="280">
        <v>0</v>
      </c>
      <c r="AG29" s="273">
        <v>39891</v>
      </c>
      <c r="AH29" s="203">
        <v>185</v>
      </c>
      <c r="AI29" s="273">
        <v>23248</v>
      </c>
      <c r="AJ29" s="203">
        <v>227</v>
      </c>
      <c r="AK29" s="280">
        <v>0</v>
      </c>
      <c r="AL29" s="273">
        <v>40861</v>
      </c>
      <c r="AM29" s="203">
        <v>406</v>
      </c>
      <c r="AN29" s="280">
        <v>0</v>
      </c>
      <c r="AO29" s="273">
        <v>108970</v>
      </c>
      <c r="AQ29" s="283">
        <v>6247</v>
      </c>
    </row>
    <row r="30" spans="1:46" ht="15" thickBot="1" x14ac:dyDescent="0.25">
      <c r="A30" s="192"/>
      <c r="B30" s="279" t="s">
        <v>28</v>
      </c>
      <c r="C30" s="280">
        <v>3922</v>
      </c>
      <c r="D30" s="280">
        <v>2544</v>
      </c>
      <c r="E30" s="280" t="e">
        <v>#REF!</v>
      </c>
      <c r="F30" s="280">
        <v>780</v>
      </c>
      <c r="G30" s="280" t="e">
        <v>#REF!</v>
      </c>
      <c r="H30" s="280" t="e">
        <v>#REF!</v>
      </c>
      <c r="I30" s="280">
        <v>107</v>
      </c>
      <c r="J30" s="280" t="e">
        <v>#REF!</v>
      </c>
      <c r="K30" s="280" t="e">
        <v>#REF!</v>
      </c>
      <c r="L30" s="280">
        <v>67</v>
      </c>
      <c r="M30" s="280">
        <v>109</v>
      </c>
      <c r="N30" s="280" t="e">
        <v>#REF!</v>
      </c>
      <c r="O30" s="280" t="e">
        <v>#REF!</v>
      </c>
      <c r="P30" s="273">
        <v>315</v>
      </c>
      <c r="Q30" s="206" t="e">
        <v>#REF!</v>
      </c>
      <c r="R30" s="150" t="e">
        <v>#REF!</v>
      </c>
      <c r="W30" s="192"/>
      <c r="X30" s="281" t="s">
        <v>28</v>
      </c>
      <c r="Y30" s="203">
        <v>5404</v>
      </c>
      <c r="Z30" s="273">
        <v>4503</v>
      </c>
      <c r="AA30" s="282" t="e">
        <v>#REF!</v>
      </c>
      <c r="AB30" s="203">
        <v>924</v>
      </c>
      <c r="AC30" s="280">
        <v>0</v>
      </c>
      <c r="AD30" s="273">
        <v>298377</v>
      </c>
      <c r="AE30" s="203">
        <v>126</v>
      </c>
      <c r="AF30" s="280">
        <v>0</v>
      </c>
      <c r="AG30" s="273">
        <v>38422</v>
      </c>
      <c r="AH30" s="203">
        <v>177</v>
      </c>
      <c r="AI30" s="273">
        <v>23902</v>
      </c>
      <c r="AJ30" s="203">
        <v>296</v>
      </c>
      <c r="AK30" s="280">
        <v>0</v>
      </c>
      <c r="AL30" s="273">
        <v>51501</v>
      </c>
      <c r="AM30" s="203">
        <v>411</v>
      </c>
      <c r="AN30" s="280">
        <v>0</v>
      </c>
      <c r="AO30" s="273">
        <v>111948</v>
      </c>
      <c r="AQ30" s="283">
        <v>6437</v>
      </c>
    </row>
    <row r="31" spans="1:46" ht="15" thickBot="1" x14ac:dyDescent="0.25">
      <c r="A31" s="192"/>
      <c r="B31" s="279" t="s">
        <v>29</v>
      </c>
      <c r="C31" s="280">
        <v>3964</v>
      </c>
      <c r="D31" s="280">
        <v>2533</v>
      </c>
      <c r="E31" s="280" t="e">
        <v>#REF!</v>
      </c>
      <c r="F31" s="280">
        <v>800</v>
      </c>
      <c r="G31" s="280" t="e">
        <v>#REF!</v>
      </c>
      <c r="H31" s="280" t="e">
        <v>#REF!</v>
      </c>
      <c r="I31" s="280">
        <v>91</v>
      </c>
      <c r="J31" s="280" t="e">
        <v>#REF!</v>
      </c>
      <c r="K31" s="280" t="e">
        <v>#REF!</v>
      </c>
      <c r="L31" s="280">
        <v>49</v>
      </c>
      <c r="M31" s="280">
        <v>175</v>
      </c>
      <c r="N31" s="280" t="e">
        <v>#REF!</v>
      </c>
      <c r="O31" s="280" t="e">
        <v>#REF!</v>
      </c>
      <c r="P31" s="273">
        <v>311</v>
      </c>
      <c r="Q31" s="206" t="e">
        <v>#REF!</v>
      </c>
      <c r="R31" s="150" t="e">
        <v>#REF!</v>
      </c>
      <c r="W31" s="192"/>
      <c r="X31" s="281" t="s">
        <v>29</v>
      </c>
      <c r="Y31" s="203">
        <v>5576</v>
      </c>
      <c r="Z31" s="273">
        <v>4491</v>
      </c>
      <c r="AA31" s="282" t="e">
        <v>#REF!</v>
      </c>
      <c r="AB31" s="203">
        <v>956</v>
      </c>
      <c r="AC31" s="280">
        <v>0</v>
      </c>
      <c r="AD31" s="273">
        <v>295656</v>
      </c>
      <c r="AE31" s="203">
        <v>110</v>
      </c>
      <c r="AF31" s="280">
        <v>0</v>
      </c>
      <c r="AG31" s="273">
        <v>34237</v>
      </c>
      <c r="AH31" s="203">
        <v>203</v>
      </c>
      <c r="AI31" s="273">
        <v>22343</v>
      </c>
      <c r="AJ31" s="203">
        <v>330</v>
      </c>
      <c r="AK31" s="280">
        <v>0</v>
      </c>
      <c r="AL31" s="273">
        <v>62687</v>
      </c>
      <c r="AM31" s="203">
        <v>414</v>
      </c>
      <c r="AN31" s="280">
        <v>0</v>
      </c>
      <c r="AO31" s="273">
        <v>106580</v>
      </c>
      <c r="AQ31" s="283">
        <v>6504</v>
      </c>
      <c r="AT31" s="126" t="s">
        <v>34</v>
      </c>
    </row>
    <row r="32" spans="1:46" ht="15" thickBot="1" x14ac:dyDescent="0.25">
      <c r="A32" s="192"/>
      <c r="B32" s="279" t="s">
        <v>30</v>
      </c>
      <c r="C32" s="280">
        <v>3923</v>
      </c>
      <c r="D32" s="280">
        <v>2517</v>
      </c>
      <c r="E32" s="280" t="e">
        <v>#REF!</v>
      </c>
      <c r="F32" s="280">
        <v>787</v>
      </c>
      <c r="G32" s="280" t="e">
        <v>#REF!</v>
      </c>
      <c r="H32" s="280" t="e">
        <v>#REF!</v>
      </c>
      <c r="I32" s="280">
        <v>91</v>
      </c>
      <c r="J32" s="280" t="e">
        <v>#REF!</v>
      </c>
      <c r="K32" s="280" t="e">
        <v>#REF!</v>
      </c>
      <c r="L32" s="280">
        <v>63</v>
      </c>
      <c r="M32" s="280">
        <v>171</v>
      </c>
      <c r="N32" s="280" t="e">
        <v>#REF!</v>
      </c>
      <c r="O32" s="280" t="e">
        <v>#REF!</v>
      </c>
      <c r="P32" s="273">
        <v>301</v>
      </c>
      <c r="Q32" s="206" t="e">
        <v>#REF!</v>
      </c>
      <c r="R32" s="150" t="e">
        <v>#REF!</v>
      </c>
      <c r="W32" s="192"/>
      <c r="X32" s="281" t="s">
        <v>30</v>
      </c>
      <c r="Y32" s="203">
        <v>5645</v>
      </c>
      <c r="Z32" s="273">
        <v>4135</v>
      </c>
      <c r="AA32" s="282" t="e">
        <v>#REF!</v>
      </c>
      <c r="AB32" s="203">
        <v>941</v>
      </c>
      <c r="AC32" s="280">
        <v>0</v>
      </c>
      <c r="AD32" s="273">
        <v>289856</v>
      </c>
      <c r="AE32" s="203">
        <v>174</v>
      </c>
      <c r="AF32" s="280">
        <v>0</v>
      </c>
      <c r="AG32" s="273">
        <v>31471</v>
      </c>
      <c r="AH32" s="203">
        <v>174</v>
      </c>
      <c r="AI32" s="273">
        <v>22323</v>
      </c>
      <c r="AJ32" s="203">
        <v>356</v>
      </c>
      <c r="AK32" s="280">
        <v>0</v>
      </c>
      <c r="AL32" s="273">
        <v>53515</v>
      </c>
      <c r="AM32" s="203">
        <v>337</v>
      </c>
      <c r="AN32" s="280">
        <v>0</v>
      </c>
      <c r="AO32" s="273">
        <v>85199</v>
      </c>
      <c r="AQ32" s="283">
        <v>6117</v>
      </c>
    </row>
    <row r="33" spans="1:52" ht="15" thickBot="1" x14ac:dyDescent="0.25">
      <c r="A33" s="192"/>
      <c r="B33" s="279" t="s">
        <v>31</v>
      </c>
      <c r="C33" s="280">
        <v>3735</v>
      </c>
      <c r="D33" s="280">
        <v>2408</v>
      </c>
      <c r="E33" s="280" t="e">
        <v>#REF!</v>
      </c>
      <c r="F33" s="280">
        <v>764</v>
      </c>
      <c r="G33" s="280" t="e">
        <v>#REF!</v>
      </c>
      <c r="H33" s="280" t="e">
        <v>#REF!</v>
      </c>
      <c r="I33" s="280">
        <v>88</v>
      </c>
      <c r="J33" s="280" t="e">
        <v>#REF!</v>
      </c>
      <c r="K33" s="280" t="e">
        <v>#REF!</v>
      </c>
      <c r="L33" s="280">
        <v>71</v>
      </c>
      <c r="M33" s="280">
        <v>139</v>
      </c>
      <c r="N33" s="280" t="e">
        <v>#REF!</v>
      </c>
      <c r="O33" s="280" t="e">
        <v>#REF!</v>
      </c>
      <c r="P33" s="273">
        <v>265</v>
      </c>
      <c r="Q33" s="206" t="e">
        <v>#REF!</v>
      </c>
      <c r="R33" s="150" t="e">
        <v>#REF!</v>
      </c>
      <c r="W33" s="192"/>
      <c r="X33" s="281" t="s">
        <v>31</v>
      </c>
      <c r="Y33" s="203">
        <v>5645</v>
      </c>
      <c r="Z33" s="273">
        <v>4135</v>
      </c>
      <c r="AA33" s="282" t="e">
        <v>#REF!</v>
      </c>
      <c r="AB33" s="203">
        <v>941</v>
      </c>
      <c r="AC33" s="280">
        <v>0</v>
      </c>
      <c r="AD33" s="273">
        <v>289856</v>
      </c>
      <c r="AE33" s="203">
        <v>174</v>
      </c>
      <c r="AF33" s="280">
        <v>0</v>
      </c>
      <c r="AG33" s="273">
        <v>31471</v>
      </c>
      <c r="AH33" s="203">
        <v>174</v>
      </c>
      <c r="AI33" s="273">
        <v>22323</v>
      </c>
      <c r="AJ33" s="203">
        <v>356</v>
      </c>
      <c r="AK33" s="280">
        <v>0</v>
      </c>
      <c r="AL33" s="273">
        <v>53515</v>
      </c>
      <c r="AM33" s="203">
        <v>337</v>
      </c>
      <c r="AN33" s="280">
        <v>0</v>
      </c>
      <c r="AO33" s="273">
        <v>85199</v>
      </c>
      <c r="AQ33" s="483">
        <v>5684</v>
      </c>
    </row>
    <row r="34" spans="1:52" s="100" customFormat="1" ht="15.75" thickBot="1" x14ac:dyDescent="0.3">
      <c r="A34" s="102"/>
      <c r="B34" s="226" t="s">
        <v>32</v>
      </c>
      <c r="C34" s="94">
        <v>3667</v>
      </c>
      <c r="D34" s="94">
        <v>2357</v>
      </c>
      <c r="E34" s="94" t="e">
        <v>#REF!</v>
      </c>
      <c r="F34" s="94">
        <v>797</v>
      </c>
      <c r="G34" s="94" t="e">
        <v>#REF!</v>
      </c>
      <c r="H34" s="94" t="e">
        <v>#REF!</v>
      </c>
      <c r="I34" s="94">
        <v>78</v>
      </c>
      <c r="J34" s="94" t="e">
        <v>#REF!</v>
      </c>
      <c r="K34" s="94" t="e">
        <v>#REF!</v>
      </c>
      <c r="L34" s="94">
        <v>48</v>
      </c>
      <c r="M34" s="94">
        <v>148</v>
      </c>
      <c r="N34" s="94" t="e">
        <v>#REF!</v>
      </c>
      <c r="O34" s="94" t="e">
        <v>#REF!</v>
      </c>
      <c r="P34" s="142">
        <v>239</v>
      </c>
      <c r="Q34" s="101"/>
      <c r="R34" s="148"/>
      <c r="S34" s="149"/>
      <c r="T34" s="149"/>
      <c r="U34" s="149"/>
      <c r="W34" s="102"/>
      <c r="X34" s="210" t="s">
        <v>32</v>
      </c>
      <c r="Y34" s="93">
        <v>5671</v>
      </c>
      <c r="Z34" s="142">
        <v>4146</v>
      </c>
      <c r="AA34" s="216" t="e">
        <v>#REF!</v>
      </c>
      <c r="AB34" s="93">
        <v>934</v>
      </c>
      <c r="AC34" s="94">
        <v>0</v>
      </c>
      <c r="AD34" s="142">
        <v>296336</v>
      </c>
      <c r="AE34" s="93">
        <v>96</v>
      </c>
      <c r="AF34" s="94">
        <v>0</v>
      </c>
      <c r="AG34" s="142">
        <v>31100</v>
      </c>
      <c r="AH34" s="93">
        <v>143</v>
      </c>
      <c r="AI34" s="142">
        <v>14641</v>
      </c>
      <c r="AJ34" s="93">
        <v>365</v>
      </c>
      <c r="AK34" s="94">
        <v>0</v>
      </c>
      <c r="AL34" s="142">
        <v>55807</v>
      </c>
      <c r="AM34" s="93">
        <v>360</v>
      </c>
      <c r="AN34" s="94">
        <v>0</v>
      </c>
      <c r="AO34" s="142">
        <v>84174</v>
      </c>
      <c r="AQ34" s="484">
        <f t="shared" ref="AQ34" si="19">Z34+AB34+AE34+AH34+AJ34+AM34</f>
        <v>6044</v>
      </c>
    </row>
    <row r="35" spans="1:52" ht="15" thickBot="1" x14ac:dyDescent="0.25">
      <c r="A35" s="103"/>
      <c r="B35" s="228" t="s">
        <v>33</v>
      </c>
      <c r="C35" s="98">
        <v>3808</v>
      </c>
      <c r="D35" s="98">
        <v>2448</v>
      </c>
      <c r="E35" s="98" t="e">
        <v>#REF!</v>
      </c>
      <c r="F35" s="98">
        <v>766</v>
      </c>
      <c r="G35" s="98" t="e">
        <v>#REF!</v>
      </c>
      <c r="H35" s="98" t="e">
        <v>#REF!</v>
      </c>
      <c r="I35" s="98">
        <v>72</v>
      </c>
      <c r="J35" s="98" t="e">
        <v>#REF!</v>
      </c>
      <c r="K35" s="98" t="e">
        <v>#REF!</v>
      </c>
      <c r="L35" s="98">
        <v>37</v>
      </c>
      <c r="M35" s="98">
        <v>200</v>
      </c>
      <c r="N35" s="98" t="e">
        <v>#REF!</v>
      </c>
      <c r="O35" s="98" t="e">
        <v>#REF!</v>
      </c>
      <c r="P35" s="145">
        <v>260</v>
      </c>
      <c r="Q35" s="206" t="e">
        <v>#REF!</v>
      </c>
      <c r="R35" s="150" t="e">
        <v>#REF!</v>
      </c>
      <c r="W35" s="103"/>
      <c r="X35" s="211" t="s">
        <v>33</v>
      </c>
      <c r="Y35" s="97">
        <v>5769</v>
      </c>
      <c r="Z35" s="145">
        <v>4320</v>
      </c>
      <c r="AA35" s="229" t="e">
        <v>#REF!</v>
      </c>
      <c r="AB35" s="97">
        <v>916</v>
      </c>
      <c r="AC35" s="98">
        <v>0</v>
      </c>
      <c r="AD35" s="145">
        <v>272028</v>
      </c>
      <c r="AE35" s="97">
        <v>87</v>
      </c>
      <c r="AF35" s="98">
        <v>0</v>
      </c>
      <c r="AG35" s="145">
        <v>26323</v>
      </c>
      <c r="AH35" s="97">
        <v>99</v>
      </c>
      <c r="AI35" s="145">
        <v>10543</v>
      </c>
      <c r="AJ35" s="97">
        <v>406</v>
      </c>
      <c r="AK35" s="98">
        <v>0</v>
      </c>
      <c r="AL35" s="145">
        <v>61357</v>
      </c>
      <c r="AM35" s="97">
        <v>319</v>
      </c>
      <c r="AN35" s="98">
        <v>0</v>
      </c>
      <c r="AO35" s="145" t="s">
        <v>97</v>
      </c>
      <c r="AQ35" s="213"/>
    </row>
    <row r="36" spans="1:52" x14ac:dyDescent="0.2">
      <c r="A36" s="151" t="s">
        <v>98</v>
      </c>
      <c r="W36" s="128"/>
    </row>
    <row r="37" spans="1:52" x14ac:dyDescent="0.2">
      <c r="AP37" s="214"/>
    </row>
    <row r="38" spans="1:52" s="132" customFormat="1" ht="27" customHeight="1" thickBot="1" x14ac:dyDescent="0.3">
      <c r="A38" s="530" t="s">
        <v>99</v>
      </c>
      <c r="B38" s="530"/>
      <c r="C38" s="530"/>
      <c r="D38" s="530"/>
      <c r="E38" s="530"/>
      <c r="F38" s="530"/>
      <c r="G38" s="530"/>
      <c r="H38" s="530"/>
      <c r="I38" s="530"/>
      <c r="J38" s="530"/>
      <c r="K38" s="530"/>
      <c r="L38" s="530"/>
      <c r="M38" s="530"/>
      <c r="N38" s="530"/>
      <c r="O38" s="530"/>
      <c r="P38" s="530"/>
      <c r="T38" s="132" t="s">
        <v>34</v>
      </c>
      <c r="W38" s="127"/>
      <c r="X38" s="126"/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 t="s">
        <v>34</v>
      </c>
      <c r="AM38" s="126"/>
      <c r="AN38" s="126"/>
      <c r="AO38" s="126"/>
      <c r="AP38" s="126"/>
      <c r="AQ38" s="126"/>
      <c r="AR38" s="126"/>
      <c r="AS38" s="126"/>
      <c r="AT38" s="126"/>
      <c r="AU38" s="126"/>
      <c r="AV38" s="126"/>
      <c r="AW38" s="126"/>
      <c r="AX38" s="126"/>
      <c r="AY38" s="126"/>
      <c r="AZ38" s="126"/>
    </row>
    <row r="39" spans="1:52" s="132" customFormat="1" ht="98.25" customHeight="1" thickBot="1" x14ac:dyDescent="0.3">
      <c r="A39" s="230" t="s">
        <v>2</v>
      </c>
      <c r="B39" s="231" t="s">
        <v>3</v>
      </c>
      <c r="C39" s="232" t="str">
        <f>$C$10</f>
        <v>Barn med tiltak i barne-vernet i alt</v>
      </c>
      <c r="D39" s="233" t="str">
        <f>$D$10</f>
        <v>Av disse med tiltak som ikke er plasserings-tiltak</v>
      </c>
      <c r="E39" s="242" t="s">
        <v>82</v>
      </c>
      <c r="F39" s="135" t="str">
        <f>$F$10</f>
        <v>Antall barn i foster-hjem</v>
      </c>
      <c r="G39" s="236" t="s">
        <v>82</v>
      </c>
      <c r="H39" s="242" t="s">
        <v>84</v>
      </c>
      <c r="I39" s="135" t="str">
        <f>$I$10</f>
        <v>Antall barn i familie-hjem</v>
      </c>
      <c r="J39" s="236" t="s">
        <v>82</v>
      </c>
      <c r="K39" s="234" t="s">
        <v>86</v>
      </c>
      <c r="L39" s="237" t="str">
        <f>$L$10</f>
        <v>Antall barn i beredskaps-hjem</v>
      </c>
      <c r="M39" s="233" t="str">
        <f>$M$10</f>
        <v>Antall barn i inst-itusjon</v>
      </c>
      <c r="N39" s="235" t="s">
        <v>82</v>
      </c>
      <c r="O39" s="234" t="s">
        <v>89</v>
      </c>
      <c r="P39" s="238" t="str">
        <f>$P$10</f>
        <v>Antall barn i hybel o.a.</v>
      </c>
      <c r="Q39" s="136" t="s">
        <v>82</v>
      </c>
      <c r="R39" s="87" t="s">
        <v>91</v>
      </c>
      <c r="V39" s="132" t="s">
        <v>34</v>
      </c>
      <c r="W39" s="127"/>
      <c r="X39" s="126"/>
      <c r="Y39" s="126"/>
      <c r="Z39" s="126" t="s">
        <v>34</v>
      </c>
      <c r="AA39" s="126"/>
      <c r="AB39" s="126"/>
      <c r="AC39" s="126"/>
      <c r="AD39" s="126" t="s">
        <v>34</v>
      </c>
      <c r="AE39" s="126"/>
      <c r="AF39" s="126"/>
      <c r="AG39" s="126"/>
      <c r="AH39" s="126"/>
      <c r="AI39" s="126"/>
      <c r="AJ39" s="126"/>
      <c r="AK39" s="126"/>
      <c r="AL39" s="126"/>
      <c r="AM39" s="126"/>
      <c r="AN39" s="126"/>
      <c r="AO39" s="126"/>
      <c r="AP39" s="126"/>
      <c r="AQ39" s="126"/>
      <c r="AR39" s="126"/>
      <c r="AS39" s="126"/>
      <c r="AT39" s="126"/>
      <c r="AU39" s="126"/>
      <c r="AV39" s="126"/>
      <c r="AW39" s="126"/>
      <c r="AX39" s="126"/>
      <c r="AY39" s="126"/>
      <c r="AZ39" s="126"/>
    </row>
    <row r="40" spans="1:52" ht="15" customHeight="1" x14ac:dyDescent="0.2">
      <c r="A40" s="239">
        <v>1</v>
      </c>
      <c r="B40" s="89" t="s">
        <v>10</v>
      </c>
      <c r="C40" s="411">
        <v>42</v>
      </c>
      <c r="D40" s="443">
        <v>34</v>
      </c>
      <c r="E40" s="90"/>
      <c r="F40" s="443">
        <v>8</v>
      </c>
      <c r="G40" s="90"/>
      <c r="H40" s="90"/>
      <c r="I40" s="443">
        <v>0</v>
      </c>
      <c r="J40" s="90"/>
      <c r="K40" s="90"/>
      <c r="L40" s="443">
        <v>0</v>
      </c>
      <c r="M40" s="443">
        <v>0</v>
      </c>
      <c r="N40" s="90"/>
      <c r="O40" s="90"/>
      <c r="P40" s="412">
        <v>0</v>
      </c>
      <c r="Q40" s="140" t="e">
        <v>#REF!</v>
      </c>
      <c r="R40" s="141" t="e">
        <v>#REF!</v>
      </c>
    </row>
    <row r="41" spans="1:52" ht="12.75" customHeight="1" x14ac:dyDescent="0.2">
      <c r="A41" s="240">
        <v>2</v>
      </c>
      <c r="B41" s="92" t="s">
        <v>11</v>
      </c>
      <c r="C41" s="413">
        <v>51</v>
      </c>
      <c r="D41" s="418">
        <v>41</v>
      </c>
      <c r="E41" s="280"/>
      <c r="F41" s="418">
        <v>8</v>
      </c>
      <c r="G41" s="280"/>
      <c r="H41" s="280"/>
      <c r="I41" s="418">
        <v>1</v>
      </c>
      <c r="J41" s="280"/>
      <c r="K41" s="280"/>
      <c r="L41" s="418">
        <v>1</v>
      </c>
      <c r="M41" s="418">
        <v>0</v>
      </c>
      <c r="N41" s="280"/>
      <c r="O41" s="280"/>
      <c r="P41" s="414">
        <v>0</v>
      </c>
      <c r="Q41" s="143" t="e">
        <v>#REF!</v>
      </c>
      <c r="R41" s="144" t="e">
        <v>#REF!</v>
      </c>
      <c r="AO41" s="126" t="s">
        <v>34</v>
      </c>
    </row>
    <row r="42" spans="1:52" x14ac:dyDescent="0.2">
      <c r="A42" s="240">
        <v>3</v>
      </c>
      <c r="B42" s="92" t="s">
        <v>12</v>
      </c>
      <c r="C42" s="413">
        <v>35</v>
      </c>
      <c r="D42" s="418">
        <v>28</v>
      </c>
      <c r="E42" s="280"/>
      <c r="F42" s="418">
        <v>7</v>
      </c>
      <c r="G42" s="280"/>
      <c r="H42" s="280"/>
      <c r="I42" s="418">
        <v>0</v>
      </c>
      <c r="J42" s="280"/>
      <c r="K42" s="280"/>
      <c r="L42" s="418">
        <v>0</v>
      </c>
      <c r="M42" s="418">
        <v>0</v>
      </c>
      <c r="N42" s="280"/>
      <c r="O42" s="280"/>
      <c r="P42" s="414">
        <v>0</v>
      </c>
      <c r="Q42" s="143" t="e">
        <v>#REF!</v>
      </c>
      <c r="R42" s="144" t="e">
        <v>#REF!</v>
      </c>
    </row>
    <row r="43" spans="1:52" x14ac:dyDescent="0.2">
      <c r="A43" s="240">
        <v>4</v>
      </c>
      <c r="B43" s="92" t="s">
        <v>13</v>
      </c>
      <c r="C43" s="413">
        <v>13</v>
      </c>
      <c r="D43" s="418">
        <v>7</v>
      </c>
      <c r="E43" s="280"/>
      <c r="F43" s="418">
        <v>4</v>
      </c>
      <c r="G43" s="280"/>
      <c r="H43" s="280"/>
      <c r="I43" s="418">
        <v>0</v>
      </c>
      <c r="J43" s="280"/>
      <c r="K43" s="280"/>
      <c r="L43" s="418">
        <v>2</v>
      </c>
      <c r="M43" s="418">
        <v>0</v>
      </c>
      <c r="N43" s="280"/>
      <c r="O43" s="280"/>
      <c r="P43" s="414">
        <v>0</v>
      </c>
      <c r="Q43" s="143" t="e">
        <v>#REF!</v>
      </c>
      <c r="R43" s="144" t="e">
        <v>#REF!</v>
      </c>
    </row>
    <row r="44" spans="1:52" x14ac:dyDescent="0.2">
      <c r="A44" s="240">
        <v>5</v>
      </c>
      <c r="B44" s="92" t="s">
        <v>14</v>
      </c>
      <c r="C44" s="413">
        <v>20</v>
      </c>
      <c r="D44" s="418">
        <v>14</v>
      </c>
      <c r="E44" s="280"/>
      <c r="F44" s="418">
        <v>3</v>
      </c>
      <c r="G44" s="280"/>
      <c r="H44" s="280"/>
      <c r="I44" s="418">
        <v>0</v>
      </c>
      <c r="J44" s="280"/>
      <c r="K44" s="280"/>
      <c r="L44" s="418">
        <v>3</v>
      </c>
      <c r="M44" s="418">
        <v>0</v>
      </c>
      <c r="N44" s="280"/>
      <c r="O44" s="280"/>
      <c r="P44" s="414">
        <v>0</v>
      </c>
      <c r="Q44" s="143" t="e">
        <v>#REF!</v>
      </c>
      <c r="R44" s="144" t="e">
        <v>#REF!</v>
      </c>
    </row>
    <row r="45" spans="1:52" ht="20.25" customHeight="1" x14ac:dyDescent="0.2">
      <c r="A45" s="240">
        <v>6</v>
      </c>
      <c r="B45" s="92" t="s">
        <v>15</v>
      </c>
      <c r="C45" s="413">
        <v>23</v>
      </c>
      <c r="D45" s="418">
        <v>22</v>
      </c>
      <c r="E45" s="280"/>
      <c r="F45" s="418">
        <v>1</v>
      </c>
      <c r="G45" s="280"/>
      <c r="H45" s="280"/>
      <c r="I45" s="418">
        <v>0</v>
      </c>
      <c r="J45" s="280"/>
      <c r="K45" s="280"/>
      <c r="L45" s="418">
        <v>0</v>
      </c>
      <c r="M45" s="418">
        <v>0</v>
      </c>
      <c r="N45" s="280"/>
      <c r="O45" s="280"/>
      <c r="P45" s="414">
        <v>0</v>
      </c>
      <c r="Q45" s="143" t="e">
        <v>#REF!</v>
      </c>
      <c r="R45" s="144" t="e">
        <v>#REF!</v>
      </c>
    </row>
    <row r="46" spans="1:52" x14ac:dyDescent="0.2">
      <c r="A46" s="240">
        <v>7</v>
      </c>
      <c r="B46" s="92" t="s">
        <v>16</v>
      </c>
      <c r="C46" s="413">
        <v>21</v>
      </c>
      <c r="D46" s="418">
        <v>19</v>
      </c>
      <c r="E46" s="280"/>
      <c r="F46" s="418">
        <v>2</v>
      </c>
      <c r="G46" s="280"/>
      <c r="H46" s="280"/>
      <c r="I46" s="418">
        <v>0</v>
      </c>
      <c r="J46" s="280"/>
      <c r="K46" s="280"/>
      <c r="L46" s="418">
        <v>0</v>
      </c>
      <c r="M46" s="418">
        <v>0</v>
      </c>
      <c r="N46" s="280"/>
      <c r="O46" s="280"/>
      <c r="P46" s="414">
        <v>0</v>
      </c>
      <c r="Q46" s="143" t="e">
        <v>#REF!</v>
      </c>
      <c r="R46" s="144" t="e">
        <v>#REF!</v>
      </c>
    </row>
    <row r="47" spans="1:52" x14ac:dyDescent="0.2">
      <c r="A47" s="240">
        <v>8</v>
      </c>
      <c r="B47" s="92" t="s">
        <v>17</v>
      </c>
      <c r="C47" s="413">
        <v>15</v>
      </c>
      <c r="D47" s="418">
        <v>11</v>
      </c>
      <c r="E47" s="280"/>
      <c r="F47" s="418">
        <v>2</v>
      </c>
      <c r="G47" s="280"/>
      <c r="H47" s="280"/>
      <c r="I47" s="418">
        <v>1</v>
      </c>
      <c r="J47" s="280"/>
      <c r="K47" s="280"/>
      <c r="L47" s="418">
        <v>1</v>
      </c>
      <c r="M47" s="418">
        <v>0</v>
      </c>
      <c r="N47" s="280"/>
      <c r="O47" s="280"/>
      <c r="P47" s="414">
        <v>0</v>
      </c>
      <c r="Q47" s="143" t="e">
        <v>#REF!</v>
      </c>
      <c r="R47" s="144" t="e">
        <v>#REF!</v>
      </c>
    </row>
    <row r="48" spans="1:52" x14ac:dyDescent="0.2">
      <c r="A48" s="240">
        <v>9</v>
      </c>
      <c r="B48" s="92" t="s">
        <v>18</v>
      </c>
      <c r="C48" s="413">
        <v>34</v>
      </c>
      <c r="D48" s="418">
        <v>27</v>
      </c>
      <c r="E48" s="280"/>
      <c r="F48" s="418">
        <v>7</v>
      </c>
      <c r="G48" s="280"/>
      <c r="H48" s="280"/>
      <c r="I48" s="418">
        <v>0</v>
      </c>
      <c r="J48" s="280"/>
      <c r="K48" s="280"/>
      <c r="L48" s="418">
        <v>0</v>
      </c>
      <c r="M48" s="418">
        <v>0</v>
      </c>
      <c r="N48" s="280"/>
      <c r="O48" s="280"/>
      <c r="P48" s="414">
        <v>0</v>
      </c>
      <c r="Q48" s="143" t="e">
        <v>#REF!</v>
      </c>
      <c r="R48" s="144" t="e">
        <v>#REF!</v>
      </c>
    </row>
    <row r="49" spans="1:52" x14ac:dyDescent="0.2">
      <c r="A49" s="240">
        <v>10</v>
      </c>
      <c r="B49" s="92" t="s">
        <v>19</v>
      </c>
      <c r="C49" s="413">
        <v>38</v>
      </c>
      <c r="D49" s="418">
        <v>35</v>
      </c>
      <c r="E49" s="280"/>
      <c r="F49" s="418">
        <v>3</v>
      </c>
      <c r="G49" s="280"/>
      <c r="H49" s="280"/>
      <c r="I49" s="418">
        <v>0</v>
      </c>
      <c r="J49" s="280"/>
      <c r="K49" s="280"/>
      <c r="L49" s="418">
        <v>0</v>
      </c>
      <c r="M49" s="418">
        <v>0</v>
      </c>
      <c r="N49" s="280"/>
      <c r="O49" s="280"/>
      <c r="P49" s="414">
        <v>0</v>
      </c>
      <c r="Q49" s="143" t="e">
        <v>#REF!</v>
      </c>
      <c r="R49" s="144" t="e">
        <v>#REF!</v>
      </c>
    </row>
    <row r="50" spans="1:52" ht="20.25" customHeight="1" x14ac:dyDescent="0.2">
      <c r="A50" s="240">
        <v>11</v>
      </c>
      <c r="B50" s="92" t="s">
        <v>20</v>
      </c>
      <c r="C50" s="413">
        <v>41</v>
      </c>
      <c r="D50" s="418">
        <v>34</v>
      </c>
      <c r="E50" s="280"/>
      <c r="F50" s="418">
        <v>7</v>
      </c>
      <c r="G50" s="280"/>
      <c r="H50" s="280"/>
      <c r="I50" s="418">
        <v>0</v>
      </c>
      <c r="J50" s="280"/>
      <c r="K50" s="280"/>
      <c r="L50" s="418">
        <v>0</v>
      </c>
      <c r="M50" s="418">
        <v>0</v>
      </c>
      <c r="N50" s="280"/>
      <c r="O50" s="280"/>
      <c r="P50" s="414">
        <v>0</v>
      </c>
      <c r="Q50" s="143" t="e">
        <v>#REF!</v>
      </c>
      <c r="R50" s="144" t="e">
        <v>#REF!</v>
      </c>
    </row>
    <row r="51" spans="1:52" x14ac:dyDescent="0.2">
      <c r="A51" s="240">
        <v>12</v>
      </c>
      <c r="B51" s="92" t="s">
        <v>21</v>
      </c>
      <c r="C51" s="413">
        <v>40</v>
      </c>
      <c r="D51" s="418">
        <v>33</v>
      </c>
      <c r="E51" s="280"/>
      <c r="F51" s="418">
        <v>4</v>
      </c>
      <c r="G51" s="280"/>
      <c r="H51" s="280"/>
      <c r="I51" s="418">
        <v>0</v>
      </c>
      <c r="J51" s="280"/>
      <c r="K51" s="280"/>
      <c r="L51" s="418">
        <v>3</v>
      </c>
      <c r="M51" s="418">
        <v>0</v>
      </c>
      <c r="N51" s="280"/>
      <c r="O51" s="280"/>
      <c r="P51" s="414">
        <v>0</v>
      </c>
      <c r="Q51" s="143" t="e">
        <v>#REF!</v>
      </c>
      <c r="R51" s="144" t="e">
        <v>#REF!</v>
      </c>
    </row>
    <row r="52" spans="1:52" x14ac:dyDescent="0.2">
      <c r="A52" s="240">
        <v>13</v>
      </c>
      <c r="B52" s="92" t="s">
        <v>22</v>
      </c>
      <c r="C52" s="413">
        <v>44</v>
      </c>
      <c r="D52" s="418">
        <v>33</v>
      </c>
      <c r="E52" s="280"/>
      <c r="F52" s="418">
        <v>10</v>
      </c>
      <c r="G52" s="280"/>
      <c r="H52" s="280"/>
      <c r="I52" s="418">
        <v>0</v>
      </c>
      <c r="J52" s="280"/>
      <c r="K52" s="280"/>
      <c r="L52" s="418">
        <v>1</v>
      </c>
      <c r="M52" s="418">
        <v>0</v>
      </c>
      <c r="N52" s="280"/>
      <c r="O52" s="280"/>
      <c r="P52" s="414">
        <v>0</v>
      </c>
      <c r="Q52" s="143" t="e">
        <v>#REF!</v>
      </c>
      <c r="R52" s="144" t="e">
        <v>#REF!</v>
      </c>
      <c r="X52" s="126" t="s">
        <v>34</v>
      </c>
    </row>
    <row r="53" spans="1:52" x14ac:dyDescent="0.2">
      <c r="A53" s="240">
        <v>14</v>
      </c>
      <c r="B53" s="92" t="s">
        <v>23</v>
      </c>
      <c r="C53" s="413">
        <v>12</v>
      </c>
      <c r="D53" s="418">
        <v>7</v>
      </c>
      <c r="E53" s="280"/>
      <c r="F53" s="418">
        <v>2</v>
      </c>
      <c r="G53" s="280"/>
      <c r="H53" s="280"/>
      <c r="I53" s="418">
        <v>2</v>
      </c>
      <c r="J53" s="280"/>
      <c r="K53" s="280"/>
      <c r="L53" s="418">
        <v>1</v>
      </c>
      <c r="M53" s="418">
        <v>0</v>
      </c>
      <c r="N53" s="280"/>
      <c r="O53" s="280"/>
      <c r="P53" s="414">
        <v>0</v>
      </c>
      <c r="Q53" s="143" t="e">
        <v>#REF!</v>
      </c>
      <c r="R53" s="144" t="e">
        <v>#REF!</v>
      </c>
    </row>
    <row r="54" spans="1:52" ht="15.6" customHeight="1" thickBot="1" x14ac:dyDescent="0.25">
      <c r="A54" s="243">
        <v>15</v>
      </c>
      <c r="B54" s="244" t="s">
        <v>24</v>
      </c>
      <c r="C54" s="415">
        <v>52</v>
      </c>
      <c r="D54" s="444">
        <v>48</v>
      </c>
      <c r="E54" s="309"/>
      <c r="F54" s="444">
        <v>4</v>
      </c>
      <c r="G54" s="309"/>
      <c r="H54" s="309"/>
      <c r="I54" s="444">
        <v>0</v>
      </c>
      <c r="J54" s="309"/>
      <c r="K54" s="309"/>
      <c r="L54" s="444">
        <v>0</v>
      </c>
      <c r="M54" s="444">
        <v>0</v>
      </c>
      <c r="N54" s="309"/>
      <c r="O54" s="309"/>
      <c r="P54" s="416">
        <v>0</v>
      </c>
      <c r="Q54" s="146" t="e">
        <v>#REF!</v>
      </c>
      <c r="R54" s="147" t="e">
        <v>#REF!</v>
      </c>
      <c r="V54" s="126" t="s">
        <v>34</v>
      </c>
    </row>
    <row r="55" spans="1:52" s="100" customFormat="1" ht="15.75" thickBot="1" x14ac:dyDescent="0.3">
      <c r="A55" s="197"/>
      <c r="B55" s="227" t="s">
        <v>25</v>
      </c>
      <c r="C55" s="308">
        <f>SUM(C40:C54)</f>
        <v>481</v>
      </c>
      <c r="D55" s="308">
        <f t="shared" ref="D55:R55" si="20">SUM(D40:D54)</f>
        <v>393</v>
      </c>
      <c r="E55" s="308">
        <f t="shared" si="20"/>
        <v>0</v>
      </c>
      <c r="F55" s="308">
        <f t="shared" si="20"/>
        <v>72</v>
      </c>
      <c r="G55" s="308">
        <f t="shared" si="20"/>
        <v>0</v>
      </c>
      <c r="H55" s="308">
        <f t="shared" si="20"/>
        <v>0</v>
      </c>
      <c r="I55" s="308">
        <f t="shared" si="20"/>
        <v>4</v>
      </c>
      <c r="J55" s="308">
        <f t="shared" si="20"/>
        <v>0</v>
      </c>
      <c r="K55" s="308">
        <f t="shared" si="20"/>
        <v>0</v>
      </c>
      <c r="L55" s="308">
        <f t="shared" si="20"/>
        <v>12</v>
      </c>
      <c r="M55" s="308">
        <f t="shared" si="20"/>
        <v>0</v>
      </c>
      <c r="N55" s="308">
        <f t="shared" si="20"/>
        <v>0</v>
      </c>
      <c r="O55" s="308">
        <f t="shared" si="20"/>
        <v>0</v>
      </c>
      <c r="P55" s="307">
        <f t="shared" si="20"/>
        <v>0</v>
      </c>
      <c r="Q55" s="101" t="e">
        <f t="shared" si="20"/>
        <v>#REF!</v>
      </c>
      <c r="R55" s="148" t="e">
        <f t="shared" si="20"/>
        <v>#REF!</v>
      </c>
      <c r="S55" s="149"/>
      <c r="T55" s="149"/>
      <c r="U55" s="149"/>
      <c r="W55" s="127"/>
      <c r="X55" s="126"/>
      <c r="Y55" s="126"/>
      <c r="Z55" s="126"/>
      <c r="AA55" s="126"/>
      <c r="AB55" s="126"/>
      <c r="AC55" s="126"/>
      <c r="AD55" s="126"/>
      <c r="AE55" s="126"/>
      <c r="AF55" s="126"/>
      <c r="AG55" s="126"/>
      <c r="AH55" s="126"/>
      <c r="AI55" s="126"/>
      <c r="AJ55" s="126"/>
      <c r="AK55" s="126"/>
      <c r="AL55" s="126"/>
      <c r="AM55" s="126"/>
      <c r="AN55" s="126"/>
      <c r="AO55" s="126"/>
      <c r="AP55" s="126"/>
      <c r="AQ55" s="126"/>
      <c r="AR55" s="126"/>
      <c r="AS55" s="126"/>
      <c r="AT55" s="126"/>
      <c r="AU55" s="126"/>
      <c r="AV55" s="126"/>
      <c r="AW55" s="126"/>
      <c r="AX55" s="126"/>
      <c r="AY55" s="126"/>
      <c r="AZ55" s="126"/>
    </row>
    <row r="56" spans="1:52" ht="15" thickBot="1" x14ac:dyDescent="0.25">
      <c r="A56" s="192"/>
      <c r="B56" s="279" t="s">
        <v>26</v>
      </c>
      <c r="C56" s="280">
        <v>545</v>
      </c>
      <c r="D56" s="280">
        <v>452</v>
      </c>
      <c r="E56" s="280">
        <v>0</v>
      </c>
      <c r="F56" s="280">
        <v>87</v>
      </c>
      <c r="G56" s="280">
        <v>0</v>
      </c>
      <c r="H56" s="280">
        <v>0</v>
      </c>
      <c r="I56" s="280">
        <v>5</v>
      </c>
      <c r="J56" s="280">
        <v>0</v>
      </c>
      <c r="K56" s="280">
        <v>0</v>
      </c>
      <c r="L56" s="280">
        <v>17</v>
      </c>
      <c r="M56" s="280">
        <v>2</v>
      </c>
      <c r="N56" s="280">
        <v>0</v>
      </c>
      <c r="O56" s="280">
        <v>0</v>
      </c>
      <c r="P56" s="273">
        <v>0</v>
      </c>
      <c r="Q56" s="206" t="e">
        <v>#REF!</v>
      </c>
      <c r="R56" s="150" t="e">
        <v>#REF!</v>
      </c>
    </row>
    <row r="57" spans="1:52" ht="15" thickBot="1" x14ac:dyDescent="0.25">
      <c r="A57" s="192"/>
      <c r="B57" s="279" t="s">
        <v>27</v>
      </c>
      <c r="C57" s="280">
        <v>576</v>
      </c>
      <c r="D57" s="280">
        <v>446</v>
      </c>
      <c r="E57" s="280">
        <v>0</v>
      </c>
      <c r="F57" s="280">
        <v>102</v>
      </c>
      <c r="G57" s="280">
        <v>0</v>
      </c>
      <c r="H57" s="280">
        <v>0</v>
      </c>
      <c r="I57" s="280">
        <v>5</v>
      </c>
      <c r="J57" s="280">
        <v>0</v>
      </c>
      <c r="K57" s="280">
        <v>0</v>
      </c>
      <c r="L57" s="280">
        <v>21</v>
      </c>
      <c r="M57" s="280">
        <v>2</v>
      </c>
      <c r="N57" s="280">
        <v>0</v>
      </c>
      <c r="O57" s="280">
        <v>0</v>
      </c>
      <c r="P57" s="273">
        <v>0</v>
      </c>
      <c r="Q57" s="206" t="e">
        <v>#REF!</v>
      </c>
      <c r="R57" s="150" t="e">
        <v>#REF!</v>
      </c>
    </row>
    <row r="58" spans="1:52" ht="15" thickBot="1" x14ac:dyDescent="0.25">
      <c r="A58" s="192"/>
      <c r="B58" s="279" t="s">
        <v>28</v>
      </c>
      <c r="C58" s="280">
        <v>657</v>
      </c>
      <c r="D58" s="280">
        <v>521</v>
      </c>
      <c r="E58" s="280">
        <v>0</v>
      </c>
      <c r="F58" s="280">
        <v>108</v>
      </c>
      <c r="G58" s="280">
        <v>0</v>
      </c>
      <c r="H58" s="280">
        <v>0</v>
      </c>
      <c r="I58" s="280">
        <v>4</v>
      </c>
      <c r="J58" s="280">
        <v>0</v>
      </c>
      <c r="K58" s="280">
        <v>0</v>
      </c>
      <c r="L58" s="280">
        <v>23</v>
      </c>
      <c r="M58" s="280">
        <v>1</v>
      </c>
      <c r="N58" s="280">
        <v>0</v>
      </c>
      <c r="O58" s="280">
        <v>0</v>
      </c>
      <c r="P58" s="273">
        <v>0</v>
      </c>
      <c r="Q58" s="206" t="e">
        <v>#REF!</v>
      </c>
      <c r="R58" s="150" t="e">
        <v>#REF!</v>
      </c>
    </row>
    <row r="59" spans="1:52" ht="15" thickBot="1" x14ac:dyDescent="0.25">
      <c r="A59" s="192"/>
      <c r="B59" s="279" t="s">
        <v>29</v>
      </c>
      <c r="C59" s="280">
        <v>674</v>
      </c>
      <c r="D59" s="280">
        <v>544</v>
      </c>
      <c r="E59" s="280">
        <v>0</v>
      </c>
      <c r="F59" s="280">
        <v>114</v>
      </c>
      <c r="G59" s="280">
        <v>0</v>
      </c>
      <c r="H59" s="280">
        <v>0</v>
      </c>
      <c r="I59" s="280">
        <v>1</v>
      </c>
      <c r="J59" s="280">
        <v>0</v>
      </c>
      <c r="K59" s="280">
        <v>0</v>
      </c>
      <c r="L59" s="280">
        <v>9</v>
      </c>
      <c r="M59" s="280">
        <v>4</v>
      </c>
      <c r="N59" s="280">
        <v>0</v>
      </c>
      <c r="O59" s="280">
        <v>0</v>
      </c>
      <c r="P59" s="273">
        <v>0</v>
      </c>
      <c r="Q59" s="206" t="e">
        <v>#REF!</v>
      </c>
      <c r="R59" s="150" t="e">
        <v>#REF!</v>
      </c>
    </row>
    <row r="60" spans="1:52" ht="15" thickBot="1" x14ac:dyDescent="0.25">
      <c r="A60" s="192"/>
      <c r="B60" s="279" t="s">
        <v>30</v>
      </c>
      <c r="C60" s="280">
        <v>714</v>
      </c>
      <c r="D60" s="280">
        <v>574</v>
      </c>
      <c r="E60" s="280">
        <v>0</v>
      </c>
      <c r="F60" s="280">
        <v>116</v>
      </c>
      <c r="G60" s="280">
        <v>0</v>
      </c>
      <c r="H60" s="280">
        <v>0</v>
      </c>
      <c r="I60" s="280">
        <v>0</v>
      </c>
      <c r="J60" s="280">
        <v>0</v>
      </c>
      <c r="K60" s="280">
        <v>0</v>
      </c>
      <c r="L60" s="280">
        <v>21</v>
      </c>
      <c r="M60" s="280">
        <v>4</v>
      </c>
      <c r="N60" s="280">
        <v>0</v>
      </c>
      <c r="O60" s="280">
        <v>0</v>
      </c>
      <c r="P60" s="273">
        <v>0</v>
      </c>
      <c r="Q60" s="206" t="e">
        <v>#REF!</v>
      </c>
      <c r="R60" s="150" t="e">
        <v>#REF!</v>
      </c>
    </row>
    <row r="61" spans="1:52" ht="15" thickBot="1" x14ac:dyDescent="0.25">
      <c r="A61" s="192"/>
      <c r="B61" s="279" t="s">
        <v>31</v>
      </c>
      <c r="C61" s="280">
        <v>686</v>
      </c>
      <c r="D61" s="280">
        <v>538</v>
      </c>
      <c r="E61" s="280">
        <v>0</v>
      </c>
      <c r="F61" s="280">
        <v>115</v>
      </c>
      <c r="G61" s="280">
        <v>0</v>
      </c>
      <c r="H61" s="280">
        <v>0</v>
      </c>
      <c r="I61" s="280">
        <v>2</v>
      </c>
      <c r="J61" s="280">
        <v>0</v>
      </c>
      <c r="K61" s="280">
        <v>0</v>
      </c>
      <c r="L61" s="280">
        <v>29</v>
      </c>
      <c r="M61" s="280">
        <v>2</v>
      </c>
      <c r="N61" s="280">
        <v>0</v>
      </c>
      <c r="O61" s="280">
        <v>0</v>
      </c>
      <c r="P61" s="273">
        <v>0</v>
      </c>
      <c r="Q61" s="206" t="e">
        <v>#REF!</v>
      </c>
      <c r="R61" s="150" t="e">
        <v>#REF!</v>
      </c>
    </row>
    <row r="62" spans="1:52" ht="15" thickBot="1" x14ac:dyDescent="0.25">
      <c r="A62" s="102"/>
      <c r="B62" s="226" t="s">
        <v>32</v>
      </c>
      <c r="C62" s="94">
        <v>664</v>
      </c>
      <c r="D62" s="94">
        <v>520</v>
      </c>
      <c r="E62" s="94">
        <v>0</v>
      </c>
      <c r="F62" s="94">
        <v>128</v>
      </c>
      <c r="G62" s="94">
        <v>0</v>
      </c>
      <c r="H62" s="94">
        <v>0</v>
      </c>
      <c r="I62" s="94">
        <v>1</v>
      </c>
      <c r="J62" s="94">
        <v>0</v>
      </c>
      <c r="K62" s="94">
        <v>0</v>
      </c>
      <c r="L62" s="94">
        <v>13</v>
      </c>
      <c r="M62" s="94">
        <v>3</v>
      </c>
      <c r="N62" s="94">
        <v>0</v>
      </c>
      <c r="O62" s="94">
        <v>0</v>
      </c>
      <c r="P62" s="142">
        <v>0</v>
      </c>
      <c r="Q62" s="206" t="e">
        <v>#REF!</v>
      </c>
      <c r="R62" s="150" t="e">
        <v>#REF!</v>
      </c>
    </row>
    <row r="63" spans="1:52" ht="15" thickBot="1" x14ac:dyDescent="0.25">
      <c r="A63" s="103"/>
      <c r="B63" s="228" t="s">
        <v>33</v>
      </c>
      <c r="C63" s="98">
        <v>725</v>
      </c>
      <c r="D63" s="98">
        <v>587</v>
      </c>
      <c r="E63" s="98">
        <v>0</v>
      </c>
      <c r="F63" s="98">
        <v>107</v>
      </c>
      <c r="G63" s="98">
        <v>0</v>
      </c>
      <c r="H63" s="98">
        <v>0</v>
      </c>
      <c r="I63" s="98">
        <v>1</v>
      </c>
      <c r="J63" s="98">
        <v>0</v>
      </c>
      <c r="K63" s="98">
        <v>0</v>
      </c>
      <c r="L63" s="98">
        <v>17</v>
      </c>
      <c r="M63" s="98">
        <v>11</v>
      </c>
      <c r="N63" s="98">
        <v>0</v>
      </c>
      <c r="O63" s="98">
        <v>0</v>
      </c>
      <c r="P63" s="145">
        <v>0</v>
      </c>
      <c r="Q63" s="207" t="e">
        <v>#REF!</v>
      </c>
      <c r="R63" s="152" t="s">
        <v>100</v>
      </c>
    </row>
    <row r="66" spans="1:52" s="132" customFormat="1" ht="38.25" customHeight="1" thickBot="1" x14ac:dyDescent="0.3">
      <c r="A66" s="530" t="s">
        <v>101</v>
      </c>
      <c r="B66" s="530"/>
      <c r="C66" s="530"/>
      <c r="D66" s="530"/>
      <c r="E66" s="530"/>
      <c r="F66" s="530"/>
      <c r="G66" s="530"/>
      <c r="H66" s="530"/>
      <c r="I66" s="530"/>
      <c r="J66" s="530"/>
      <c r="K66" s="530"/>
      <c r="L66" s="530"/>
      <c r="M66" s="530"/>
      <c r="N66" s="530"/>
      <c r="O66" s="530"/>
      <c r="P66" s="530"/>
      <c r="W66" s="127"/>
      <c r="X66" s="126"/>
      <c r="Y66" s="126"/>
      <c r="Z66" s="126"/>
      <c r="AA66" s="126"/>
      <c r="AB66" s="126"/>
      <c r="AC66" s="126"/>
      <c r="AD66" s="126"/>
      <c r="AE66" s="126"/>
      <c r="AF66" s="126"/>
      <c r="AG66" s="126"/>
      <c r="AH66" s="126"/>
      <c r="AI66" s="126"/>
      <c r="AJ66" s="126"/>
      <c r="AK66" s="126"/>
      <c r="AL66" s="126"/>
      <c r="AM66" s="126"/>
      <c r="AN66" s="126"/>
      <c r="AO66" s="126"/>
      <c r="AP66" s="126"/>
      <c r="AQ66" s="126"/>
      <c r="AR66" s="126"/>
      <c r="AS66" s="126"/>
      <c r="AT66" s="126"/>
      <c r="AU66" s="126"/>
      <c r="AV66" s="126"/>
      <c r="AW66" s="126"/>
      <c r="AX66" s="126"/>
      <c r="AY66" s="126"/>
      <c r="AZ66" s="126"/>
    </row>
    <row r="67" spans="1:52" s="132" customFormat="1" ht="89.25" customHeight="1" thickBot="1" x14ac:dyDescent="0.3">
      <c r="A67" s="230" t="s">
        <v>2</v>
      </c>
      <c r="B67" s="231" t="s">
        <v>3</v>
      </c>
      <c r="C67" s="232" t="str">
        <f>$C$10</f>
        <v>Barn med tiltak i barne-vernet i alt</v>
      </c>
      <c r="D67" s="233" t="str">
        <f>$D$10</f>
        <v>Av disse med tiltak som ikke er plasserings-tiltak</v>
      </c>
      <c r="E67" s="242" t="s">
        <v>82</v>
      </c>
      <c r="F67" s="135" t="str">
        <f>$F$10</f>
        <v>Antall barn i foster-hjem</v>
      </c>
      <c r="G67" s="236" t="s">
        <v>82</v>
      </c>
      <c r="H67" s="242" t="s">
        <v>84</v>
      </c>
      <c r="I67" s="135" t="str">
        <f>$I$10</f>
        <v>Antall barn i familie-hjem</v>
      </c>
      <c r="J67" s="236" t="s">
        <v>82</v>
      </c>
      <c r="K67" s="234" t="s">
        <v>86</v>
      </c>
      <c r="L67" s="237" t="str">
        <f>$L$10</f>
        <v>Antall barn i beredskaps-hjem</v>
      </c>
      <c r="M67" s="233" t="str">
        <f>$M$10</f>
        <v>Antall barn i inst-itusjon</v>
      </c>
      <c r="N67" s="235" t="s">
        <v>82</v>
      </c>
      <c r="O67" s="234" t="s">
        <v>89</v>
      </c>
      <c r="P67" s="238" t="str">
        <f>$P$10</f>
        <v>Antall barn i hybel o.a.</v>
      </c>
      <c r="Q67" s="136" t="s">
        <v>82</v>
      </c>
      <c r="R67" s="87" t="s">
        <v>91</v>
      </c>
      <c r="W67" s="127"/>
      <c r="X67" s="126"/>
      <c r="Y67" s="126"/>
      <c r="Z67" s="126"/>
      <c r="AA67" s="126"/>
      <c r="AB67" s="126"/>
      <c r="AC67" s="126"/>
      <c r="AD67" s="126"/>
      <c r="AE67" s="126"/>
      <c r="AF67" s="126"/>
      <c r="AG67" s="126"/>
      <c r="AH67" s="126"/>
      <c r="AI67" s="126"/>
      <c r="AJ67" s="126"/>
      <c r="AK67" s="126"/>
      <c r="AL67" s="126"/>
      <c r="AM67" s="126"/>
      <c r="AN67" s="126"/>
      <c r="AO67" s="126"/>
      <c r="AP67" s="126"/>
      <c r="AQ67" s="126"/>
      <c r="AR67" s="126"/>
      <c r="AS67" s="126"/>
      <c r="AT67" s="126"/>
      <c r="AU67" s="126"/>
      <c r="AV67" s="126"/>
      <c r="AW67" s="126"/>
      <c r="AX67" s="126"/>
      <c r="AY67" s="126"/>
      <c r="AZ67" s="126"/>
    </row>
    <row r="68" spans="1:52" ht="15" customHeight="1" x14ac:dyDescent="0.25">
      <c r="A68" s="239">
        <v>1</v>
      </c>
      <c r="B68" s="89" t="s">
        <v>10</v>
      </c>
      <c r="C68" s="411">
        <v>106</v>
      </c>
      <c r="D68" s="443">
        <v>62</v>
      </c>
      <c r="E68" s="90" t="e">
        <v>#REF!</v>
      </c>
      <c r="F68" s="443">
        <v>38</v>
      </c>
      <c r="G68" s="90" t="e">
        <v>#REF!</v>
      </c>
      <c r="H68" s="90" t="e">
        <v>#REF!</v>
      </c>
      <c r="I68" s="443">
        <v>3</v>
      </c>
      <c r="J68" s="90" t="e">
        <v>#REF!</v>
      </c>
      <c r="K68" s="90" t="e">
        <v>#REF!</v>
      </c>
      <c r="L68" s="443">
        <v>2</v>
      </c>
      <c r="M68" s="443">
        <v>1</v>
      </c>
      <c r="N68" s="90" t="e">
        <v>#REF!</v>
      </c>
      <c r="O68" s="90" t="e">
        <v>#REF!</v>
      </c>
      <c r="P68" s="412">
        <v>0</v>
      </c>
      <c r="Q68" s="140" t="e">
        <v>#REF!</v>
      </c>
      <c r="R68" s="141" t="e">
        <v>#REF!</v>
      </c>
      <c r="S68" s="132"/>
      <c r="T68" s="132"/>
      <c r="U68" s="132"/>
    </row>
    <row r="69" spans="1:52" ht="12.75" customHeight="1" x14ac:dyDescent="0.25">
      <c r="A69" s="240">
        <v>2</v>
      </c>
      <c r="B69" s="92" t="s">
        <v>11</v>
      </c>
      <c r="C69" s="413">
        <v>112</v>
      </c>
      <c r="D69" s="418">
        <v>84</v>
      </c>
      <c r="E69" s="280" t="e">
        <v>#REF!</v>
      </c>
      <c r="F69" s="418">
        <v>22</v>
      </c>
      <c r="G69" s="280" t="e">
        <v>#REF!</v>
      </c>
      <c r="H69" s="280" t="e">
        <v>#REF!</v>
      </c>
      <c r="I69" s="418">
        <v>4</v>
      </c>
      <c r="J69" s="280" t="e">
        <v>#REF!</v>
      </c>
      <c r="K69" s="280" t="e">
        <v>#REF!</v>
      </c>
      <c r="L69" s="418">
        <v>1</v>
      </c>
      <c r="M69" s="418">
        <v>1</v>
      </c>
      <c r="N69" s="280" t="e">
        <v>#REF!</v>
      </c>
      <c r="O69" s="280" t="e">
        <v>#REF!</v>
      </c>
      <c r="P69" s="414">
        <v>0</v>
      </c>
      <c r="Q69" s="143" t="e">
        <v>#REF!</v>
      </c>
      <c r="R69" s="144" t="e">
        <v>#REF!</v>
      </c>
      <c r="S69" s="132"/>
      <c r="T69" s="132"/>
      <c r="U69" s="132"/>
    </row>
    <row r="70" spans="1:52" ht="15" x14ac:dyDescent="0.25">
      <c r="A70" s="240">
        <v>3</v>
      </c>
      <c r="B70" s="92" t="s">
        <v>12</v>
      </c>
      <c r="C70" s="413">
        <v>78</v>
      </c>
      <c r="D70" s="418">
        <v>43</v>
      </c>
      <c r="E70" s="280" t="e">
        <v>#REF!</v>
      </c>
      <c r="F70" s="418">
        <v>33</v>
      </c>
      <c r="G70" s="280" t="e">
        <v>#REF!</v>
      </c>
      <c r="H70" s="280" t="e">
        <v>#REF!</v>
      </c>
      <c r="I70" s="418">
        <v>1</v>
      </c>
      <c r="J70" s="280" t="e">
        <v>#REF!</v>
      </c>
      <c r="K70" s="280" t="e">
        <v>#REF!</v>
      </c>
      <c r="L70" s="418">
        <v>1</v>
      </c>
      <c r="M70" s="418">
        <v>0</v>
      </c>
      <c r="N70" s="280" t="e">
        <v>#REF!</v>
      </c>
      <c r="O70" s="280" t="e">
        <v>#REF!</v>
      </c>
      <c r="P70" s="414">
        <v>0</v>
      </c>
      <c r="Q70" s="143" t="e">
        <v>#REF!</v>
      </c>
      <c r="R70" s="144" t="e">
        <v>#REF!</v>
      </c>
      <c r="S70" s="132"/>
      <c r="T70" s="132"/>
      <c r="U70" s="132"/>
    </row>
    <row r="71" spans="1:52" ht="15" x14ac:dyDescent="0.25">
      <c r="A71" s="240">
        <v>4</v>
      </c>
      <c r="B71" s="92" t="s">
        <v>13</v>
      </c>
      <c r="C71" s="413">
        <v>31</v>
      </c>
      <c r="D71" s="418">
        <v>22</v>
      </c>
      <c r="E71" s="280" t="e">
        <v>#REF!</v>
      </c>
      <c r="F71" s="418">
        <v>9</v>
      </c>
      <c r="G71" s="280" t="e">
        <v>#REF!</v>
      </c>
      <c r="H71" s="280" t="e">
        <v>#REF!</v>
      </c>
      <c r="I71" s="418">
        <v>0</v>
      </c>
      <c r="J71" s="280" t="e">
        <v>#REF!</v>
      </c>
      <c r="K71" s="280" t="e">
        <v>#REF!</v>
      </c>
      <c r="L71" s="418">
        <v>0</v>
      </c>
      <c r="M71" s="418">
        <v>0</v>
      </c>
      <c r="N71" s="280" t="e">
        <v>#REF!</v>
      </c>
      <c r="O71" s="280" t="e">
        <v>#REF!</v>
      </c>
      <c r="P71" s="414">
        <v>0</v>
      </c>
      <c r="Q71" s="143" t="e">
        <v>#REF!</v>
      </c>
      <c r="R71" s="144" t="e">
        <v>#REF!</v>
      </c>
      <c r="S71" s="132"/>
      <c r="T71" s="132"/>
      <c r="U71" s="132"/>
    </row>
    <row r="72" spans="1:52" ht="15" x14ac:dyDescent="0.25">
      <c r="A72" s="240">
        <v>5</v>
      </c>
      <c r="B72" s="92" t="s">
        <v>14</v>
      </c>
      <c r="C72" s="413">
        <v>43</v>
      </c>
      <c r="D72" s="418">
        <v>28</v>
      </c>
      <c r="E72" s="280" t="e">
        <v>#REF!</v>
      </c>
      <c r="F72" s="418">
        <v>11</v>
      </c>
      <c r="G72" s="280" t="e">
        <v>#REF!</v>
      </c>
      <c r="H72" s="280" t="e">
        <v>#REF!</v>
      </c>
      <c r="I72" s="418">
        <v>1</v>
      </c>
      <c r="J72" s="280" t="e">
        <v>#REF!</v>
      </c>
      <c r="K72" s="280" t="e">
        <v>#REF!</v>
      </c>
      <c r="L72" s="418">
        <v>3</v>
      </c>
      <c r="M72" s="418">
        <v>0</v>
      </c>
      <c r="N72" s="280" t="e">
        <v>#REF!</v>
      </c>
      <c r="O72" s="280" t="e">
        <v>#REF!</v>
      </c>
      <c r="P72" s="414">
        <v>0</v>
      </c>
      <c r="Q72" s="143" t="e">
        <v>#REF!</v>
      </c>
      <c r="R72" s="144" t="e">
        <v>#REF!</v>
      </c>
      <c r="S72" s="132"/>
      <c r="T72" s="132"/>
      <c r="U72" s="132"/>
      <c r="X72" s="126" t="s">
        <v>34</v>
      </c>
    </row>
    <row r="73" spans="1:52" ht="20.25" customHeight="1" x14ac:dyDescent="0.2">
      <c r="A73" s="240">
        <v>6</v>
      </c>
      <c r="B73" s="92" t="s">
        <v>15</v>
      </c>
      <c r="C73" s="413">
        <v>49</v>
      </c>
      <c r="D73" s="418">
        <v>42</v>
      </c>
      <c r="E73" s="280" t="e">
        <v>#REF!</v>
      </c>
      <c r="F73" s="418">
        <v>1</v>
      </c>
      <c r="G73" s="280" t="e">
        <v>#REF!</v>
      </c>
      <c r="H73" s="280" t="e">
        <v>#REF!</v>
      </c>
      <c r="I73" s="418">
        <v>0</v>
      </c>
      <c r="J73" s="280" t="e">
        <v>#REF!</v>
      </c>
      <c r="K73" s="280" t="e">
        <v>#REF!</v>
      </c>
      <c r="L73" s="418">
        <v>3</v>
      </c>
      <c r="M73" s="418">
        <v>3</v>
      </c>
      <c r="N73" s="280" t="e">
        <v>#REF!</v>
      </c>
      <c r="O73" s="280" t="e">
        <v>#REF!</v>
      </c>
      <c r="P73" s="414">
        <v>0</v>
      </c>
      <c r="Q73" s="143" t="e">
        <v>#REF!</v>
      </c>
      <c r="R73" s="144" t="e">
        <v>#REF!</v>
      </c>
    </row>
    <row r="74" spans="1:52" x14ac:dyDescent="0.2">
      <c r="A74" s="240">
        <v>7</v>
      </c>
      <c r="B74" s="92" t="s">
        <v>16</v>
      </c>
      <c r="C74" s="413">
        <v>39</v>
      </c>
      <c r="D74" s="418">
        <v>31</v>
      </c>
      <c r="E74" s="280" t="e">
        <v>#REF!</v>
      </c>
      <c r="F74" s="418">
        <v>5</v>
      </c>
      <c r="G74" s="280" t="e">
        <v>#REF!</v>
      </c>
      <c r="H74" s="280" t="e">
        <v>#REF!</v>
      </c>
      <c r="I74" s="418">
        <v>1</v>
      </c>
      <c r="J74" s="280" t="e">
        <v>#REF!</v>
      </c>
      <c r="K74" s="280" t="e">
        <v>#REF!</v>
      </c>
      <c r="L74" s="418">
        <v>0</v>
      </c>
      <c r="M74" s="418">
        <v>2</v>
      </c>
      <c r="N74" s="280" t="e">
        <v>#REF!</v>
      </c>
      <c r="O74" s="280" t="e">
        <v>#REF!</v>
      </c>
      <c r="P74" s="414">
        <v>0</v>
      </c>
      <c r="Q74" s="143" t="e">
        <v>#REF!</v>
      </c>
      <c r="R74" s="144" t="e">
        <v>#REF!</v>
      </c>
    </row>
    <row r="75" spans="1:52" x14ac:dyDescent="0.2">
      <c r="A75" s="240">
        <v>8</v>
      </c>
      <c r="B75" s="92" t="s">
        <v>17</v>
      </c>
      <c r="C75" s="413">
        <v>32</v>
      </c>
      <c r="D75" s="418">
        <v>26</v>
      </c>
      <c r="E75" s="280" t="e">
        <v>#REF!</v>
      </c>
      <c r="F75" s="418">
        <v>4</v>
      </c>
      <c r="G75" s="280" t="e">
        <v>#REF!</v>
      </c>
      <c r="H75" s="280" t="e">
        <v>#REF!</v>
      </c>
      <c r="I75" s="418">
        <v>1</v>
      </c>
      <c r="J75" s="280" t="e">
        <v>#REF!</v>
      </c>
      <c r="K75" s="280" t="e">
        <v>#REF!</v>
      </c>
      <c r="L75" s="418">
        <v>1</v>
      </c>
      <c r="M75" s="418">
        <v>0</v>
      </c>
      <c r="N75" s="280" t="e">
        <v>#REF!</v>
      </c>
      <c r="O75" s="280" t="e">
        <v>#REF!</v>
      </c>
      <c r="P75" s="414">
        <v>0</v>
      </c>
      <c r="Q75" s="143" t="e">
        <v>#REF!</v>
      </c>
      <c r="R75" s="144" t="e">
        <v>#REF!</v>
      </c>
    </row>
    <row r="76" spans="1:52" x14ac:dyDescent="0.2">
      <c r="A76" s="240">
        <v>9</v>
      </c>
      <c r="B76" s="92" t="s">
        <v>18</v>
      </c>
      <c r="C76" s="413">
        <v>106</v>
      </c>
      <c r="D76" s="418">
        <v>93</v>
      </c>
      <c r="E76" s="280" t="e">
        <v>#REF!</v>
      </c>
      <c r="F76" s="418">
        <v>12</v>
      </c>
      <c r="G76" s="280" t="e">
        <v>#REF!</v>
      </c>
      <c r="H76" s="280" t="e">
        <v>#REF!</v>
      </c>
      <c r="I76" s="418">
        <v>0</v>
      </c>
      <c r="J76" s="280" t="e">
        <v>#REF!</v>
      </c>
      <c r="K76" s="280" t="e">
        <v>#REF!</v>
      </c>
      <c r="L76" s="418">
        <v>0</v>
      </c>
      <c r="M76" s="418">
        <v>1</v>
      </c>
      <c r="N76" s="280" t="e">
        <v>#REF!</v>
      </c>
      <c r="O76" s="280" t="e">
        <v>#REF!</v>
      </c>
      <c r="P76" s="414">
        <v>0</v>
      </c>
      <c r="Q76" s="143" t="e">
        <v>#REF!</v>
      </c>
      <c r="R76" s="144" t="e">
        <v>#REF!</v>
      </c>
    </row>
    <row r="77" spans="1:52" x14ac:dyDescent="0.2">
      <c r="A77" s="240">
        <v>10</v>
      </c>
      <c r="B77" s="92" t="s">
        <v>19</v>
      </c>
      <c r="C77" s="413">
        <v>95</v>
      </c>
      <c r="D77" s="418">
        <v>71</v>
      </c>
      <c r="E77" s="280" t="e">
        <v>#REF!</v>
      </c>
      <c r="F77" s="418">
        <v>23</v>
      </c>
      <c r="G77" s="280" t="e">
        <v>#REF!</v>
      </c>
      <c r="H77" s="280" t="e">
        <v>#REF!</v>
      </c>
      <c r="I77" s="418">
        <v>0</v>
      </c>
      <c r="J77" s="280" t="e">
        <v>#REF!</v>
      </c>
      <c r="K77" s="280" t="e">
        <v>#REF!</v>
      </c>
      <c r="L77" s="418">
        <v>1</v>
      </c>
      <c r="M77" s="418">
        <v>0</v>
      </c>
      <c r="N77" s="280" t="e">
        <v>#REF!</v>
      </c>
      <c r="O77" s="280" t="e">
        <v>#REF!</v>
      </c>
      <c r="P77" s="414">
        <v>0</v>
      </c>
      <c r="Q77" s="143" t="e">
        <v>#REF!</v>
      </c>
      <c r="R77" s="144" t="e">
        <v>#REF!</v>
      </c>
    </row>
    <row r="78" spans="1:52" ht="20.25" customHeight="1" x14ac:dyDescent="0.2">
      <c r="A78" s="240">
        <v>11</v>
      </c>
      <c r="B78" s="92" t="s">
        <v>20</v>
      </c>
      <c r="C78" s="413">
        <v>96</v>
      </c>
      <c r="D78" s="418">
        <v>72</v>
      </c>
      <c r="E78" s="280" t="e">
        <v>#REF!</v>
      </c>
      <c r="F78" s="418">
        <v>18</v>
      </c>
      <c r="G78" s="280" t="e">
        <v>#REF!</v>
      </c>
      <c r="H78" s="280" t="e">
        <v>#REF!</v>
      </c>
      <c r="I78" s="418">
        <v>6</v>
      </c>
      <c r="J78" s="280" t="e">
        <v>#REF!</v>
      </c>
      <c r="K78" s="280" t="e">
        <v>#REF!</v>
      </c>
      <c r="L78" s="418">
        <v>0</v>
      </c>
      <c r="M78" s="418">
        <v>0</v>
      </c>
      <c r="N78" s="280" t="e">
        <v>#REF!</v>
      </c>
      <c r="O78" s="280" t="e">
        <v>#REF!</v>
      </c>
      <c r="P78" s="414">
        <v>0</v>
      </c>
      <c r="Q78" s="143" t="e">
        <v>#REF!</v>
      </c>
      <c r="R78" s="144" t="e">
        <v>#REF!</v>
      </c>
    </row>
    <row r="79" spans="1:52" x14ac:dyDescent="0.2">
      <c r="A79" s="240">
        <v>12</v>
      </c>
      <c r="B79" s="92" t="s">
        <v>21</v>
      </c>
      <c r="C79" s="413">
        <v>106</v>
      </c>
      <c r="D79" s="418">
        <v>67</v>
      </c>
      <c r="E79" s="280" t="e">
        <v>#REF!</v>
      </c>
      <c r="F79" s="418">
        <v>33</v>
      </c>
      <c r="G79" s="280" t="e">
        <v>#REF!</v>
      </c>
      <c r="H79" s="280" t="e">
        <v>#REF!</v>
      </c>
      <c r="I79" s="418">
        <v>7</v>
      </c>
      <c r="J79" s="280" t="e">
        <v>#REF!</v>
      </c>
      <c r="K79" s="280" t="e">
        <v>#REF!</v>
      </c>
      <c r="L79" s="418">
        <v>1</v>
      </c>
      <c r="M79" s="418">
        <v>0</v>
      </c>
      <c r="N79" s="280" t="e">
        <v>#REF!</v>
      </c>
      <c r="O79" s="280" t="e">
        <v>#REF!</v>
      </c>
      <c r="P79" s="414">
        <v>0</v>
      </c>
      <c r="Q79" s="143" t="e">
        <v>#REF!</v>
      </c>
      <c r="R79" s="144" t="e">
        <v>#REF!</v>
      </c>
    </row>
    <row r="80" spans="1:52" x14ac:dyDescent="0.2">
      <c r="A80" s="240">
        <v>13</v>
      </c>
      <c r="B80" s="92" t="s">
        <v>22</v>
      </c>
      <c r="C80" s="413">
        <v>95</v>
      </c>
      <c r="D80" s="418">
        <v>61</v>
      </c>
      <c r="E80" s="280" t="e">
        <v>#REF!</v>
      </c>
      <c r="F80" s="418">
        <v>30</v>
      </c>
      <c r="G80" s="280" t="e">
        <v>#REF!</v>
      </c>
      <c r="H80" s="280" t="e">
        <v>#REF!</v>
      </c>
      <c r="I80" s="418">
        <v>2</v>
      </c>
      <c r="J80" s="280" t="e">
        <v>#REF!</v>
      </c>
      <c r="K80" s="280" t="e">
        <v>#REF!</v>
      </c>
      <c r="L80" s="418">
        <v>2</v>
      </c>
      <c r="M80" s="418">
        <v>0</v>
      </c>
      <c r="N80" s="280" t="e">
        <v>#REF!</v>
      </c>
      <c r="O80" s="280" t="e">
        <v>#REF!</v>
      </c>
      <c r="P80" s="414">
        <v>0</v>
      </c>
      <c r="Q80" s="143" t="e">
        <v>#REF!</v>
      </c>
      <c r="R80" s="144" t="e">
        <v>#REF!</v>
      </c>
      <c r="V80" s="126" t="s">
        <v>34</v>
      </c>
    </row>
    <row r="81" spans="1:52" x14ac:dyDescent="0.2">
      <c r="A81" s="240">
        <v>14</v>
      </c>
      <c r="B81" s="92" t="s">
        <v>23</v>
      </c>
      <c r="C81" s="413">
        <v>40</v>
      </c>
      <c r="D81" s="418">
        <v>26</v>
      </c>
      <c r="E81" s="280" t="e">
        <v>#REF!</v>
      </c>
      <c r="F81" s="418">
        <v>9</v>
      </c>
      <c r="G81" s="280" t="e">
        <v>#REF!</v>
      </c>
      <c r="H81" s="280" t="e">
        <v>#REF!</v>
      </c>
      <c r="I81" s="418">
        <v>3</v>
      </c>
      <c r="J81" s="280" t="e">
        <v>#REF!</v>
      </c>
      <c r="K81" s="280" t="e">
        <v>#REF!</v>
      </c>
      <c r="L81" s="418">
        <v>1</v>
      </c>
      <c r="M81" s="418">
        <v>1</v>
      </c>
      <c r="N81" s="280" t="e">
        <v>#REF!</v>
      </c>
      <c r="O81" s="280" t="e">
        <v>#REF!</v>
      </c>
      <c r="P81" s="414">
        <v>0</v>
      </c>
      <c r="Q81" s="143" t="e">
        <v>#REF!</v>
      </c>
      <c r="R81" s="144" t="e">
        <v>#REF!</v>
      </c>
    </row>
    <row r="82" spans="1:52" ht="15" thickBot="1" x14ac:dyDescent="0.25">
      <c r="A82" s="243">
        <v>15</v>
      </c>
      <c r="B82" s="244" t="s">
        <v>24</v>
      </c>
      <c r="C82" s="415">
        <v>193</v>
      </c>
      <c r="D82" s="444">
        <v>150</v>
      </c>
      <c r="E82" s="309" t="e">
        <v>#REF!</v>
      </c>
      <c r="F82" s="444">
        <v>32</v>
      </c>
      <c r="G82" s="309" t="e">
        <v>#REF!</v>
      </c>
      <c r="H82" s="309" t="e">
        <v>#REF!</v>
      </c>
      <c r="I82" s="444">
        <v>5</v>
      </c>
      <c r="J82" s="309" t="e">
        <v>#REF!</v>
      </c>
      <c r="K82" s="309" t="e">
        <v>#REF!</v>
      </c>
      <c r="L82" s="444">
        <v>3</v>
      </c>
      <c r="M82" s="444">
        <v>3</v>
      </c>
      <c r="N82" s="309" t="e">
        <v>#REF!</v>
      </c>
      <c r="O82" s="309" t="e">
        <v>#REF!</v>
      </c>
      <c r="P82" s="416">
        <v>0</v>
      </c>
      <c r="Q82" s="146" t="e">
        <v>#REF!</v>
      </c>
      <c r="R82" s="147" t="e">
        <v>#REF!</v>
      </c>
    </row>
    <row r="83" spans="1:52" s="100" customFormat="1" ht="15.75" thickBot="1" x14ac:dyDescent="0.3">
      <c r="A83" s="197"/>
      <c r="B83" s="227" t="s">
        <v>25</v>
      </c>
      <c r="C83" s="308">
        <f>SUM(C68:C82)</f>
        <v>1221</v>
      </c>
      <c r="D83" s="308">
        <f t="shared" ref="D83" si="21">SUM(D68:D82)</f>
        <v>878</v>
      </c>
      <c r="E83" s="198" t="e">
        <f t="shared" ref="E83" si="22">SUM(E68:E82)</f>
        <v>#REF!</v>
      </c>
      <c r="F83" s="308">
        <f t="shared" ref="F83" si="23">SUM(F68:F82)</f>
        <v>280</v>
      </c>
      <c r="G83" s="308" t="e">
        <f t="shared" ref="G83" si="24">SUM(G68:G82)</f>
        <v>#REF!</v>
      </c>
      <c r="H83" s="308" t="e">
        <f t="shared" ref="H83" si="25">SUM(H68:H82)</f>
        <v>#REF!</v>
      </c>
      <c r="I83" s="308">
        <f t="shared" ref="I83" si="26">SUM(I68:I82)</f>
        <v>34</v>
      </c>
      <c r="J83" s="308" t="e">
        <f t="shared" ref="J83" si="27">SUM(J68:J82)</f>
        <v>#REF!</v>
      </c>
      <c r="K83" s="308" t="e">
        <f t="shared" ref="K83" si="28">SUM(K68:K82)</f>
        <v>#REF!</v>
      </c>
      <c r="L83" s="308">
        <f t="shared" ref="L83" si="29">SUM(L68:L82)</f>
        <v>19</v>
      </c>
      <c r="M83" s="308">
        <f t="shared" ref="M83" si="30">SUM(M68:M82)</f>
        <v>12</v>
      </c>
      <c r="N83" s="308" t="e">
        <f t="shared" ref="N83" si="31">SUM(N68:N82)</f>
        <v>#REF!</v>
      </c>
      <c r="O83" s="308" t="e">
        <f t="shared" ref="O83" si="32">SUM(O68:O82)</f>
        <v>#REF!</v>
      </c>
      <c r="P83" s="307">
        <f t="shared" ref="P83" si="33">SUM(P68:P82)</f>
        <v>0</v>
      </c>
      <c r="Q83" s="212" t="e">
        <v>#REF!</v>
      </c>
      <c r="R83" s="153" t="s">
        <v>100</v>
      </c>
      <c r="S83" s="149"/>
      <c r="T83" s="149"/>
      <c r="U83" s="149"/>
      <c r="W83" s="127"/>
      <c r="X83" s="126"/>
      <c r="Y83" s="126"/>
      <c r="Z83" s="126"/>
      <c r="AA83" s="126"/>
      <c r="AB83" s="126"/>
      <c r="AC83" s="126"/>
      <c r="AD83" s="126"/>
      <c r="AE83" s="126"/>
      <c r="AF83" s="126"/>
      <c r="AG83" s="126"/>
      <c r="AH83" s="126"/>
      <c r="AI83" s="126"/>
      <c r="AJ83" s="126"/>
      <c r="AK83" s="126"/>
      <c r="AL83" s="126"/>
      <c r="AM83" s="126"/>
      <c r="AN83" s="126"/>
      <c r="AO83" s="126"/>
      <c r="AP83" s="126"/>
      <c r="AQ83" s="126"/>
      <c r="AR83" s="126"/>
      <c r="AS83" s="126"/>
      <c r="AT83" s="126"/>
      <c r="AU83" s="126"/>
      <c r="AV83" s="126"/>
      <c r="AW83" s="126"/>
      <c r="AX83" s="126"/>
      <c r="AY83" s="126"/>
      <c r="AZ83" s="126"/>
    </row>
    <row r="84" spans="1:52" ht="15" thickBot="1" x14ac:dyDescent="0.25">
      <c r="A84" s="192"/>
      <c r="B84" s="279" t="s">
        <v>26</v>
      </c>
      <c r="C84" s="280">
        <v>1286</v>
      </c>
      <c r="D84" s="280">
        <v>959</v>
      </c>
      <c r="E84" s="280" t="e">
        <v>#REF!</v>
      </c>
      <c r="F84" s="280">
        <v>288</v>
      </c>
      <c r="G84" s="280" t="e">
        <v>#REF!</v>
      </c>
      <c r="H84" s="280" t="e">
        <v>#REF!</v>
      </c>
      <c r="I84" s="280">
        <v>40</v>
      </c>
      <c r="J84" s="280" t="e">
        <v>#REF!</v>
      </c>
      <c r="K84" s="280" t="e">
        <v>#REF!</v>
      </c>
      <c r="L84" s="280">
        <v>24</v>
      </c>
      <c r="M84" s="280">
        <v>11</v>
      </c>
      <c r="N84" s="280" t="e">
        <v>#REF!</v>
      </c>
      <c r="O84" s="280" t="e">
        <v>#REF!</v>
      </c>
      <c r="P84" s="273">
        <v>0</v>
      </c>
      <c r="Q84" s="207" t="e">
        <v>#REF!</v>
      </c>
      <c r="R84" s="152" t="s">
        <v>100</v>
      </c>
    </row>
    <row r="85" spans="1:52" ht="15" thickBot="1" x14ac:dyDescent="0.25">
      <c r="A85" s="192"/>
      <c r="B85" s="279" t="s">
        <v>27</v>
      </c>
      <c r="C85" s="280">
        <v>1309</v>
      </c>
      <c r="D85" s="280">
        <v>940</v>
      </c>
      <c r="E85" s="280" t="e">
        <v>#REF!</v>
      </c>
      <c r="F85" s="280">
        <v>282</v>
      </c>
      <c r="G85" s="280" t="e">
        <v>#REF!</v>
      </c>
      <c r="H85" s="280" t="e">
        <v>#REF!</v>
      </c>
      <c r="I85" s="280">
        <v>41</v>
      </c>
      <c r="J85" s="280" t="e">
        <v>#REF!</v>
      </c>
      <c r="K85" s="280" t="e">
        <v>#REF!</v>
      </c>
      <c r="L85" s="280">
        <v>27</v>
      </c>
      <c r="M85" s="280">
        <v>17</v>
      </c>
      <c r="N85" s="280" t="e">
        <v>#REF!</v>
      </c>
      <c r="O85" s="280" t="e">
        <v>#REF!</v>
      </c>
      <c r="P85" s="273">
        <v>0</v>
      </c>
      <c r="Q85" s="207" t="e">
        <v>#REF!</v>
      </c>
      <c r="R85" s="152" t="s">
        <v>100</v>
      </c>
    </row>
    <row r="86" spans="1:52" ht="15" thickBot="1" x14ac:dyDescent="0.25">
      <c r="A86" s="192"/>
      <c r="B86" s="279" t="s">
        <v>28</v>
      </c>
      <c r="C86" s="280">
        <v>1417</v>
      </c>
      <c r="D86" s="280">
        <v>1056</v>
      </c>
      <c r="E86" s="280" t="e">
        <v>#REF!</v>
      </c>
      <c r="F86" s="280">
        <v>282</v>
      </c>
      <c r="G86" s="280" t="e">
        <v>#REF!</v>
      </c>
      <c r="H86" s="280" t="e">
        <v>#REF!</v>
      </c>
      <c r="I86" s="280">
        <v>43</v>
      </c>
      <c r="J86" s="280" t="e">
        <v>#REF!</v>
      </c>
      <c r="K86" s="280" t="e">
        <v>#REF!</v>
      </c>
      <c r="L86" s="280">
        <v>21</v>
      </c>
      <c r="M86" s="280">
        <v>15</v>
      </c>
      <c r="N86" s="280" t="e">
        <v>#REF!</v>
      </c>
      <c r="O86" s="280" t="e">
        <v>#REF!</v>
      </c>
      <c r="P86" s="273">
        <v>0</v>
      </c>
      <c r="Q86" s="207" t="e">
        <v>#REF!</v>
      </c>
      <c r="R86" s="152" t="s">
        <v>100</v>
      </c>
    </row>
    <row r="87" spans="1:52" ht="15" thickBot="1" x14ac:dyDescent="0.25">
      <c r="A87" s="192"/>
      <c r="B87" s="279" t="s">
        <v>29</v>
      </c>
      <c r="C87" s="280">
        <v>1464</v>
      </c>
      <c r="D87" s="280">
        <v>1088</v>
      </c>
      <c r="E87" s="280" t="e">
        <v>#REF!</v>
      </c>
      <c r="F87" s="280">
        <v>278</v>
      </c>
      <c r="G87" s="280" t="e">
        <v>#REF!</v>
      </c>
      <c r="H87" s="280" t="e">
        <v>#REF!</v>
      </c>
      <c r="I87" s="280">
        <v>34</v>
      </c>
      <c r="J87" s="280" t="e">
        <v>#REF!</v>
      </c>
      <c r="K87" s="280" t="e">
        <v>#REF!</v>
      </c>
      <c r="L87" s="280">
        <v>29</v>
      </c>
      <c r="M87" s="280">
        <v>33</v>
      </c>
      <c r="N87" s="280" t="e">
        <v>#REF!</v>
      </c>
      <c r="O87" s="280" t="e">
        <v>#REF!</v>
      </c>
      <c r="P87" s="273">
        <v>0</v>
      </c>
      <c r="Q87" s="207" t="e">
        <v>#REF!</v>
      </c>
      <c r="R87" s="152" t="s">
        <v>100</v>
      </c>
    </row>
    <row r="88" spans="1:52" ht="15" thickBot="1" x14ac:dyDescent="0.25">
      <c r="A88" s="192"/>
      <c r="B88" s="279" t="s">
        <v>30</v>
      </c>
      <c r="C88" s="280">
        <v>1502</v>
      </c>
      <c r="D88" s="280">
        <v>1141</v>
      </c>
      <c r="E88" s="280" t="e">
        <v>#REF!</v>
      </c>
      <c r="F88" s="280">
        <v>275</v>
      </c>
      <c r="G88" s="280" t="e">
        <v>#REF!</v>
      </c>
      <c r="H88" s="280" t="e">
        <v>#REF!</v>
      </c>
      <c r="I88" s="280">
        <v>31</v>
      </c>
      <c r="J88" s="280" t="e">
        <v>#REF!</v>
      </c>
      <c r="K88" s="280" t="e">
        <v>#REF!</v>
      </c>
      <c r="L88" s="280">
        <v>29</v>
      </c>
      <c r="M88" s="280">
        <v>26</v>
      </c>
      <c r="N88" s="280" t="e">
        <v>#REF!</v>
      </c>
      <c r="O88" s="280" t="e">
        <v>#REF!</v>
      </c>
      <c r="P88" s="273">
        <v>0</v>
      </c>
      <c r="Q88" s="207" t="e">
        <v>#REF!</v>
      </c>
      <c r="R88" s="152" t="s">
        <v>100</v>
      </c>
    </row>
    <row r="89" spans="1:52" ht="15" thickBot="1" x14ac:dyDescent="0.25">
      <c r="A89" s="192"/>
      <c r="B89" s="279" t="s">
        <v>31</v>
      </c>
      <c r="C89" s="280">
        <v>1430</v>
      </c>
      <c r="D89" s="280">
        <v>1082</v>
      </c>
      <c r="E89" s="280" t="e">
        <v>#REF!</v>
      </c>
      <c r="F89" s="280">
        <v>269</v>
      </c>
      <c r="G89" s="280" t="e">
        <v>#REF!</v>
      </c>
      <c r="H89" s="280" t="e">
        <v>#REF!</v>
      </c>
      <c r="I89" s="280">
        <v>31</v>
      </c>
      <c r="J89" s="280" t="e">
        <v>#REF!</v>
      </c>
      <c r="K89" s="280" t="e">
        <v>#REF!</v>
      </c>
      <c r="L89" s="280">
        <v>29</v>
      </c>
      <c r="M89" s="280">
        <v>19</v>
      </c>
      <c r="N89" s="280" t="e">
        <v>#REF!</v>
      </c>
      <c r="O89" s="280" t="e">
        <v>#REF!</v>
      </c>
      <c r="P89" s="273">
        <v>0</v>
      </c>
      <c r="Q89" s="207" t="e">
        <v>#REF!</v>
      </c>
      <c r="R89" s="152" t="s">
        <v>100</v>
      </c>
    </row>
    <row r="90" spans="1:52" ht="15" thickBot="1" x14ac:dyDescent="0.25">
      <c r="A90" s="102"/>
      <c r="B90" s="226" t="s">
        <v>32</v>
      </c>
      <c r="C90" s="94">
        <v>1398</v>
      </c>
      <c r="D90" s="94">
        <v>1046</v>
      </c>
      <c r="E90" s="94" t="e">
        <v>#REF!</v>
      </c>
      <c r="F90" s="94">
        <v>272</v>
      </c>
      <c r="G90" s="94" t="e">
        <v>#REF!</v>
      </c>
      <c r="H90" s="94" t="e">
        <v>#REF!</v>
      </c>
      <c r="I90" s="94">
        <v>29</v>
      </c>
      <c r="J90" s="94" t="e">
        <v>#REF!</v>
      </c>
      <c r="K90" s="94" t="e">
        <v>#REF!</v>
      </c>
      <c r="L90" s="94">
        <v>26</v>
      </c>
      <c r="M90" s="94">
        <v>21</v>
      </c>
      <c r="N90" s="94" t="e">
        <v>#REF!</v>
      </c>
      <c r="O90" s="94" t="e">
        <v>#REF!</v>
      </c>
      <c r="P90" s="142">
        <v>0</v>
      </c>
      <c r="Q90" s="207" t="e">
        <v>#REF!</v>
      </c>
      <c r="R90" s="152" t="s">
        <v>100</v>
      </c>
    </row>
    <row r="91" spans="1:52" ht="15" thickBot="1" x14ac:dyDescent="0.25">
      <c r="A91" s="103"/>
      <c r="B91" s="228" t="s">
        <v>33</v>
      </c>
      <c r="C91" s="98">
        <v>1431</v>
      </c>
      <c r="D91" s="98">
        <v>1084</v>
      </c>
      <c r="E91" s="98" t="e">
        <v>#REF!</v>
      </c>
      <c r="F91" s="98">
        <v>261</v>
      </c>
      <c r="G91" s="98" t="e">
        <v>#REF!</v>
      </c>
      <c r="H91" s="98" t="e">
        <v>#REF!</v>
      </c>
      <c r="I91" s="98">
        <v>29</v>
      </c>
      <c r="J91" s="98" t="e">
        <v>#REF!</v>
      </c>
      <c r="K91" s="98" t="e">
        <v>#REF!</v>
      </c>
      <c r="L91" s="98">
        <v>18</v>
      </c>
      <c r="M91" s="98">
        <v>32</v>
      </c>
      <c r="N91" s="98" t="e">
        <v>#REF!</v>
      </c>
      <c r="O91" s="98" t="e">
        <v>#REF!</v>
      </c>
      <c r="P91" s="145">
        <v>1</v>
      </c>
      <c r="Q91" s="207" t="e">
        <v>#REF!</v>
      </c>
      <c r="R91" s="152" t="s">
        <v>100</v>
      </c>
    </row>
    <row r="95" spans="1:52" s="132" customFormat="1" ht="35.25" customHeight="1" thickBot="1" x14ac:dyDescent="0.3">
      <c r="A95" s="531" t="s">
        <v>102</v>
      </c>
      <c r="B95" s="531"/>
      <c r="C95" s="531"/>
      <c r="D95" s="531"/>
      <c r="E95" s="531"/>
      <c r="F95" s="531"/>
      <c r="G95" s="531"/>
      <c r="H95" s="531"/>
      <c r="I95" s="531"/>
      <c r="J95" s="531"/>
      <c r="K95" s="531"/>
      <c r="L95" s="531"/>
      <c r="M95" s="531"/>
      <c r="N95" s="531"/>
      <c r="O95" s="531"/>
      <c r="P95" s="531"/>
      <c r="W95" s="127"/>
      <c r="X95" s="126"/>
      <c r="Y95" s="126"/>
      <c r="Z95" s="126"/>
      <c r="AA95" s="126"/>
      <c r="AB95" s="126"/>
      <c r="AC95" s="126"/>
      <c r="AD95" s="126"/>
      <c r="AE95" s="126"/>
      <c r="AF95" s="126"/>
      <c r="AG95" s="126"/>
      <c r="AH95" s="126"/>
      <c r="AI95" s="126"/>
      <c r="AJ95" s="126"/>
      <c r="AK95" s="126"/>
      <c r="AL95" s="126"/>
      <c r="AM95" s="126"/>
      <c r="AN95" s="126"/>
      <c r="AO95" s="126"/>
      <c r="AP95" s="126"/>
      <c r="AQ95" s="126"/>
      <c r="AR95" s="126"/>
      <c r="AS95" s="126"/>
      <c r="AT95" s="126"/>
      <c r="AU95" s="126"/>
      <c r="AV95" s="126"/>
      <c r="AW95" s="126"/>
      <c r="AX95" s="126"/>
      <c r="AY95" s="126"/>
      <c r="AZ95" s="126"/>
    </row>
    <row r="96" spans="1:52" s="132" customFormat="1" ht="89.25" customHeight="1" thickBot="1" x14ac:dyDescent="0.3">
      <c r="A96" s="230" t="s">
        <v>2</v>
      </c>
      <c r="B96" s="231" t="s">
        <v>3</v>
      </c>
      <c r="C96" s="232" t="str">
        <f>$C$10</f>
        <v>Barn med tiltak i barne-vernet i alt</v>
      </c>
      <c r="D96" s="233" t="str">
        <f>$D$10</f>
        <v>Av disse med tiltak som ikke er plasserings-tiltak</v>
      </c>
      <c r="E96" s="242" t="s">
        <v>82</v>
      </c>
      <c r="F96" s="135" t="str">
        <f>$F$10</f>
        <v>Antall barn i foster-hjem</v>
      </c>
      <c r="G96" s="236" t="s">
        <v>82</v>
      </c>
      <c r="H96" s="242" t="s">
        <v>84</v>
      </c>
      <c r="I96" s="135" t="str">
        <f>$I$10</f>
        <v>Antall barn i familie-hjem</v>
      </c>
      <c r="J96" s="236" t="s">
        <v>82</v>
      </c>
      <c r="K96" s="234" t="s">
        <v>86</v>
      </c>
      <c r="L96" s="237" t="str">
        <f>$L$10</f>
        <v>Antall barn i beredskaps-hjem</v>
      </c>
      <c r="M96" s="233" t="str">
        <f>$M$10</f>
        <v>Antall barn i inst-itusjon</v>
      </c>
      <c r="N96" s="235" t="s">
        <v>82</v>
      </c>
      <c r="O96" s="234" t="s">
        <v>89</v>
      </c>
      <c r="P96" s="238" t="str">
        <f>$P$10</f>
        <v>Antall barn i hybel o.a.</v>
      </c>
      <c r="Q96" s="136" t="s">
        <v>82</v>
      </c>
      <c r="R96" s="87" t="s">
        <v>91</v>
      </c>
      <c r="W96" s="127"/>
      <c r="X96" s="126"/>
      <c r="Y96" s="126"/>
      <c r="Z96" s="126"/>
      <c r="AA96" s="126"/>
      <c r="AB96" s="126"/>
      <c r="AC96" s="126"/>
      <c r="AD96" s="126"/>
      <c r="AE96" s="126"/>
      <c r="AF96" s="126"/>
      <c r="AG96" s="126"/>
      <c r="AH96" s="126"/>
      <c r="AI96" s="126"/>
      <c r="AJ96" s="126"/>
      <c r="AK96" s="126"/>
      <c r="AL96" s="126"/>
      <c r="AM96" s="126"/>
      <c r="AN96" s="126"/>
      <c r="AO96" s="126"/>
      <c r="AP96" s="126"/>
      <c r="AQ96" s="126"/>
      <c r="AR96" s="126"/>
      <c r="AS96" s="126"/>
      <c r="AT96" s="126"/>
      <c r="AU96" s="126"/>
      <c r="AV96" s="126"/>
      <c r="AW96" s="126"/>
      <c r="AX96" s="126"/>
      <c r="AY96" s="126"/>
      <c r="AZ96" s="126"/>
    </row>
    <row r="97" spans="1:52" ht="15" customHeight="1" x14ac:dyDescent="0.2">
      <c r="A97" s="239">
        <v>1</v>
      </c>
      <c r="B97" s="89" t="s">
        <v>10</v>
      </c>
      <c r="C97" s="411">
        <v>118</v>
      </c>
      <c r="D97" s="443">
        <v>62</v>
      </c>
      <c r="E97" s="90" t="e">
        <v>#REF!</v>
      </c>
      <c r="F97" s="443">
        <v>34</v>
      </c>
      <c r="G97" s="90" t="e">
        <v>#REF!</v>
      </c>
      <c r="H97" s="90" t="e">
        <v>#REF!</v>
      </c>
      <c r="I97" s="443">
        <v>5</v>
      </c>
      <c r="J97" s="90" t="e">
        <v>#REF!</v>
      </c>
      <c r="K97" s="90" t="e">
        <v>#REF!</v>
      </c>
      <c r="L97" s="443">
        <v>2</v>
      </c>
      <c r="M97" s="443">
        <v>13</v>
      </c>
      <c r="N97" s="90" t="e">
        <v>#REF!</v>
      </c>
      <c r="O97" s="90" t="e">
        <v>#REF!</v>
      </c>
      <c r="P97" s="412">
        <v>2</v>
      </c>
      <c r="Q97" s="140" t="e">
        <v>#REF!</v>
      </c>
      <c r="R97" s="141" t="e">
        <v>#REF!</v>
      </c>
    </row>
    <row r="98" spans="1:52" ht="12.75" customHeight="1" x14ac:dyDescent="0.2">
      <c r="A98" s="240">
        <v>2</v>
      </c>
      <c r="B98" s="92" t="s">
        <v>11</v>
      </c>
      <c r="C98" s="413">
        <v>97</v>
      </c>
      <c r="D98" s="418">
        <v>56</v>
      </c>
      <c r="E98" s="280" t="e">
        <v>#REF!</v>
      </c>
      <c r="F98" s="418">
        <v>27</v>
      </c>
      <c r="G98" s="280" t="e">
        <v>#REF!</v>
      </c>
      <c r="H98" s="280" t="e">
        <v>#REF!</v>
      </c>
      <c r="I98" s="418">
        <v>4</v>
      </c>
      <c r="J98" s="280" t="e">
        <v>#REF!</v>
      </c>
      <c r="K98" s="280" t="e">
        <v>#REF!</v>
      </c>
      <c r="L98" s="418">
        <v>2</v>
      </c>
      <c r="M98" s="418">
        <v>6</v>
      </c>
      <c r="N98" s="280" t="e">
        <v>#REF!</v>
      </c>
      <c r="O98" s="280" t="e">
        <v>#REF!</v>
      </c>
      <c r="P98" s="414">
        <v>2</v>
      </c>
      <c r="Q98" s="143" t="e">
        <v>#REF!</v>
      </c>
      <c r="R98" s="144" t="e">
        <v>#REF!</v>
      </c>
    </row>
    <row r="99" spans="1:52" x14ac:dyDescent="0.2">
      <c r="A99" s="240">
        <v>3</v>
      </c>
      <c r="B99" s="92" t="s">
        <v>12</v>
      </c>
      <c r="C99" s="413">
        <v>64</v>
      </c>
      <c r="D99" s="418">
        <v>29</v>
      </c>
      <c r="E99" s="280" t="e">
        <v>#REF!</v>
      </c>
      <c r="F99" s="418">
        <v>27</v>
      </c>
      <c r="G99" s="280" t="e">
        <v>#REF!</v>
      </c>
      <c r="H99" s="280" t="e">
        <v>#REF!</v>
      </c>
      <c r="I99" s="418">
        <v>2</v>
      </c>
      <c r="J99" s="280" t="e">
        <v>#REF!</v>
      </c>
      <c r="K99" s="280" t="e">
        <v>#REF!</v>
      </c>
      <c r="L99" s="418">
        <v>0</v>
      </c>
      <c r="M99" s="418">
        <v>6</v>
      </c>
      <c r="N99" s="280" t="e">
        <v>#REF!</v>
      </c>
      <c r="O99" s="280" t="e">
        <v>#REF!</v>
      </c>
      <c r="P99" s="414">
        <v>0</v>
      </c>
      <c r="Q99" s="143" t="e">
        <v>#REF!</v>
      </c>
      <c r="R99" s="144" t="e">
        <v>#REF!</v>
      </c>
    </row>
    <row r="100" spans="1:52" x14ac:dyDescent="0.2">
      <c r="A100" s="240">
        <v>4</v>
      </c>
      <c r="B100" s="92" t="s">
        <v>13</v>
      </c>
      <c r="C100" s="413">
        <v>41</v>
      </c>
      <c r="D100" s="418">
        <v>21</v>
      </c>
      <c r="E100" s="280" t="e">
        <v>#REF!</v>
      </c>
      <c r="F100" s="418">
        <v>11</v>
      </c>
      <c r="G100" s="280" t="e">
        <v>#REF!</v>
      </c>
      <c r="H100" s="280" t="e">
        <v>#REF!</v>
      </c>
      <c r="I100" s="418">
        <v>0</v>
      </c>
      <c r="J100" s="280" t="e">
        <v>#REF!</v>
      </c>
      <c r="K100" s="280" t="e">
        <v>#REF!</v>
      </c>
      <c r="L100" s="418">
        <v>1</v>
      </c>
      <c r="M100" s="418">
        <v>3</v>
      </c>
      <c r="N100" s="280" t="e">
        <v>#REF!</v>
      </c>
      <c r="O100" s="280" t="e">
        <v>#REF!</v>
      </c>
      <c r="P100" s="414">
        <v>5</v>
      </c>
      <c r="Q100" s="143" t="e">
        <v>#REF!</v>
      </c>
      <c r="R100" s="144" t="e">
        <v>#REF!</v>
      </c>
    </row>
    <row r="101" spans="1:52" x14ac:dyDescent="0.2">
      <c r="A101" s="240">
        <v>5</v>
      </c>
      <c r="B101" s="92" t="s">
        <v>14</v>
      </c>
      <c r="C101" s="413">
        <v>37</v>
      </c>
      <c r="D101" s="418">
        <v>23</v>
      </c>
      <c r="E101" s="280" t="e">
        <v>#REF!</v>
      </c>
      <c r="F101" s="418">
        <v>9</v>
      </c>
      <c r="G101" s="280" t="e">
        <v>#REF!</v>
      </c>
      <c r="H101" s="280" t="e">
        <v>#REF!</v>
      </c>
      <c r="I101" s="418">
        <v>2</v>
      </c>
      <c r="J101" s="280" t="e">
        <v>#REF!</v>
      </c>
      <c r="K101" s="280" t="e">
        <v>#REF!</v>
      </c>
      <c r="L101" s="418">
        <v>0</v>
      </c>
      <c r="M101" s="418">
        <v>3</v>
      </c>
      <c r="N101" s="280" t="e">
        <v>#REF!</v>
      </c>
      <c r="O101" s="280" t="e">
        <v>#REF!</v>
      </c>
      <c r="P101" s="414">
        <v>0</v>
      </c>
      <c r="Q101" s="143" t="e">
        <v>#REF!</v>
      </c>
      <c r="R101" s="144" t="e">
        <v>#REF!</v>
      </c>
    </row>
    <row r="102" spans="1:52" ht="20.25" customHeight="1" x14ac:dyDescent="0.2">
      <c r="A102" s="240">
        <v>6</v>
      </c>
      <c r="B102" s="92" t="s">
        <v>15</v>
      </c>
      <c r="C102" s="413">
        <v>39</v>
      </c>
      <c r="D102" s="418">
        <v>33</v>
      </c>
      <c r="E102" s="280" t="e">
        <v>#REF!</v>
      </c>
      <c r="F102" s="418">
        <v>3</v>
      </c>
      <c r="G102" s="280" t="e">
        <v>#REF!</v>
      </c>
      <c r="H102" s="280" t="e">
        <v>#REF!</v>
      </c>
      <c r="I102" s="418">
        <v>1</v>
      </c>
      <c r="J102" s="280" t="e">
        <v>#REF!</v>
      </c>
      <c r="K102" s="280" t="e">
        <v>#REF!</v>
      </c>
      <c r="L102" s="418">
        <v>1</v>
      </c>
      <c r="M102" s="418">
        <v>1</v>
      </c>
      <c r="N102" s="280" t="e">
        <v>#REF!</v>
      </c>
      <c r="O102" s="280" t="e">
        <v>#REF!</v>
      </c>
      <c r="P102" s="414">
        <v>1</v>
      </c>
      <c r="Q102" s="143" t="e">
        <v>#REF!</v>
      </c>
      <c r="R102" s="144" t="e">
        <v>#REF!</v>
      </c>
    </row>
    <row r="103" spans="1:52" x14ac:dyDescent="0.2">
      <c r="A103" s="240">
        <v>7</v>
      </c>
      <c r="B103" s="92" t="s">
        <v>16</v>
      </c>
      <c r="C103" s="413">
        <v>26</v>
      </c>
      <c r="D103" s="418">
        <v>18</v>
      </c>
      <c r="E103" s="280" t="e">
        <v>#REF!</v>
      </c>
      <c r="F103" s="418">
        <v>5</v>
      </c>
      <c r="G103" s="280" t="e">
        <v>#REF!</v>
      </c>
      <c r="H103" s="280" t="e">
        <v>#REF!</v>
      </c>
      <c r="I103" s="418">
        <v>0</v>
      </c>
      <c r="J103" s="280" t="e">
        <v>#REF!</v>
      </c>
      <c r="K103" s="280" t="e">
        <v>#REF!</v>
      </c>
      <c r="L103" s="418">
        <v>0</v>
      </c>
      <c r="M103" s="418">
        <v>2</v>
      </c>
      <c r="N103" s="280" t="e">
        <v>#REF!</v>
      </c>
      <c r="O103" s="280" t="e">
        <v>#REF!</v>
      </c>
      <c r="P103" s="414">
        <v>1</v>
      </c>
      <c r="Q103" s="143" t="e">
        <v>#REF!</v>
      </c>
      <c r="R103" s="144" t="e">
        <v>#REF!</v>
      </c>
    </row>
    <row r="104" spans="1:52" x14ac:dyDescent="0.2">
      <c r="A104" s="240">
        <v>8</v>
      </c>
      <c r="B104" s="92" t="s">
        <v>17</v>
      </c>
      <c r="C104" s="413">
        <v>34</v>
      </c>
      <c r="D104" s="418">
        <v>20</v>
      </c>
      <c r="E104" s="280" t="e">
        <v>#REF!</v>
      </c>
      <c r="F104" s="418">
        <v>8</v>
      </c>
      <c r="G104" s="280" t="e">
        <v>#REF!</v>
      </c>
      <c r="H104" s="280" t="e">
        <v>#REF!</v>
      </c>
      <c r="I104" s="418">
        <v>5</v>
      </c>
      <c r="J104" s="280" t="e">
        <v>#REF!</v>
      </c>
      <c r="K104" s="280" t="e">
        <v>#REF!</v>
      </c>
      <c r="L104" s="418">
        <v>0</v>
      </c>
      <c r="M104" s="418">
        <v>1</v>
      </c>
      <c r="N104" s="280" t="e">
        <v>#REF!</v>
      </c>
      <c r="O104" s="280" t="e">
        <v>#REF!</v>
      </c>
      <c r="P104" s="414">
        <v>0</v>
      </c>
      <c r="Q104" s="143" t="e">
        <v>#REF!</v>
      </c>
      <c r="R104" s="144" t="e">
        <v>#REF!</v>
      </c>
    </row>
    <row r="105" spans="1:52" x14ac:dyDescent="0.2">
      <c r="A105" s="240">
        <v>9</v>
      </c>
      <c r="B105" s="92" t="s">
        <v>18</v>
      </c>
      <c r="C105" s="413">
        <v>69</v>
      </c>
      <c r="D105" s="418">
        <v>52</v>
      </c>
      <c r="E105" s="280" t="e">
        <v>#REF!</v>
      </c>
      <c r="F105" s="418">
        <v>11</v>
      </c>
      <c r="G105" s="280" t="e">
        <v>#REF!</v>
      </c>
      <c r="H105" s="280" t="e">
        <v>#REF!</v>
      </c>
      <c r="I105" s="418">
        <v>4</v>
      </c>
      <c r="J105" s="280" t="e">
        <v>#REF!</v>
      </c>
      <c r="K105" s="280" t="e">
        <v>#REF!</v>
      </c>
      <c r="L105" s="418">
        <v>0</v>
      </c>
      <c r="M105" s="418">
        <v>1</v>
      </c>
      <c r="N105" s="280" t="e">
        <v>#REF!</v>
      </c>
      <c r="O105" s="280" t="e">
        <v>#REF!</v>
      </c>
      <c r="P105" s="414">
        <v>1</v>
      </c>
      <c r="Q105" s="143" t="e">
        <v>#REF!</v>
      </c>
      <c r="R105" s="144" t="e">
        <v>#REF!</v>
      </c>
    </row>
    <row r="106" spans="1:52" x14ac:dyDescent="0.2">
      <c r="A106" s="240">
        <v>10</v>
      </c>
      <c r="B106" s="92" t="s">
        <v>19</v>
      </c>
      <c r="C106" s="413">
        <v>76</v>
      </c>
      <c r="D106" s="418">
        <v>42</v>
      </c>
      <c r="E106" s="280" t="e">
        <v>#REF!</v>
      </c>
      <c r="F106" s="418">
        <v>26</v>
      </c>
      <c r="G106" s="280" t="e">
        <v>#REF!</v>
      </c>
      <c r="H106" s="280" t="e">
        <v>#REF!</v>
      </c>
      <c r="I106" s="418">
        <v>0</v>
      </c>
      <c r="J106" s="280" t="e">
        <v>#REF!</v>
      </c>
      <c r="K106" s="280" t="e">
        <v>#REF!</v>
      </c>
      <c r="L106" s="418">
        <v>2</v>
      </c>
      <c r="M106" s="418">
        <v>4</v>
      </c>
      <c r="N106" s="280" t="e">
        <v>#REF!</v>
      </c>
      <c r="O106" s="280" t="e">
        <v>#REF!</v>
      </c>
      <c r="P106" s="414">
        <v>2</v>
      </c>
      <c r="Q106" s="143" t="e">
        <v>#REF!</v>
      </c>
      <c r="R106" s="144" t="e">
        <v>#REF!</v>
      </c>
    </row>
    <row r="107" spans="1:52" ht="20.25" customHeight="1" x14ac:dyDescent="0.2">
      <c r="A107" s="240">
        <v>11</v>
      </c>
      <c r="B107" s="92" t="s">
        <v>20</v>
      </c>
      <c r="C107" s="413">
        <v>80</v>
      </c>
      <c r="D107" s="418">
        <v>48</v>
      </c>
      <c r="E107" s="280" t="e">
        <v>#REF!</v>
      </c>
      <c r="F107" s="418">
        <v>19</v>
      </c>
      <c r="G107" s="280" t="e">
        <v>#REF!</v>
      </c>
      <c r="H107" s="280" t="e">
        <v>#REF!</v>
      </c>
      <c r="I107" s="418">
        <v>8</v>
      </c>
      <c r="J107" s="280" t="e">
        <v>#REF!</v>
      </c>
      <c r="K107" s="280" t="e">
        <v>#REF!</v>
      </c>
      <c r="L107" s="418">
        <v>1</v>
      </c>
      <c r="M107" s="418">
        <v>4</v>
      </c>
      <c r="N107" s="280" t="e">
        <v>#REF!</v>
      </c>
      <c r="O107" s="280" t="e">
        <v>#REF!</v>
      </c>
      <c r="P107" s="414">
        <v>0</v>
      </c>
      <c r="Q107" s="143" t="e">
        <v>#REF!</v>
      </c>
      <c r="R107" s="144" t="e">
        <v>#REF!</v>
      </c>
    </row>
    <row r="108" spans="1:52" x14ac:dyDescent="0.2">
      <c r="A108" s="240">
        <v>12</v>
      </c>
      <c r="B108" s="92" t="s">
        <v>21</v>
      </c>
      <c r="C108" s="413">
        <v>114</v>
      </c>
      <c r="D108" s="418">
        <v>67</v>
      </c>
      <c r="E108" s="280" t="e">
        <v>#REF!</v>
      </c>
      <c r="F108" s="418">
        <v>27</v>
      </c>
      <c r="G108" s="280" t="e">
        <v>#REF!</v>
      </c>
      <c r="H108" s="280" t="e">
        <v>#REF!</v>
      </c>
      <c r="I108" s="418">
        <v>5</v>
      </c>
      <c r="J108" s="280" t="e">
        <v>#REF!</v>
      </c>
      <c r="K108" s="280" t="e">
        <v>#REF!</v>
      </c>
      <c r="L108" s="418">
        <v>0</v>
      </c>
      <c r="M108" s="418">
        <v>14</v>
      </c>
      <c r="N108" s="280" t="e">
        <v>#REF!</v>
      </c>
      <c r="O108" s="280" t="e">
        <v>#REF!</v>
      </c>
      <c r="P108" s="414">
        <v>1</v>
      </c>
      <c r="Q108" s="143" t="e">
        <v>#REF!</v>
      </c>
      <c r="R108" s="144" t="e">
        <v>#REF!</v>
      </c>
    </row>
    <row r="109" spans="1:52" x14ac:dyDescent="0.2">
      <c r="A109" s="240">
        <v>13</v>
      </c>
      <c r="B109" s="92" t="s">
        <v>22</v>
      </c>
      <c r="C109" s="413">
        <v>72</v>
      </c>
      <c r="D109" s="418">
        <v>33</v>
      </c>
      <c r="E109" s="280" t="e">
        <v>#REF!</v>
      </c>
      <c r="F109" s="418">
        <v>23</v>
      </c>
      <c r="G109" s="280" t="e">
        <v>#REF!</v>
      </c>
      <c r="H109" s="280" t="e">
        <v>#REF!</v>
      </c>
      <c r="I109" s="418">
        <v>6</v>
      </c>
      <c r="J109" s="280" t="e">
        <v>#REF!</v>
      </c>
      <c r="K109" s="280" t="e">
        <v>#REF!</v>
      </c>
      <c r="L109" s="418">
        <v>0</v>
      </c>
      <c r="M109" s="418">
        <v>6</v>
      </c>
      <c r="N109" s="280" t="e">
        <v>#REF!</v>
      </c>
      <c r="O109" s="280" t="e">
        <v>#REF!</v>
      </c>
      <c r="P109" s="414">
        <v>4</v>
      </c>
      <c r="Q109" s="143" t="e">
        <v>#REF!</v>
      </c>
      <c r="R109" s="144" t="e">
        <v>#REF!</v>
      </c>
    </row>
    <row r="110" spans="1:52" x14ac:dyDescent="0.2">
      <c r="A110" s="240">
        <v>14</v>
      </c>
      <c r="B110" s="92" t="s">
        <v>23</v>
      </c>
      <c r="C110" s="413">
        <v>47</v>
      </c>
      <c r="D110" s="418">
        <v>23</v>
      </c>
      <c r="E110" s="280" t="e">
        <v>#REF!</v>
      </c>
      <c r="F110" s="418">
        <v>11</v>
      </c>
      <c r="G110" s="280" t="e">
        <v>#REF!</v>
      </c>
      <c r="H110" s="280" t="e">
        <v>#REF!</v>
      </c>
      <c r="I110" s="418">
        <v>8</v>
      </c>
      <c r="J110" s="280" t="e">
        <v>#REF!</v>
      </c>
      <c r="K110" s="280" t="e">
        <v>#REF!</v>
      </c>
      <c r="L110" s="418">
        <v>0</v>
      </c>
      <c r="M110" s="418">
        <v>2</v>
      </c>
      <c r="N110" s="280" t="e">
        <v>#REF!</v>
      </c>
      <c r="O110" s="280" t="e">
        <v>#REF!</v>
      </c>
      <c r="P110" s="414">
        <v>3</v>
      </c>
      <c r="Q110" s="143" t="e">
        <v>#REF!</v>
      </c>
      <c r="R110" s="144" t="e">
        <v>#REF!</v>
      </c>
      <c r="AD110" s="126" t="s">
        <v>34</v>
      </c>
    </row>
    <row r="111" spans="1:52" ht="15" customHeight="1" thickBot="1" x14ac:dyDescent="0.25">
      <c r="A111" s="243">
        <v>15</v>
      </c>
      <c r="B111" s="244" t="s">
        <v>24</v>
      </c>
      <c r="C111" s="415">
        <v>156</v>
      </c>
      <c r="D111" s="444">
        <v>105</v>
      </c>
      <c r="E111" s="309" t="e">
        <v>#REF!</v>
      </c>
      <c r="F111" s="444">
        <v>24</v>
      </c>
      <c r="G111" s="309" t="e">
        <v>#REF!</v>
      </c>
      <c r="H111" s="309" t="e">
        <v>#REF!</v>
      </c>
      <c r="I111" s="444">
        <v>5</v>
      </c>
      <c r="J111" s="309" t="e">
        <v>#REF!</v>
      </c>
      <c r="K111" s="309" t="e">
        <v>#REF!</v>
      </c>
      <c r="L111" s="444">
        <v>3</v>
      </c>
      <c r="M111" s="444">
        <v>14</v>
      </c>
      <c r="N111" s="309" t="e">
        <v>#REF!</v>
      </c>
      <c r="O111" s="309" t="e">
        <v>#REF!</v>
      </c>
      <c r="P111" s="416">
        <v>5</v>
      </c>
      <c r="Q111" s="146" t="e">
        <v>#REF!</v>
      </c>
      <c r="R111" s="147" t="e">
        <v>#REF!</v>
      </c>
    </row>
    <row r="112" spans="1:52" s="100" customFormat="1" ht="15.75" thickBot="1" x14ac:dyDescent="0.3">
      <c r="A112" s="197"/>
      <c r="B112" s="227" t="s">
        <v>25</v>
      </c>
      <c r="C112" s="308">
        <f>SUM(C97:C111)</f>
        <v>1070</v>
      </c>
      <c r="D112" s="308">
        <f t="shared" ref="D112" si="34">SUM(D97:D111)</f>
        <v>632</v>
      </c>
      <c r="E112" s="308" t="e">
        <f t="shared" ref="E112" si="35">SUM(E97:E111)</f>
        <v>#REF!</v>
      </c>
      <c r="F112" s="308">
        <f t="shared" ref="F112" si="36">SUM(F97:F111)</f>
        <v>265</v>
      </c>
      <c r="G112" s="308" t="e">
        <f t="shared" ref="G112" si="37">SUM(G97:G111)</f>
        <v>#REF!</v>
      </c>
      <c r="H112" s="308" t="e">
        <f t="shared" ref="H112" si="38">SUM(H97:H111)</f>
        <v>#REF!</v>
      </c>
      <c r="I112" s="308">
        <f t="shared" ref="I112" si="39">SUM(I97:I111)</f>
        <v>55</v>
      </c>
      <c r="J112" s="308" t="e">
        <f t="shared" ref="J112" si="40">SUM(J97:J111)</f>
        <v>#REF!</v>
      </c>
      <c r="K112" s="308" t="e">
        <f t="shared" ref="K112" si="41">SUM(K97:K111)</f>
        <v>#REF!</v>
      </c>
      <c r="L112" s="308">
        <f t="shared" ref="L112" si="42">SUM(L97:L111)</f>
        <v>12</v>
      </c>
      <c r="M112" s="308">
        <f t="shared" ref="M112" si="43">SUM(M97:M111)</f>
        <v>80</v>
      </c>
      <c r="N112" s="308" t="e">
        <f t="shared" ref="N112" si="44">SUM(N97:N111)</f>
        <v>#REF!</v>
      </c>
      <c r="O112" s="308" t="e">
        <f t="shared" ref="O112" si="45">SUM(O97:O111)</f>
        <v>#REF!</v>
      </c>
      <c r="P112" s="307">
        <f t="shared" ref="P112" si="46">SUM(P97:P111)</f>
        <v>27</v>
      </c>
      <c r="Q112" s="212" t="e">
        <v>#REF!</v>
      </c>
      <c r="R112" s="153" t="s">
        <v>100</v>
      </c>
      <c r="S112" s="149"/>
      <c r="T112" s="149"/>
      <c r="U112" s="149"/>
      <c r="W112" s="127"/>
      <c r="X112" s="126"/>
      <c r="Y112" s="126"/>
      <c r="Z112" s="126"/>
      <c r="AA112" s="126"/>
      <c r="AB112" s="126"/>
      <c r="AC112" s="126"/>
      <c r="AD112" s="126"/>
      <c r="AE112" s="126"/>
      <c r="AF112" s="126"/>
      <c r="AG112" s="126"/>
      <c r="AH112" s="126"/>
      <c r="AI112" s="126"/>
      <c r="AJ112" s="126"/>
      <c r="AK112" s="126"/>
      <c r="AL112" s="126"/>
      <c r="AM112" s="126"/>
      <c r="AN112" s="126"/>
      <c r="AO112" s="126"/>
      <c r="AP112" s="126"/>
      <c r="AQ112" s="126"/>
      <c r="AR112" s="126"/>
      <c r="AS112" s="126"/>
      <c r="AT112" s="126"/>
      <c r="AU112" s="126"/>
      <c r="AV112" s="126"/>
      <c r="AW112" s="126"/>
      <c r="AX112" s="126"/>
      <c r="AY112" s="126"/>
      <c r="AZ112" s="126"/>
    </row>
    <row r="113" spans="1:52" ht="15" thickBot="1" x14ac:dyDescent="0.25">
      <c r="A113" s="192"/>
      <c r="B113" s="279" t="s">
        <v>26</v>
      </c>
      <c r="C113" s="280">
        <v>1157</v>
      </c>
      <c r="D113" s="280">
        <v>734</v>
      </c>
      <c r="E113" s="280" t="e">
        <v>#REF!</v>
      </c>
      <c r="F113" s="280">
        <v>273</v>
      </c>
      <c r="G113" s="280" t="e">
        <v>#REF!</v>
      </c>
      <c r="H113" s="280" t="e">
        <v>#REF!</v>
      </c>
      <c r="I113" s="280">
        <v>55</v>
      </c>
      <c r="J113" s="280" t="e">
        <v>#REF!</v>
      </c>
      <c r="K113" s="280" t="e">
        <v>#REF!</v>
      </c>
      <c r="L113" s="280">
        <v>20</v>
      </c>
      <c r="M113" s="280">
        <v>80</v>
      </c>
      <c r="N113" s="280" t="e">
        <v>#REF!</v>
      </c>
      <c r="O113" s="280" t="e">
        <v>#REF!</v>
      </c>
      <c r="P113" s="273">
        <v>24</v>
      </c>
      <c r="Q113" s="207" t="e">
        <v>#REF!</v>
      </c>
      <c r="R113" s="152" t="s">
        <v>100</v>
      </c>
    </row>
    <row r="114" spans="1:52" ht="15" thickBot="1" x14ac:dyDescent="0.25">
      <c r="A114" s="192"/>
      <c r="B114" s="279" t="s">
        <v>27</v>
      </c>
      <c r="C114" s="280">
        <v>1257</v>
      </c>
      <c r="D114" s="280">
        <v>793</v>
      </c>
      <c r="E114" s="280" t="e">
        <v>#REF!</v>
      </c>
      <c r="F114" s="280">
        <v>285</v>
      </c>
      <c r="G114" s="280" t="e">
        <v>#REF!</v>
      </c>
      <c r="H114" s="280" t="e">
        <v>#REF!</v>
      </c>
      <c r="I114" s="280">
        <v>54</v>
      </c>
      <c r="J114" s="280" t="e">
        <v>#REF!</v>
      </c>
      <c r="K114" s="280" t="e">
        <v>#REF!</v>
      </c>
      <c r="L114" s="280">
        <v>16</v>
      </c>
      <c r="M114" s="280">
        <v>80</v>
      </c>
      <c r="N114" s="280" t="e">
        <v>#REF!</v>
      </c>
      <c r="O114" s="280" t="e">
        <v>#REF!</v>
      </c>
      <c r="P114" s="273">
        <v>31</v>
      </c>
      <c r="Q114" s="207" t="e">
        <v>#REF!</v>
      </c>
      <c r="R114" s="152" t="s">
        <v>100</v>
      </c>
    </row>
    <row r="115" spans="1:52" ht="15" thickBot="1" x14ac:dyDescent="0.25">
      <c r="A115" s="192"/>
      <c r="B115" s="279" t="s">
        <v>28</v>
      </c>
      <c r="C115" s="280">
        <v>1297</v>
      </c>
      <c r="D115" s="280">
        <v>810</v>
      </c>
      <c r="E115" s="280" t="e">
        <v>#REF!</v>
      </c>
      <c r="F115" s="280">
        <v>291</v>
      </c>
      <c r="G115" s="280" t="e">
        <v>#REF!</v>
      </c>
      <c r="H115" s="280" t="e">
        <v>#REF!</v>
      </c>
      <c r="I115" s="280">
        <v>51</v>
      </c>
      <c r="J115" s="280" t="e">
        <v>#REF!</v>
      </c>
      <c r="K115" s="280" t="e">
        <v>#REF!</v>
      </c>
      <c r="L115" s="280">
        <v>23</v>
      </c>
      <c r="M115" s="280">
        <v>82</v>
      </c>
      <c r="N115" s="280" t="e">
        <v>#REF!</v>
      </c>
      <c r="O115" s="280" t="e">
        <v>#REF!</v>
      </c>
      <c r="P115" s="273">
        <v>40</v>
      </c>
      <c r="Q115" s="207" t="e">
        <v>#REF!</v>
      </c>
      <c r="R115" s="152" t="s">
        <v>100</v>
      </c>
    </row>
    <row r="116" spans="1:52" ht="15" thickBot="1" x14ac:dyDescent="0.25">
      <c r="A116" s="192"/>
      <c r="B116" s="279" t="s">
        <v>29</v>
      </c>
      <c r="C116" s="280">
        <v>1274</v>
      </c>
      <c r="D116" s="280">
        <v>756</v>
      </c>
      <c r="E116" s="280" t="e">
        <v>#REF!</v>
      </c>
      <c r="F116" s="280">
        <v>295</v>
      </c>
      <c r="G116" s="280" t="e">
        <v>#REF!</v>
      </c>
      <c r="H116" s="280" t="e">
        <v>#REF!</v>
      </c>
      <c r="I116" s="280">
        <v>49</v>
      </c>
      <c r="J116" s="280" t="e">
        <v>#REF!</v>
      </c>
      <c r="K116" s="280" t="e">
        <v>#REF!</v>
      </c>
      <c r="L116" s="280">
        <v>11</v>
      </c>
      <c r="M116" s="280">
        <v>113</v>
      </c>
      <c r="N116" s="280" t="e">
        <v>#REF!</v>
      </c>
      <c r="O116" s="280" t="e">
        <v>#REF!</v>
      </c>
      <c r="P116" s="273">
        <v>49</v>
      </c>
      <c r="Q116" s="207" t="e">
        <v>#REF!</v>
      </c>
      <c r="R116" s="152" t="s">
        <v>100</v>
      </c>
    </row>
    <row r="117" spans="1:52" ht="15" thickBot="1" x14ac:dyDescent="0.25">
      <c r="A117" s="192"/>
      <c r="B117" s="279" t="s">
        <v>30</v>
      </c>
      <c r="C117" s="280">
        <v>1213</v>
      </c>
      <c r="D117" s="280">
        <v>680</v>
      </c>
      <c r="E117" s="280" t="e">
        <v>#REF!</v>
      </c>
      <c r="F117" s="280">
        <v>290</v>
      </c>
      <c r="G117" s="280" t="e">
        <v>#REF!</v>
      </c>
      <c r="H117" s="280" t="e">
        <v>#REF!</v>
      </c>
      <c r="I117" s="280">
        <v>56</v>
      </c>
      <c r="J117" s="280" t="e">
        <v>#REF!</v>
      </c>
      <c r="K117" s="280" t="e">
        <v>#REF!</v>
      </c>
      <c r="L117" s="280">
        <v>13</v>
      </c>
      <c r="M117" s="280">
        <v>115</v>
      </c>
      <c r="N117" s="280" t="e">
        <v>#REF!</v>
      </c>
      <c r="O117" s="280" t="e">
        <v>#REF!</v>
      </c>
      <c r="P117" s="273">
        <v>65</v>
      </c>
      <c r="Q117" s="207" t="e">
        <v>#REF!</v>
      </c>
      <c r="R117" s="152" t="s">
        <v>100</v>
      </c>
    </row>
    <row r="118" spans="1:52" ht="15" thickBot="1" x14ac:dyDescent="0.25">
      <c r="A118" s="192"/>
      <c r="B118" s="279" t="s">
        <v>31</v>
      </c>
      <c r="C118" s="280">
        <v>1139</v>
      </c>
      <c r="D118" s="280">
        <v>668</v>
      </c>
      <c r="E118" s="280" t="e">
        <v>#REF!</v>
      </c>
      <c r="F118" s="280">
        <v>273</v>
      </c>
      <c r="G118" s="280" t="e">
        <v>#REF!</v>
      </c>
      <c r="H118" s="280" t="e">
        <v>#REF!</v>
      </c>
      <c r="I118" s="280">
        <v>51</v>
      </c>
      <c r="J118" s="280" t="e">
        <v>#REF!</v>
      </c>
      <c r="K118" s="280" t="e">
        <v>#REF!</v>
      </c>
      <c r="L118" s="280">
        <v>12</v>
      </c>
      <c r="M118" s="280">
        <v>104</v>
      </c>
      <c r="N118" s="280" t="e">
        <v>#REF!</v>
      </c>
      <c r="O118" s="280" t="e">
        <v>#REF!</v>
      </c>
      <c r="P118" s="273">
        <v>33</v>
      </c>
      <c r="Q118" s="207" t="e">
        <v>#REF!</v>
      </c>
      <c r="R118" s="152" t="s">
        <v>100</v>
      </c>
    </row>
    <row r="119" spans="1:52" ht="15" thickBot="1" x14ac:dyDescent="0.25">
      <c r="A119" s="102"/>
      <c r="B119" s="226" t="s">
        <v>32</v>
      </c>
      <c r="C119" s="94">
        <v>1102</v>
      </c>
      <c r="D119" s="94">
        <v>643</v>
      </c>
      <c r="E119" s="94" t="e">
        <v>#REF!</v>
      </c>
      <c r="F119" s="94">
        <v>270</v>
      </c>
      <c r="G119" s="94" t="e">
        <v>#REF!</v>
      </c>
      <c r="H119" s="94" t="e">
        <v>#REF!</v>
      </c>
      <c r="I119" s="94">
        <v>43</v>
      </c>
      <c r="J119" s="94" t="e">
        <v>#REF!</v>
      </c>
      <c r="K119" s="94" t="e">
        <v>#REF!</v>
      </c>
      <c r="L119" s="94">
        <v>9</v>
      </c>
      <c r="M119" s="94">
        <v>109</v>
      </c>
      <c r="N119" s="94" t="e">
        <v>#REF!</v>
      </c>
      <c r="O119" s="94" t="e">
        <v>#REF!</v>
      </c>
      <c r="P119" s="142">
        <v>29</v>
      </c>
      <c r="Q119" s="207" t="e">
        <v>#REF!</v>
      </c>
      <c r="R119" s="152" t="s">
        <v>100</v>
      </c>
    </row>
    <row r="120" spans="1:52" ht="15" thickBot="1" x14ac:dyDescent="0.25">
      <c r="A120" s="103"/>
      <c r="B120" s="228" t="s">
        <v>33</v>
      </c>
      <c r="C120" s="98">
        <v>1124</v>
      </c>
      <c r="D120" s="98">
        <v>646</v>
      </c>
      <c r="E120" s="98" t="e">
        <v>#REF!</v>
      </c>
      <c r="F120" s="98">
        <v>277</v>
      </c>
      <c r="G120" s="98" t="e">
        <v>#REF!</v>
      </c>
      <c r="H120" s="98" t="e">
        <v>#REF!</v>
      </c>
      <c r="I120" s="98">
        <v>39</v>
      </c>
      <c r="J120" s="98" t="e">
        <v>#REF!</v>
      </c>
      <c r="K120" s="98" t="e">
        <v>#REF!</v>
      </c>
      <c r="L120" s="98">
        <v>2</v>
      </c>
      <c r="M120" s="98">
        <v>123</v>
      </c>
      <c r="N120" s="98" t="e">
        <v>#REF!</v>
      </c>
      <c r="O120" s="98" t="e">
        <v>#REF!</v>
      </c>
      <c r="P120" s="145">
        <v>30</v>
      </c>
      <c r="Q120" s="207" t="e">
        <v>#REF!</v>
      </c>
      <c r="R120" s="152" t="s">
        <v>100</v>
      </c>
    </row>
    <row r="123" spans="1:52" s="132" customFormat="1" ht="31.5" customHeight="1" thickBot="1" x14ac:dyDescent="0.3">
      <c r="A123" s="530" t="s">
        <v>103</v>
      </c>
      <c r="B123" s="530"/>
      <c r="C123" s="530"/>
      <c r="D123" s="530"/>
      <c r="E123" s="530"/>
      <c r="F123" s="530"/>
      <c r="G123" s="530"/>
      <c r="H123" s="530"/>
      <c r="I123" s="530"/>
      <c r="J123" s="530"/>
      <c r="K123" s="530"/>
      <c r="L123" s="530"/>
      <c r="M123" s="530"/>
      <c r="N123" s="530"/>
      <c r="O123" s="530"/>
      <c r="P123" s="530"/>
      <c r="W123" s="127"/>
      <c r="X123" s="126"/>
      <c r="Y123" s="126"/>
      <c r="Z123" s="126"/>
      <c r="AA123" s="126"/>
      <c r="AB123" s="126"/>
      <c r="AC123" s="126"/>
      <c r="AD123" s="126"/>
      <c r="AE123" s="126"/>
      <c r="AF123" s="126"/>
      <c r="AG123" s="126"/>
      <c r="AH123" s="126"/>
      <c r="AI123" s="126"/>
      <c r="AJ123" s="126"/>
      <c r="AK123" s="126"/>
      <c r="AL123" s="126"/>
      <c r="AM123" s="126"/>
      <c r="AN123" s="126"/>
      <c r="AO123" s="126"/>
      <c r="AP123" s="126"/>
      <c r="AQ123" s="126"/>
      <c r="AR123" s="126"/>
      <c r="AS123" s="126"/>
      <c r="AT123" s="126"/>
      <c r="AU123" s="126"/>
      <c r="AV123" s="126"/>
      <c r="AW123" s="126"/>
      <c r="AX123" s="126"/>
      <c r="AY123" s="126"/>
      <c r="AZ123" s="126"/>
    </row>
    <row r="124" spans="1:52" s="132" customFormat="1" ht="88.5" customHeight="1" thickBot="1" x14ac:dyDescent="0.3">
      <c r="A124" s="230" t="s">
        <v>2</v>
      </c>
      <c r="B124" s="231" t="s">
        <v>3</v>
      </c>
      <c r="C124" s="232" t="str">
        <f>$C$10</f>
        <v>Barn med tiltak i barne-vernet i alt</v>
      </c>
      <c r="D124" s="233" t="str">
        <f>$D$10</f>
        <v>Av disse med tiltak som ikke er plasserings-tiltak</v>
      </c>
      <c r="E124" s="242" t="s">
        <v>82</v>
      </c>
      <c r="F124" s="135" t="str">
        <f>$F$10</f>
        <v>Antall barn i foster-hjem</v>
      </c>
      <c r="G124" s="236" t="s">
        <v>82</v>
      </c>
      <c r="H124" s="242" t="s">
        <v>84</v>
      </c>
      <c r="I124" s="135" t="str">
        <f>$I$10</f>
        <v>Antall barn i familie-hjem</v>
      </c>
      <c r="J124" s="236" t="s">
        <v>82</v>
      </c>
      <c r="K124" s="234" t="s">
        <v>86</v>
      </c>
      <c r="L124" s="237" t="str">
        <f>$L$10</f>
        <v>Antall barn i beredskaps-hjem</v>
      </c>
      <c r="M124" s="233" t="str">
        <f>$M$10</f>
        <v>Antall barn i inst-itusjon</v>
      </c>
      <c r="N124" s="235" t="s">
        <v>82</v>
      </c>
      <c r="O124" s="234" t="s">
        <v>89</v>
      </c>
      <c r="P124" s="238" t="str">
        <f>$P$10</f>
        <v>Antall barn i hybel o.a.</v>
      </c>
      <c r="Q124" s="136" t="s">
        <v>82</v>
      </c>
      <c r="R124" s="87" t="s">
        <v>91</v>
      </c>
      <c r="W124" s="127"/>
      <c r="X124" s="126"/>
      <c r="Y124" s="126"/>
      <c r="Z124" s="126"/>
      <c r="AA124" s="126"/>
      <c r="AB124" s="126"/>
      <c r="AC124" s="126"/>
      <c r="AD124" s="126"/>
      <c r="AE124" s="126"/>
      <c r="AF124" s="126"/>
      <c r="AG124" s="126"/>
      <c r="AH124" s="126"/>
      <c r="AI124" s="126"/>
      <c r="AJ124" s="126"/>
      <c r="AK124" s="126"/>
      <c r="AL124" s="126"/>
      <c r="AM124" s="126"/>
      <c r="AN124" s="126"/>
      <c r="AO124" s="126"/>
      <c r="AP124" s="126"/>
      <c r="AQ124" s="126"/>
      <c r="AR124" s="126"/>
      <c r="AS124" s="126"/>
      <c r="AT124" s="126"/>
      <c r="AU124" s="126"/>
      <c r="AV124" s="126"/>
      <c r="AW124" s="126"/>
      <c r="AX124" s="126"/>
      <c r="AY124" s="126"/>
      <c r="AZ124" s="126"/>
    </row>
    <row r="125" spans="1:52" ht="15" customHeight="1" x14ac:dyDescent="0.2">
      <c r="A125" s="239">
        <v>1</v>
      </c>
      <c r="B125" s="89" t="s">
        <v>10</v>
      </c>
      <c r="C125" s="411">
        <v>66</v>
      </c>
      <c r="D125" s="443">
        <v>21</v>
      </c>
      <c r="E125" s="90" t="e">
        <v>#REF!</v>
      </c>
      <c r="F125" s="443">
        <v>23</v>
      </c>
      <c r="G125" s="90" t="e">
        <v>#REF!</v>
      </c>
      <c r="H125" s="90" t="e">
        <v>#REF!</v>
      </c>
      <c r="I125" s="443">
        <v>0</v>
      </c>
      <c r="J125" s="90" t="e">
        <v>#REF!</v>
      </c>
      <c r="K125" s="90" t="e">
        <v>#REF!</v>
      </c>
      <c r="L125" s="443">
        <v>0</v>
      </c>
      <c r="M125" s="443">
        <v>0</v>
      </c>
      <c r="N125" s="90" t="e">
        <v>#REF!</v>
      </c>
      <c r="O125" s="90" t="e">
        <v>#REF!</v>
      </c>
      <c r="P125" s="412">
        <v>22</v>
      </c>
      <c r="Q125" s="140" t="e">
        <v>#REF!</v>
      </c>
      <c r="R125" s="141" t="e">
        <v>#REF!</v>
      </c>
    </row>
    <row r="126" spans="1:52" ht="12.75" customHeight="1" x14ac:dyDescent="0.2">
      <c r="A126" s="240">
        <v>2</v>
      </c>
      <c r="B126" s="92" t="s">
        <v>11</v>
      </c>
      <c r="C126" s="413">
        <v>45</v>
      </c>
      <c r="D126" s="418">
        <v>18</v>
      </c>
      <c r="E126" s="280" t="e">
        <v>#REF!</v>
      </c>
      <c r="F126" s="418">
        <v>8</v>
      </c>
      <c r="G126" s="280" t="e">
        <v>#REF!</v>
      </c>
      <c r="H126" s="280" t="e">
        <v>#REF!</v>
      </c>
      <c r="I126" s="418">
        <v>3</v>
      </c>
      <c r="J126" s="280" t="e">
        <v>#REF!</v>
      </c>
      <c r="K126" s="280" t="e">
        <v>#REF!</v>
      </c>
      <c r="L126" s="418">
        <v>0</v>
      </c>
      <c r="M126" s="418">
        <v>1</v>
      </c>
      <c r="N126" s="280" t="e">
        <v>#REF!</v>
      </c>
      <c r="O126" s="280" t="e">
        <v>#REF!</v>
      </c>
      <c r="P126" s="414">
        <v>15</v>
      </c>
      <c r="Q126" s="143" t="e">
        <v>#REF!</v>
      </c>
      <c r="R126" s="144" t="e">
        <v>#REF!</v>
      </c>
    </row>
    <row r="127" spans="1:52" x14ac:dyDescent="0.2">
      <c r="A127" s="240">
        <v>3</v>
      </c>
      <c r="B127" s="92" t="s">
        <v>12</v>
      </c>
      <c r="C127" s="413">
        <v>39</v>
      </c>
      <c r="D127" s="418">
        <v>11</v>
      </c>
      <c r="E127" s="280" t="e">
        <v>#REF!</v>
      </c>
      <c r="F127" s="418">
        <v>9</v>
      </c>
      <c r="G127" s="280" t="e">
        <v>#REF!</v>
      </c>
      <c r="H127" s="280" t="e">
        <v>#REF!</v>
      </c>
      <c r="I127" s="418">
        <v>0</v>
      </c>
      <c r="J127" s="280" t="e">
        <v>#REF!</v>
      </c>
      <c r="K127" s="280" t="e">
        <v>#REF!</v>
      </c>
      <c r="L127" s="418">
        <v>0</v>
      </c>
      <c r="M127" s="418">
        <v>0</v>
      </c>
      <c r="N127" s="280" t="e">
        <v>#REF!</v>
      </c>
      <c r="O127" s="280" t="e">
        <v>#REF!</v>
      </c>
      <c r="P127" s="414">
        <v>19</v>
      </c>
      <c r="Q127" s="143" t="e">
        <v>#REF!</v>
      </c>
      <c r="R127" s="144" t="e">
        <v>#REF!</v>
      </c>
    </row>
    <row r="128" spans="1:52" x14ac:dyDescent="0.2">
      <c r="A128" s="240">
        <v>4</v>
      </c>
      <c r="B128" s="92" t="s">
        <v>13</v>
      </c>
      <c r="C128" s="413">
        <v>24</v>
      </c>
      <c r="D128" s="418">
        <v>7</v>
      </c>
      <c r="E128" s="280" t="e">
        <v>#REF!</v>
      </c>
      <c r="F128" s="418">
        <v>7</v>
      </c>
      <c r="G128" s="280" t="e">
        <v>#REF!</v>
      </c>
      <c r="H128" s="280" t="e">
        <v>#REF!</v>
      </c>
      <c r="I128" s="418">
        <v>0</v>
      </c>
      <c r="J128" s="280" t="e">
        <v>#REF!</v>
      </c>
      <c r="K128" s="280" t="e">
        <v>#REF!</v>
      </c>
      <c r="L128" s="418">
        <v>0</v>
      </c>
      <c r="M128" s="418">
        <v>0</v>
      </c>
      <c r="N128" s="280" t="e">
        <v>#REF!</v>
      </c>
      <c r="O128" s="280" t="e">
        <v>#REF!</v>
      </c>
      <c r="P128" s="414">
        <v>10</v>
      </c>
      <c r="Q128" s="143" t="e">
        <v>#REF!</v>
      </c>
      <c r="R128" s="144" t="e">
        <v>#REF!</v>
      </c>
    </row>
    <row r="129" spans="1:52" x14ac:dyDescent="0.2">
      <c r="A129" s="240">
        <v>5</v>
      </c>
      <c r="B129" s="92" t="s">
        <v>14</v>
      </c>
      <c r="C129" s="413">
        <v>24</v>
      </c>
      <c r="D129" s="418">
        <v>12</v>
      </c>
      <c r="E129" s="280" t="e">
        <v>#REF!</v>
      </c>
      <c r="F129" s="418">
        <v>3</v>
      </c>
      <c r="G129" s="280" t="e">
        <v>#REF!</v>
      </c>
      <c r="H129" s="280" t="e">
        <v>#REF!</v>
      </c>
      <c r="I129" s="418">
        <v>1</v>
      </c>
      <c r="J129" s="280" t="e">
        <v>#REF!</v>
      </c>
      <c r="K129" s="280" t="e">
        <v>#REF!</v>
      </c>
      <c r="L129" s="418">
        <v>0</v>
      </c>
      <c r="M129" s="418">
        <v>1</v>
      </c>
      <c r="N129" s="280" t="e">
        <v>#REF!</v>
      </c>
      <c r="O129" s="280" t="e">
        <v>#REF!</v>
      </c>
      <c r="P129" s="414">
        <v>7</v>
      </c>
      <c r="Q129" s="143" t="e">
        <v>#REF!</v>
      </c>
      <c r="R129" s="144" t="e">
        <v>#REF!</v>
      </c>
    </row>
    <row r="130" spans="1:52" ht="20.25" customHeight="1" x14ac:dyDescent="0.2">
      <c r="A130" s="240">
        <v>6</v>
      </c>
      <c r="B130" s="92" t="s">
        <v>15</v>
      </c>
      <c r="C130" s="413">
        <v>16</v>
      </c>
      <c r="D130" s="418">
        <v>10</v>
      </c>
      <c r="E130" s="280" t="e">
        <v>#REF!</v>
      </c>
      <c r="F130" s="418">
        <v>4</v>
      </c>
      <c r="G130" s="280" t="e">
        <v>#REF!</v>
      </c>
      <c r="H130" s="280" t="e">
        <v>#REF!</v>
      </c>
      <c r="I130" s="418">
        <v>0</v>
      </c>
      <c r="J130" s="280" t="e">
        <v>#REF!</v>
      </c>
      <c r="K130" s="280" t="e">
        <v>#REF!</v>
      </c>
      <c r="L130" s="418">
        <v>0</v>
      </c>
      <c r="M130" s="418">
        <v>0</v>
      </c>
      <c r="N130" s="280" t="e">
        <v>#REF!</v>
      </c>
      <c r="O130" s="280" t="e">
        <v>#REF!</v>
      </c>
      <c r="P130" s="414">
        <v>5</v>
      </c>
      <c r="Q130" s="143" t="e">
        <v>#REF!</v>
      </c>
      <c r="R130" s="144" t="e">
        <v>#REF!</v>
      </c>
    </row>
    <row r="131" spans="1:52" x14ac:dyDescent="0.2">
      <c r="A131" s="240">
        <v>7</v>
      </c>
      <c r="B131" s="92" t="s">
        <v>16</v>
      </c>
      <c r="C131" s="413">
        <v>13</v>
      </c>
      <c r="D131" s="418">
        <v>1</v>
      </c>
      <c r="E131" s="280" t="e">
        <v>#REF!</v>
      </c>
      <c r="F131" s="418">
        <v>2</v>
      </c>
      <c r="G131" s="280" t="e">
        <v>#REF!</v>
      </c>
      <c r="H131" s="280" t="e">
        <v>#REF!</v>
      </c>
      <c r="I131" s="418">
        <v>0</v>
      </c>
      <c r="J131" s="280" t="e">
        <v>#REF!</v>
      </c>
      <c r="K131" s="280" t="e">
        <v>#REF!</v>
      </c>
      <c r="L131" s="418">
        <v>0</v>
      </c>
      <c r="M131" s="418">
        <v>0</v>
      </c>
      <c r="N131" s="280" t="e">
        <v>#REF!</v>
      </c>
      <c r="O131" s="280" t="e">
        <v>#REF!</v>
      </c>
      <c r="P131" s="414">
        <v>10</v>
      </c>
      <c r="Q131" s="143" t="e">
        <v>#REF!</v>
      </c>
      <c r="R131" s="144" t="e">
        <v>#REF!</v>
      </c>
    </row>
    <row r="132" spans="1:52" x14ac:dyDescent="0.2">
      <c r="A132" s="240">
        <v>8</v>
      </c>
      <c r="B132" s="92" t="s">
        <v>17</v>
      </c>
      <c r="C132" s="413">
        <v>25</v>
      </c>
      <c r="D132" s="418">
        <v>6</v>
      </c>
      <c r="E132" s="280" t="e">
        <v>#REF!</v>
      </c>
      <c r="F132" s="418">
        <v>4</v>
      </c>
      <c r="G132" s="280" t="e">
        <v>#REF!</v>
      </c>
      <c r="H132" s="280" t="e">
        <v>#REF!</v>
      </c>
      <c r="I132" s="418">
        <v>1</v>
      </c>
      <c r="J132" s="280" t="e">
        <v>#REF!</v>
      </c>
      <c r="K132" s="280" t="e">
        <v>#REF!</v>
      </c>
      <c r="L132" s="418">
        <v>0</v>
      </c>
      <c r="M132" s="418">
        <v>0</v>
      </c>
      <c r="N132" s="280" t="e">
        <v>#REF!</v>
      </c>
      <c r="O132" s="280" t="e">
        <v>#REF!</v>
      </c>
      <c r="P132" s="414">
        <v>14</v>
      </c>
      <c r="Q132" s="143" t="e">
        <v>#REF!</v>
      </c>
      <c r="R132" s="144" t="e">
        <v>#REF!</v>
      </c>
    </row>
    <row r="133" spans="1:52" x14ac:dyDescent="0.2">
      <c r="A133" s="240">
        <v>9</v>
      </c>
      <c r="B133" s="92" t="s">
        <v>18</v>
      </c>
      <c r="C133" s="413">
        <v>49</v>
      </c>
      <c r="D133" s="418">
        <v>23</v>
      </c>
      <c r="E133" s="280" t="e">
        <v>#REF!</v>
      </c>
      <c r="F133" s="418">
        <v>5</v>
      </c>
      <c r="G133" s="280" t="e">
        <v>#REF!</v>
      </c>
      <c r="H133" s="280" t="e">
        <v>#REF!</v>
      </c>
      <c r="I133" s="418">
        <v>0</v>
      </c>
      <c r="J133" s="280" t="e">
        <v>#REF!</v>
      </c>
      <c r="K133" s="280" t="e">
        <v>#REF!</v>
      </c>
      <c r="L133" s="418">
        <v>0</v>
      </c>
      <c r="M133" s="418">
        <v>0</v>
      </c>
      <c r="N133" s="280" t="e">
        <v>#REF!</v>
      </c>
      <c r="O133" s="280" t="e">
        <v>#REF!</v>
      </c>
      <c r="P133" s="414">
        <v>21</v>
      </c>
      <c r="Q133" s="143" t="e">
        <v>#REF!</v>
      </c>
      <c r="R133" s="144" t="e">
        <v>#REF!</v>
      </c>
    </row>
    <row r="134" spans="1:52" x14ac:dyDescent="0.2">
      <c r="A134" s="240">
        <v>10</v>
      </c>
      <c r="B134" s="92" t="s">
        <v>19</v>
      </c>
      <c r="C134" s="413">
        <v>46</v>
      </c>
      <c r="D134" s="418">
        <v>21</v>
      </c>
      <c r="E134" s="280" t="e">
        <v>#REF!</v>
      </c>
      <c r="F134" s="418">
        <v>7</v>
      </c>
      <c r="G134" s="280" t="e">
        <v>#REF!</v>
      </c>
      <c r="H134" s="280" t="e">
        <v>#REF!</v>
      </c>
      <c r="I134" s="418">
        <v>0</v>
      </c>
      <c r="J134" s="280" t="e">
        <v>#REF!</v>
      </c>
      <c r="K134" s="280" t="e">
        <v>#REF!</v>
      </c>
      <c r="L134" s="418">
        <v>0</v>
      </c>
      <c r="M134" s="418">
        <v>0</v>
      </c>
      <c r="N134" s="280" t="e">
        <v>#REF!</v>
      </c>
      <c r="O134" s="280" t="e">
        <v>#REF!</v>
      </c>
      <c r="P134" s="414">
        <v>18</v>
      </c>
      <c r="Q134" s="143" t="e">
        <v>#REF!</v>
      </c>
      <c r="R134" s="144" t="e">
        <v>#REF!</v>
      </c>
    </row>
    <row r="135" spans="1:52" ht="20.25" customHeight="1" x14ac:dyDescent="0.2">
      <c r="A135" s="240">
        <v>11</v>
      </c>
      <c r="B135" s="92" t="s">
        <v>20</v>
      </c>
      <c r="C135" s="413">
        <v>57</v>
      </c>
      <c r="D135" s="418">
        <v>29</v>
      </c>
      <c r="E135" s="280" t="e">
        <v>#REF!</v>
      </c>
      <c r="F135" s="418">
        <v>8</v>
      </c>
      <c r="G135" s="280" t="e">
        <v>#REF!</v>
      </c>
      <c r="H135" s="280" t="e">
        <v>#REF!</v>
      </c>
      <c r="I135" s="418">
        <v>1</v>
      </c>
      <c r="J135" s="280" t="e">
        <v>#REF!</v>
      </c>
      <c r="K135" s="280" t="e">
        <v>#REF!</v>
      </c>
      <c r="L135" s="418">
        <v>1</v>
      </c>
      <c r="M135" s="418">
        <v>1</v>
      </c>
      <c r="N135" s="280" t="e">
        <v>#REF!</v>
      </c>
      <c r="O135" s="280" t="e">
        <v>#REF!</v>
      </c>
      <c r="P135" s="414">
        <v>17</v>
      </c>
      <c r="Q135" s="143" t="e">
        <v>#REF!</v>
      </c>
      <c r="R135" s="144" t="e">
        <v>#REF!</v>
      </c>
    </row>
    <row r="136" spans="1:52" x14ac:dyDescent="0.2">
      <c r="A136" s="240">
        <v>12</v>
      </c>
      <c r="B136" s="92" t="s">
        <v>21</v>
      </c>
      <c r="C136" s="413">
        <v>44</v>
      </c>
      <c r="D136" s="418">
        <v>4</v>
      </c>
      <c r="E136" s="280" t="e">
        <v>#REF!</v>
      </c>
      <c r="F136" s="418">
        <v>0</v>
      </c>
      <c r="G136" s="280" t="e">
        <v>#REF!</v>
      </c>
      <c r="H136" s="280" t="e">
        <v>#REF!</v>
      </c>
      <c r="I136" s="418">
        <v>2</v>
      </c>
      <c r="J136" s="280" t="e">
        <v>#REF!</v>
      </c>
      <c r="K136" s="280" t="e">
        <v>#REF!</v>
      </c>
      <c r="L136" s="418">
        <v>0</v>
      </c>
      <c r="M136" s="418">
        <v>2</v>
      </c>
      <c r="N136" s="280" t="e">
        <v>#REF!</v>
      </c>
      <c r="O136" s="280" t="e">
        <v>#REF!</v>
      </c>
      <c r="P136" s="414">
        <v>34</v>
      </c>
      <c r="Q136" s="143" t="e">
        <v>#REF!</v>
      </c>
      <c r="R136" s="144" t="e">
        <v>#REF!</v>
      </c>
    </row>
    <row r="137" spans="1:52" x14ac:dyDescent="0.2">
      <c r="A137" s="240">
        <v>13</v>
      </c>
      <c r="B137" s="92" t="s">
        <v>22</v>
      </c>
      <c r="C137" s="413">
        <v>66</v>
      </c>
      <c r="D137" s="418">
        <v>9</v>
      </c>
      <c r="E137" s="280" t="e">
        <v>#REF!</v>
      </c>
      <c r="F137" s="418">
        <v>12</v>
      </c>
      <c r="G137" s="280" t="e">
        <v>#REF!</v>
      </c>
      <c r="H137" s="280" t="e">
        <v>#REF!</v>
      </c>
      <c r="I137" s="418">
        <v>1</v>
      </c>
      <c r="J137" s="280" t="e">
        <v>#REF!</v>
      </c>
      <c r="K137" s="280" t="e">
        <v>#REF!</v>
      </c>
      <c r="L137" s="418">
        <v>0</v>
      </c>
      <c r="M137" s="418">
        <v>1</v>
      </c>
      <c r="N137" s="280" t="e">
        <v>#REF!</v>
      </c>
      <c r="O137" s="280" t="e">
        <v>#REF!</v>
      </c>
      <c r="P137" s="414">
        <v>43</v>
      </c>
      <c r="Q137" s="143" t="e">
        <v>#REF!</v>
      </c>
      <c r="R137" s="144" t="e">
        <v>#REF!</v>
      </c>
    </row>
    <row r="138" spans="1:52" x14ac:dyDescent="0.2">
      <c r="A138" s="240">
        <v>14</v>
      </c>
      <c r="B138" s="92" t="s">
        <v>23</v>
      </c>
      <c r="C138" s="413">
        <v>21</v>
      </c>
      <c r="D138" s="418">
        <v>5</v>
      </c>
      <c r="E138" s="280" t="e">
        <v>#REF!</v>
      </c>
      <c r="F138" s="418">
        <v>7</v>
      </c>
      <c r="G138" s="280" t="e">
        <v>#REF!</v>
      </c>
      <c r="H138" s="280" t="e">
        <v>#REF!</v>
      </c>
      <c r="I138" s="418">
        <v>0</v>
      </c>
      <c r="J138" s="280" t="e">
        <v>#REF!</v>
      </c>
      <c r="K138" s="280" t="e">
        <v>#REF!</v>
      </c>
      <c r="L138" s="418">
        <v>0</v>
      </c>
      <c r="M138" s="418">
        <v>0</v>
      </c>
      <c r="N138" s="280" t="e">
        <v>#REF!</v>
      </c>
      <c r="O138" s="280" t="e">
        <v>#REF!</v>
      </c>
      <c r="P138" s="414">
        <v>9</v>
      </c>
      <c r="Q138" s="143" t="e">
        <v>#REF!</v>
      </c>
      <c r="R138" s="144" t="e">
        <v>#REF!</v>
      </c>
      <c r="X138" s="126" t="s">
        <v>34</v>
      </c>
    </row>
    <row r="139" spans="1:52" ht="15" customHeight="1" thickBot="1" x14ac:dyDescent="0.25">
      <c r="A139" s="243">
        <v>15</v>
      </c>
      <c r="B139" s="244" t="s">
        <v>24</v>
      </c>
      <c r="C139" s="415">
        <v>91</v>
      </c>
      <c r="D139" s="444">
        <v>34</v>
      </c>
      <c r="E139" s="309" t="e">
        <v>#REF!</v>
      </c>
      <c r="F139" s="444">
        <v>20</v>
      </c>
      <c r="G139" s="309" t="e">
        <v>#REF!</v>
      </c>
      <c r="H139" s="309" t="e">
        <v>#REF!</v>
      </c>
      <c r="I139" s="444">
        <v>0</v>
      </c>
      <c r="J139" s="309" t="e">
        <v>#REF!</v>
      </c>
      <c r="K139" s="309" t="e">
        <v>#REF!</v>
      </c>
      <c r="L139" s="444">
        <v>0</v>
      </c>
      <c r="M139" s="444">
        <v>2</v>
      </c>
      <c r="N139" s="309" t="e">
        <v>#REF!</v>
      </c>
      <c r="O139" s="309" t="e">
        <v>#REF!</v>
      </c>
      <c r="P139" s="416">
        <v>35</v>
      </c>
      <c r="Q139" s="146" t="e">
        <v>#REF!</v>
      </c>
      <c r="R139" s="147" t="e">
        <v>#REF!</v>
      </c>
    </row>
    <row r="140" spans="1:52" s="100" customFormat="1" ht="15.75" thickBot="1" x14ac:dyDescent="0.3">
      <c r="A140" s="197"/>
      <c r="B140" s="227" t="s">
        <v>25</v>
      </c>
      <c r="C140" s="308">
        <f>SUM(C125:C139)</f>
        <v>626</v>
      </c>
      <c r="D140" s="308">
        <f t="shared" ref="D140" si="47">SUM(D125:D139)</f>
        <v>211</v>
      </c>
      <c r="E140" s="308" t="e">
        <f t="shared" ref="E140" si="48">SUM(E125:E139)</f>
        <v>#REF!</v>
      </c>
      <c r="F140" s="308">
        <f t="shared" ref="F140" si="49">SUM(F125:F139)</f>
        <v>119</v>
      </c>
      <c r="G140" s="308" t="e">
        <f t="shared" ref="G140" si="50">SUM(G125:G139)</f>
        <v>#REF!</v>
      </c>
      <c r="H140" s="308" t="e">
        <f t="shared" ref="H140" si="51">SUM(H125:H139)</f>
        <v>#REF!</v>
      </c>
      <c r="I140" s="308">
        <f t="shared" ref="I140" si="52">SUM(I125:I139)</f>
        <v>9</v>
      </c>
      <c r="J140" s="308" t="e">
        <f t="shared" ref="J140" si="53">SUM(J125:J139)</f>
        <v>#REF!</v>
      </c>
      <c r="K140" s="308" t="e">
        <f t="shared" ref="K140" si="54">SUM(K125:K139)</f>
        <v>#REF!</v>
      </c>
      <c r="L140" s="308">
        <f t="shared" ref="L140" si="55">SUM(L125:L139)</f>
        <v>1</v>
      </c>
      <c r="M140" s="308">
        <f t="shared" ref="M140" si="56">SUM(M125:M139)</f>
        <v>8</v>
      </c>
      <c r="N140" s="308" t="e">
        <f t="shared" ref="N140" si="57">SUM(N125:N139)</f>
        <v>#REF!</v>
      </c>
      <c r="O140" s="308" t="e">
        <f t="shared" ref="O140" si="58">SUM(O125:O139)</f>
        <v>#REF!</v>
      </c>
      <c r="P140" s="307">
        <f t="shared" ref="P140" si="59">SUM(P125:P139)</f>
        <v>279</v>
      </c>
      <c r="Q140" s="212" t="e">
        <v>#REF!</v>
      </c>
      <c r="R140" s="153" t="s">
        <v>100</v>
      </c>
      <c r="S140" s="149"/>
      <c r="T140" s="149"/>
      <c r="U140" s="149"/>
      <c r="W140" s="127"/>
      <c r="X140" s="126"/>
      <c r="Y140" s="126"/>
      <c r="Z140" s="126"/>
      <c r="AA140" s="126"/>
      <c r="AB140" s="126"/>
      <c r="AC140" s="126"/>
      <c r="AD140" s="126"/>
      <c r="AE140" s="126"/>
      <c r="AF140" s="126"/>
      <c r="AG140" s="126"/>
      <c r="AH140" s="126"/>
      <c r="AI140" s="126"/>
      <c r="AJ140" s="126"/>
      <c r="AK140" s="126"/>
      <c r="AL140" s="126"/>
      <c r="AM140" s="126"/>
      <c r="AN140" s="126"/>
      <c r="AO140" s="126"/>
      <c r="AP140" s="126"/>
      <c r="AQ140" s="126"/>
      <c r="AR140" s="126"/>
      <c r="AS140" s="126"/>
      <c r="AT140" s="126"/>
      <c r="AU140" s="126"/>
      <c r="AV140" s="126"/>
      <c r="AW140" s="126"/>
      <c r="AX140" s="126"/>
      <c r="AY140" s="126"/>
      <c r="AZ140" s="126"/>
    </row>
    <row r="141" spans="1:52" ht="15" thickBot="1" x14ac:dyDescent="0.25">
      <c r="A141" s="192"/>
      <c r="B141" s="279" t="s">
        <v>26</v>
      </c>
      <c r="C141" s="280">
        <v>578</v>
      </c>
      <c r="D141" s="280">
        <v>165</v>
      </c>
      <c r="E141" s="280" t="e">
        <v>#REF!</v>
      </c>
      <c r="F141" s="280">
        <v>119</v>
      </c>
      <c r="G141" s="280" t="e">
        <v>#REF!</v>
      </c>
      <c r="H141" s="280" t="e">
        <v>#REF!</v>
      </c>
      <c r="I141" s="280">
        <v>8</v>
      </c>
      <c r="J141" s="280" t="e">
        <v>#REF!</v>
      </c>
      <c r="K141" s="280" t="e">
        <v>#REF!</v>
      </c>
      <c r="L141" s="280">
        <v>0</v>
      </c>
      <c r="M141" s="280">
        <v>7</v>
      </c>
      <c r="N141" s="280" t="e">
        <v>#REF!</v>
      </c>
      <c r="O141" s="280" t="e">
        <v>#REF!</v>
      </c>
      <c r="P141" s="273">
        <v>292</v>
      </c>
      <c r="Q141" s="207" t="e">
        <v>#REF!</v>
      </c>
      <c r="R141" s="152" t="s">
        <v>100</v>
      </c>
    </row>
    <row r="142" spans="1:52" ht="15" thickBot="1" x14ac:dyDescent="0.25">
      <c r="A142" s="192"/>
      <c r="B142" s="279" t="s">
        <v>27</v>
      </c>
      <c r="C142" s="280">
        <v>567</v>
      </c>
      <c r="D142" s="280">
        <v>158</v>
      </c>
      <c r="E142" s="280" t="e">
        <v>#REF!</v>
      </c>
      <c r="F142" s="280">
        <v>112</v>
      </c>
      <c r="G142" s="280" t="e">
        <v>#REF!</v>
      </c>
      <c r="H142" s="280" t="e">
        <v>#REF!</v>
      </c>
      <c r="I142" s="280">
        <v>2</v>
      </c>
      <c r="J142" s="280" t="e">
        <v>#REF!</v>
      </c>
      <c r="K142" s="280" t="e">
        <v>#REF!</v>
      </c>
      <c r="L142" s="280">
        <v>1</v>
      </c>
      <c r="M142" s="280">
        <v>11</v>
      </c>
      <c r="N142" s="280" t="e">
        <v>#REF!</v>
      </c>
      <c r="O142" s="280" t="e">
        <v>#REF!</v>
      </c>
      <c r="P142" s="273">
        <v>281</v>
      </c>
      <c r="Q142" s="207" t="e">
        <v>#REF!</v>
      </c>
      <c r="R142" s="152" t="s">
        <v>100</v>
      </c>
    </row>
    <row r="143" spans="1:52" ht="15" thickBot="1" x14ac:dyDescent="0.25">
      <c r="A143" s="192"/>
      <c r="B143" s="279" t="s">
        <v>28</v>
      </c>
      <c r="C143" s="280">
        <v>551</v>
      </c>
      <c r="D143" s="280">
        <v>157</v>
      </c>
      <c r="E143" s="280" t="e">
        <v>#REF!</v>
      </c>
      <c r="F143" s="280">
        <v>99</v>
      </c>
      <c r="G143" s="280" t="e">
        <v>#REF!</v>
      </c>
      <c r="H143" s="280" t="e">
        <v>#REF!</v>
      </c>
      <c r="I143" s="280">
        <v>9</v>
      </c>
      <c r="J143" s="280" t="e">
        <v>#REF!</v>
      </c>
      <c r="K143" s="280" t="e">
        <v>#REF!</v>
      </c>
      <c r="L143" s="280">
        <v>0</v>
      </c>
      <c r="M143" s="280">
        <v>11</v>
      </c>
      <c r="N143" s="280" t="e">
        <v>#REF!</v>
      </c>
      <c r="O143" s="280" t="e">
        <v>#REF!</v>
      </c>
      <c r="P143" s="273">
        <v>275</v>
      </c>
      <c r="Q143" s="207" t="e">
        <v>#REF!</v>
      </c>
      <c r="R143" s="152" t="s">
        <v>100</v>
      </c>
    </row>
    <row r="144" spans="1:52" ht="15" thickBot="1" x14ac:dyDescent="0.25">
      <c r="A144" s="192"/>
      <c r="B144" s="279" t="s">
        <v>29</v>
      </c>
      <c r="C144" s="280">
        <v>552</v>
      </c>
      <c r="D144" s="280">
        <v>145</v>
      </c>
      <c r="E144" s="280" t="e">
        <v>#REF!</v>
      </c>
      <c r="F144" s="280">
        <v>113</v>
      </c>
      <c r="G144" s="280" t="e">
        <v>#REF!</v>
      </c>
      <c r="H144" s="280" t="e">
        <v>#REF!</v>
      </c>
      <c r="I144" s="280">
        <v>7</v>
      </c>
      <c r="J144" s="280" t="e">
        <v>#REF!</v>
      </c>
      <c r="K144" s="280" t="e">
        <v>#REF!</v>
      </c>
      <c r="L144" s="280">
        <v>0</v>
      </c>
      <c r="M144" s="280">
        <v>25</v>
      </c>
      <c r="N144" s="280" t="e">
        <v>#REF!</v>
      </c>
      <c r="O144" s="280" t="e">
        <v>#REF!</v>
      </c>
      <c r="P144" s="273">
        <v>262</v>
      </c>
      <c r="Q144" s="207" t="e">
        <v>#REF!</v>
      </c>
      <c r="R144" s="152" t="s">
        <v>100</v>
      </c>
    </row>
    <row r="145" spans="1:18" ht="15" thickBot="1" x14ac:dyDescent="0.25">
      <c r="A145" s="192"/>
      <c r="B145" s="279" t="s">
        <v>30</v>
      </c>
      <c r="C145" s="280">
        <v>494</v>
      </c>
      <c r="D145" s="280">
        <v>122</v>
      </c>
      <c r="E145" s="280" t="e">
        <v>#REF!</v>
      </c>
      <c r="F145" s="280">
        <v>106</v>
      </c>
      <c r="G145" s="280" t="e">
        <v>#REF!</v>
      </c>
      <c r="H145" s="280" t="e">
        <v>#REF!</v>
      </c>
      <c r="I145" s="280">
        <v>4</v>
      </c>
      <c r="J145" s="280" t="e">
        <v>#REF!</v>
      </c>
      <c r="K145" s="280" t="e">
        <v>#REF!</v>
      </c>
      <c r="L145" s="280">
        <v>0</v>
      </c>
      <c r="M145" s="280">
        <v>26</v>
      </c>
      <c r="N145" s="280" t="e">
        <v>#REF!</v>
      </c>
      <c r="O145" s="280" t="e">
        <v>#REF!</v>
      </c>
      <c r="P145" s="273">
        <v>236</v>
      </c>
      <c r="Q145" s="207" t="e">
        <v>#REF!</v>
      </c>
      <c r="R145" s="152" t="s">
        <v>100</v>
      </c>
    </row>
    <row r="146" spans="1:18" ht="15" thickBot="1" x14ac:dyDescent="0.25">
      <c r="A146" s="192"/>
      <c r="B146" s="279" t="s">
        <v>31</v>
      </c>
      <c r="C146" s="280">
        <v>480</v>
      </c>
      <c r="D146" s="280">
        <v>120</v>
      </c>
      <c r="E146" s="280" t="e">
        <v>#REF!</v>
      </c>
      <c r="F146" s="280">
        <v>107</v>
      </c>
      <c r="G146" s="280" t="e">
        <v>#REF!</v>
      </c>
      <c r="H146" s="280" t="e">
        <v>#REF!</v>
      </c>
      <c r="I146" s="280">
        <v>4</v>
      </c>
      <c r="J146" s="280" t="e">
        <v>#REF!</v>
      </c>
      <c r="K146" s="280" t="e">
        <v>#REF!</v>
      </c>
      <c r="L146" s="280">
        <v>1</v>
      </c>
      <c r="M146" s="280">
        <v>14</v>
      </c>
      <c r="N146" s="280" t="e">
        <v>#REF!</v>
      </c>
      <c r="O146" s="280" t="e">
        <v>#REF!</v>
      </c>
      <c r="P146" s="273">
        <v>232</v>
      </c>
      <c r="Q146" s="207" t="e">
        <v>#REF!</v>
      </c>
      <c r="R146" s="152" t="s">
        <v>100</v>
      </c>
    </row>
    <row r="147" spans="1:18" ht="15" thickBot="1" x14ac:dyDescent="0.25">
      <c r="A147" s="102"/>
      <c r="B147" s="226" t="s">
        <v>32</v>
      </c>
      <c r="C147" s="94">
        <v>503</v>
      </c>
      <c r="D147" s="94">
        <v>148</v>
      </c>
      <c r="E147" s="94" t="e">
        <v>#REF!</v>
      </c>
      <c r="F147" s="94">
        <v>127</v>
      </c>
      <c r="G147" s="94" t="e">
        <v>#REF!</v>
      </c>
      <c r="H147" s="94" t="e">
        <v>#REF!</v>
      </c>
      <c r="I147" s="94">
        <v>5</v>
      </c>
      <c r="J147" s="94" t="e">
        <v>#REF!</v>
      </c>
      <c r="K147" s="94" t="e">
        <v>#REF!</v>
      </c>
      <c r="L147" s="94">
        <v>0</v>
      </c>
      <c r="M147" s="94">
        <v>15</v>
      </c>
      <c r="N147" s="94" t="e">
        <v>#REF!</v>
      </c>
      <c r="O147" s="94" t="e">
        <v>#REF!</v>
      </c>
      <c r="P147" s="142">
        <v>210</v>
      </c>
      <c r="Q147" s="207" t="e">
        <v>#REF!</v>
      </c>
      <c r="R147" s="152" t="s">
        <v>100</v>
      </c>
    </row>
    <row r="148" spans="1:18" ht="15" thickBot="1" x14ac:dyDescent="0.25">
      <c r="A148" s="103"/>
      <c r="B148" s="228" t="s">
        <v>33</v>
      </c>
      <c r="C148" s="98">
        <v>528</v>
      </c>
      <c r="D148" s="98">
        <v>131</v>
      </c>
      <c r="E148" s="98" t="e">
        <v>#REF!</v>
      </c>
      <c r="F148" s="98">
        <v>121</v>
      </c>
      <c r="G148" s="98" t="e">
        <v>#REF!</v>
      </c>
      <c r="H148" s="98" t="e">
        <v>#REF!</v>
      </c>
      <c r="I148" s="98">
        <v>3</v>
      </c>
      <c r="J148" s="98" t="e">
        <v>#REF!</v>
      </c>
      <c r="K148" s="98" t="e">
        <v>#REF!</v>
      </c>
      <c r="L148" s="98">
        <v>0</v>
      </c>
      <c r="M148" s="98">
        <v>34</v>
      </c>
      <c r="N148" s="98" t="e">
        <v>#REF!</v>
      </c>
      <c r="O148" s="98" t="e">
        <v>#REF!</v>
      </c>
      <c r="P148" s="145">
        <v>229</v>
      </c>
      <c r="Q148" s="207" t="e">
        <v>#REF!</v>
      </c>
      <c r="R148" s="152" t="s">
        <v>100</v>
      </c>
    </row>
  </sheetData>
  <mergeCells count="5">
    <mergeCell ref="A38:P38"/>
    <mergeCell ref="A123:P123"/>
    <mergeCell ref="A95:P95"/>
    <mergeCell ref="A66:P66"/>
    <mergeCell ref="A9:P9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  <colBreaks count="1" manualBreakCount="1">
    <brk id="22" max="1048575" man="1"/>
  </colBreaks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L32"/>
  <sheetViews>
    <sheetView showGridLines="0" zoomScaleNormal="100" workbookViewId="0">
      <selection activeCell="F18" sqref="F18"/>
    </sheetView>
  </sheetViews>
  <sheetFormatPr baseColWidth="10" defaultColWidth="11.42578125" defaultRowHeight="14.25" x14ac:dyDescent="0.2"/>
  <cols>
    <col min="1" max="1" width="4.85546875" style="23" customWidth="1"/>
    <col min="2" max="2" width="24" style="22" customWidth="1"/>
    <col min="3" max="4" width="12.7109375" style="22" customWidth="1"/>
    <col min="5" max="5" width="13.42578125" style="22" customWidth="1"/>
    <col min="6" max="6" width="15" style="22" customWidth="1"/>
    <col min="7" max="7" width="15.7109375" style="22" bestFit="1" customWidth="1"/>
    <col min="8" max="8" width="11.140625" style="22" customWidth="1"/>
    <col min="9" max="9" width="11.42578125" style="22" customWidth="1"/>
    <col min="10" max="16384" width="11.42578125" style="22"/>
  </cols>
  <sheetData>
    <row r="1" spans="1:12" x14ac:dyDescent="0.2">
      <c r="A1" s="43" t="s">
        <v>74</v>
      </c>
      <c r="B1" s="43"/>
    </row>
    <row r="2" spans="1:12" x14ac:dyDescent="0.2">
      <c r="A2" s="24" t="s">
        <v>0</v>
      </c>
    </row>
    <row r="4" spans="1:12" x14ac:dyDescent="0.2">
      <c r="A4" s="24" t="s">
        <v>104</v>
      </c>
    </row>
    <row r="6" spans="1:12" s="25" customFormat="1" ht="26.25" customHeight="1" thickBot="1" x14ac:dyDescent="0.3">
      <c r="A6" s="26" t="s">
        <v>104</v>
      </c>
    </row>
    <row r="7" spans="1:12" s="25" customFormat="1" ht="75.75" customHeight="1" thickBot="1" x14ac:dyDescent="0.3">
      <c r="A7" s="27" t="s">
        <v>2</v>
      </c>
      <c r="B7" s="28" t="s">
        <v>3</v>
      </c>
      <c r="C7" s="29" t="s">
        <v>105</v>
      </c>
      <c r="D7" s="30" t="s">
        <v>106</v>
      </c>
      <c r="E7" s="31" t="s">
        <v>107</v>
      </c>
      <c r="F7" s="154" t="s">
        <v>108</v>
      </c>
      <c r="G7" s="29" t="s">
        <v>109</v>
      </c>
      <c r="H7" s="31" t="s">
        <v>110</v>
      </c>
    </row>
    <row r="8" spans="1:12" ht="15" customHeight="1" x14ac:dyDescent="0.2">
      <c r="A8" s="32">
        <v>1</v>
      </c>
      <c r="B8" s="33" t="s">
        <v>10</v>
      </c>
      <c r="C8" s="468">
        <v>95</v>
      </c>
      <c r="D8" s="459">
        <v>27</v>
      </c>
      <c r="E8" s="469">
        <f>SUM(C8:D8)</f>
        <v>122</v>
      </c>
      <c r="F8" s="468">
        <v>86</v>
      </c>
      <c r="G8" s="470">
        <v>9</v>
      </c>
      <c r="H8" s="459">
        <v>0</v>
      </c>
      <c r="K8" s="45"/>
      <c r="L8" s="45"/>
    </row>
    <row r="9" spans="1:12" ht="12.75" customHeight="1" x14ac:dyDescent="0.2">
      <c r="A9" s="34">
        <v>2</v>
      </c>
      <c r="B9" s="35" t="s">
        <v>11</v>
      </c>
      <c r="C9" s="370">
        <v>71</v>
      </c>
      <c r="D9" s="371">
        <v>22</v>
      </c>
      <c r="E9" s="372">
        <f t="shared" ref="E9:E22" si="0">SUM(C9:D9)</f>
        <v>93</v>
      </c>
      <c r="F9" s="370">
        <v>69</v>
      </c>
      <c r="G9" s="373">
        <v>2</v>
      </c>
      <c r="H9" s="371">
        <v>0</v>
      </c>
      <c r="K9" s="45"/>
      <c r="L9" s="45"/>
    </row>
    <row r="10" spans="1:12" x14ac:dyDescent="0.2">
      <c r="A10" s="34">
        <v>3</v>
      </c>
      <c r="B10" s="35" t="s">
        <v>12</v>
      </c>
      <c r="C10" s="370">
        <v>69</v>
      </c>
      <c r="D10" s="371">
        <v>14</v>
      </c>
      <c r="E10" s="372">
        <f t="shared" si="0"/>
        <v>83</v>
      </c>
      <c r="F10" s="370">
        <v>56</v>
      </c>
      <c r="G10" s="373">
        <v>13</v>
      </c>
      <c r="H10" s="371">
        <v>0</v>
      </c>
      <c r="K10" s="45"/>
      <c r="L10" s="45"/>
    </row>
    <row r="11" spans="1:12" x14ac:dyDescent="0.2">
      <c r="A11" s="34">
        <v>4</v>
      </c>
      <c r="B11" s="35" t="s">
        <v>13</v>
      </c>
      <c r="C11" s="370">
        <v>26</v>
      </c>
      <c r="D11" s="371">
        <v>8</v>
      </c>
      <c r="E11" s="372">
        <f t="shared" si="0"/>
        <v>34</v>
      </c>
      <c r="F11" s="370">
        <v>23</v>
      </c>
      <c r="G11" s="373">
        <v>3</v>
      </c>
      <c r="H11" s="371">
        <v>1</v>
      </c>
      <c r="K11" s="45"/>
      <c r="L11" s="45" t="s">
        <v>34</v>
      </c>
    </row>
    <row r="12" spans="1:12" x14ac:dyDescent="0.2">
      <c r="A12" s="34">
        <v>5</v>
      </c>
      <c r="B12" s="35" t="s">
        <v>14</v>
      </c>
      <c r="C12" s="370">
        <v>37</v>
      </c>
      <c r="D12" s="371">
        <v>2</v>
      </c>
      <c r="E12" s="372">
        <f t="shared" si="0"/>
        <v>39</v>
      </c>
      <c r="F12" s="370">
        <v>31</v>
      </c>
      <c r="G12" s="373">
        <v>6</v>
      </c>
      <c r="H12" s="371">
        <v>1</v>
      </c>
      <c r="K12" s="45"/>
      <c r="L12" s="45"/>
    </row>
    <row r="13" spans="1:12" ht="20.25" customHeight="1" x14ac:dyDescent="0.2">
      <c r="A13" s="34">
        <v>6</v>
      </c>
      <c r="B13" s="35" t="s">
        <v>15</v>
      </c>
      <c r="C13" s="370">
        <v>13</v>
      </c>
      <c r="D13" s="371">
        <v>5</v>
      </c>
      <c r="E13" s="372">
        <f t="shared" si="0"/>
        <v>18</v>
      </c>
      <c r="F13" s="370">
        <v>12</v>
      </c>
      <c r="G13" s="373">
        <v>1</v>
      </c>
      <c r="H13" s="371">
        <v>0</v>
      </c>
      <c r="K13" s="45"/>
      <c r="L13" s="45"/>
    </row>
    <row r="14" spans="1:12" x14ac:dyDescent="0.2">
      <c r="A14" s="34">
        <v>7</v>
      </c>
      <c r="B14" s="35" t="s">
        <v>16</v>
      </c>
      <c r="C14" s="370">
        <v>14</v>
      </c>
      <c r="D14" s="371">
        <v>5</v>
      </c>
      <c r="E14" s="372">
        <f t="shared" si="0"/>
        <v>19</v>
      </c>
      <c r="F14" s="370">
        <v>13</v>
      </c>
      <c r="G14" s="373">
        <v>1</v>
      </c>
      <c r="H14" s="371">
        <v>0</v>
      </c>
      <c r="K14" s="45"/>
      <c r="L14" s="45"/>
    </row>
    <row r="15" spans="1:12" x14ac:dyDescent="0.2">
      <c r="A15" s="34">
        <v>8</v>
      </c>
      <c r="B15" s="35" t="s">
        <v>17</v>
      </c>
      <c r="C15" s="370">
        <v>26</v>
      </c>
      <c r="D15" s="371">
        <v>6</v>
      </c>
      <c r="E15" s="372">
        <f t="shared" si="0"/>
        <v>32</v>
      </c>
      <c r="F15" s="370">
        <v>20</v>
      </c>
      <c r="G15" s="373">
        <v>6</v>
      </c>
      <c r="H15" s="371">
        <v>1</v>
      </c>
      <c r="K15" s="45"/>
      <c r="L15" s="45"/>
    </row>
    <row r="16" spans="1:12" x14ac:dyDescent="0.2">
      <c r="A16" s="34">
        <v>9</v>
      </c>
      <c r="B16" s="35" t="s">
        <v>18</v>
      </c>
      <c r="C16" s="370">
        <v>40</v>
      </c>
      <c r="D16" s="371">
        <v>11</v>
      </c>
      <c r="E16" s="372">
        <f t="shared" si="0"/>
        <v>51</v>
      </c>
      <c r="F16" s="370">
        <v>34</v>
      </c>
      <c r="G16" s="373">
        <v>6</v>
      </c>
      <c r="H16" s="371">
        <v>2</v>
      </c>
      <c r="K16" s="45"/>
      <c r="L16" s="45"/>
    </row>
    <row r="17" spans="1:12" x14ac:dyDescent="0.2">
      <c r="A17" s="34">
        <v>10</v>
      </c>
      <c r="B17" s="35" t="s">
        <v>19</v>
      </c>
      <c r="C17" s="370">
        <v>63</v>
      </c>
      <c r="D17" s="371">
        <v>10</v>
      </c>
      <c r="E17" s="372">
        <f t="shared" si="0"/>
        <v>73</v>
      </c>
      <c r="F17" s="370">
        <v>58</v>
      </c>
      <c r="G17" s="373">
        <v>5</v>
      </c>
      <c r="H17" s="371">
        <v>3</v>
      </c>
      <c r="K17" s="45" t="s">
        <v>34</v>
      </c>
      <c r="L17" s="45"/>
    </row>
    <row r="18" spans="1:12" ht="20.25" customHeight="1" x14ac:dyDescent="0.2">
      <c r="A18" s="34">
        <v>11</v>
      </c>
      <c r="B18" s="35" t="s">
        <v>20</v>
      </c>
      <c r="C18" s="370">
        <v>61</v>
      </c>
      <c r="D18" s="371">
        <v>20</v>
      </c>
      <c r="E18" s="372">
        <f t="shared" si="0"/>
        <v>81</v>
      </c>
      <c r="F18" s="370">
        <v>61</v>
      </c>
      <c r="G18" s="373">
        <v>0</v>
      </c>
      <c r="H18" s="371">
        <v>0</v>
      </c>
      <c r="K18" s="45"/>
      <c r="L18" s="45" t="s">
        <v>34</v>
      </c>
    </row>
    <row r="19" spans="1:12" x14ac:dyDescent="0.2">
      <c r="A19" s="34">
        <v>12</v>
      </c>
      <c r="B19" s="35" t="s">
        <v>21</v>
      </c>
      <c r="C19" s="370">
        <v>75</v>
      </c>
      <c r="D19" s="371">
        <v>13</v>
      </c>
      <c r="E19" s="372">
        <f t="shared" si="0"/>
        <v>88</v>
      </c>
      <c r="F19" s="370">
        <v>54</v>
      </c>
      <c r="G19" s="373">
        <v>21</v>
      </c>
      <c r="H19" s="371">
        <v>3</v>
      </c>
      <c r="K19" s="45"/>
      <c r="L19" s="45"/>
    </row>
    <row r="20" spans="1:12" x14ac:dyDescent="0.2">
      <c r="A20" s="34">
        <v>13</v>
      </c>
      <c r="B20" s="35" t="s">
        <v>22</v>
      </c>
      <c r="C20" s="370">
        <v>68</v>
      </c>
      <c r="D20" s="371">
        <v>19</v>
      </c>
      <c r="E20" s="372">
        <f t="shared" si="0"/>
        <v>87</v>
      </c>
      <c r="F20" s="370">
        <v>64</v>
      </c>
      <c r="G20" s="373">
        <v>4</v>
      </c>
      <c r="H20" s="371">
        <v>1</v>
      </c>
      <c r="K20" s="45"/>
      <c r="L20" s="45"/>
    </row>
    <row r="21" spans="1:12" x14ac:dyDescent="0.2">
      <c r="A21" s="34">
        <v>14</v>
      </c>
      <c r="B21" s="35" t="s">
        <v>23</v>
      </c>
      <c r="C21" s="370">
        <v>49</v>
      </c>
      <c r="D21" s="371">
        <v>15</v>
      </c>
      <c r="E21" s="372">
        <f t="shared" si="0"/>
        <v>64</v>
      </c>
      <c r="F21" s="370">
        <v>41</v>
      </c>
      <c r="G21" s="373">
        <v>8</v>
      </c>
      <c r="H21" s="371">
        <v>5</v>
      </c>
      <c r="K21" s="45"/>
      <c r="L21" s="45"/>
    </row>
    <row r="22" spans="1:12" ht="16.899999999999999" customHeight="1" thickBot="1" x14ac:dyDescent="0.25">
      <c r="A22" s="36">
        <v>15</v>
      </c>
      <c r="B22" s="37" t="s">
        <v>24</v>
      </c>
      <c r="C22" s="471">
        <v>81</v>
      </c>
      <c r="D22" s="472">
        <v>25</v>
      </c>
      <c r="E22" s="473">
        <f t="shared" si="0"/>
        <v>106</v>
      </c>
      <c r="F22" s="471">
        <v>63</v>
      </c>
      <c r="G22" s="474">
        <v>18</v>
      </c>
      <c r="H22" s="472">
        <v>2</v>
      </c>
      <c r="K22" s="45"/>
      <c r="L22" s="45"/>
    </row>
    <row r="23" spans="1:12" s="38" customFormat="1" ht="15" x14ac:dyDescent="0.25">
      <c r="A23" s="333"/>
      <c r="B23" s="334" t="s">
        <v>160</v>
      </c>
      <c r="C23" s="445">
        <f>SUM(C8:C22)</f>
        <v>788</v>
      </c>
      <c r="D23" s="446">
        <f t="shared" ref="D23:H23" si="1">SUM(D8:D22)</f>
        <v>202</v>
      </c>
      <c r="E23" s="458">
        <f t="shared" si="1"/>
        <v>990</v>
      </c>
      <c r="F23" s="445">
        <f t="shared" si="1"/>
        <v>685</v>
      </c>
      <c r="G23" s="447">
        <f t="shared" si="1"/>
        <v>103</v>
      </c>
      <c r="H23" s="446">
        <f t="shared" si="1"/>
        <v>19</v>
      </c>
      <c r="I23" s="38" t="s">
        <v>34</v>
      </c>
      <c r="K23" s="47"/>
      <c r="L23" s="47"/>
    </row>
    <row r="24" spans="1:12" x14ac:dyDescent="0.2">
      <c r="A24" s="72"/>
      <c r="B24" s="33" t="s">
        <v>25</v>
      </c>
      <c r="C24" s="370">
        <v>832</v>
      </c>
      <c r="D24" s="371">
        <v>245</v>
      </c>
      <c r="E24" s="372">
        <v>1077</v>
      </c>
      <c r="F24" s="370">
        <v>675</v>
      </c>
      <c r="G24" s="373">
        <v>157</v>
      </c>
      <c r="H24" s="371">
        <v>26</v>
      </c>
      <c r="I24" s="22" t="s">
        <v>34</v>
      </c>
      <c r="K24" s="45"/>
      <c r="L24" s="45"/>
    </row>
    <row r="25" spans="1:12" x14ac:dyDescent="0.2">
      <c r="A25" s="72"/>
      <c r="B25" s="33" t="s">
        <v>26</v>
      </c>
      <c r="C25" s="370">
        <v>847</v>
      </c>
      <c r="D25" s="371">
        <v>241</v>
      </c>
      <c r="E25" s="372">
        <v>1088</v>
      </c>
      <c r="F25" s="370">
        <v>694</v>
      </c>
      <c r="G25" s="373">
        <v>153</v>
      </c>
      <c r="H25" s="371">
        <v>31</v>
      </c>
      <c r="I25" s="22" t="s">
        <v>34</v>
      </c>
      <c r="K25" s="45"/>
      <c r="L25" s="45"/>
    </row>
    <row r="26" spans="1:12" x14ac:dyDescent="0.2">
      <c r="A26" s="72"/>
      <c r="B26" s="33" t="s">
        <v>27</v>
      </c>
      <c r="C26" s="370">
        <v>880</v>
      </c>
      <c r="D26" s="371">
        <v>222</v>
      </c>
      <c r="E26" s="372">
        <v>1102</v>
      </c>
      <c r="F26" s="370">
        <v>685</v>
      </c>
      <c r="G26" s="373">
        <v>187</v>
      </c>
      <c r="H26" s="371">
        <v>36</v>
      </c>
      <c r="I26" s="22" t="s">
        <v>34</v>
      </c>
      <c r="K26" s="45"/>
      <c r="L26" s="45"/>
    </row>
    <row r="27" spans="1:12" x14ac:dyDescent="0.2">
      <c r="A27" s="72"/>
      <c r="B27" s="33" t="s">
        <v>28</v>
      </c>
      <c r="C27" s="370">
        <v>896</v>
      </c>
      <c r="D27" s="371">
        <v>215</v>
      </c>
      <c r="E27" s="372">
        <v>1111</v>
      </c>
      <c r="F27" s="370">
        <v>652</v>
      </c>
      <c r="G27" s="373">
        <v>244</v>
      </c>
      <c r="H27" s="371">
        <v>37</v>
      </c>
      <c r="I27" s="22" t="s">
        <v>34</v>
      </c>
      <c r="K27" s="45"/>
      <c r="L27" s="45"/>
    </row>
    <row r="28" spans="1:12" x14ac:dyDescent="0.2">
      <c r="A28" s="72"/>
      <c r="B28" s="33" t="s">
        <v>29</v>
      </c>
      <c r="C28" s="370">
        <v>904</v>
      </c>
      <c r="D28" s="371">
        <v>221</v>
      </c>
      <c r="E28" s="372">
        <v>1125</v>
      </c>
      <c r="F28" s="370">
        <v>650</v>
      </c>
      <c r="G28" s="373">
        <v>254</v>
      </c>
      <c r="H28" s="371">
        <v>48</v>
      </c>
      <c r="I28" s="22" t="s">
        <v>34</v>
      </c>
      <c r="K28" s="45"/>
      <c r="L28" s="45"/>
    </row>
    <row r="29" spans="1:12" x14ac:dyDescent="0.2">
      <c r="A29" s="74"/>
      <c r="B29" s="35" t="s">
        <v>30</v>
      </c>
      <c r="C29" s="155">
        <v>907</v>
      </c>
      <c r="D29" s="156">
        <v>201</v>
      </c>
      <c r="E29" s="286">
        <v>1108</v>
      </c>
      <c r="F29" s="155">
        <v>648</v>
      </c>
      <c r="G29" s="62">
        <v>259</v>
      </c>
      <c r="H29" s="156">
        <v>39</v>
      </c>
      <c r="I29" s="22" t="s">
        <v>34</v>
      </c>
      <c r="K29" s="45"/>
      <c r="L29" s="45"/>
    </row>
    <row r="30" spans="1:12" x14ac:dyDescent="0.2">
      <c r="A30" s="74"/>
      <c r="B30" s="35" t="s">
        <v>31</v>
      </c>
      <c r="C30" s="155">
        <v>872</v>
      </c>
      <c r="D30" s="156">
        <v>240</v>
      </c>
      <c r="E30" s="286">
        <v>1112</v>
      </c>
      <c r="F30" s="155">
        <v>596</v>
      </c>
      <c r="G30" s="62">
        <v>276</v>
      </c>
      <c r="H30" s="156">
        <v>60</v>
      </c>
      <c r="I30" s="22" t="s">
        <v>34</v>
      </c>
      <c r="K30" s="45"/>
      <c r="L30" s="45"/>
    </row>
    <row r="31" spans="1:12" x14ac:dyDescent="0.2">
      <c r="A31" s="74"/>
      <c r="B31" s="35" t="s">
        <v>32</v>
      </c>
      <c r="C31" s="155">
        <v>830</v>
      </c>
      <c r="D31" s="156">
        <v>242</v>
      </c>
      <c r="E31" s="286">
        <v>1072</v>
      </c>
      <c r="F31" s="155">
        <v>486</v>
      </c>
      <c r="G31" s="62">
        <v>343</v>
      </c>
      <c r="H31" s="156">
        <v>68</v>
      </c>
      <c r="I31" s="22" t="s">
        <v>34</v>
      </c>
      <c r="K31" s="45"/>
      <c r="L31" s="45"/>
    </row>
    <row r="32" spans="1:12" ht="15" thickBot="1" x14ac:dyDescent="0.25">
      <c r="A32" s="335"/>
      <c r="B32" s="336" t="s">
        <v>33</v>
      </c>
      <c r="C32" s="284">
        <v>841</v>
      </c>
      <c r="D32" s="285">
        <v>209</v>
      </c>
      <c r="E32" s="337">
        <v>1050</v>
      </c>
      <c r="F32" s="284">
        <v>487</v>
      </c>
      <c r="G32" s="287">
        <v>367</v>
      </c>
      <c r="H32" s="285">
        <v>86</v>
      </c>
      <c r="K32" s="45"/>
      <c r="L32" s="45"/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N33"/>
  <sheetViews>
    <sheetView showGridLines="0" topLeftCell="A4" zoomScaleNormal="100" workbookViewId="0">
      <selection activeCell="I18" sqref="I18"/>
    </sheetView>
  </sheetViews>
  <sheetFormatPr baseColWidth="10" defaultColWidth="11.42578125" defaultRowHeight="14.25" x14ac:dyDescent="0.2"/>
  <cols>
    <col min="1" max="1" width="4.85546875" style="23" customWidth="1"/>
    <col min="2" max="2" width="22" style="22" bestFit="1" customWidth="1"/>
    <col min="3" max="3" width="11" style="22" customWidth="1"/>
    <col min="4" max="4" width="12" style="22" customWidth="1"/>
    <col min="5" max="5" width="11.140625" style="22" customWidth="1"/>
    <col min="6" max="6" width="12.42578125" style="22" customWidth="1"/>
    <col min="7" max="7" width="10.42578125" style="22" customWidth="1"/>
    <col min="8" max="8" width="10.85546875" style="22" customWidth="1"/>
    <col min="9" max="9" width="10.28515625" style="22" customWidth="1"/>
    <col min="10" max="11" width="11.85546875" style="22" customWidth="1"/>
    <col min="12" max="16384" width="11.42578125" style="22"/>
  </cols>
  <sheetData>
    <row r="1" spans="1:14" x14ac:dyDescent="0.2">
      <c r="A1" s="43" t="s">
        <v>74</v>
      </c>
      <c r="B1" s="43"/>
    </row>
    <row r="2" spans="1:14" x14ac:dyDescent="0.2">
      <c r="A2" s="44"/>
      <c r="B2" s="44"/>
    </row>
    <row r="3" spans="1:14" x14ac:dyDescent="0.2">
      <c r="A3" s="24" t="s">
        <v>0</v>
      </c>
    </row>
    <row r="5" spans="1:14" x14ac:dyDescent="0.2">
      <c r="A5" s="24" t="s">
        <v>111</v>
      </c>
    </row>
    <row r="7" spans="1:14" s="25" customFormat="1" ht="25.9" customHeight="1" thickBot="1" x14ac:dyDescent="0.3">
      <c r="A7" s="26" t="s">
        <v>111</v>
      </c>
    </row>
    <row r="8" spans="1:14" s="25" customFormat="1" ht="152.25" customHeight="1" thickBot="1" x14ac:dyDescent="0.3">
      <c r="A8" s="338" t="s">
        <v>2</v>
      </c>
      <c r="B8" s="339" t="s">
        <v>3</v>
      </c>
      <c r="C8" s="451" t="s">
        <v>112</v>
      </c>
      <c r="D8" s="451" t="s">
        <v>113</v>
      </c>
      <c r="E8" s="340" t="s">
        <v>114</v>
      </c>
      <c r="F8" s="451" t="s">
        <v>115</v>
      </c>
      <c r="G8" s="451" t="s">
        <v>116</v>
      </c>
      <c r="H8" s="340" t="s">
        <v>117</v>
      </c>
      <c r="I8" s="451" t="s">
        <v>112</v>
      </c>
      <c r="J8" s="451" t="s">
        <v>118</v>
      </c>
      <c r="K8" s="341" t="s">
        <v>119</v>
      </c>
      <c r="M8" s="25" t="s">
        <v>34</v>
      </c>
      <c r="N8" s="25" t="s">
        <v>34</v>
      </c>
    </row>
    <row r="9" spans="1:14" x14ac:dyDescent="0.2">
      <c r="A9" s="32">
        <v>1</v>
      </c>
      <c r="B9" s="33" t="s">
        <v>10</v>
      </c>
      <c r="C9" s="411">
        <v>95</v>
      </c>
      <c r="D9" s="412">
        <v>368</v>
      </c>
      <c r="E9" s="452">
        <f>D9/C9</f>
        <v>3.8736842105263158</v>
      </c>
      <c r="F9" s="411">
        <v>21</v>
      </c>
      <c r="G9" s="412">
        <v>84</v>
      </c>
      <c r="H9" s="452">
        <f>G9/F9</f>
        <v>4</v>
      </c>
      <c r="I9" s="411">
        <v>95</v>
      </c>
      <c r="J9" s="412">
        <v>376</v>
      </c>
      <c r="K9" s="452">
        <f>J9/I9</f>
        <v>3.9578947368421051</v>
      </c>
    </row>
    <row r="10" spans="1:14" x14ac:dyDescent="0.2">
      <c r="A10" s="34">
        <v>2</v>
      </c>
      <c r="B10" s="35" t="s">
        <v>11</v>
      </c>
      <c r="C10" s="413">
        <v>71</v>
      </c>
      <c r="D10" s="414">
        <v>282</v>
      </c>
      <c r="E10" s="453">
        <f t="shared" ref="E10:E24" si="0">D10/C10</f>
        <v>3.971830985915493</v>
      </c>
      <c r="F10" s="413">
        <v>15</v>
      </c>
      <c r="G10" s="414">
        <v>60</v>
      </c>
      <c r="H10" s="453">
        <f t="shared" ref="H10:H24" si="1">G10/F10</f>
        <v>4</v>
      </c>
      <c r="I10" s="413">
        <v>71</v>
      </c>
      <c r="J10" s="414">
        <v>284</v>
      </c>
      <c r="K10" s="453">
        <f t="shared" ref="K10:K24" si="2">J10/I10</f>
        <v>4</v>
      </c>
    </row>
    <row r="11" spans="1:14" x14ac:dyDescent="0.2">
      <c r="A11" s="34">
        <v>3</v>
      </c>
      <c r="B11" s="35" t="s">
        <v>12</v>
      </c>
      <c r="C11" s="413">
        <v>69</v>
      </c>
      <c r="D11" s="414">
        <v>258</v>
      </c>
      <c r="E11" s="453">
        <f t="shared" si="0"/>
        <v>3.7391304347826089</v>
      </c>
      <c r="F11" s="413">
        <v>7</v>
      </c>
      <c r="G11" s="414">
        <v>26</v>
      </c>
      <c r="H11" s="453">
        <f t="shared" si="1"/>
        <v>3.7142857142857144</v>
      </c>
      <c r="I11" s="413">
        <v>69</v>
      </c>
      <c r="J11" s="414">
        <v>267</v>
      </c>
      <c r="K11" s="453">
        <f t="shared" si="2"/>
        <v>3.8695652173913042</v>
      </c>
    </row>
    <row r="12" spans="1:14" x14ac:dyDescent="0.2">
      <c r="A12" s="34">
        <v>4</v>
      </c>
      <c r="B12" s="35" t="s">
        <v>13</v>
      </c>
      <c r="C12" s="413">
        <v>26</v>
      </c>
      <c r="D12" s="414">
        <v>98</v>
      </c>
      <c r="E12" s="453">
        <f t="shared" si="0"/>
        <v>3.7692307692307692</v>
      </c>
      <c r="F12" s="413">
        <v>14</v>
      </c>
      <c r="G12" s="414">
        <v>56</v>
      </c>
      <c r="H12" s="453">
        <f t="shared" si="1"/>
        <v>4</v>
      </c>
      <c r="I12" s="413">
        <v>26</v>
      </c>
      <c r="J12" s="414">
        <v>104</v>
      </c>
      <c r="K12" s="453">
        <f t="shared" si="2"/>
        <v>4</v>
      </c>
    </row>
    <row r="13" spans="1:14" x14ac:dyDescent="0.2">
      <c r="A13" s="34">
        <v>5</v>
      </c>
      <c r="B13" s="35" t="s">
        <v>14</v>
      </c>
      <c r="C13" s="413">
        <v>37</v>
      </c>
      <c r="D13" s="414">
        <v>141</v>
      </c>
      <c r="E13" s="453">
        <f t="shared" si="0"/>
        <v>3.810810810810811</v>
      </c>
      <c r="F13" s="413">
        <v>6</v>
      </c>
      <c r="G13" s="414">
        <v>24</v>
      </c>
      <c r="H13" s="453">
        <f t="shared" si="1"/>
        <v>4</v>
      </c>
      <c r="I13" s="413">
        <v>37</v>
      </c>
      <c r="J13" s="414">
        <v>142</v>
      </c>
      <c r="K13" s="453">
        <f t="shared" si="2"/>
        <v>3.8378378378378377</v>
      </c>
      <c r="N13" s="22" t="s">
        <v>34</v>
      </c>
    </row>
    <row r="14" spans="1:14" x14ac:dyDescent="0.2">
      <c r="A14" s="34">
        <v>6</v>
      </c>
      <c r="B14" s="35" t="s">
        <v>15</v>
      </c>
      <c r="C14" s="413">
        <v>13</v>
      </c>
      <c r="D14" s="414">
        <v>51</v>
      </c>
      <c r="E14" s="453">
        <f t="shared" si="0"/>
        <v>3.9230769230769229</v>
      </c>
      <c r="F14" s="413">
        <v>11</v>
      </c>
      <c r="G14" s="414">
        <v>39</v>
      </c>
      <c r="H14" s="453">
        <f t="shared" si="1"/>
        <v>3.5454545454545454</v>
      </c>
      <c r="I14" s="413">
        <v>13</v>
      </c>
      <c r="J14" s="414">
        <v>50</v>
      </c>
      <c r="K14" s="453">
        <f t="shared" si="2"/>
        <v>3.8461538461538463</v>
      </c>
    </row>
    <row r="15" spans="1:14" x14ac:dyDescent="0.2">
      <c r="A15" s="34">
        <v>7</v>
      </c>
      <c r="B15" s="35" t="s">
        <v>16</v>
      </c>
      <c r="C15" s="413">
        <v>14</v>
      </c>
      <c r="D15" s="414">
        <v>55</v>
      </c>
      <c r="E15" s="453">
        <f t="shared" si="0"/>
        <v>3.9285714285714284</v>
      </c>
      <c r="F15" s="413">
        <v>13</v>
      </c>
      <c r="G15" s="414">
        <v>43</v>
      </c>
      <c r="H15" s="453">
        <f t="shared" si="1"/>
        <v>3.3076923076923075</v>
      </c>
      <c r="I15" s="413">
        <v>14</v>
      </c>
      <c r="J15" s="414">
        <v>56</v>
      </c>
      <c r="K15" s="453">
        <f t="shared" si="2"/>
        <v>4</v>
      </c>
    </row>
    <row r="16" spans="1:14" x14ac:dyDescent="0.2">
      <c r="A16" s="34">
        <v>8</v>
      </c>
      <c r="B16" s="35" t="s">
        <v>17</v>
      </c>
      <c r="C16" s="413">
        <v>26</v>
      </c>
      <c r="D16" s="414">
        <v>96</v>
      </c>
      <c r="E16" s="453">
        <f t="shared" si="0"/>
        <v>3.6923076923076925</v>
      </c>
      <c r="F16" s="413">
        <v>15</v>
      </c>
      <c r="G16" s="414">
        <v>50</v>
      </c>
      <c r="H16" s="453">
        <f t="shared" si="1"/>
        <v>3.3333333333333335</v>
      </c>
      <c r="I16" s="413">
        <v>26</v>
      </c>
      <c r="J16" s="414">
        <v>99</v>
      </c>
      <c r="K16" s="453">
        <f t="shared" si="2"/>
        <v>3.8076923076923075</v>
      </c>
    </row>
    <row r="17" spans="1:11" x14ac:dyDescent="0.2">
      <c r="A17" s="34">
        <v>9</v>
      </c>
      <c r="B17" s="35" t="s">
        <v>18</v>
      </c>
      <c r="C17" s="413">
        <v>40</v>
      </c>
      <c r="D17" s="414">
        <v>152</v>
      </c>
      <c r="E17" s="453">
        <f t="shared" si="0"/>
        <v>3.8</v>
      </c>
      <c r="F17" s="413">
        <v>10</v>
      </c>
      <c r="G17" s="414">
        <v>40</v>
      </c>
      <c r="H17" s="453">
        <f t="shared" si="1"/>
        <v>4</v>
      </c>
      <c r="I17" s="413">
        <v>40</v>
      </c>
      <c r="J17" s="414">
        <v>160</v>
      </c>
      <c r="K17" s="453">
        <f t="shared" si="2"/>
        <v>4</v>
      </c>
    </row>
    <row r="18" spans="1:11" x14ac:dyDescent="0.2">
      <c r="A18" s="34">
        <v>10</v>
      </c>
      <c r="B18" s="35" t="s">
        <v>19</v>
      </c>
      <c r="C18" s="413">
        <v>64</v>
      </c>
      <c r="D18" s="414">
        <v>246</v>
      </c>
      <c r="E18" s="453">
        <f t="shared" si="0"/>
        <v>3.84375</v>
      </c>
      <c r="F18" s="413">
        <v>18</v>
      </c>
      <c r="G18" s="414">
        <v>72</v>
      </c>
      <c r="H18" s="453">
        <f t="shared" si="1"/>
        <v>4</v>
      </c>
      <c r="I18" s="413">
        <v>64</v>
      </c>
      <c r="J18" s="414">
        <v>250</v>
      </c>
      <c r="K18" s="453">
        <f t="shared" si="2"/>
        <v>3.90625</v>
      </c>
    </row>
    <row r="19" spans="1:11" x14ac:dyDescent="0.2">
      <c r="A19" s="34">
        <v>11</v>
      </c>
      <c r="B19" s="35" t="s">
        <v>20</v>
      </c>
      <c r="C19" s="413">
        <v>61</v>
      </c>
      <c r="D19" s="414">
        <v>244</v>
      </c>
      <c r="E19" s="453">
        <f t="shared" si="0"/>
        <v>4</v>
      </c>
      <c r="F19" s="413">
        <v>20</v>
      </c>
      <c r="G19" s="414">
        <v>80</v>
      </c>
      <c r="H19" s="453">
        <f t="shared" si="1"/>
        <v>4</v>
      </c>
      <c r="I19" s="413">
        <v>61</v>
      </c>
      <c r="J19" s="414">
        <v>244</v>
      </c>
      <c r="K19" s="453">
        <f t="shared" si="2"/>
        <v>4</v>
      </c>
    </row>
    <row r="20" spans="1:11" x14ac:dyDescent="0.2">
      <c r="A20" s="34">
        <v>12</v>
      </c>
      <c r="B20" s="35" t="s">
        <v>21</v>
      </c>
      <c r="C20" s="413">
        <v>75</v>
      </c>
      <c r="D20" s="414">
        <v>265</v>
      </c>
      <c r="E20" s="453">
        <f t="shared" si="0"/>
        <v>3.5333333333333332</v>
      </c>
      <c r="F20" s="413">
        <v>29</v>
      </c>
      <c r="G20" s="414">
        <v>72</v>
      </c>
      <c r="H20" s="453">
        <f t="shared" si="1"/>
        <v>2.4827586206896552</v>
      </c>
      <c r="I20" s="413">
        <v>75</v>
      </c>
      <c r="J20" s="414">
        <v>288</v>
      </c>
      <c r="K20" s="453">
        <f t="shared" si="2"/>
        <v>3.84</v>
      </c>
    </row>
    <row r="21" spans="1:11" x14ac:dyDescent="0.2">
      <c r="A21" s="34">
        <v>13</v>
      </c>
      <c r="B21" s="35" t="s">
        <v>22</v>
      </c>
      <c r="C21" s="413">
        <v>68</v>
      </c>
      <c r="D21" s="414">
        <v>265</v>
      </c>
      <c r="E21" s="453">
        <f t="shared" si="0"/>
        <v>3.8970588235294117</v>
      </c>
      <c r="F21" s="413">
        <v>13</v>
      </c>
      <c r="G21" s="414">
        <v>52</v>
      </c>
      <c r="H21" s="453">
        <f t="shared" si="1"/>
        <v>4</v>
      </c>
      <c r="I21" s="413">
        <v>68</v>
      </c>
      <c r="J21" s="414">
        <v>266</v>
      </c>
      <c r="K21" s="453">
        <f t="shared" si="2"/>
        <v>3.9117647058823528</v>
      </c>
    </row>
    <row r="22" spans="1:11" x14ac:dyDescent="0.2">
      <c r="A22" s="34">
        <v>14</v>
      </c>
      <c r="B22" s="35" t="s">
        <v>23</v>
      </c>
      <c r="C22" s="413">
        <v>49</v>
      </c>
      <c r="D22" s="414">
        <v>183</v>
      </c>
      <c r="E22" s="453">
        <f t="shared" si="0"/>
        <v>3.7346938775510203</v>
      </c>
      <c r="F22" s="413">
        <v>30</v>
      </c>
      <c r="G22" s="414">
        <v>120</v>
      </c>
      <c r="H22" s="453">
        <f t="shared" si="1"/>
        <v>4</v>
      </c>
      <c r="I22" s="413">
        <v>49</v>
      </c>
      <c r="J22" s="414">
        <v>193</v>
      </c>
      <c r="K22" s="453">
        <f t="shared" si="2"/>
        <v>3.9387755102040818</v>
      </c>
    </row>
    <row r="23" spans="1:11" ht="29.25" thickBot="1" x14ac:dyDescent="0.25">
      <c r="A23" s="36">
        <v>15</v>
      </c>
      <c r="B23" s="37" t="s">
        <v>24</v>
      </c>
      <c r="C23" s="415">
        <v>81</v>
      </c>
      <c r="D23" s="416">
        <v>292</v>
      </c>
      <c r="E23" s="454">
        <f t="shared" si="0"/>
        <v>3.6049382716049383</v>
      </c>
      <c r="F23" s="415">
        <v>22</v>
      </c>
      <c r="G23" s="416">
        <v>82</v>
      </c>
      <c r="H23" s="454">
        <f t="shared" si="1"/>
        <v>3.7272727272727271</v>
      </c>
      <c r="I23" s="415">
        <v>81</v>
      </c>
      <c r="J23" s="416">
        <v>312</v>
      </c>
      <c r="K23" s="454">
        <f t="shared" si="2"/>
        <v>3.8518518518518516</v>
      </c>
    </row>
    <row r="24" spans="1:11" s="38" customFormat="1" ht="15" x14ac:dyDescent="0.25">
      <c r="A24" s="39"/>
      <c r="B24" s="250" t="s">
        <v>160</v>
      </c>
      <c r="C24" s="448">
        <f>SUM(C9:C23)</f>
        <v>789</v>
      </c>
      <c r="D24" s="449">
        <f>SUM(D9:D23)</f>
        <v>2996</v>
      </c>
      <c r="E24" s="319">
        <f t="shared" si="0"/>
        <v>3.7972116603295309</v>
      </c>
      <c r="F24" s="450">
        <f>SUM(F9:F23)</f>
        <v>244</v>
      </c>
      <c r="G24" s="449">
        <f>SUM(G9:G23)</f>
        <v>900</v>
      </c>
      <c r="H24" s="315">
        <f t="shared" si="1"/>
        <v>3.6885245901639343</v>
      </c>
      <c r="I24" s="409">
        <f>SUM(I9:I23)</f>
        <v>789</v>
      </c>
      <c r="J24" s="449">
        <f>SUM(J9:J23)</f>
        <v>3091</v>
      </c>
      <c r="K24" s="319">
        <f t="shared" si="2"/>
        <v>3.917617237008872</v>
      </c>
    </row>
    <row r="25" spans="1:11" x14ac:dyDescent="0.2">
      <c r="A25" s="73"/>
      <c r="B25" s="200" t="s">
        <v>25</v>
      </c>
      <c r="C25" s="288">
        <v>835</v>
      </c>
      <c r="D25" s="65">
        <v>3083</v>
      </c>
      <c r="E25" s="313">
        <v>3.6922155688622755</v>
      </c>
      <c r="F25" s="311">
        <v>247</v>
      </c>
      <c r="G25" s="65">
        <v>887</v>
      </c>
      <c r="H25" s="314">
        <v>3.5910931174089069</v>
      </c>
      <c r="I25" s="312">
        <v>835</v>
      </c>
      <c r="J25" s="65">
        <v>3193</v>
      </c>
      <c r="K25" s="313">
        <v>3.8239520958083832</v>
      </c>
    </row>
    <row r="26" spans="1:11" x14ac:dyDescent="0.2">
      <c r="A26" s="73"/>
      <c r="B26" s="200" t="s">
        <v>26</v>
      </c>
      <c r="C26" s="288">
        <v>847</v>
      </c>
      <c r="D26" s="65">
        <v>3142</v>
      </c>
      <c r="E26" s="313">
        <v>3.7095631641086189</v>
      </c>
      <c r="F26" s="311">
        <v>220</v>
      </c>
      <c r="G26" s="65">
        <v>806</v>
      </c>
      <c r="H26" s="314">
        <v>3.6636363636363636</v>
      </c>
      <c r="I26" s="312">
        <v>847</v>
      </c>
      <c r="J26" s="65">
        <v>3276</v>
      </c>
      <c r="K26" s="313">
        <v>3.8677685950413223</v>
      </c>
    </row>
    <row r="27" spans="1:11" x14ac:dyDescent="0.2">
      <c r="A27" s="73"/>
      <c r="B27" s="200" t="s">
        <v>27</v>
      </c>
      <c r="C27" s="288">
        <v>880</v>
      </c>
      <c r="D27" s="65">
        <v>3180</v>
      </c>
      <c r="E27" s="313">
        <v>3.6136363636363638</v>
      </c>
      <c r="F27" s="311">
        <v>233</v>
      </c>
      <c r="G27" s="65">
        <v>832</v>
      </c>
      <c r="H27" s="314">
        <v>3.570815450643777</v>
      </c>
      <c r="I27" s="312">
        <v>883</v>
      </c>
      <c r="J27" s="65">
        <v>3360</v>
      </c>
      <c r="K27" s="313">
        <v>3.8052095130237826</v>
      </c>
    </row>
    <row r="28" spans="1:11" x14ac:dyDescent="0.2">
      <c r="A28" s="73"/>
      <c r="B28" s="200" t="s">
        <v>28</v>
      </c>
      <c r="C28" s="288">
        <v>896</v>
      </c>
      <c r="D28" s="65">
        <v>3177</v>
      </c>
      <c r="E28" s="313">
        <v>3.5457589285714284</v>
      </c>
      <c r="F28" s="311">
        <v>241</v>
      </c>
      <c r="G28" s="65">
        <v>863</v>
      </c>
      <c r="H28" s="314">
        <v>3.5809128630705396</v>
      </c>
      <c r="I28" s="312">
        <v>896</v>
      </c>
      <c r="J28" s="65">
        <v>3398</v>
      </c>
      <c r="K28" s="313">
        <v>3.7924107142857144</v>
      </c>
    </row>
    <row r="29" spans="1:11" x14ac:dyDescent="0.2">
      <c r="A29" s="73"/>
      <c r="B29" s="200" t="s">
        <v>29</v>
      </c>
      <c r="C29" s="288">
        <v>904</v>
      </c>
      <c r="D29" s="65">
        <v>3225</v>
      </c>
      <c r="E29" s="313">
        <v>3.5674778761061945</v>
      </c>
      <c r="F29" s="311">
        <v>236</v>
      </c>
      <c r="G29" s="65">
        <v>808</v>
      </c>
      <c r="H29" s="314">
        <v>3.4237288135593222</v>
      </c>
      <c r="I29" s="312">
        <v>904</v>
      </c>
      <c r="J29" s="65">
        <v>3382</v>
      </c>
      <c r="K29" s="313">
        <v>3.7411504424778763</v>
      </c>
    </row>
    <row r="30" spans="1:11" x14ac:dyDescent="0.2">
      <c r="A30" s="73"/>
      <c r="B30" s="200" t="s">
        <v>30</v>
      </c>
      <c r="C30" s="288">
        <v>905</v>
      </c>
      <c r="D30" s="65">
        <v>3198</v>
      </c>
      <c r="E30" s="289">
        <v>3.5337016574585633</v>
      </c>
      <c r="F30" s="311">
        <v>230</v>
      </c>
      <c r="G30" s="65">
        <v>820</v>
      </c>
      <c r="H30" s="316">
        <v>3.5652173913043477</v>
      </c>
      <c r="I30" s="312">
        <v>902</v>
      </c>
      <c r="J30" s="65">
        <v>3403</v>
      </c>
      <c r="K30" s="289">
        <v>3.7727272727272729</v>
      </c>
    </row>
    <row r="31" spans="1:11" x14ac:dyDescent="0.2">
      <c r="A31" s="73"/>
      <c r="B31" s="200" t="s">
        <v>31</v>
      </c>
      <c r="C31" s="288">
        <v>870</v>
      </c>
      <c r="D31" s="65">
        <v>2959</v>
      </c>
      <c r="E31" s="289">
        <v>3.4011494252873562</v>
      </c>
      <c r="F31" s="311">
        <v>227</v>
      </c>
      <c r="G31" s="65">
        <v>783</v>
      </c>
      <c r="H31" s="316">
        <v>3.4493392070484581</v>
      </c>
      <c r="I31" s="312">
        <v>869</v>
      </c>
      <c r="J31" s="65">
        <v>3307</v>
      </c>
      <c r="K31" s="289">
        <v>3.805523590333717</v>
      </c>
    </row>
    <row r="32" spans="1:11" x14ac:dyDescent="0.2">
      <c r="A32" s="49"/>
      <c r="B32" s="201" t="s">
        <v>32</v>
      </c>
      <c r="C32" s="266">
        <v>821</v>
      </c>
      <c r="D32" s="64">
        <v>2657</v>
      </c>
      <c r="E32" s="50">
        <v>3.2362971985383679</v>
      </c>
      <c r="F32" s="257">
        <v>200</v>
      </c>
      <c r="G32" s="64">
        <v>666</v>
      </c>
      <c r="H32" s="317">
        <v>3.33</v>
      </c>
      <c r="I32" s="251">
        <v>821</v>
      </c>
      <c r="J32" s="64">
        <v>3010</v>
      </c>
      <c r="K32" s="50">
        <v>3.6662606577344703</v>
      </c>
    </row>
    <row r="33" spans="1:11" ht="15" thickBot="1" x14ac:dyDescent="0.25">
      <c r="A33" s="51"/>
      <c r="B33" s="199" t="s">
        <v>33</v>
      </c>
      <c r="C33" s="267">
        <v>854</v>
      </c>
      <c r="D33" s="66">
        <v>2386</v>
      </c>
      <c r="E33" s="52">
        <v>3.2134292565947242</v>
      </c>
      <c r="F33" s="258">
        <v>187</v>
      </c>
      <c r="G33" s="66">
        <v>515</v>
      </c>
      <c r="H33" s="318">
        <v>2.9623655913978495</v>
      </c>
      <c r="I33" s="252">
        <v>854</v>
      </c>
      <c r="J33" s="66">
        <v>2292</v>
      </c>
      <c r="K33" s="52">
        <v>3.6199040767386093</v>
      </c>
    </row>
  </sheetData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N98"/>
  <sheetViews>
    <sheetView showGridLines="0" zoomScaleNormal="100" workbookViewId="0">
      <selection activeCell="O23" sqref="O23"/>
    </sheetView>
  </sheetViews>
  <sheetFormatPr baseColWidth="10" defaultColWidth="11.42578125" defaultRowHeight="14.25" x14ac:dyDescent="0.2"/>
  <cols>
    <col min="1" max="1" width="4.85546875" style="160" customWidth="1"/>
    <col min="2" max="2" width="22" style="158" bestFit="1" customWidth="1"/>
    <col min="3" max="3" width="12.7109375" style="158" customWidth="1"/>
    <col min="4" max="4" width="13.42578125" style="158" customWidth="1"/>
    <col min="5" max="5" width="11.42578125" style="158" customWidth="1"/>
    <col min="6" max="7" width="13.42578125" style="158" customWidth="1"/>
    <col min="8" max="8" width="12.7109375" style="158" customWidth="1"/>
    <col min="9" max="9" width="11.85546875" style="158" customWidth="1"/>
    <col min="10" max="10" width="11.140625" style="158" customWidth="1"/>
    <col min="11" max="11" width="11.42578125" style="158" customWidth="1"/>
    <col min="12" max="16384" width="11.42578125" style="158"/>
  </cols>
  <sheetData>
    <row r="1" spans="1:14" x14ac:dyDescent="0.2">
      <c r="A1" s="157" t="s">
        <v>74</v>
      </c>
      <c r="B1" s="157"/>
    </row>
    <row r="2" spans="1:14" x14ac:dyDescent="0.2">
      <c r="A2" s="159" t="s">
        <v>0</v>
      </c>
    </row>
    <row r="4" spans="1:14" x14ac:dyDescent="0.2">
      <c r="A4" s="159" t="s">
        <v>120</v>
      </c>
    </row>
    <row r="5" spans="1:14" x14ac:dyDescent="0.2">
      <c r="A5" s="159" t="s">
        <v>121</v>
      </c>
    </row>
    <row r="6" spans="1:14" x14ac:dyDescent="0.2">
      <c r="A6" s="159" t="s">
        <v>122</v>
      </c>
    </row>
    <row r="8" spans="1:14" s="162" customFormat="1" ht="15.75" thickBot="1" x14ac:dyDescent="0.3">
      <c r="A8" s="161" t="s">
        <v>120</v>
      </c>
    </row>
    <row r="9" spans="1:14" s="162" customFormat="1" ht="15.75" thickBot="1" x14ac:dyDescent="0.3">
      <c r="A9" s="163"/>
      <c r="B9" s="164"/>
      <c r="C9" s="165"/>
      <c r="D9" s="532" t="s">
        <v>123</v>
      </c>
      <c r="E9" s="532"/>
      <c r="F9" s="532"/>
      <c r="G9" s="532"/>
      <c r="H9" s="532"/>
      <c r="I9" s="533"/>
      <c r="J9" s="296"/>
    </row>
    <row r="10" spans="1:14" s="162" customFormat="1" ht="90.75" thickBot="1" x14ac:dyDescent="0.3">
      <c r="A10" s="167" t="s">
        <v>2</v>
      </c>
      <c r="B10" s="168" t="s">
        <v>3</v>
      </c>
      <c r="C10" s="290" t="s">
        <v>124</v>
      </c>
      <c r="D10" s="169" t="s">
        <v>125</v>
      </c>
      <c r="E10" s="170" t="s">
        <v>126</v>
      </c>
      <c r="F10" s="170" t="s">
        <v>127</v>
      </c>
      <c r="G10" s="170" t="s">
        <v>128</v>
      </c>
      <c r="H10" s="171" t="s">
        <v>129</v>
      </c>
      <c r="I10" s="297" t="s">
        <v>130</v>
      </c>
      <c r="J10" s="298" t="s">
        <v>131</v>
      </c>
    </row>
    <row r="11" spans="1:14" x14ac:dyDescent="0.2">
      <c r="A11" s="172">
        <v>1</v>
      </c>
      <c r="B11" s="173" t="s">
        <v>10</v>
      </c>
      <c r="C11" s="493">
        <v>8</v>
      </c>
      <c r="D11" s="461">
        <v>0</v>
      </c>
      <c r="E11" s="462">
        <v>0</v>
      </c>
      <c r="F11" s="462">
        <v>3</v>
      </c>
      <c r="G11" s="462">
        <v>0</v>
      </c>
      <c r="H11" s="463">
        <v>3</v>
      </c>
      <c r="I11" s="455">
        <f>SUM(D11:H11)</f>
        <v>6</v>
      </c>
      <c r="J11" s="494">
        <v>8</v>
      </c>
      <c r="M11" s="174"/>
      <c r="N11" s="174"/>
    </row>
    <row r="12" spans="1:14" x14ac:dyDescent="0.2">
      <c r="A12" s="175">
        <v>2</v>
      </c>
      <c r="B12" s="176" t="s">
        <v>11</v>
      </c>
      <c r="C12" s="495">
        <v>7</v>
      </c>
      <c r="D12" s="294">
        <v>1</v>
      </c>
      <c r="E12" s="178">
        <v>0</v>
      </c>
      <c r="F12" s="178">
        <v>1</v>
      </c>
      <c r="G12" s="178">
        <v>2</v>
      </c>
      <c r="H12" s="179">
        <v>0</v>
      </c>
      <c r="I12" s="321">
        <f t="shared" ref="I12:I26" si="0">SUM(D12:H12)</f>
        <v>4</v>
      </c>
      <c r="J12" s="177">
        <v>7</v>
      </c>
      <c r="M12" s="174"/>
      <c r="N12" s="174"/>
    </row>
    <row r="13" spans="1:14" x14ac:dyDescent="0.2">
      <c r="A13" s="175">
        <v>3</v>
      </c>
      <c r="B13" s="176" t="s">
        <v>12</v>
      </c>
      <c r="C13" s="495">
        <v>14</v>
      </c>
      <c r="D13" s="294">
        <v>0</v>
      </c>
      <c r="E13" s="178">
        <v>0</v>
      </c>
      <c r="F13" s="178">
        <v>14</v>
      </c>
      <c r="G13" s="178">
        <v>0</v>
      </c>
      <c r="H13" s="179">
        <v>0</v>
      </c>
      <c r="I13" s="321">
        <f t="shared" si="0"/>
        <v>14</v>
      </c>
      <c r="J13" s="177">
        <v>14</v>
      </c>
      <c r="M13" s="174"/>
      <c r="N13" s="174"/>
    </row>
    <row r="14" spans="1:14" x14ac:dyDescent="0.2">
      <c r="A14" s="175">
        <v>4</v>
      </c>
      <c r="B14" s="176" t="s">
        <v>13</v>
      </c>
      <c r="C14" s="495">
        <v>5</v>
      </c>
      <c r="D14" s="294">
        <v>2</v>
      </c>
      <c r="E14" s="178">
        <v>0</v>
      </c>
      <c r="F14" s="178">
        <v>1</v>
      </c>
      <c r="G14" s="178">
        <v>0</v>
      </c>
      <c r="H14" s="179">
        <v>1</v>
      </c>
      <c r="I14" s="321">
        <f t="shared" si="0"/>
        <v>4</v>
      </c>
      <c r="J14" s="177">
        <v>5</v>
      </c>
      <c r="M14" s="174"/>
      <c r="N14" s="174"/>
    </row>
    <row r="15" spans="1:14" x14ac:dyDescent="0.2">
      <c r="A15" s="175">
        <v>5</v>
      </c>
      <c r="B15" s="176" t="s">
        <v>14</v>
      </c>
      <c r="C15" s="495">
        <v>4</v>
      </c>
      <c r="D15" s="294">
        <v>0</v>
      </c>
      <c r="E15" s="178">
        <v>0</v>
      </c>
      <c r="F15" s="178">
        <v>4</v>
      </c>
      <c r="G15" s="178">
        <v>0</v>
      </c>
      <c r="H15" s="179">
        <v>0</v>
      </c>
      <c r="I15" s="321">
        <f t="shared" si="0"/>
        <v>4</v>
      </c>
      <c r="J15" s="177">
        <v>4</v>
      </c>
      <c r="M15" s="174"/>
      <c r="N15" s="174"/>
    </row>
    <row r="16" spans="1:14" x14ac:dyDescent="0.2">
      <c r="A16" s="175">
        <v>6</v>
      </c>
      <c r="B16" s="176" t="s">
        <v>15</v>
      </c>
      <c r="C16" s="495">
        <v>8</v>
      </c>
      <c r="D16" s="294">
        <v>0</v>
      </c>
      <c r="E16" s="178">
        <v>0</v>
      </c>
      <c r="F16" s="178">
        <v>8</v>
      </c>
      <c r="G16" s="178">
        <v>0</v>
      </c>
      <c r="H16" s="179">
        <v>0</v>
      </c>
      <c r="I16" s="321">
        <f t="shared" si="0"/>
        <v>8</v>
      </c>
      <c r="J16" s="177">
        <v>8</v>
      </c>
      <c r="M16" s="174"/>
      <c r="N16" s="174"/>
    </row>
    <row r="17" spans="1:14" x14ac:dyDescent="0.2">
      <c r="A17" s="175">
        <v>7</v>
      </c>
      <c r="B17" s="176" t="s">
        <v>16</v>
      </c>
      <c r="C17" s="495">
        <v>4</v>
      </c>
      <c r="D17" s="294">
        <v>2</v>
      </c>
      <c r="E17" s="178">
        <v>0</v>
      </c>
      <c r="F17" s="178">
        <v>0</v>
      </c>
      <c r="G17" s="178">
        <v>0</v>
      </c>
      <c r="H17" s="179">
        <v>0</v>
      </c>
      <c r="I17" s="321">
        <f t="shared" si="0"/>
        <v>2</v>
      </c>
      <c r="J17" s="177">
        <v>4</v>
      </c>
      <c r="M17" s="174"/>
      <c r="N17" s="174"/>
    </row>
    <row r="18" spans="1:14" x14ac:dyDescent="0.2">
      <c r="A18" s="175">
        <v>8</v>
      </c>
      <c r="B18" s="176" t="s">
        <v>17</v>
      </c>
      <c r="C18" s="495">
        <v>6</v>
      </c>
      <c r="D18" s="294">
        <v>1</v>
      </c>
      <c r="E18" s="178">
        <v>0</v>
      </c>
      <c r="F18" s="178">
        <v>4</v>
      </c>
      <c r="G18" s="178">
        <v>0</v>
      </c>
      <c r="H18" s="179">
        <v>0</v>
      </c>
      <c r="I18" s="321">
        <f t="shared" si="0"/>
        <v>5</v>
      </c>
      <c r="J18" s="177">
        <v>6</v>
      </c>
      <c r="M18" s="174"/>
      <c r="N18" s="174"/>
    </row>
    <row r="19" spans="1:14" x14ac:dyDescent="0.2">
      <c r="A19" s="175">
        <v>9</v>
      </c>
      <c r="B19" s="176" t="s">
        <v>18</v>
      </c>
      <c r="C19" s="495">
        <v>4</v>
      </c>
      <c r="D19" s="294">
        <v>0</v>
      </c>
      <c r="E19" s="178">
        <v>0</v>
      </c>
      <c r="F19" s="178">
        <v>3</v>
      </c>
      <c r="G19" s="178">
        <v>0</v>
      </c>
      <c r="H19" s="179">
        <v>1</v>
      </c>
      <c r="I19" s="321">
        <f t="shared" si="0"/>
        <v>4</v>
      </c>
      <c r="J19" s="177">
        <v>4</v>
      </c>
      <c r="M19" s="174"/>
      <c r="N19" s="174"/>
    </row>
    <row r="20" spans="1:14" x14ac:dyDescent="0.2">
      <c r="A20" s="175">
        <v>10</v>
      </c>
      <c r="B20" s="176" t="s">
        <v>19</v>
      </c>
      <c r="C20" s="495">
        <v>7</v>
      </c>
      <c r="D20" s="294">
        <v>0</v>
      </c>
      <c r="E20" s="178">
        <v>0</v>
      </c>
      <c r="F20" s="178">
        <v>0</v>
      </c>
      <c r="G20" s="178">
        <v>0</v>
      </c>
      <c r="H20" s="179">
        <v>0</v>
      </c>
      <c r="I20" s="321">
        <f t="shared" si="0"/>
        <v>0</v>
      </c>
      <c r="J20" s="177">
        <v>7</v>
      </c>
      <c r="M20" s="174"/>
      <c r="N20" s="174"/>
    </row>
    <row r="21" spans="1:14" x14ac:dyDescent="0.2">
      <c r="A21" s="175">
        <v>11</v>
      </c>
      <c r="B21" s="176" t="s">
        <v>20</v>
      </c>
      <c r="C21" s="495">
        <v>16</v>
      </c>
      <c r="D21" s="294">
        <v>0</v>
      </c>
      <c r="E21" s="178">
        <v>0</v>
      </c>
      <c r="F21" s="178">
        <v>5</v>
      </c>
      <c r="G21" s="178">
        <v>1</v>
      </c>
      <c r="H21" s="179">
        <v>3</v>
      </c>
      <c r="I21" s="321">
        <f t="shared" si="0"/>
        <v>9</v>
      </c>
      <c r="J21" s="177">
        <v>14</v>
      </c>
      <c r="M21" s="174"/>
      <c r="N21" s="174"/>
    </row>
    <row r="22" spans="1:14" x14ac:dyDescent="0.2">
      <c r="A22" s="175">
        <v>12</v>
      </c>
      <c r="B22" s="176" t="s">
        <v>21</v>
      </c>
      <c r="C22" s="495">
        <v>19</v>
      </c>
      <c r="D22" s="294">
        <v>0</v>
      </c>
      <c r="E22" s="178">
        <v>0</v>
      </c>
      <c r="F22" s="178">
        <v>9</v>
      </c>
      <c r="G22" s="178">
        <v>0</v>
      </c>
      <c r="H22" s="179">
        <v>1</v>
      </c>
      <c r="I22" s="321">
        <f t="shared" si="0"/>
        <v>10</v>
      </c>
      <c r="J22" s="177">
        <v>16</v>
      </c>
      <c r="M22" s="174"/>
      <c r="N22" s="174"/>
    </row>
    <row r="23" spans="1:14" x14ac:dyDescent="0.2">
      <c r="A23" s="175">
        <v>13</v>
      </c>
      <c r="B23" s="176" t="s">
        <v>22</v>
      </c>
      <c r="C23" s="495">
        <v>8</v>
      </c>
      <c r="D23" s="294">
        <v>0</v>
      </c>
      <c r="E23" s="178">
        <v>0</v>
      </c>
      <c r="F23" s="178">
        <v>1</v>
      </c>
      <c r="G23" s="178">
        <v>0</v>
      </c>
      <c r="H23" s="179">
        <v>0</v>
      </c>
      <c r="I23" s="321">
        <f t="shared" si="0"/>
        <v>1</v>
      </c>
      <c r="J23" s="177">
        <v>8</v>
      </c>
      <c r="M23" s="174"/>
      <c r="N23" s="174"/>
    </row>
    <row r="24" spans="1:14" x14ac:dyDescent="0.2">
      <c r="A24" s="175">
        <v>14</v>
      </c>
      <c r="B24" s="176" t="s">
        <v>23</v>
      </c>
      <c r="C24" s="495">
        <v>6</v>
      </c>
      <c r="D24" s="294">
        <v>0</v>
      </c>
      <c r="E24" s="178">
        <v>0</v>
      </c>
      <c r="F24" s="178">
        <v>3</v>
      </c>
      <c r="G24" s="178">
        <v>0</v>
      </c>
      <c r="H24" s="179">
        <v>0</v>
      </c>
      <c r="I24" s="321">
        <f t="shared" si="0"/>
        <v>3</v>
      </c>
      <c r="J24" s="177">
        <v>6</v>
      </c>
      <c r="M24" s="174"/>
      <c r="N24" s="174"/>
    </row>
    <row r="25" spans="1:14" ht="29.25" thickBot="1" x14ac:dyDescent="0.25">
      <c r="A25" s="180">
        <v>15</v>
      </c>
      <c r="B25" s="181" t="s">
        <v>24</v>
      </c>
      <c r="C25" s="498">
        <v>16</v>
      </c>
      <c r="D25" s="272">
        <v>3</v>
      </c>
      <c r="E25" s="183">
        <v>0</v>
      </c>
      <c r="F25" s="183">
        <v>8</v>
      </c>
      <c r="G25" s="183">
        <v>1</v>
      </c>
      <c r="H25" s="184">
        <v>3</v>
      </c>
      <c r="I25" s="322">
        <f t="shared" si="0"/>
        <v>15</v>
      </c>
      <c r="J25" s="182">
        <v>15</v>
      </c>
      <c r="M25" s="174"/>
      <c r="N25" s="174"/>
    </row>
    <row r="26" spans="1:14" s="185" customFormat="1" ht="15" x14ac:dyDescent="0.25">
      <c r="A26" s="268"/>
      <c r="B26" s="499" t="s">
        <v>160</v>
      </c>
      <c r="C26" s="500">
        <f>SUM(C11:C25)</f>
        <v>132</v>
      </c>
      <c r="D26" s="491">
        <f t="shared" ref="D26:J26" si="1">SUM(D11:D25)</f>
        <v>9</v>
      </c>
      <c r="E26" s="292">
        <f t="shared" si="1"/>
        <v>0</v>
      </c>
      <c r="F26" s="292">
        <f t="shared" si="1"/>
        <v>64</v>
      </c>
      <c r="G26" s="292">
        <f t="shared" si="1"/>
        <v>4</v>
      </c>
      <c r="H26" s="293">
        <f t="shared" si="1"/>
        <v>12</v>
      </c>
      <c r="I26" s="325">
        <f t="shared" si="0"/>
        <v>89</v>
      </c>
      <c r="J26" s="295">
        <f t="shared" si="1"/>
        <v>126</v>
      </c>
      <c r="M26" s="186"/>
    </row>
    <row r="27" spans="1:14" x14ac:dyDescent="0.2">
      <c r="A27" s="501"/>
      <c r="B27" s="323" t="s">
        <v>25</v>
      </c>
      <c r="C27" s="179">
        <v>168</v>
      </c>
      <c r="D27" s="492">
        <v>10</v>
      </c>
      <c r="E27" s="488">
        <v>0</v>
      </c>
      <c r="F27" s="488">
        <v>94</v>
      </c>
      <c r="G27" s="488">
        <v>4</v>
      </c>
      <c r="H27" s="489">
        <v>11</v>
      </c>
      <c r="I27" s="487">
        <v>119</v>
      </c>
      <c r="J27" s="490">
        <v>155</v>
      </c>
      <c r="M27" s="174"/>
    </row>
    <row r="28" spans="1:14" x14ac:dyDescent="0.2">
      <c r="A28" s="501"/>
      <c r="B28" s="323" t="s">
        <v>26</v>
      </c>
      <c r="C28" s="179">
        <v>180</v>
      </c>
      <c r="D28" s="496">
        <v>13</v>
      </c>
      <c r="E28" s="178">
        <v>0</v>
      </c>
      <c r="F28" s="178">
        <v>106</v>
      </c>
      <c r="G28" s="178">
        <v>2</v>
      </c>
      <c r="H28" s="179">
        <v>18</v>
      </c>
      <c r="I28" s="321">
        <v>139</v>
      </c>
      <c r="J28" s="177">
        <v>170</v>
      </c>
      <c r="M28" s="174"/>
    </row>
    <row r="29" spans="1:14" x14ac:dyDescent="0.2">
      <c r="A29" s="501"/>
      <c r="B29" s="323" t="s">
        <v>27</v>
      </c>
      <c r="C29" s="179">
        <v>174</v>
      </c>
      <c r="D29" s="496">
        <v>17</v>
      </c>
      <c r="E29" s="178">
        <v>0</v>
      </c>
      <c r="F29" s="178">
        <v>109</v>
      </c>
      <c r="G29" s="178">
        <v>3</v>
      </c>
      <c r="H29" s="179">
        <v>15</v>
      </c>
      <c r="I29" s="321">
        <v>144</v>
      </c>
      <c r="J29" s="177">
        <v>158</v>
      </c>
      <c r="M29" s="174"/>
    </row>
    <row r="30" spans="1:14" x14ac:dyDescent="0.2">
      <c r="A30" s="501"/>
      <c r="B30" s="323" t="s">
        <v>28</v>
      </c>
      <c r="C30" s="179">
        <v>175</v>
      </c>
      <c r="D30" s="496">
        <v>4</v>
      </c>
      <c r="E30" s="178">
        <v>0</v>
      </c>
      <c r="F30" s="178">
        <v>110</v>
      </c>
      <c r="G30" s="178">
        <v>3</v>
      </c>
      <c r="H30" s="179">
        <v>20</v>
      </c>
      <c r="I30" s="321">
        <v>137</v>
      </c>
      <c r="J30" s="177">
        <v>169</v>
      </c>
      <c r="M30" s="174"/>
    </row>
    <row r="31" spans="1:14" x14ac:dyDescent="0.2">
      <c r="A31" s="501"/>
      <c r="B31" s="323" t="s">
        <v>29</v>
      </c>
      <c r="C31" s="179">
        <v>183</v>
      </c>
      <c r="D31" s="496">
        <v>11</v>
      </c>
      <c r="E31" s="178">
        <v>12</v>
      </c>
      <c r="F31" s="178">
        <v>101</v>
      </c>
      <c r="G31" s="178">
        <v>3</v>
      </c>
      <c r="H31" s="179">
        <v>26</v>
      </c>
      <c r="I31" s="321">
        <v>153</v>
      </c>
      <c r="J31" s="177">
        <v>159</v>
      </c>
      <c r="M31" s="174"/>
    </row>
    <row r="32" spans="1:14" x14ac:dyDescent="0.2">
      <c r="A32" s="501"/>
      <c r="B32" s="323" t="s">
        <v>30</v>
      </c>
      <c r="C32" s="179">
        <v>234</v>
      </c>
      <c r="D32" s="496">
        <v>9</v>
      </c>
      <c r="E32" s="178">
        <v>0</v>
      </c>
      <c r="F32" s="178">
        <v>144</v>
      </c>
      <c r="G32" s="178">
        <v>9</v>
      </c>
      <c r="H32" s="179">
        <v>22</v>
      </c>
      <c r="I32" s="321">
        <v>184</v>
      </c>
      <c r="J32" s="177">
        <v>217</v>
      </c>
      <c r="M32" s="174"/>
    </row>
    <row r="33" spans="1:14" x14ac:dyDescent="0.2">
      <c r="A33" s="501"/>
      <c r="B33" s="323" t="s">
        <v>31</v>
      </c>
      <c r="C33" s="179">
        <v>215</v>
      </c>
      <c r="D33" s="496">
        <v>0</v>
      </c>
      <c r="E33" s="178">
        <v>1</v>
      </c>
      <c r="F33" s="178">
        <v>133</v>
      </c>
      <c r="G33" s="178">
        <v>10</v>
      </c>
      <c r="H33" s="179">
        <v>12</v>
      </c>
      <c r="I33" s="321">
        <v>166</v>
      </c>
      <c r="J33" s="177">
        <v>204</v>
      </c>
      <c r="M33" s="174"/>
    </row>
    <row r="34" spans="1:14" ht="15" thickBot="1" x14ac:dyDescent="0.25">
      <c r="A34" s="269"/>
      <c r="B34" s="502" t="s">
        <v>32</v>
      </c>
      <c r="C34" s="184">
        <v>216</v>
      </c>
      <c r="D34" s="497">
        <v>1</v>
      </c>
      <c r="E34" s="183">
        <v>0</v>
      </c>
      <c r="F34" s="183">
        <v>129</v>
      </c>
      <c r="G34" s="183">
        <v>4</v>
      </c>
      <c r="H34" s="184">
        <v>8</v>
      </c>
      <c r="I34" s="322">
        <v>152</v>
      </c>
      <c r="J34" s="182">
        <v>210</v>
      </c>
      <c r="M34" s="174"/>
    </row>
    <row r="38" spans="1:14" s="162" customFormat="1" ht="15.75" thickBot="1" x14ac:dyDescent="0.3">
      <c r="A38" s="161" t="s">
        <v>121</v>
      </c>
    </row>
    <row r="39" spans="1:14" s="162" customFormat="1" ht="15.75" thickBot="1" x14ac:dyDescent="0.3">
      <c r="A39" s="163"/>
      <c r="B39" s="164"/>
      <c r="C39" s="187"/>
      <c r="D39" s="532" t="s">
        <v>123</v>
      </c>
      <c r="E39" s="532"/>
      <c r="F39" s="532"/>
      <c r="G39" s="532"/>
      <c r="H39" s="532"/>
      <c r="I39" s="532"/>
      <c r="J39" s="166"/>
    </row>
    <row r="40" spans="1:14" s="162" customFormat="1" ht="90.75" thickBot="1" x14ac:dyDescent="0.3">
      <c r="A40" s="167" t="s">
        <v>2</v>
      </c>
      <c r="B40" s="168" t="s">
        <v>3</v>
      </c>
      <c r="C40" s="456" t="s">
        <v>124</v>
      </c>
      <c r="D40" s="170" t="s">
        <v>125</v>
      </c>
      <c r="E40" s="170" t="s">
        <v>126</v>
      </c>
      <c r="F40" s="170" t="s">
        <v>127</v>
      </c>
      <c r="G40" s="170" t="s">
        <v>128</v>
      </c>
      <c r="H40" s="170" t="s">
        <v>129</v>
      </c>
      <c r="I40" s="171" t="s">
        <v>130</v>
      </c>
      <c r="J40" s="457" t="s">
        <v>131</v>
      </c>
    </row>
    <row r="41" spans="1:14" x14ac:dyDescent="0.2">
      <c r="A41" s="172">
        <v>1</v>
      </c>
      <c r="B41" s="173" t="s">
        <v>10</v>
      </c>
      <c r="C41" s="461">
        <v>0</v>
      </c>
      <c r="D41" s="462">
        <v>0</v>
      </c>
      <c r="E41" s="462">
        <v>0</v>
      </c>
      <c r="F41" s="462">
        <v>0</v>
      </c>
      <c r="G41" s="462">
        <v>0</v>
      </c>
      <c r="H41" s="463">
        <v>0</v>
      </c>
      <c r="I41" s="455">
        <f>SUM(D41:H41)</f>
        <v>0</v>
      </c>
      <c r="J41" s="463">
        <v>0</v>
      </c>
      <c r="M41" s="174"/>
      <c r="N41" s="174"/>
    </row>
    <row r="42" spans="1:14" x14ac:dyDescent="0.2">
      <c r="A42" s="175">
        <v>2</v>
      </c>
      <c r="B42" s="176" t="s">
        <v>11</v>
      </c>
      <c r="C42" s="294">
        <v>2</v>
      </c>
      <c r="D42" s="178">
        <v>1</v>
      </c>
      <c r="E42" s="178">
        <v>0</v>
      </c>
      <c r="F42" s="178">
        <v>1</v>
      </c>
      <c r="G42" s="178">
        <v>0</v>
      </c>
      <c r="H42" s="179">
        <v>0</v>
      </c>
      <c r="I42" s="321">
        <f t="shared" ref="I42:I64" si="2">SUM(D42:H42)</f>
        <v>2</v>
      </c>
      <c r="J42" s="179">
        <v>2</v>
      </c>
      <c r="M42" s="174"/>
      <c r="N42" s="174"/>
    </row>
    <row r="43" spans="1:14" x14ac:dyDescent="0.2">
      <c r="A43" s="175">
        <v>3</v>
      </c>
      <c r="B43" s="176" t="s">
        <v>12</v>
      </c>
      <c r="C43" s="294">
        <v>5</v>
      </c>
      <c r="D43" s="178">
        <v>0</v>
      </c>
      <c r="E43" s="178">
        <v>0</v>
      </c>
      <c r="F43" s="178">
        <v>5</v>
      </c>
      <c r="G43" s="178">
        <v>0</v>
      </c>
      <c r="H43" s="179">
        <v>0</v>
      </c>
      <c r="I43" s="321">
        <f t="shared" si="2"/>
        <v>5</v>
      </c>
      <c r="J43" s="179">
        <v>5</v>
      </c>
      <c r="M43" s="174"/>
      <c r="N43" s="174"/>
    </row>
    <row r="44" spans="1:14" x14ac:dyDescent="0.2">
      <c r="A44" s="175">
        <v>4</v>
      </c>
      <c r="B44" s="176" t="s">
        <v>13</v>
      </c>
      <c r="C44" s="294">
        <v>1</v>
      </c>
      <c r="D44" s="178">
        <v>0</v>
      </c>
      <c r="E44" s="178">
        <v>0</v>
      </c>
      <c r="F44" s="178">
        <v>0</v>
      </c>
      <c r="G44" s="178">
        <v>0</v>
      </c>
      <c r="H44" s="179">
        <v>0</v>
      </c>
      <c r="I44" s="321">
        <f t="shared" si="2"/>
        <v>0</v>
      </c>
      <c r="J44" s="179">
        <v>1</v>
      </c>
      <c r="M44" s="174"/>
      <c r="N44" s="174"/>
    </row>
    <row r="45" spans="1:14" x14ac:dyDescent="0.2">
      <c r="A45" s="175">
        <v>5</v>
      </c>
      <c r="B45" s="176" t="s">
        <v>14</v>
      </c>
      <c r="C45" s="294">
        <v>4</v>
      </c>
      <c r="D45" s="178">
        <v>0</v>
      </c>
      <c r="E45" s="178">
        <v>0</v>
      </c>
      <c r="F45" s="178">
        <v>4</v>
      </c>
      <c r="G45" s="178">
        <v>0</v>
      </c>
      <c r="H45" s="179">
        <v>0</v>
      </c>
      <c r="I45" s="321">
        <f t="shared" si="2"/>
        <v>4</v>
      </c>
      <c r="J45" s="179">
        <v>4</v>
      </c>
      <c r="M45" s="174"/>
      <c r="N45" s="174"/>
    </row>
    <row r="46" spans="1:14" x14ac:dyDescent="0.2">
      <c r="A46" s="175">
        <v>6</v>
      </c>
      <c r="B46" s="176" t="s">
        <v>15</v>
      </c>
      <c r="C46" s="294">
        <v>0</v>
      </c>
      <c r="D46" s="178">
        <v>0</v>
      </c>
      <c r="E46" s="178">
        <v>0</v>
      </c>
      <c r="F46" s="178">
        <v>0</v>
      </c>
      <c r="G46" s="178">
        <v>0</v>
      </c>
      <c r="H46" s="179">
        <v>0</v>
      </c>
      <c r="I46" s="321">
        <f t="shared" si="2"/>
        <v>0</v>
      </c>
      <c r="J46" s="179">
        <v>0</v>
      </c>
      <c r="M46" s="174"/>
      <c r="N46" s="174"/>
    </row>
    <row r="47" spans="1:14" x14ac:dyDescent="0.2">
      <c r="A47" s="175">
        <v>7</v>
      </c>
      <c r="B47" s="176" t="s">
        <v>16</v>
      </c>
      <c r="C47" s="294">
        <v>0</v>
      </c>
      <c r="D47" s="178">
        <v>0</v>
      </c>
      <c r="E47" s="178">
        <v>0</v>
      </c>
      <c r="F47" s="178">
        <v>0</v>
      </c>
      <c r="G47" s="178">
        <v>0</v>
      </c>
      <c r="H47" s="179">
        <v>0</v>
      </c>
      <c r="I47" s="321">
        <f t="shared" si="2"/>
        <v>0</v>
      </c>
      <c r="J47" s="179">
        <v>0</v>
      </c>
      <c r="M47" s="174"/>
      <c r="N47" s="174"/>
    </row>
    <row r="48" spans="1:14" x14ac:dyDescent="0.2">
      <c r="A48" s="175">
        <v>8</v>
      </c>
      <c r="B48" s="176" t="s">
        <v>17</v>
      </c>
      <c r="C48" s="294">
        <v>0</v>
      </c>
      <c r="D48" s="178">
        <v>0</v>
      </c>
      <c r="E48" s="178">
        <v>0</v>
      </c>
      <c r="F48" s="178">
        <v>0</v>
      </c>
      <c r="G48" s="178">
        <v>0</v>
      </c>
      <c r="H48" s="179">
        <v>0</v>
      </c>
      <c r="I48" s="321">
        <f t="shared" si="2"/>
        <v>0</v>
      </c>
      <c r="J48" s="179">
        <v>0</v>
      </c>
      <c r="M48" s="174"/>
      <c r="N48" s="174"/>
    </row>
    <row r="49" spans="1:14" x14ac:dyDescent="0.2">
      <c r="A49" s="175">
        <v>9</v>
      </c>
      <c r="B49" s="176" t="s">
        <v>18</v>
      </c>
      <c r="C49" s="294">
        <v>2</v>
      </c>
      <c r="D49" s="178">
        <v>0</v>
      </c>
      <c r="E49" s="178">
        <v>0</v>
      </c>
      <c r="F49" s="178">
        <v>2</v>
      </c>
      <c r="G49" s="178">
        <v>0</v>
      </c>
      <c r="H49" s="179">
        <v>0</v>
      </c>
      <c r="I49" s="321">
        <f t="shared" si="2"/>
        <v>2</v>
      </c>
      <c r="J49" s="179">
        <v>2</v>
      </c>
      <c r="M49" s="174"/>
      <c r="N49" s="174"/>
    </row>
    <row r="50" spans="1:14" x14ac:dyDescent="0.2">
      <c r="A50" s="175">
        <v>10</v>
      </c>
      <c r="B50" s="176" t="s">
        <v>19</v>
      </c>
      <c r="C50" s="294">
        <v>1</v>
      </c>
      <c r="D50" s="178">
        <v>0</v>
      </c>
      <c r="E50" s="178">
        <v>0</v>
      </c>
      <c r="F50" s="178">
        <v>0</v>
      </c>
      <c r="G50" s="178">
        <v>0</v>
      </c>
      <c r="H50" s="179">
        <v>1</v>
      </c>
      <c r="I50" s="321">
        <f t="shared" si="2"/>
        <v>1</v>
      </c>
      <c r="J50" s="179">
        <v>1</v>
      </c>
      <c r="M50" s="174"/>
      <c r="N50" s="174"/>
    </row>
    <row r="51" spans="1:14" x14ac:dyDescent="0.2">
      <c r="A51" s="175">
        <v>11</v>
      </c>
      <c r="B51" s="176" t="s">
        <v>20</v>
      </c>
      <c r="C51" s="294">
        <v>0</v>
      </c>
      <c r="D51" s="178">
        <v>0</v>
      </c>
      <c r="E51" s="178">
        <v>0</v>
      </c>
      <c r="F51" s="178">
        <v>0</v>
      </c>
      <c r="G51" s="178">
        <v>0</v>
      </c>
      <c r="H51" s="179">
        <v>0</v>
      </c>
      <c r="I51" s="321">
        <f t="shared" si="2"/>
        <v>0</v>
      </c>
      <c r="J51" s="179">
        <v>0</v>
      </c>
      <c r="M51" s="174"/>
      <c r="N51" s="174"/>
    </row>
    <row r="52" spans="1:14" x14ac:dyDescent="0.2">
      <c r="A52" s="175">
        <v>12</v>
      </c>
      <c r="B52" s="176" t="s">
        <v>21</v>
      </c>
      <c r="C52" s="294">
        <v>3</v>
      </c>
      <c r="D52" s="178">
        <v>0</v>
      </c>
      <c r="E52" s="178">
        <v>0</v>
      </c>
      <c r="F52" s="178">
        <v>1</v>
      </c>
      <c r="G52" s="178">
        <v>0</v>
      </c>
      <c r="H52" s="179">
        <v>0</v>
      </c>
      <c r="I52" s="321">
        <f t="shared" si="2"/>
        <v>1</v>
      </c>
      <c r="J52" s="179">
        <v>3</v>
      </c>
      <c r="M52" s="174"/>
      <c r="N52" s="174"/>
    </row>
    <row r="53" spans="1:14" x14ac:dyDescent="0.2">
      <c r="A53" s="175">
        <v>13</v>
      </c>
      <c r="B53" s="176" t="s">
        <v>22</v>
      </c>
      <c r="C53" s="294">
        <v>3</v>
      </c>
      <c r="D53" s="178">
        <v>0</v>
      </c>
      <c r="E53" s="178">
        <v>0</v>
      </c>
      <c r="F53" s="178">
        <v>2</v>
      </c>
      <c r="G53" s="178">
        <v>0</v>
      </c>
      <c r="H53" s="179">
        <v>0</v>
      </c>
      <c r="I53" s="321">
        <f t="shared" si="2"/>
        <v>2</v>
      </c>
      <c r="J53" s="179">
        <v>3</v>
      </c>
      <c r="M53" s="174"/>
      <c r="N53" s="174"/>
    </row>
    <row r="54" spans="1:14" x14ac:dyDescent="0.2">
      <c r="A54" s="175">
        <v>14</v>
      </c>
      <c r="B54" s="176" t="s">
        <v>23</v>
      </c>
      <c r="C54" s="294">
        <v>6</v>
      </c>
      <c r="D54" s="178">
        <v>0</v>
      </c>
      <c r="E54" s="178">
        <v>0</v>
      </c>
      <c r="F54" s="178">
        <v>5</v>
      </c>
      <c r="G54" s="178">
        <v>0</v>
      </c>
      <c r="H54" s="179">
        <v>0</v>
      </c>
      <c r="I54" s="321">
        <f t="shared" si="2"/>
        <v>5</v>
      </c>
      <c r="J54" s="179">
        <v>6</v>
      </c>
      <c r="M54" s="174"/>
      <c r="N54" s="174"/>
    </row>
    <row r="55" spans="1:14" ht="29.25" thickBot="1" x14ac:dyDescent="0.25">
      <c r="A55" s="180">
        <v>15</v>
      </c>
      <c r="B55" s="181" t="s">
        <v>24</v>
      </c>
      <c r="C55" s="504">
        <v>3</v>
      </c>
      <c r="D55" s="505">
        <v>2</v>
      </c>
      <c r="E55" s="505">
        <v>0</v>
      </c>
      <c r="F55" s="505">
        <v>1</v>
      </c>
      <c r="G55" s="505">
        <v>0</v>
      </c>
      <c r="H55" s="506">
        <v>0</v>
      </c>
      <c r="I55" s="322">
        <f t="shared" si="2"/>
        <v>3</v>
      </c>
      <c r="J55" s="184">
        <v>3</v>
      </c>
      <c r="M55" s="174"/>
      <c r="N55" s="174"/>
    </row>
    <row r="56" spans="1:14" s="185" customFormat="1" ht="15" x14ac:dyDescent="0.25">
      <c r="A56" s="268"/>
      <c r="B56" s="270" t="s">
        <v>160</v>
      </c>
      <c r="C56" s="507">
        <f>SUM(C41:C55)</f>
        <v>30</v>
      </c>
      <c r="D56" s="508">
        <f t="shared" ref="D56:J56" si="3">SUM(D41:D55)</f>
        <v>3</v>
      </c>
      <c r="E56" s="508">
        <f t="shared" si="3"/>
        <v>0</v>
      </c>
      <c r="F56" s="508">
        <f t="shared" si="3"/>
        <v>21</v>
      </c>
      <c r="G56" s="508">
        <f t="shared" si="3"/>
        <v>0</v>
      </c>
      <c r="H56" s="500">
        <f t="shared" si="3"/>
        <v>1</v>
      </c>
      <c r="I56" s="325">
        <f t="shared" si="2"/>
        <v>25</v>
      </c>
      <c r="J56" s="295">
        <f t="shared" si="3"/>
        <v>30</v>
      </c>
      <c r="M56" s="186"/>
    </row>
    <row r="57" spans="1:14" x14ac:dyDescent="0.2">
      <c r="A57" s="375"/>
      <c r="B57" s="460" t="s">
        <v>25</v>
      </c>
      <c r="C57" s="294">
        <v>50</v>
      </c>
      <c r="D57" s="178">
        <v>4</v>
      </c>
      <c r="E57" s="178">
        <v>0</v>
      </c>
      <c r="F57" s="178">
        <v>20</v>
      </c>
      <c r="G57" s="178">
        <v>0</v>
      </c>
      <c r="H57" s="179">
        <v>3</v>
      </c>
      <c r="I57" s="321">
        <v>27</v>
      </c>
      <c r="J57" s="179">
        <v>49</v>
      </c>
      <c r="M57" s="174"/>
    </row>
    <row r="58" spans="1:14" x14ac:dyDescent="0.2">
      <c r="A58" s="375"/>
      <c r="B58" s="460" t="s">
        <v>26</v>
      </c>
      <c r="C58" s="294">
        <v>53</v>
      </c>
      <c r="D58" s="178">
        <v>0</v>
      </c>
      <c r="E58" s="178">
        <v>0</v>
      </c>
      <c r="F58" s="178">
        <v>36</v>
      </c>
      <c r="G58" s="178">
        <v>0</v>
      </c>
      <c r="H58" s="179">
        <v>2</v>
      </c>
      <c r="I58" s="321">
        <v>38</v>
      </c>
      <c r="J58" s="179">
        <v>51</v>
      </c>
      <c r="M58" s="174"/>
    </row>
    <row r="59" spans="1:14" x14ac:dyDescent="0.2">
      <c r="A59" s="375"/>
      <c r="B59" s="460" t="s">
        <v>27</v>
      </c>
      <c r="C59" s="294">
        <v>52</v>
      </c>
      <c r="D59" s="178">
        <v>0</v>
      </c>
      <c r="E59" s="178">
        <v>0</v>
      </c>
      <c r="F59" s="178">
        <v>38</v>
      </c>
      <c r="G59" s="178">
        <v>0</v>
      </c>
      <c r="H59" s="179">
        <v>0</v>
      </c>
      <c r="I59" s="321">
        <v>38</v>
      </c>
      <c r="J59" s="179">
        <v>42</v>
      </c>
      <c r="M59" s="174"/>
    </row>
    <row r="60" spans="1:14" x14ac:dyDescent="0.2">
      <c r="A60" s="323"/>
      <c r="B60" s="321" t="s">
        <v>28</v>
      </c>
      <c r="C60" s="294">
        <v>30</v>
      </c>
      <c r="D60" s="178">
        <v>1</v>
      </c>
      <c r="E60" s="178">
        <v>0</v>
      </c>
      <c r="F60" s="178">
        <v>17</v>
      </c>
      <c r="G60" s="178">
        <v>2</v>
      </c>
      <c r="H60" s="179">
        <v>1</v>
      </c>
      <c r="I60" s="321">
        <v>21</v>
      </c>
      <c r="J60" s="179">
        <v>29</v>
      </c>
      <c r="M60" s="174"/>
    </row>
    <row r="61" spans="1:14" x14ac:dyDescent="0.2">
      <c r="A61" s="323"/>
      <c r="B61" s="321" t="s">
        <v>29</v>
      </c>
      <c r="C61" s="294">
        <v>63</v>
      </c>
      <c r="D61" s="178">
        <v>0</v>
      </c>
      <c r="E61" s="178">
        <v>0</v>
      </c>
      <c r="F61" s="178">
        <v>40</v>
      </c>
      <c r="G61" s="178">
        <v>2</v>
      </c>
      <c r="H61" s="179">
        <v>5</v>
      </c>
      <c r="I61" s="321">
        <v>47</v>
      </c>
      <c r="J61" s="179">
        <v>56</v>
      </c>
      <c r="M61" s="174"/>
    </row>
    <row r="62" spans="1:14" x14ac:dyDescent="0.2">
      <c r="A62" s="323"/>
      <c r="B62" s="321" t="s">
        <v>30</v>
      </c>
      <c r="C62" s="294">
        <v>56</v>
      </c>
      <c r="D62" s="178">
        <v>0</v>
      </c>
      <c r="E62" s="178">
        <v>1</v>
      </c>
      <c r="F62" s="178">
        <v>34</v>
      </c>
      <c r="G62" s="178">
        <v>3</v>
      </c>
      <c r="H62" s="179">
        <v>2</v>
      </c>
      <c r="I62" s="321">
        <f t="shared" si="2"/>
        <v>40</v>
      </c>
      <c r="J62" s="179">
        <v>56</v>
      </c>
      <c r="M62" s="174"/>
    </row>
    <row r="63" spans="1:14" x14ac:dyDescent="0.2">
      <c r="A63" s="326"/>
      <c r="B63" s="503" t="s">
        <v>31</v>
      </c>
      <c r="C63" s="294">
        <v>56</v>
      </c>
      <c r="D63" s="178">
        <v>0</v>
      </c>
      <c r="E63" s="178">
        <v>0</v>
      </c>
      <c r="F63" s="178">
        <v>29</v>
      </c>
      <c r="G63" s="178">
        <v>3</v>
      </c>
      <c r="H63" s="179">
        <v>1</v>
      </c>
      <c r="I63" s="321">
        <f t="shared" si="2"/>
        <v>33</v>
      </c>
      <c r="J63" s="179">
        <v>51</v>
      </c>
      <c r="M63" s="174"/>
    </row>
    <row r="64" spans="1:14" ht="15" thickBot="1" x14ac:dyDescent="0.25">
      <c r="A64" s="269"/>
      <c r="B64" s="271" t="s">
        <v>32</v>
      </c>
      <c r="C64" s="272">
        <v>48</v>
      </c>
      <c r="D64" s="183">
        <v>0</v>
      </c>
      <c r="E64" s="183">
        <v>0</v>
      </c>
      <c r="F64" s="183">
        <v>29</v>
      </c>
      <c r="G64" s="183">
        <v>2</v>
      </c>
      <c r="H64" s="184">
        <v>1</v>
      </c>
      <c r="I64" s="322">
        <f t="shared" si="2"/>
        <v>32</v>
      </c>
      <c r="J64" s="182">
        <v>54</v>
      </c>
      <c r="M64" s="174"/>
    </row>
    <row r="72" spans="1:14" s="162" customFormat="1" ht="15.75" thickBot="1" x14ac:dyDescent="0.3">
      <c r="A72" s="161" t="s">
        <v>122</v>
      </c>
    </row>
    <row r="73" spans="1:14" s="162" customFormat="1" ht="15.75" thickBot="1" x14ac:dyDescent="0.3">
      <c r="A73" s="163"/>
      <c r="B73" s="164"/>
      <c r="C73" s="187"/>
      <c r="D73" s="532" t="s">
        <v>123</v>
      </c>
      <c r="E73" s="532"/>
      <c r="F73" s="532"/>
      <c r="G73" s="532"/>
      <c r="H73" s="532"/>
      <c r="I73" s="532"/>
      <c r="J73" s="166"/>
    </row>
    <row r="74" spans="1:14" s="162" customFormat="1" ht="90.75" thickBot="1" x14ac:dyDescent="0.3">
      <c r="A74" s="167" t="s">
        <v>2</v>
      </c>
      <c r="B74" s="168" t="s">
        <v>3</v>
      </c>
      <c r="C74" s="456" t="s">
        <v>124</v>
      </c>
      <c r="D74" s="170" t="s">
        <v>125</v>
      </c>
      <c r="E74" s="170" t="s">
        <v>126</v>
      </c>
      <c r="F74" s="170" t="s">
        <v>127</v>
      </c>
      <c r="G74" s="170" t="s">
        <v>128</v>
      </c>
      <c r="H74" s="170" t="s">
        <v>129</v>
      </c>
      <c r="I74" s="171" t="s">
        <v>130</v>
      </c>
      <c r="J74" s="457" t="s">
        <v>131</v>
      </c>
    </row>
    <row r="75" spans="1:14" x14ac:dyDescent="0.2">
      <c r="A75" s="172">
        <v>1</v>
      </c>
      <c r="B75" s="173" t="s">
        <v>10</v>
      </c>
      <c r="C75" s="461">
        <v>0</v>
      </c>
      <c r="D75" s="462">
        <v>0</v>
      </c>
      <c r="E75" s="462">
        <v>0</v>
      </c>
      <c r="F75" s="462">
        <v>0</v>
      </c>
      <c r="G75" s="462">
        <v>0</v>
      </c>
      <c r="H75" s="463">
        <v>0</v>
      </c>
      <c r="I75" s="455">
        <f>SUM(D75:H75)</f>
        <v>0</v>
      </c>
      <c r="J75" s="463">
        <v>0</v>
      </c>
      <c r="M75" s="174"/>
      <c r="N75" s="174"/>
    </row>
    <row r="76" spans="1:14" x14ac:dyDescent="0.2">
      <c r="A76" s="175">
        <v>2</v>
      </c>
      <c r="B76" s="176" t="s">
        <v>11</v>
      </c>
      <c r="C76" s="294">
        <v>0</v>
      </c>
      <c r="D76" s="178">
        <v>0</v>
      </c>
      <c r="E76" s="178">
        <v>0</v>
      </c>
      <c r="F76" s="178">
        <v>0</v>
      </c>
      <c r="G76" s="178">
        <v>0</v>
      </c>
      <c r="H76" s="179">
        <v>0</v>
      </c>
      <c r="I76" s="321">
        <f t="shared" ref="I76:I90" si="4">SUM(D76:H76)</f>
        <v>0</v>
      </c>
      <c r="J76" s="179">
        <v>0</v>
      </c>
      <c r="M76" s="174"/>
      <c r="N76" s="174"/>
    </row>
    <row r="77" spans="1:14" x14ac:dyDescent="0.2">
      <c r="A77" s="175">
        <v>3</v>
      </c>
      <c r="B77" s="176" t="s">
        <v>12</v>
      </c>
      <c r="C77" s="294">
        <v>1</v>
      </c>
      <c r="D77" s="178">
        <v>0</v>
      </c>
      <c r="E77" s="178">
        <v>0</v>
      </c>
      <c r="F77" s="178">
        <v>1</v>
      </c>
      <c r="G77" s="178">
        <v>0</v>
      </c>
      <c r="H77" s="179">
        <v>0</v>
      </c>
      <c r="I77" s="321">
        <f t="shared" si="4"/>
        <v>1</v>
      </c>
      <c r="J77" s="179">
        <v>1</v>
      </c>
      <c r="M77" s="174"/>
      <c r="N77" s="174"/>
    </row>
    <row r="78" spans="1:14" x14ac:dyDescent="0.2">
      <c r="A78" s="175">
        <v>4</v>
      </c>
      <c r="B78" s="176" t="s">
        <v>13</v>
      </c>
      <c r="C78" s="294">
        <v>0</v>
      </c>
      <c r="D78" s="178">
        <v>0</v>
      </c>
      <c r="E78" s="178">
        <v>0</v>
      </c>
      <c r="F78" s="178">
        <v>0</v>
      </c>
      <c r="G78" s="178">
        <v>0</v>
      </c>
      <c r="H78" s="179">
        <v>0</v>
      </c>
      <c r="I78" s="321">
        <f t="shared" si="4"/>
        <v>0</v>
      </c>
      <c r="J78" s="179">
        <v>0</v>
      </c>
      <c r="M78" s="174"/>
      <c r="N78" s="174"/>
    </row>
    <row r="79" spans="1:14" x14ac:dyDescent="0.2">
      <c r="A79" s="175">
        <v>5</v>
      </c>
      <c r="B79" s="176" t="s">
        <v>14</v>
      </c>
      <c r="C79" s="294">
        <v>0</v>
      </c>
      <c r="D79" s="178">
        <v>0</v>
      </c>
      <c r="E79" s="178">
        <v>0</v>
      </c>
      <c r="F79" s="178">
        <v>0</v>
      </c>
      <c r="G79" s="178">
        <v>0</v>
      </c>
      <c r="H79" s="179">
        <v>0</v>
      </c>
      <c r="I79" s="321">
        <f t="shared" si="4"/>
        <v>0</v>
      </c>
      <c r="J79" s="179">
        <v>0</v>
      </c>
      <c r="M79" s="174"/>
      <c r="N79" s="174"/>
    </row>
    <row r="80" spans="1:14" x14ac:dyDescent="0.2">
      <c r="A80" s="175">
        <v>6</v>
      </c>
      <c r="B80" s="176" t="s">
        <v>15</v>
      </c>
      <c r="C80" s="294">
        <v>0</v>
      </c>
      <c r="D80" s="178">
        <v>0</v>
      </c>
      <c r="E80" s="178">
        <v>0</v>
      </c>
      <c r="F80" s="178">
        <v>0</v>
      </c>
      <c r="G80" s="178">
        <v>0</v>
      </c>
      <c r="H80" s="179">
        <v>0</v>
      </c>
      <c r="I80" s="321">
        <f t="shared" si="4"/>
        <v>0</v>
      </c>
      <c r="J80" s="179">
        <v>0</v>
      </c>
      <c r="M80" s="174"/>
      <c r="N80" s="174"/>
    </row>
    <row r="81" spans="1:14" x14ac:dyDescent="0.2">
      <c r="A81" s="175">
        <v>7</v>
      </c>
      <c r="B81" s="176" t="s">
        <v>16</v>
      </c>
      <c r="C81" s="294">
        <v>0</v>
      </c>
      <c r="D81" s="178">
        <v>0</v>
      </c>
      <c r="E81" s="178">
        <v>0</v>
      </c>
      <c r="F81" s="178">
        <v>0</v>
      </c>
      <c r="G81" s="178">
        <v>0</v>
      </c>
      <c r="H81" s="179">
        <v>0</v>
      </c>
      <c r="I81" s="321">
        <f t="shared" si="4"/>
        <v>0</v>
      </c>
      <c r="J81" s="179">
        <v>0</v>
      </c>
      <c r="M81" s="174"/>
      <c r="N81" s="174"/>
    </row>
    <row r="82" spans="1:14" x14ac:dyDescent="0.2">
      <c r="A82" s="175">
        <v>8</v>
      </c>
      <c r="B82" s="176" t="s">
        <v>17</v>
      </c>
      <c r="C82" s="294">
        <v>0</v>
      </c>
      <c r="D82" s="178">
        <v>0</v>
      </c>
      <c r="E82" s="178">
        <v>0</v>
      </c>
      <c r="F82" s="178">
        <v>0</v>
      </c>
      <c r="G82" s="178">
        <v>0</v>
      </c>
      <c r="H82" s="179">
        <v>0</v>
      </c>
      <c r="I82" s="321">
        <f t="shared" si="4"/>
        <v>0</v>
      </c>
      <c r="J82" s="179">
        <v>0</v>
      </c>
      <c r="M82" s="174"/>
      <c r="N82" s="174"/>
    </row>
    <row r="83" spans="1:14" x14ac:dyDescent="0.2">
      <c r="A83" s="175">
        <v>9</v>
      </c>
      <c r="B83" s="176" t="s">
        <v>18</v>
      </c>
      <c r="C83" s="294">
        <v>1</v>
      </c>
      <c r="D83" s="178">
        <v>0</v>
      </c>
      <c r="E83" s="178">
        <v>0</v>
      </c>
      <c r="F83" s="178">
        <v>1</v>
      </c>
      <c r="G83" s="178">
        <v>0</v>
      </c>
      <c r="H83" s="179">
        <v>0</v>
      </c>
      <c r="I83" s="321">
        <f t="shared" si="4"/>
        <v>1</v>
      </c>
      <c r="J83" s="179">
        <v>1</v>
      </c>
      <c r="M83" s="174"/>
      <c r="N83" s="174"/>
    </row>
    <row r="84" spans="1:14" x14ac:dyDescent="0.2">
      <c r="A84" s="175">
        <v>10</v>
      </c>
      <c r="B84" s="176" t="s">
        <v>19</v>
      </c>
      <c r="C84" s="294">
        <v>0</v>
      </c>
      <c r="D84" s="178">
        <v>0</v>
      </c>
      <c r="E84" s="178">
        <v>0</v>
      </c>
      <c r="F84" s="178">
        <v>0</v>
      </c>
      <c r="G84" s="178">
        <v>0</v>
      </c>
      <c r="H84" s="179">
        <v>0</v>
      </c>
      <c r="I84" s="321">
        <f t="shared" si="4"/>
        <v>0</v>
      </c>
      <c r="J84" s="179">
        <v>0</v>
      </c>
      <c r="M84" s="174"/>
      <c r="N84" s="174"/>
    </row>
    <row r="85" spans="1:14" x14ac:dyDescent="0.2">
      <c r="A85" s="175">
        <v>11</v>
      </c>
      <c r="B85" s="176" t="s">
        <v>20</v>
      </c>
      <c r="C85" s="294">
        <v>0</v>
      </c>
      <c r="D85" s="178">
        <v>0</v>
      </c>
      <c r="E85" s="178">
        <v>0</v>
      </c>
      <c r="F85" s="178">
        <v>0</v>
      </c>
      <c r="G85" s="178">
        <v>0</v>
      </c>
      <c r="H85" s="179">
        <v>0</v>
      </c>
      <c r="I85" s="321">
        <f t="shared" si="4"/>
        <v>0</v>
      </c>
      <c r="J85" s="179">
        <v>0</v>
      </c>
      <c r="M85" s="174"/>
      <c r="N85" s="174"/>
    </row>
    <row r="86" spans="1:14" x14ac:dyDescent="0.2">
      <c r="A86" s="175">
        <v>12</v>
      </c>
      <c r="B86" s="176" t="s">
        <v>21</v>
      </c>
      <c r="C86" s="294">
        <v>0</v>
      </c>
      <c r="D86" s="178">
        <v>0</v>
      </c>
      <c r="E86" s="178">
        <v>0</v>
      </c>
      <c r="F86" s="178">
        <v>0</v>
      </c>
      <c r="G86" s="178">
        <v>0</v>
      </c>
      <c r="H86" s="179">
        <v>0</v>
      </c>
      <c r="I86" s="321">
        <f t="shared" si="4"/>
        <v>0</v>
      </c>
      <c r="J86" s="179">
        <v>0</v>
      </c>
      <c r="L86" s="158" t="s">
        <v>34</v>
      </c>
      <c r="M86" s="174"/>
      <c r="N86" s="174"/>
    </row>
    <row r="87" spans="1:14" x14ac:dyDescent="0.2">
      <c r="A87" s="175">
        <v>13</v>
      </c>
      <c r="B87" s="176" t="s">
        <v>22</v>
      </c>
      <c r="C87" s="294">
        <v>1</v>
      </c>
      <c r="D87" s="178">
        <v>0</v>
      </c>
      <c r="E87" s="178">
        <v>0</v>
      </c>
      <c r="F87" s="178">
        <v>1</v>
      </c>
      <c r="G87" s="178">
        <v>0</v>
      </c>
      <c r="H87" s="179">
        <v>0</v>
      </c>
      <c r="I87" s="321">
        <f t="shared" si="4"/>
        <v>1</v>
      </c>
      <c r="J87" s="179">
        <v>1</v>
      </c>
      <c r="M87" s="174"/>
      <c r="N87" s="174"/>
    </row>
    <row r="88" spans="1:14" x14ac:dyDescent="0.2">
      <c r="A88" s="175">
        <v>14</v>
      </c>
      <c r="B88" s="176" t="s">
        <v>23</v>
      </c>
      <c r="C88" s="294">
        <v>0</v>
      </c>
      <c r="D88" s="178">
        <v>0</v>
      </c>
      <c r="E88" s="178">
        <v>0</v>
      </c>
      <c r="F88" s="178">
        <v>0</v>
      </c>
      <c r="G88" s="178">
        <v>0</v>
      </c>
      <c r="H88" s="179">
        <v>0</v>
      </c>
      <c r="I88" s="321">
        <f t="shared" si="4"/>
        <v>0</v>
      </c>
      <c r="J88" s="179">
        <v>0</v>
      </c>
      <c r="M88" s="174"/>
      <c r="N88" s="174"/>
    </row>
    <row r="89" spans="1:14" ht="29.25" thickBot="1" x14ac:dyDescent="0.25">
      <c r="A89" s="180">
        <v>15</v>
      </c>
      <c r="B89" s="181" t="s">
        <v>24</v>
      </c>
      <c r="C89" s="272">
        <v>3</v>
      </c>
      <c r="D89" s="183">
        <v>0</v>
      </c>
      <c r="E89" s="183">
        <v>0</v>
      </c>
      <c r="F89" s="183">
        <v>2</v>
      </c>
      <c r="G89" s="183">
        <v>0</v>
      </c>
      <c r="H89" s="184">
        <v>0</v>
      </c>
      <c r="I89" s="322">
        <f t="shared" si="4"/>
        <v>2</v>
      </c>
      <c r="J89" s="184">
        <v>1</v>
      </c>
      <c r="M89" s="174"/>
      <c r="N89" s="174"/>
    </row>
    <row r="90" spans="1:14" s="185" customFormat="1" ht="15" x14ac:dyDescent="0.25">
      <c r="A90" s="268"/>
      <c r="B90" s="270" t="s">
        <v>160</v>
      </c>
      <c r="C90" s="324">
        <f>SUM(C75:C89)</f>
        <v>6</v>
      </c>
      <c r="D90" s="291">
        <f t="shared" ref="D90:J90" si="5">SUM(D75:D89)</f>
        <v>0</v>
      </c>
      <c r="E90" s="292">
        <f t="shared" si="5"/>
        <v>0</v>
      </c>
      <c r="F90" s="292">
        <f t="shared" si="5"/>
        <v>5</v>
      </c>
      <c r="G90" s="292">
        <f t="shared" si="5"/>
        <v>0</v>
      </c>
      <c r="H90" s="293">
        <f t="shared" si="5"/>
        <v>0</v>
      </c>
      <c r="I90" s="325">
        <f t="shared" si="4"/>
        <v>5</v>
      </c>
      <c r="J90" s="295">
        <f t="shared" si="5"/>
        <v>4</v>
      </c>
      <c r="M90" s="186"/>
    </row>
    <row r="91" spans="1:14" x14ac:dyDescent="0.2">
      <c r="A91" s="375"/>
      <c r="B91" s="374" t="s">
        <v>25</v>
      </c>
      <c r="C91" s="294">
        <v>14</v>
      </c>
      <c r="D91" s="178">
        <v>0</v>
      </c>
      <c r="E91" s="178">
        <v>0</v>
      </c>
      <c r="F91" s="178">
        <v>8</v>
      </c>
      <c r="G91" s="178">
        <v>0</v>
      </c>
      <c r="H91" s="179">
        <v>0</v>
      </c>
      <c r="I91" s="321">
        <v>8</v>
      </c>
      <c r="J91" s="179">
        <v>13</v>
      </c>
      <c r="M91" s="174"/>
    </row>
    <row r="92" spans="1:14" x14ac:dyDescent="0.2">
      <c r="A92" s="375"/>
      <c r="B92" s="374" t="s">
        <v>26</v>
      </c>
      <c r="C92" s="294">
        <v>4</v>
      </c>
      <c r="D92" s="178">
        <v>0</v>
      </c>
      <c r="E92" s="178">
        <v>0</v>
      </c>
      <c r="F92" s="178">
        <v>3</v>
      </c>
      <c r="G92" s="178">
        <v>0</v>
      </c>
      <c r="H92" s="179">
        <v>0</v>
      </c>
      <c r="I92" s="321">
        <v>3</v>
      </c>
      <c r="J92" s="179">
        <v>4</v>
      </c>
      <c r="M92" s="174"/>
    </row>
    <row r="93" spans="1:14" x14ac:dyDescent="0.2">
      <c r="A93" s="375"/>
      <c r="B93" s="374" t="s">
        <v>27</v>
      </c>
      <c r="C93" s="294">
        <v>5</v>
      </c>
      <c r="D93" s="178">
        <v>0</v>
      </c>
      <c r="E93" s="178">
        <v>0</v>
      </c>
      <c r="F93" s="178">
        <v>0</v>
      </c>
      <c r="G93" s="178">
        <v>2</v>
      </c>
      <c r="H93" s="179">
        <v>0</v>
      </c>
      <c r="I93" s="321">
        <v>2</v>
      </c>
      <c r="J93" s="179">
        <v>5</v>
      </c>
      <c r="M93" s="174"/>
    </row>
    <row r="94" spans="1:14" x14ac:dyDescent="0.2">
      <c r="A94" s="375"/>
      <c r="B94" s="374" t="s">
        <v>28</v>
      </c>
      <c r="C94" s="294">
        <v>8</v>
      </c>
      <c r="D94" s="178">
        <v>0</v>
      </c>
      <c r="E94" s="178">
        <v>0</v>
      </c>
      <c r="F94" s="178">
        <v>4</v>
      </c>
      <c r="G94" s="178">
        <v>0</v>
      </c>
      <c r="H94" s="179">
        <v>0</v>
      </c>
      <c r="I94" s="321">
        <v>4</v>
      </c>
      <c r="J94" s="179">
        <v>8</v>
      </c>
      <c r="M94" s="174"/>
    </row>
    <row r="95" spans="1:14" x14ac:dyDescent="0.2">
      <c r="A95" s="375"/>
      <c r="B95" s="374" t="s">
        <v>29</v>
      </c>
      <c r="C95" s="294">
        <v>10</v>
      </c>
      <c r="D95" s="178">
        <v>0</v>
      </c>
      <c r="E95" s="178">
        <v>0</v>
      </c>
      <c r="F95" s="178">
        <v>4</v>
      </c>
      <c r="G95" s="178">
        <v>2</v>
      </c>
      <c r="H95" s="179">
        <v>1</v>
      </c>
      <c r="I95" s="321">
        <v>7</v>
      </c>
      <c r="J95" s="179">
        <v>10</v>
      </c>
      <c r="M95" s="174"/>
    </row>
    <row r="96" spans="1:14" s="185" customFormat="1" ht="15" x14ac:dyDescent="0.25">
      <c r="A96" s="326"/>
      <c r="B96" s="323" t="s">
        <v>30</v>
      </c>
      <c r="C96" s="294">
        <v>6</v>
      </c>
      <c r="D96" s="178">
        <v>0</v>
      </c>
      <c r="E96" s="178">
        <v>0</v>
      </c>
      <c r="F96" s="178">
        <v>4</v>
      </c>
      <c r="G96" s="178">
        <v>1</v>
      </c>
      <c r="H96" s="179">
        <v>0</v>
      </c>
      <c r="I96" s="321">
        <v>5</v>
      </c>
      <c r="J96" s="179">
        <v>6</v>
      </c>
      <c r="M96" s="186"/>
    </row>
    <row r="97" spans="1:13" x14ac:dyDescent="0.2">
      <c r="A97" s="326"/>
      <c r="B97" s="323" t="s">
        <v>31</v>
      </c>
      <c r="C97" s="294">
        <v>6</v>
      </c>
      <c r="D97" s="178">
        <v>0</v>
      </c>
      <c r="E97" s="178">
        <v>0</v>
      </c>
      <c r="F97" s="178">
        <v>4</v>
      </c>
      <c r="G97" s="178">
        <v>2</v>
      </c>
      <c r="H97" s="179">
        <v>0</v>
      </c>
      <c r="I97" s="321">
        <v>6</v>
      </c>
      <c r="J97" s="179">
        <v>6</v>
      </c>
      <c r="M97" s="174"/>
    </row>
    <row r="98" spans="1:13" ht="15" thickBot="1" x14ac:dyDescent="0.25">
      <c r="A98" s="269"/>
      <c r="B98" s="271" t="s">
        <v>32</v>
      </c>
      <c r="C98" s="320">
        <v>5</v>
      </c>
      <c r="D98" s="272">
        <v>0</v>
      </c>
      <c r="E98" s="183">
        <v>0</v>
      </c>
      <c r="F98" s="183">
        <v>4</v>
      </c>
      <c r="G98" s="183">
        <v>0</v>
      </c>
      <c r="H98" s="184">
        <v>0</v>
      </c>
      <c r="I98" s="322">
        <v>4</v>
      </c>
      <c r="J98" s="182">
        <v>5</v>
      </c>
      <c r="M98" s="174"/>
    </row>
  </sheetData>
  <mergeCells count="3">
    <mergeCell ref="D9:I9"/>
    <mergeCell ref="D39:I39"/>
    <mergeCell ref="D73:I73"/>
  </mergeCells>
  <pageMargins left="0.7" right="0.7" top="0.78740157499999996" bottom="0.78740157499999996" header="0.3" footer="0.3"/>
  <pageSetup paperSize="9" orientation="landscape" r:id="rId1"/>
  <headerFooter>
    <oddFooter>&amp;L&amp;F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11"/>
  <dimension ref="A1:AH22"/>
  <sheetViews>
    <sheetView zoomScaleNormal="100" workbookViewId="0">
      <selection activeCell="E30" sqref="E30"/>
    </sheetView>
  </sheetViews>
  <sheetFormatPr baseColWidth="10" defaultColWidth="11.42578125" defaultRowHeight="12.75" x14ac:dyDescent="0.2"/>
  <cols>
    <col min="1" max="1" width="25.42578125" style="18" customWidth="1"/>
    <col min="2" max="2" width="10.7109375" style="188" customWidth="1"/>
    <col min="3" max="19" width="8.7109375" style="188" customWidth="1"/>
    <col min="20" max="20" width="5.5703125" style="18" customWidth="1"/>
    <col min="21" max="27" width="8.28515625" style="18" customWidth="1"/>
    <col min="28" max="28" width="4.7109375" style="18" customWidth="1"/>
    <col min="29" max="34" width="7.7109375" style="18" customWidth="1"/>
    <col min="35" max="16384" width="11.42578125" style="18"/>
  </cols>
  <sheetData>
    <row r="1" spans="1:34" x14ac:dyDescent="0.2">
      <c r="A1" s="509" t="s">
        <v>167</v>
      </c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10" t="s">
        <v>132</v>
      </c>
      <c r="O1" s="510" t="s">
        <v>132</v>
      </c>
      <c r="P1" s="511" t="s">
        <v>133</v>
      </c>
      <c r="Q1" s="510" t="s">
        <v>132</v>
      </c>
      <c r="R1" s="510" t="s">
        <v>132</v>
      </c>
      <c r="S1" s="510" t="s">
        <v>132</v>
      </c>
      <c r="T1" s="512"/>
      <c r="U1" s="512"/>
      <c r="V1" s="512"/>
    </row>
    <row r="2" spans="1:34" x14ac:dyDescent="0.2">
      <c r="A2" s="513" t="s">
        <v>34</v>
      </c>
      <c r="B2" s="513"/>
      <c r="C2" s="513"/>
      <c r="D2" s="513"/>
      <c r="E2" s="513"/>
      <c r="F2" s="513"/>
      <c r="G2" s="513"/>
      <c r="H2" s="513"/>
      <c r="I2" s="513"/>
      <c r="J2" s="513"/>
      <c r="K2" s="513"/>
      <c r="L2" s="513"/>
      <c r="M2" s="513"/>
      <c r="N2" s="513"/>
      <c r="O2" s="513"/>
      <c r="P2" s="513"/>
      <c r="Q2" s="513"/>
      <c r="R2" s="513"/>
      <c r="S2" s="513"/>
      <c r="T2" s="512"/>
      <c r="U2" s="509"/>
      <c r="V2" s="512"/>
    </row>
    <row r="3" spans="1:34" s="194" customFormat="1" ht="18" customHeight="1" x14ac:dyDescent="0.2">
      <c r="A3" s="512" t="s">
        <v>134</v>
      </c>
      <c r="B3" s="512" t="s">
        <v>135</v>
      </c>
      <c r="C3" s="512" t="s">
        <v>136</v>
      </c>
      <c r="D3" s="512" t="s">
        <v>137</v>
      </c>
      <c r="E3" s="512" t="s">
        <v>138</v>
      </c>
      <c r="F3" s="512" t="s">
        <v>139</v>
      </c>
      <c r="G3" s="512" t="s">
        <v>140</v>
      </c>
      <c r="H3" s="512" t="s">
        <v>141</v>
      </c>
      <c r="I3" s="512" t="s">
        <v>142</v>
      </c>
      <c r="J3" s="512" t="s">
        <v>143</v>
      </c>
      <c r="K3" s="512" t="s">
        <v>144</v>
      </c>
      <c r="L3" s="512" t="s">
        <v>145</v>
      </c>
      <c r="M3" s="512" t="s">
        <v>146</v>
      </c>
      <c r="N3" s="512" t="s">
        <v>147</v>
      </c>
      <c r="O3" s="512" t="s">
        <v>148</v>
      </c>
      <c r="P3" s="512" t="s">
        <v>149</v>
      </c>
      <c r="Q3" s="512" t="s">
        <v>150</v>
      </c>
      <c r="R3" s="512" t="s">
        <v>151</v>
      </c>
      <c r="S3" s="512" t="s">
        <v>152</v>
      </c>
      <c r="T3" s="512" t="s">
        <v>153</v>
      </c>
      <c r="U3" s="512" t="s">
        <v>154</v>
      </c>
      <c r="V3" s="512" t="s">
        <v>155</v>
      </c>
      <c r="W3" s="475"/>
      <c r="X3" s="475"/>
      <c r="Y3" s="475"/>
      <c r="Z3" s="475"/>
      <c r="AA3" s="475"/>
      <c r="AB3" s="18"/>
      <c r="AC3" s="18"/>
      <c r="AD3" s="18"/>
      <c r="AE3" s="18"/>
      <c r="AF3" s="18"/>
      <c r="AG3" s="18"/>
      <c r="AH3" s="18"/>
    </row>
    <row r="4" spans="1:34" ht="18" customHeight="1" x14ac:dyDescent="0.2">
      <c r="A4" s="512" t="s">
        <v>156</v>
      </c>
      <c r="B4" s="512"/>
      <c r="C4" s="512"/>
      <c r="D4" s="512"/>
      <c r="E4" s="512"/>
      <c r="F4" s="512"/>
      <c r="G4" s="512"/>
      <c r="H4" s="512"/>
      <c r="I4" s="512"/>
      <c r="J4" s="512"/>
      <c r="K4" s="512"/>
      <c r="L4" s="512"/>
      <c r="M4" s="512"/>
      <c r="N4" s="512"/>
      <c r="O4" s="512"/>
      <c r="P4" s="512"/>
      <c r="Q4" s="512"/>
      <c r="R4" s="512"/>
      <c r="S4" s="512"/>
      <c r="T4" s="512"/>
      <c r="U4" s="512"/>
      <c r="V4" s="512"/>
      <c r="W4" s="475"/>
      <c r="X4" s="475"/>
      <c r="Y4" s="475"/>
      <c r="Z4" s="475"/>
      <c r="AA4" s="475"/>
    </row>
    <row r="5" spans="1:34" s="195" customFormat="1" ht="18" customHeight="1" x14ac:dyDescent="0.2">
      <c r="A5" s="512" t="s">
        <v>157</v>
      </c>
      <c r="B5" s="512">
        <v>698362</v>
      </c>
      <c r="C5" s="512">
        <v>9128</v>
      </c>
      <c r="D5" s="512">
        <v>15989</v>
      </c>
      <c r="E5" s="512">
        <v>22179</v>
      </c>
      <c r="F5" s="512">
        <v>28871</v>
      </c>
      <c r="G5" s="512">
        <v>21714</v>
      </c>
      <c r="H5" s="512">
        <v>20778</v>
      </c>
      <c r="I5" s="512">
        <v>13147</v>
      </c>
      <c r="J5" s="512">
        <v>13249</v>
      </c>
      <c r="K5" s="512">
        <v>25151</v>
      </c>
      <c r="L5" s="512">
        <v>21257</v>
      </c>
      <c r="M5" s="512">
        <v>73950</v>
      </c>
      <c r="N5" s="512">
        <v>133881</v>
      </c>
      <c r="O5" s="512">
        <v>96617</v>
      </c>
      <c r="P5" s="512">
        <v>123161</v>
      </c>
      <c r="Q5" s="512">
        <v>38493</v>
      </c>
      <c r="R5" s="512">
        <v>19131</v>
      </c>
      <c r="S5" s="512">
        <v>10479</v>
      </c>
      <c r="T5" s="512">
        <v>6323</v>
      </c>
      <c r="U5" s="512">
        <v>3488</v>
      </c>
      <c r="V5" s="512">
        <v>1376</v>
      </c>
      <c r="W5" s="18"/>
      <c r="X5" s="18"/>
      <c r="Y5" s="18"/>
      <c r="Z5" s="18"/>
      <c r="AA5" s="475"/>
    </row>
    <row r="6" spans="1:34" s="195" customFormat="1" x14ac:dyDescent="0.2">
      <c r="A6" s="512" t="s">
        <v>10</v>
      </c>
      <c r="B6" s="512">
        <v>60253</v>
      </c>
      <c r="C6" s="512">
        <v>991</v>
      </c>
      <c r="D6" s="512">
        <v>1538</v>
      </c>
      <c r="E6" s="512">
        <v>1781</v>
      </c>
      <c r="F6" s="512">
        <v>1987</v>
      </c>
      <c r="G6" s="512">
        <v>1396</v>
      </c>
      <c r="H6" s="512">
        <v>1220</v>
      </c>
      <c r="I6" s="512">
        <v>690</v>
      </c>
      <c r="J6" s="512">
        <v>721</v>
      </c>
      <c r="K6" s="512">
        <v>1716</v>
      </c>
      <c r="L6" s="512">
        <v>1822</v>
      </c>
      <c r="M6" s="512">
        <v>8535</v>
      </c>
      <c r="N6" s="512">
        <v>16373</v>
      </c>
      <c r="O6" s="512">
        <v>8807</v>
      </c>
      <c r="P6" s="512">
        <v>8779</v>
      </c>
      <c r="Q6" s="512">
        <v>2291</v>
      </c>
      <c r="R6" s="512">
        <v>862</v>
      </c>
      <c r="S6" s="512">
        <v>379</v>
      </c>
      <c r="T6" s="512">
        <v>198</v>
      </c>
      <c r="U6" s="512">
        <v>95</v>
      </c>
      <c r="V6" s="512">
        <v>72</v>
      </c>
      <c r="W6" s="18"/>
      <c r="X6" s="18"/>
      <c r="Y6" s="18"/>
      <c r="Z6" s="18"/>
      <c r="AA6" s="475"/>
    </row>
    <row r="7" spans="1:34" s="195" customFormat="1" x14ac:dyDescent="0.2">
      <c r="A7" s="512" t="s">
        <v>11</v>
      </c>
      <c r="B7" s="512">
        <v>63871</v>
      </c>
      <c r="C7" s="512">
        <v>1094</v>
      </c>
      <c r="D7" s="512">
        <v>1494</v>
      </c>
      <c r="E7" s="512">
        <v>1665</v>
      </c>
      <c r="F7" s="512">
        <v>1733</v>
      </c>
      <c r="G7" s="512">
        <v>1186</v>
      </c>
      <c r="H7" s="512">
        <v>990</v>
      </c>
      <c r="I7" s="512">
        <v>602</v>
      </c>
      <c r="J7" s="512">
        <v>767</v>
      </c>
      <c r="K7" s="512">
        <v>2700</v>
      </c>
      <c r="L7" s="512">
        <v>2788</v>
      </c>
      <c r="M7" s="512">
        <v>11447</v>
      </c>
      <c r="N7" s="512">
        <v>17966</v>
      </c>
      <c r="O7" s="512">
        <v>8263</v>
      </c>
      <c r="P7" s="512">
        <v>7732</v>
      </c>
      <c r="Q7" s="512">
        <v>1985</v>
      </c>
      <c r="R7" s="512">
        <v>784</v>
      </c>
      <c r="S7" s="512">
        <v>363</v>
      </c>
      <c r="T7" s="512">
        <v>158</v>
      </c>
      <c r="U7" s="512">
        <v>101</v>
      </c>
      <c r="V7" s="512">
        <v>53</v>
      </c>
      <c r="W7" s="18"/>
      <c r="X7" s="18"/>
      <c r="Y7" s="18"/>
      <c r="Z7" s="18"/>
      <c r="AA7" s="475"/>
    </row>
    <row r="8" spans="1:34" s="195" customFormat="1" x14ac:dyDescent="0.2">
      <c r="A8" s="512" t="s">
        <v>12</v>
      </c>
      <c r="B8" s="512">
        <v>46351</v>
      </c>
      <c r="C8" s="512">
        <v>821</v>
      </c>
      <c r="D8" s="512">
        <v>1136</v>
      </c>
      <c r="E8" s="512">
        <v>1238</v>
      </c>
      <c r="F8" s="512">
        <v>1280</v>
      </c>
      <c r="G8" s="512">
        <v>777</v>
      </c>
      <c r="H8" s="512">
        <v>610</v>
      </c>
      <c r="I8" s="512">
        <v>403</v>
      </c>
      <c r="J8" s="512">
        <v>497</v>
      </c>
      <c r="K8" s="512">
        <v>1739</v>
      </c>
      <c r="L8" s="512">
        <v>1978</v>
      </c>
      <c r="M8" s="512">
        <v>8510</v>
      </c>
      <c r="N8" s="512">
        <v>12806</v>
      </c>
      <c r="O8" s="512">
        <v>5557</v>
      </c>
      <c r="P8" s="512">
        <v>5795</v>
      </c>
      <c r="Q8" s="512">
        <v>1766</v>
      </c>
      <c r="R8" s="512">
        <v>812</v>
      </c>
      <c r="S8" s="512">
        <v>320</v>
      </c>
      <c r="T8" s="512">
        <v>176</v>
      </c>
      <c r="U8" s="512">
        <v>80</v>
      </c>
      <c r="V8" s="512">
        <v>50</v>
      </c>
      <c r="W8" s="18"/>
      <c r="X8" s="18"/>
      <c r="Y8" s="18"/>
      <c r="Z8" s="18"/>
      <c r="AA8" s="475"/>
    </row>
    <row r="9" spans="1:34" s="195" customFormat="1" x14ac:dyDescent="0.2">
      <c r="A9" s="512" t="s">
        <v>158</v>
      </c>
      <c r="B9" s="512">
        <v>40550</v>
      </c>
      <c r="C9" s="512">
        <v>482</v>
      </c>
      <c r="D9" s="512">
        <v>734</v>
      </c>
      <c r="E9" s="512">
        <v>776</v>
      </c>
      <c r="F9" s="512">
        <v>936</v>
      </c>
      <c r="G9" s="512">
        <v>620</v>
      </c>
      <c r="H9" s="512">
        <v>590</v>
      </c>
      <c r="I9" s="512">
        <v>364</v>
      </c>
      <c r="J9" s="512">
        <v>520</v>
      </c>
      <c r="K9" s="512">
        <v>2235</v>
      </c>
      <c r="L9" s="512">
        <v>2267</v>
      </c>
      <c r="M9" s="512">
        <v>7888</v>
      </c>
      <c r="N9" s="512">
        <v>9861</v>
      </c>
      <c r="O9" s="512">
        <v>4897</v>
      </c>
      <c r="P9" s="512">
        <v>5465</v>
      </c>
      <c r="Q9" s="512">
        <v>1522</v>
      </c>
      <c r="R9" s="512">
        <v>669</v>
      </c>
      <c r="S9" s="512">
        <v>400</v>
      </c>
      <c r="T9" s="512">
        <v>177</v>
      </c>
      <c r="U9" s="512">
        <v>91</v>
      </c>
      <c r="V9" s="512">
        <v>56</v>
      </c>
      <c r="W9" s="18"/>
      <c r="X9" s="18"/>
      <c r="Y9" s="18"/>
      <c r="Z9" s="18"/>
      <c r="AA9" s="475"/>
    </row>
    <row r="10" spans="1:34" s="195" customFormat="1" ht="18" customHeight="1" x14ac:dyDescent="0.2">
      <c r="A10" s="512" t="s">
        <v>14</v>
      </c>
      <c r="B10" s="512">
        <v>59094</v>
      </c>
      <c r="C10" s="512">
        <v>565</v>
      </c>
      <c r="D10" s="512">
        <v>851</v>
      </c>
      <c r="E10" s="512">
        <v>1089</v>
      </c>
      <c r="F10" s="512">
        <v>1326</v>
      </c>
      <c r="G10" s="512">
        <v>1008</v>
      </c>
      <c r="H10" s="512">
        <v>982</v>
      </c>
      <c r="I10" s="512">
        <v>678</v>
      </c>
      <c r="J10" s="512">
        <v>836</v>
      </c>
      <c r="K10" s="512">
        <v>2591</v>
      </c>
      <c r="L10" s="512">
        <v>2775</v>
      </c>
      <c r="M10" s="512">
        <v>9385</v>
      </c>
      <c r="N10" s="512">
        <v>11557</v>
      </c>
      <c r="O10" s="512">
        <v>6706</v>
      </c>
      <c r="P10" s="512">
        <v>10689</v>
      </c>
      <c r="Q10" s="512">
        <v>3727</v>
      </c>
      <c r="R10" s="512">
        <v>2085</v>
      </c>
      <c r="S10" s="512">
        <v>1159</v>
      </c>
      <c r="T10" s="512">
        <v>631</v>
      </c>
      <c r="U10" s="512">
        <v>322</v>
      </c>
      <c r="V10" s="512">
        <v>132</v>
      </c>
      <c r="W10" s="18"/>
      <c r="X10" s="18"/>
      <c r="Y10" s="18"/>
      <c r="Z10" s="18"/>
      <c r="AA10" s="475"/>
    </row>
    <row r="11" spans="1:34" s="195" customFormat="1" x14ac:dyDescent="0.2">
      <c r="A11" s="512" t="s">
        <v>15</v>
      </c>
      <c r="B11" s="512">
        <v>34859</v>
      </c>
      <c r="C11" s="512">
        <v>414</v>
      </c>
      <c r="D11" s="512">
        <v>822</v>
      </c>
      <c r="E11" s="512">
        <v>1151</v>
      </c>
      <c r="F11" s="512">
        <v>1585</v>
      </c>
      <c r="G11" s="512">
        <v>1260</v>
      </c>
      <c r="H11" s="512">
        <v>1225</v>
      </c>
      <c r="I11" s="512">
        <v>755</v>
      </c>
      <c r="J11" s="512">
        <v>706</v>
      </c>
      <c r="K11" s="512">
        <v>904</v>
      </c>
      <c r="L11" s="512">
        <v>609</v>
      </c>
      <c r="M11" s="512">
        <v>2125</v>
      </c>
      <c r="N11" s="512">
        <v>5109</v>
      </c>
      <c r="O11" s="512">
        <v>4872</v>
      </c>
      <c r="P11" s="512">
        <v>7020</v>
      </c>
      <c r="Q11" s="512">
        <v>2833</v>
      </c>
      <c r="R11" s="512">
        <v>1688</v>
      </c>
      <c r="S11" s="512">
        <v>882</v>
      </c>
      <c r="T11" s="512">
        <v>514</v>
      </c>
      <c r="U11" s="512">
        <v>270</v>
      </c>
      <c r="V11" s="512">
        <v>115</v>
      </c>
      <c r="W11" s="18"/>
      <c r="X11" s="18"/>
      <c r="Y11" s="18"/>
      <c r="Z11" s="18"/>
      <c r="AA11" s="475"/>
    </row>
    <row r="12" spans="1:34" s="195" customFormat="1" x14ac:dyDescent="0.2">
      <c r="A12" s="512" t="s">
        <v>16</v>
      </c>
      <c r="B12" s="512">
        <v>51465</v>
      </c>
      <c r="C12" s="512">
        <v>657</v>
      </c>
      <c r="D12" s="512">
        <v>1361</v>
      </c>
      <c r="E12" s="512">
        <v>2057</v>
      </c>
      <c r="F12" s="512">
        <v>2802</v>
      </c>
      <c r="G12" s="512">
        <v>2072</v>
      </c>
      <c r="H12" s="512">
        <v>2095</v>
      </c>
      <c r="I12" s="512">
        <v>1277</v>
      </c>
      <c r="J12" s="512">
        <v>1112</v>
      </c>
      <c r="K12" s="512">
        <v>1507</v>
      </c>
      <c r="L12" s="512">
        <v>992</v>
      </c>
      <c r="M12" s="512">
        <v>2658</v>
      </c>
      <c r="N12" s="512">
        <v>7163</v>
      </c>
      <c r="O12" s="512">
        <v>7532</v>
      </c>
      <c r="P12" s="512">
        <v>9879</v>
      </c>
      <c r="Q12" s="512">
        <v>3875</v>
      </c>
      <c r="R12" s="512">
        <v>2115</v>
      </c>
      <c r="S12" s="512">
        <v>1132</v>
      </c>
      <c r="T12" s="512">
        <v>644</v>
      </c>
      <c r="U12" s="512">
        <v>392</v>
      </c>
      <c r="V12" s="512">
        <v>143</v>
      </c>
      <c r="W12" s="18"/>
      <c r="X12" s="18"/>
      <c r="Y12" s="18"/>
      <c r="Z12" s="18"/>
      <c r="AA12" s="475"/>
    </row>
    <row r="13" spans="1:34" s="195" customFormat="1" x14ac:dyDescent="0.2">
      <c r="A13" s="512" t="s">
        <v>17</v>
      </c>
      <c r="B13" s="512">
        <v>54055</v>
      </c>
      <c r="C13" s="512">
        <v>618</v>
      </c>
      <c r="D13" s="512">
        <v>1201</v>
      </c>
      <c r="E13" s="512">
        <v>1891</v>
      </c>
      <c r="F13" s="512">
        <v>2692</v>
      </c>
      <c r="G13" s="512">
        <v>2139</v>
      </c>
      <c r="H13" s="512">
        <v>2016</v>
      </c>
      <c r="I13" s="512">
        <v>1282</v>
      </c>
      <c r="J13" s="512">
        <v>1289</v>
      </c>
      <c r="K13" s="512">
        <v>2560</v>
      </c>
      <c r="L13" s="512">
        <v>1844</v>
      </c>
      <c r="M13" s="512">
        <v>4333</v>
      </c>
      <c r="N13" s="512">
        <v>7669</v>
      </c>
      <c r="O13" s="512">
        <v>7526</v>
      </c>
      <c r="P13" s="512">
        <v>10184</v>
      </c>
      <c r="Q13" s="512">
        <v>3224</v>
      </c>
      <c r="R13" s="512">
        <v>1588</v>
      </c>
      <c r="S13" s="512">
        <v>893</v>
      </c>
      <c r="T13" s="512">
        <v>619</v>
      </c>
      <c r="U13" s="512">
        <v>351</v>
      </c>
      <c r="V13" s="512">
        <v>136</v>
      </c>
      <c r="W13" s="18"/>
      <c r="X13" s="18"/>
      <c r="Y13" s="18"/>
      <c r="Z13" s="18"/>
      <c r="AA13" s="475"/>
    </row>
    <row r="14" spans="1:34" s="195" customFormat="1" x14ac:dyDescent="0.2">
      <c r="A14" s="512" t="s">
        <v>18</v>
      </c>
      <c r="B14" s="512">
        <v>35144</v>
      </c>
      <c r="C14" s="512">
        <v>545</v>
      </c>
      <c r="D14" s="512">
        <v>966</v>
      </c>
      <c r="E14" s="512">
        <v>1357</v>
      </c>
      <c r="F14" s="512">
        <v>1763</v>
      </c>
      <c r="G14" s="512">
        <v>1334</v>
      </c>
      <c r="H14" s="512">
        <v>1261</v>
      </c>
      <c r="I14" s="512">
        <v>761</v>
      </c>
      <c r="J14" s="512">
        <v>765</v>
      </c>
      <c r="K14" s="512">
        <v>1112</v>
      </c>
      <c r="L14" s="512">
        <v>778</v>
      </c>
      <c r="M14" s="512">
        <v>3061</v>
      </c>
      <c r="N14" s="512">
        <v>6849</v>
      </c>
      <c r="O14" s="512">
        <v>5411</v>
      </c>
      <c r="P14" s="512">
        <v>5851</v>
      </c>
      <c r="Q14" s="512">
        <v>1582</v>
      </c>
      <c r="R14" s="512">
        <v>722</v>
      </c>
      <c r="S14" s="512">
        <v>467</v>
      </c>
      <c r="T14" s="512">
        <v>286</v>
      </c>
      <c r="U14" s="512">
        <v>194</v>
      </c>
      <c r="V14" s="512">
        <v>79</v>
      </c>
      <c r="W14" s="18"/>
      <c r="X14" s="18"/>
      <c r="Y14" s="18"/>
      <c r="Z14" s="18"/>
      <c r="AA14" s="475"/>
    </row>
    <row r="15" spans="1:34" s="195" customFormat="1" ht="18" customHeight="1" x14ac:dyDescent="0.2">
      <c r="A15" s="512" t="s">
        <v>19</v>
      </c>
      <c r="B15" s="512">
        <v>27418</v>
      </c>
      <c r="C15" s="512">
        <v>308</v>
      </c>
      <c r="D15" s="512">
        <v>584</v>
      </c>
      <c r="E15" s="512">
        <v>949</v>
      </c>
      <c r="F15" s="512">
        <v>1278</v>
      </c>
      <c r="G15" s="512">
        <v>958</v>
      </c>
      <c r="H15" s="512">
        <v>968</v>
      </c>
      <c r="I15" s="512">
        <v>629</v>
      </c>
      <c r="J15" s="512">
        <v>619</v>
      </c>
      <c r="K15" s="512">
        <v>888</v>
      </c>
      <c r="L15" s="512">
        <v>631</v>
      </c>
      <c r="M15" s="512">
        <v>1982</v>
      </c>
      <c r="N15" s="512">
        <v>4452</v>
      </c>
      <c r="O15" s="512">
        <v>3962</v>
      </c>
      <c r="P15" s="512">
        <v>5880</v>
      </c>
      <c r="Q15" s="512">
        <v>1578</v>
      </c>
      <c r="R15" s="512">
        <v>801</v>
      </c>
      <c r="S15" s="512">
        <v>443</v>
      </c>
      <c r="T15" s="512">
        <v>312</v>
      </c>
      <c r="U15" s="512">
        <v>155</v>
      </c>
      <c r="V15" s="512">
        <v>41</v>
      </c>
      <c r="W15" s="18"/>
      <c r="X15" s="18"/>
      <c r="Y15" s="18"/>
      <c r="Z15" s="18"/>
      <c r="AA15" s="475"/>
    </row>
    <row r="16" spans="1:34" s="195" customFormat="1" x14ac:dyDescent="0.2">
      <c r="A16" s="512" t="s">
        <v>20</v>
      </c>
      <c r="B16" s="512">
        <v>33200</v>
      </c>
      <c r="C16" s="512">
        <v>376</v>
      </c>
      <c r="D16" s="512">
        <v>786</v>
      </c>
      <c r="E16" s="512">
        <v>1158</v>
      </c>
      <c r="F16" s="512">
        <v>1642</v>
      </c>
      <c r="G16" s="512">
        <v>1275</v>
      </c>
      <c r="H16" s="512">
        <v>1423</v>
      </c>
      <c r="I16" s="512">
        <v>964</v>
      </c>
      <c r="J16" s="512">
        <v>972</v>
      </c>
      <c r="K16" s="512">
        <v>1340</v>
      </c>
      <c r="L16" s="512">
        <v>831</v>
      </c>
      <c r="M16" s="512">
        <v>2074</v>
      </c>
      <c r="N16" s="512">
        <v>4549</v>
      </c>
      <c r="O16" s="512">
        <v>4554</v>
      </c>
      <c r="P16" s="512">
        <v>6780</v>
      </c>
      <c r="Q16" s="512">
        <v>2053</v>
      </c>
      <c r="R16" s="512">
        <v>1203</v>
      </c>
      <c r="S16" s="512">
        <v>681</v>
      </c>
      <c r="T16" s="512">
        <v>344</v>
      </c>
      <c r="U16" s="512">
        <v>154</v>
      </c>
      <c r="V16" s="512">
        <v>41</v>
      </c>
      <c r="W16" s="18"/>
      <c r="X16" s="18"/>
      <c r="Y16" s="18"/>
      <c r="Z16" s="18"/>
      <c r="AA16" s="475"/>
    </row>
    <row r="17" spans="1:34" s="195" customFormat="1" x14ac:dyDescent="0.2">
      <c r="A17" s="512" t="s">
        <v>21</v>
      </c>
      <c r="B17" s="512">
        <v>49429</v>
      </c>
      <c r="C17" s="512">
        <v>561</v>
      </c>
      <c r="D17" s="512">
        <v>1164</v>
      </c>
      <c r="E17" s="512">
        <v>1785</v>
      </c>
      <c r="F17" s="512">
        <v>2387</v>
      </c>
      <c r="G17" s="512">
        <v>1844</v>
      </c>
      <c r="H17" s="512">
        <v>1718</v>
      </c>
      <c r="I17" s="512">
        <v>1144</v>
      </c>
      <c r="J17" s="512">
        <v>1106</v>
      </c>
      <c r="K17" s="512">
        <v>1569</v>
      </c>
      <c r="L17" s="512">
        <v>1142</v>
      </c>
      <c r="M17" s="512">
        <v>3642</v>
      </c>
      <c r="N17" s="512">
        <v>8431</v>
      </c>
      <c r="O17" s="512">
        <v>6987</v>
      </c>
      <c r="P17" s="512">
        <v>9555</v>
      </c>
      <c r="Q17" s="512">
        <v>3176</v>
      </c>
      <c r="R17" s="512">
        <v>1521</v>
      </c>
      <c r="S17" s="512">
        <v>857</v>
      </c>
      <c r="T17" s="512">
        <v>500</v>
      </c>
      <c r="U17" s="512">
        <v>251</v>
      </c>
      <c r="V17" s="512">
        <v>89</v>
      </c>
      <c r="W17" s="18"/>
      <c r="X17" s="18"/>
      <c r="Y17" s="18"/>
      <c r="Z17" s="18"/>
      <c r="AA17" s="475"/>
    </row>
    <row r="18" spans="1:34" s="195" customFormat="1" x14ac:dyDescent="0.2">
      <c r="A18" s="512" t="s">
        <v>22</v>
      </c>
      <c r="B18" s="512">
        <v>50924</v>
      </c>
      <c r="C18" s="512">
        <v>630</v>
      </c>
      <c r="D18" s="512">
        <v>1160</v>
      </c>
      <c r="E18" s="512">
        <v>1891</v>
      </c>
      <c r="F18" s="512">
        <v>2659</v>
      </c>
      <c r="G18" s="512">
        <v>2071</v>
      </c>
      <c r="H18" s="512">
        <v>1889</v>
      </c>
      <c r="I18" s="512">
        <v>1143</v>
      </c>
      <c r="J18" s="512">
        <v>1020</v>
      </c>
      <c r="K18" s="512">
        <v>1341</v>
      </c>
      <c r="L18" s="512">
        <v>850</v>
      </c>
      <c r="M18" s="512">
        <v>2988</v>
      </c>
      <c r="N18" s="512">
        <v>8123</v>
      </c>
      <c r="O18" s="512">
        <v>7829</v>
      </c>
      <c r="P18" s="512">
        <v>10456</v>
      </c>
      <c r="Q18" s="512">
        <v>2872</v>
      </c>
      <c r="R18" s="512">
        <v>1476</v>
      </c>
      <c r="S18" s="512">
        <v>1006</v>
      </c>
      <c r="T18" s="512">
        <v>875</v>
      </c>
      <c r="U18" s="512">
        <v>500</v>
      </c>
      <c r="V18" s="512">
        <v>145</v>
      </c>
      <c r="W18" s="18"/>
      <c r="X18" s="18"/>
      <c r="Y18" s="18"/>
      <c r="Z18" s="18"/>
      <c r="AA18" s="475"/>
    </row>
    <row r="19" spans="1:34" s="195" customFormat="1" x14ac:dyDescent="0.2">
      <c r="A19" s="512" t="s">
        <v>23</v>
      </c>
      <c r="B19" s="512">
        <v>52668</v>
      </c>
      <c r="C19" s="512">
        <v>609</v>
      </c>
      <c r="D19" s="512">
        <v>1200</v>
      </c>
      <c r="E19" s="512">
        <v>1909</v>
      </c>
      <c r="F19" s="512">
        <v>2669</v>
      </c>
      <c r="G19" s="512">
        <v>2074</v>
      </c>
      <c r="H19" s="512">
        <v>2045</v>
      </c>
      <c r="I19" s="512">
        <v>1283</v>
      </c>
      <c r="J19" s="512">
        <v>1193</v>
      </c>
      <c r="K19" s="512">
        <v>1484</v>
      </c>
      <c r="L19" s="512">
        <v>991</v>
      </c>
      <c r="M19" s="512">
        <v>3004</v>
      </c>
      <c r="N19" s="512">
        <v>7211</v>
      </c>
      <c r="O19" s="512">
        <v>8097</v>
      </c>
      <c r="P19" s="512">
        <v>10939</v>
      </c>
      <c r="Q19" s="512">
        <v>3691</v>
      </c>
      <c r="R19" s="512">
        <v>1861</v>
      </c>
      <c r="S19" s="512">
        <v>1096</v>
      </c>
      <c r="T19" s="512">
        <v>693</v>
      </c>
      <c r="U19" s="512">
        <v>430</v>
      </c>
      <c r="V19" s="512">
        <v>189</v>
      </c>
      <c r="W19" s="18"/>
      <c r="X19" s="18"/>
      <c r="Y19" s="18"/>
      <c r="Z19" s="18"/>
      <c r="AA19" s="475"/>
      <c r="AC19" s="475"/>
      <c r="AD19" s="475"/>
      <c r="AE19" s="475"/>
      <c r="AF19" s="475"/>
      <c r="AG19" s="475"/>
      <c r="AH19" s="475"/>
    </row>
    <row r="20" spans="1:34" s="195" customFormat="1" ht="18" customHeight="1" x14ac:dyDescent="0.2">
      <c r="A20" s="512" t="s">
        <v>24</v>
      </c>
      <c r="B20" s="512">
        <v>39081</v>
      </c>
      <c r="C20" s="512">
        <v>457</v>
      </c>
      <c r="D20" s="512">
        <v>992</v>
      </c>
      <c r="E20" s="512">
        <v>1482</v>
      </c>
      <c r="F20" s="512">
        <v>2132</v>
      </c>
      <c r="G20" s="512">
        <v>1700</v>
      </c>
      <c r="H20" s="512">
        <v>1746</v>
      </c>
      <c r="I20" s="512">
        <v>1172</v>
      </c>
      <c r="J20" s="512">
        <v>1126</v>
      </c>
      <c r="K20" s="512">
        <v>1465</v>
      </c>
      <c r="L20" s="512">
        <v>959</v>
      </c>
      <c r="M20" s="512">
        <v>2318</v>
      </c>
      <c r="N20" s="512">
        <v>5762</v>
      </c>
      <c r="O20" s="512">
        <v>5617</v>
      </c>
      <c r="P20" s="512">
        <v>8157</v>
      </c>
      <c r="Q20" s="512">
        <v>2318</v>
      </c>
      <c r="R20" s="512">
        <v>944</v>
      </c>
      <c r="S20" s="512">
        <v>401</v>
      </c>
      <c r="T20" s="512">
        <v>196</v>
      </c>
      <c r="U20" s="512">
        <v>102</v>
      </c>
      <c r="V20" s="512">
        <v>35</v>
      </c>
    </row>
    <row r="21" spans="1:34" s="195" customFormat="1" x14ac:dyDescent="0.2">
      <c r="A21" s="512" t="s">
        <v>159</v>
      </c>
      <c r="B21" s="512"/>
      <c r="C21" s="512"/>
      <c r="D21" s="512"/>
      <c r="E21" s="512"/>
      <c r="F21" s="512"/>
      <c r="G21" s="512"/>
      <c r="H21" s="512"/>
      <c r="I21" s="512"/>
      <c r="J21" s="512"/>
      <c r="K21" s="512"/>
      <c r="L21" s="512"/>
      <c r="M21" s="512"/>
      <c r="N21" s="512"/>
      <c r="O21" s="512"/>
      <c r="P21" s="512"/>
      <c r="Q21" s="512"/>
      <c r="R21" s="512"/>
      <c r="S21" s="512"/>
      <c r="T21" s="512"/>
      <c r="U21" s="512"/>
      <c r="V21" s="512"/>
    </row>
    <row r="22" spans="1:34" s="195" customFormat="1" x14ac:dyDescent="0.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</row>
  </sheetData>
  <pageMargins left="0.7" right="0.7" top="0.78740157499999996" bottom="0.78740157499999996" header="0.3" footer="0.3"/>
  <pageSetup paperSize="9" fitToWidth="0" fitToHeight="0" orientation="landscape" r:id="rId1"/>
  <headerFooter>
    <oddFooter>&amp;L&amp;F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9E82D93866B4497346CB086FA131C" ma:contentTypeVersion="12" ma:contentTypeDescription="Create a new document." ma:contentTypeScope="" ma:versionID="e2332154dd2634a4b451f89b4bd945b8">
  <xsd:schema xmlns:xsd="http://www.w3.org/2001/XMLSchema" xmlns:xs="http://www.w3.org/2001/XMLSchema" xmlns:p="http://schemas.microsoft.com/office/2006/metadata/properties" xmlns:ns3="923851af-529b-4b5e-90da-7f9f5f7d9095" xmlns:ns4="3c68946b-b9fc-4c0d-9190-9e99577c9bca" targetNamespace="http://schemas.microsoft.com/office/2006/metadata/properties" ma:root="true" ma:fieldsID="4a18657d5ceb5294e861216d613cd1c1" ns3:_="" ns4:_="">
    <xsd:import namespace="923851af-529b-4b5e-90da-7f9f5f7d9095"/>
    <xsd:import namespace="3c68946b-b9fc-4c0d-9190-9e99577c9bc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3851af-529b-4b5e-90da-7f9f5f7d90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68946b-b9fc-4c0d-9190-9e99577c9bc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9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DC6431-5BDD-4FD4-B705-B687AD876EA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881471-0BEF-413B-B4C2-F620B6439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3851af-529b-4b5e-90da-7f9f5f7d9095"/>
    <ds:schemaRef ds:uri="3c68946b-b9fc-4c0d-9190-9e99577c9b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82947E-F975-4C39-8E4F-33BC003A32BB}">
  <ds:schemaRefs>
    <ds:schemaRef ds:uri="3c68946b-b9fc-4c0d-9190-9e99577c9bca"/>
    <ds:schemaRef ds:uri="http://purl.org/dc/elements/1.1/"/>
    <ds:schemaRef ds:uri="http://schemas.microsoft.com/office/2006/metadata/properties"/>
    <ds:schemaRef ds:uri="923851af-529b-4b5e-90da-7f9f5f7d909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9</vt:i4>
      </vt:variant>
      <vt:variant>
        <vt:lpstr>Navngitte områder</vt:lpstr>
      </vt:variant>
      <vt:variant>
        <vt:i4>8</vt:i4>
      </vt:variant>
    </vt:vector>
  </HeadingPairs>
  <TitlesOfParts>
    <vt:vector size="17" baseType="lpstr">
      <vt:lpstr>Tabell_2_-_2_-_Meldinger</vt:lpstr>
      <vt:lpstr>Tabell_2_-_3_-_Undersøkelser</vt:lpstr>
      <vt:lpstr>Tab_2-4-1A-tiltak_i-utenf__hj_</vt:lpstr>
      <vt:lpstr>Tab_2-4-1B-barn_-hj_tiltak</vt:lpstr>
      <vt:lpstr>Tab 2-4-2 Barn under tilt. i bv</vt:lpstr>
      <vt:lpstr>Tabell_2-4-3-Barn_i_fosterhj</vt:lpstr>
      <vt:lpstr>Tabell_2_-_5_-_Tilsyn-fost_hj_</vt:lpstr>
      <vt:lpstr>Saker behandlet av Fylkesnemda</vt:lpstr>
      <vt:lpstr>kriteriebefolkning</vt:lpstr>
      <vt:lpstr>kriteriebefolkning!Utskriftsområde</vt:lpstr>
      <vt:lpstr>'Saker behandlet av Fylkesnemda'!Utskriftsområde</vt:lpstr>
      <vt:lpstr>'Tab 2-4-2 Barn under tilt. i bv'!Utskriftsområde</vt:lpstr>
      <vt:lpstr>'Tab_2-4-1A-tiltak_i-utenf__hj_'!Utskriftsområde</vt:lpstr>
      <vt:lpstr>'Tab_2-4-1B-barn_-hj_tiltak'!Utskriftsområde</vt:lpstr>
      <vt:lpstr>'Tabell_2_-_2_-_Meldinger'!Utskriftsområde</vt:lpstr>
      <vt:lpstr>'Tabell_2_-_3_-_Undersøkelser'!Utskriftsområde</vt:lpstr>
      <vt:lpstr>'Tabell_2-4-3-Barn_i_fosterhj'!Utskriftsområde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Svein Opøien</dc:creator>
  <cp:keywords/>
  <dc:description/>
  <cp:lastModifiedBy>Elisabeth Bøe</cp:lastModifiedBy>
  <cp:revision/>
  <dcterms:created xsi:type="dcterms:W3CDTF">2003-11-04T12:39:02Z</dcterms:created>
  <dcterms:modified xsi:type="dcterms:W3CDTF">2023-03-14T13:21:08Z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ikbSavedTime">
    <vt:lpwstr>2010-05-07 13:24:46</vt:lpwstr>
  </property>
  <property fmtid="{D5CDD505-2E9C-101B-9397-08002B2CF9AE}" pid="3" name="MSIP_Label_7a2396b7-5846-48ff-8468-5f49f8ad722a_Enabled">
    <vt:lpwstr>true</vt:lpwstr>
  </property>
  <property fmtid="{D5CDD505-2E9C-101B-9397-08002B2CF9AE}" pid="4" name="MSIP_Label_7a2396b7-5846-48ff-8468-5f49f8ad722a_SetDate">
    <vt:lpwstr>2022-03-15T14:26:19Z</vt:lpwstr>
  </property>
  <property fmtid="{D5CDD505-2E9C-101B-9397-08002B2CF9AE}" pid="5" name="MSIP_Label_7a2396b7-5846-48ff-8468-5f49f8ad722a_Method">
    <vt:lpwstr>Standard</vt:lpwstr>
  </property>
  <property fmtid="{D5CDD505-2E9C-101B-9397-08002B2CF9AE}" pid="6" name="MSIP_Label_7a2396b7-5846-48ff-8468-5f49f8ad722a_Name">
    <vt:lpwstr>Lav</vt:lpwstr>
  </property>
  <property fmtid="{D5CDD505-2E9C-101B-9397-08002B2CF9AE}" pid="7" name="MSIP_Label_7a2396b7-5846-48ff-8468-5f49f8ad722a_SiteId">
    <vt:lpwstr>e6795081-6391-442e-9ab4-5e9ef74f18ea</vt:lpwstr>
  </property>
  <property fmtid="{D5CDD505-2E9C-101B-9397-08002B2CF9AE}" pid="8" name="MSIP_Label_7a2396b7-5846-48ff-8468-5f49f8ad722a_ActionId">
    <vt:lpwstr>cc06d2d5-0d46-413f-a192-32700e965c58</vt:lpwstr>
  </property>
  <property fmtid="{D5CDD505-2E9C-101B-9397-08002B2CF9AE}" pid="9" name="MSIP_Label_7a2396b7-5846-48ff-8468-5f49f8ad722a_ContentBits">
    <vt:lpwstr>0</vt:lpwstr>
  </property>
  <property fmtid="{D5CDD505-2E9C-101B-9397-08002B2CF9AE}" pid="10" name="ContentTypeId">
    <vt:lpwstr>0x010100DD69E82D93866B4497346CB086FA131C</vt:lpwstr>
  </property>
  <property fmtid="{D5CDD505-2E9C-101B-9397-08002B2CF9AE}" pid="11" name="Order">
    <vt:r8>100</vt:r8>
  </property>
</Properties>
</file>