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2/Årsstatistikk for 2022/Tabeller/Til publisering/"/>
    </mc:Choice>
  </mc:AlternateContent>
  <xr:revisionPtr revIDLastSave="0" documentId="8_{E27A0CE5-6E47-4C0D-8126-AEB6BED1B6B9}" xr6:coauthVersionLast="47" xr6:coauthVersionMax="47" xr10:uidLastSave="{00000000-0000-0000-0000-000000000000}"/>
  <bookViews>
    <workbookView xWindow="705" yWindow="3765" windowWidth="21600" windowHeight="11385" tabRatio="866" xr2:uid="{00000000-000D-0000-FFFF-FFFF00000000}"/>
  </bookViews>
  <sheets>
    <sheet name="Tab_2-B-1-A1-A6-Foreb_h_-åv_" sheetId="20" r:id="rId1"/>
    <sheet name="2-B-1C K fritidsklubber" sheetId="21" r:id="rId2"/>
    <sheet name="kriteriebefolkning" sheetId="11" r:id="rId3"/>
  </sheets>
  <externalReferences>
    <externalReference r:id="rId4"/>
  </externalReferences>
  <definedNames>
    <definedName name="tall1">'[1]MAL2T-2003B_XLS'!$G$7:$G$731</definedName>
    <definedName name="_xlnm.Print_Area" localSheetId="2">kriteriebefolkning!$A$1:$U$23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6" i="21" l="1"/>
  <c r="F146" i="21"/>
  <c r="E146" i="21"/>
  <c r="D146" i="21"/>
  <c r="C146" i="21"/>
  <c r="G116" i="21"/>
  <c r="F116" i="21"/>
  <c r="E116" i="21"/>
  <c r="D116" i="21"/>
  <c r="C116" i="21"/>
  <c r="G86" i="21"/>
  <c r="F86" i="21"/>
  <c r="E86" i="21"/>
  <c r="D86" i="21"/>
  <c r="C86" i="21"/>
  <c r="G56" i="21"/>
  <c r="F56" i="21"/>
  <c r="E56" i="21"/>
  <c r="D56" i="21"/>
  <c r="C56" i="21"/>
  <c r="G27" i="21"/>
  <c r="F27" i="21"/>
  <c r="E27" i="21"/>
  <c r="D27" i="21"/>
  <c r="C27" i="21"/>
  <c r="A8" i="21"/>
  <c r="A7" i="21"/>
  <c r="A6" i="21"/>
  <c r="A5" i="21"/>
  <c r="A4" i="21"/>
  <c r="K35" i="20" l="1"/>
  <c r="L35" i="20" s="1"/>
  <c r="K36" i="20"/>
  <c r="L36" i="20" s="1"/>
  <c r="C60" i="20" l="1"/>
  <c r="D60" i="20"/>
  <c r="E60" i="20"/>
  <c r="F60" i="20"/>
  <c r="G60" i="20"/>
  <c r="H60" i="20"/>
  <c r="D17" i="20" l="1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H90" i="20"/>
  <c r="G90" i="20"/>
  <c r="F90" i="20"/>
  <c r="E90" i="20"/>
  <c r="D90" i="20"/>
  <c r="C90" i="20"/>
  <c r="I89" i="20"/>
  <c r="I88" i="20"/>
  <c r="I87" i="20"/>
  <c r="I86" i="20"/>
  <c r="I85" i="20"/>
  <c r="I84" i="20"/>
  <c r="I83" i="20"/>
  <c r="I82" i="20"/>
  <c r="I81" i="20"/>
  <c r="I80" i="20"/>
  <c r="I79" i="20"/>
  <c r="I78" i="20"/>
  <c r="I77" i="20"/>
  <c r="I76" i="20"/>
  <c r="I75" i="20"/>
  <c r="I90" i="20" l="1"/>
  <c r="K90" i="20" s="1"/>
  <c r="L90" i="20" s="1"/>
  <c r="A10" i="20" l="1"/>
  <c r="A9" i="20"/>
  <c r="A8" i="20"/>
  <c r="A7" i="20"/>
  <c r="A6" i="20"/>
  <c r="A5" i="20"/>
  <c r="A4" i="20"/>
  <c r="I59" i="20" l="1"/>
  <c r="I55" i="20"/>
  <c r="I47" i="20"/>
  <c r="I51" i="20"/>
  <c r="D118" i="20"/>
  <c r="H118" i="20"/>
  <c r="I106" i="20"/>
  <c r="I110" i="20"/>
  <c r="I114" i="20"/>
  <c r="C147" i="20"/>
  <c r="G147" i="20"/>
  <c r="F179" i="20"/>
  <c r="I165" i="20"/>
  <c r="I169" i="20"/>
  <c r="I173" i="20"/>
  <c r="E210" i="20"/>
  <c r="I197" i="20"/>
  <c r="I201" i="20"/>
  <c r="I205" i="20"/>
  <c r="I209" i="20"/>
  <c r="C118" i="20"/>
  <c r="G118" i="20"/>
  <c r="I107" i="20"/>
  <c r="I111" i="20"/>
  <c r="I115" i="20"/>
  <c r="F147" i="20"/>
  <c r="I133" i="20"/>
  <c r="I137" i="20"/>
  <c r="I141" i="20"/>
  <c r="I145" i="20"/>
  <c r="E179" i="20"/>
  <c r="I170" i="20"/>
  <c r="I174" i="20"/>
  <c r="I178" i="20"/>
  <c r="D210" i="20"/>
  <c r="H210" i="20"/>
  <c r="I198" i="20"/>
  <c r="I202" i="20"/>
  <c r="I48" i="20"/>
  <c r="I52" i="20"/>
  <c r="I49" i="20"/>
  <c r="I53" i="20"/>
  <c r="I57" i="20"/>
  <c r="F118" i="20"/>
  <c r="I104" i="20"/>
  <c r="I108" i="20"/>
  <c r="I112" i="20"/>
  <c r="I116" i="20"/>
  <c r="E147" i="20"/>
  <c r="I134" i="20"/>
  <c r="I138" i="20"/>
  <c r="I142" i="20"/>
  <c r="I146" i="20"/>
  <c r="D179" i="20"/>
  <c r="H179" i="20"/>
  <c r="I167" i="20"/>
  <c r="I171" i="20"/>
  <c r="I175" i="20"/>
  <c r="C210" i="20"/>
  <c r="G210" i="20"/>
  <c r="I199" i="20"/>
  <c r="I203" i="20"/>
  <c r="I207" i="20"/>
  <c r="I56" i="20"/>
  <c r="I46" i="20"/>
  <c r="I50" i="20"/>
  <c r="I54" i="20"/>
  <c r="I58" i="20"/>
  <c r="E118" i="20"/>
  <c r="I105" i="20"/>
  <c r="I109" i="20"/>
  <c r="I113" i="20"/>
  <c r="I117" i="20"/>
  <c r="D147" i="20"/>
  <c r="H147" i="20"/>
  <c r="I135" i="20"/>
  <c r="I139" i="20"/>
  <c r="I143" i="20"/>
  <c r="C179" i="20"/>
  <c r="G179" i="20"/>
  <c r="I168" i="20"/>
  <c r="I172" i="20"/>
  <c r="I176" i="20"/>
  <c r="F210" i="20"/>
  <c r="I196" i="20"/>
  <c r="I200" i="20"/>
  <c r="I204" i="20"/>
  <c r="I208" i="20"/>
  <c r="I136" i="20"/>
  <c r="I140" i="20"/>
  <c r="I144" i="20"/>
  <c r="I177" i="20"/>
  <c r="I166" i="20"/>
  <c r="I206" i="20"/>
  <c r="I45" i="20"/>
  <c r="I103" i="20"/>
  <c r="I132" i="20"/>
  <c r="I164" i="20"/>
  <c r="I195" i="20"/>
  <c r="I60" i="20" l="1"/>
  <c r="K60" i="20" s="1"/>
  <c r="L60" i="20" s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I179" i="20"/>
  <c r="K179" i="20" s="1"/>
  <c r="L179" i="20" s="1"/>
  <c r="I147" i="20"/>
  <c r="K147" i="20" s="1"/>
  <c r="L147" i="20" s="1"/>
  <c r="C31" i="20"/>
  <c r="E31" i="20"/>
  <c r="I210" i="20"/>
  <c r="K210" i="20" s="1"/>
  <c r="L210" i="20" s="1"/>
  <c r="P31" i="20"/>
  <c r="I118" i="20"/>
  <c r="K118" i="20" s="1"/>
  <c r="L118" i="20" s="1"/>
  <c r="Q31" i="20"/>
  <c r="I31" i="20" l="1"/>
  <c r="K31" i="20" s="1"/>
  <c r="L31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A14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5" authorId="0" shapeId="0" xr:uid="{00000000-0006-0000-0000-000005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75" authorId="0" shapeId="0" xr:uid="{00000000-0006-0000-0000-000006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03" authorId="0" shapeId="0" xr:uid="{00000000-0006-0000-0000-000007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32" authorId="0" shapeId="0" xr:uid="{00000000-0006-0000-0000-000008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64" authorId="0" shapeId="0" xr:uid="{00000000-0006-0000-0000-000009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95" authorId="0" shapeId="0" xr:uid="{00000000-0006-0000-0000-00000A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9" authorId="0" shapeId="0" xr:uid="{00000000-0006-0000-0200-000001000000}">
      <text>
        <r>
          <rPr>
            <sz val="10"/>
            <rFont val="Arial"/>
            <family val="2"/>
          </rPr>
          <t xml:space="preserve">tekst
</t>
        </r>
      </text>
    </comment>
    <comment ref="A11" authorId="0" shapeId="0" xr:uid="{00000000-0006-0000-0200-000002000000}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<sst xmlns="http://schemas.openxmlformats.org/spreadsheetml/2006/main" count="531" uniqueCount="99">
  <si>
    <t>Kun årsstatistikk</t>
  </si>
  <si>
    <t>Dette arket inneholder:</t>
  </si>
  <si>
    <t xml:space="preserve"> </t>
  </si>
  <si>
    <t>Tabell 2-C-1-A1 - Sum personellinnsats innen helsestasjons- og skolehelsetjeneste - timeverk pr. uke</t>
  </si>
  <si>
    <t>Tabell 2-B-1-B - Helsestasjon for ungdom</t>
  </si>
  <si>
    <t>Nr.</t>
  </si>
  <si>
    <t>Navn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</si>
  <si>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</si>
  <si>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</si>
  <si>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</si>
  <si>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</si>
  <si>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</si>
  <si>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</si>
  <si>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</si>
  <si>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Antall konsultasjoner i løpet av året</t>
  </si>
  <si>
    <t>Antall ungdommer benyttet tjenesten i løpet av året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</si>
  <si>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</si>
  <si>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</si>
  <si>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</si>
  <si>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</si>
  <si>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</si>
  <si>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</si>
  <si>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</si>
  <si>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</si>
  <si>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</si>
  <si>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</si>
  <si>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</si>
  <si>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Stovner 1)</t>
  </si>
  <si>
    <t>Bydel Alna</t>
  </si>
  <si>
    <t>Timer pr årsverk SSB</t>
  </si>
  <si>
    <t>Bydel Alna 1)</t>
  </si>
  <si>
    <t>Bydel Østensjø</t>
  </si>
  <si>
    <t>Bydel Nordstrand</t>
  </si>
  <si>
    <t>Bydel Søndre Nordstrand</t>
  </si>
  <si>
    <t xml:space="preserve">Timer pr år </t>
  </si>
  <si>
    <t>Årsverk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</si>
  <si>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</si>
  <si>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</si>
  <si>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</si>
  <si>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</si>
  <si>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</si>
  <si>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</si>
  <si>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</si>
  <si>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</si>
  <si>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</si>
  <si>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*) Med minimum 3-årig høyskoleutdanning</t>
  </si>
  <si>
    <t>1) Bydelene Stovner og Alna har ikke levert tall pga utfordringer med registreringssystemet.</t>
  </si>
  <si>
    <t>**) Sekretær, hjelpepleier, assistent m.v.</t>
  </si>
  <si>
    <t>Tabell 2-B-1-A2 - Sum personellinnsats- helsestasjonstjeneste til gravide og barn 0 - 5 år - timeverk pr. uke</t>
  </si>
  <si>
    <t>Timer pr år</t>
  </si>
  <si>
    <t>Tabell 2-B-1-A3 - Sum personellinnsats- skolehelsetjeneste i barnetrinnet - timeverk pr. uke</t>
  </si>
  <si>
    <t>Tabell 2-B-1-A3 - Sum personellinnsats- skolehelsetjeneste i ungdomstrinnet - timeverk pr. uke</t>
  </si>
  <si>
    <t xml:space="preserve">        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</si>
  <si>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</si>
  <si>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</si>
  <si>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</si>
  <si>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 xml:space="preserve">      </t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</si>
  <si>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</si>
  <si>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</si>
  <si>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</si>
  <si>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</si>
  <si>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</si>
  <si>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</si>
  <si>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</si>
  <si>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</si>
  <si>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</si>
  <si>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</si>
  <si>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</si>
  <si>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t>Kriteriebefolkningen i bydelene etter alder per 1.1.2022</t>
  </si>
  <si>
    <t> 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</si>
  <si>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</si>
  <si>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</si>
  <si>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</si>
  <si>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</si>
  <si>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</si>
  <si>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</si>
  <si>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</si>
  <si>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</si>
  <si>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</si>
  <si>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</si>
  <si>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</si>
  <si>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</si>
  <si>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</si>
  <si>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</si>
  <si>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</si>
  <si>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</si>
  <si>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</si>
  <si>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</si>
  <si>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</si>
  <si>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</si>
  <si>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</si>
  <si>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</si>
  <si>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</si>
  <si>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geografi</t>
  </si>
  <si>
    <t>Oslo i alt</t>
  </si>
  <si>
    <t>Bydel St.Hanshaugen</t>
  </si>
  <si>
    <t>Kilde: Oslo kommunes statistikkbank- Folkemengden etter administrativ bydel og alder</t>
  </si>
  <si>
    <t>SUM 2022</t>
  </si>
  <si>
    <t>Kriteriebefolkning per 01.01.2023 vil foreligge april/mai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</si>
</sst>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&quot; &quot;%"/>
    <numFmt numFmtId="166" formatCode="#,##0;&quot;-&quot;#,##0"/>
    <numFmt numFmtId="167" formatCode="&quot; &quot;#,##0.00&quot; &quot;;&quot; (&quot;#,##0.00&quot;)&quot;;&quot; -&quot;00&quot; &quot;;&quot; &quot;@&quot; &quot;"/>
    <numFmt numFmtId="168" formatCode="_(* #,##0.00_);_(* \(#,##0.00\);_(* &quot;-&quot;??_);_(@_)"/>
    <numFmt numFmtId="169" formatCode="0%"/>
    <numFmt numFmtId="170" formatCode="#,##0.0"/>
  </numFmts>
  <fonts count="2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8"/>
      <color rgb="FF000000"/>
      <name val="Arial"/>
      <family val="2"/>
    </font>
    <font>
      <sz val="9"/>
      <name val="Arial"/>
      <family val="2"/>
    </font>
    <font>
      <sz val="10"/>
      <color indexed="12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5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25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165" fontId="5" fillId="0" borderId="0" applyFont="0" applyFill="0" applyBorder="0" applyAlignment="0" applyProtection="0"/>
    <xf numFmtId="0" fontId="6" fillId="0" borderId="0" applyNumberFormat="0" applyBorder="0" applyProtection="0"/>
    <xf numFmtId="166" fontId="5" fillId="0" borderId="0" applyFont="0" applyFill="0" applyBorder="0" applyAlignment="0" applyProtection="0"/>
    <xf numFmtId="0" fontId="4" fillId="0" borderId="0"/>
    <xf numFmtId="167" fontId="5" fillId="0" borderId="0" applyFont="0" applyFill="0" applyBorder="0" applyAlignment="0" applyProtection="0"/>
    <xf numFmtId="0" fontId="3" fillId="0" borderId="0"/>
    <xf numFmtId="0" fontId="12" fillId="0" borderId="0"/>
    <xf numFmtId="9" fontId="12" fillId="0" borderId="0" applyFont="0" applyFill="0" applyBorder="0" applyAlignment="0" applyProtection="0"/>
    <xf numFmtId="0" fontId="15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0" borderId="0"/>
    <xf numFmtId="169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9" fontId="1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1" fillId="0" borderId="0" applyFont="0" applyFill="0" applyBorder="0" applyAlignment="0" applyProtection="0"/>
  </cellStyleXfs>
  <cellXfs count="117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wrapText="1"/>
    </xf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wrapText="1"/>
    </xf>
    <xf numFmtId="3" fontId="8" fillId="0" borderId="0" xfId="0" applyNumberFormat="1" applyFont="1"/>
    <xf numFmtId="3" fontId="8" fillId="0" borderId="12" xfId="0" applyNumberFormat="1" applyFont="1" applyBorder="1" applyAlignment="1">
      <alignment horizontal="center" wrapText="1"/>
    </xf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left"/>
    </xf>
    <xf numFmtId="3" fontId="7" fillId="3" borderId="0" xfId="0" applyNumberFormat="1" applyFont="1" applyFill="1"/>
    <xf numFmtId="3" fontId="13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8" fillId="0" borderId="11" xfId="0" applyNumberFormat="1" applyFont="1" applyBorder="1" applyAlignment="1">
      <alignment horizontal="center" wrapText="1"/>
    </xf>
    <xf numFmtId="3" fontId="7" fillId="0" borderId="18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8" fillId="0" borderId="14" xfId="0" applyNumberFormat="1" applyFont="1" applyBorder="1" applyAlignment="1">
      <alignment horizontal="center"/>
    </xf>
    <xf numFmtId="3" fontId="8" fillId="0" borderId="15" xfId="0" applyNumberFormat="1" applyFont="1" applyBorder="1"/>
    <xf numFmtId="3" fontId="8" fillId="0" borderId="16" xfId="0" applyNumberFormat="1" applyFont="1" applyBorder="1"/>
    <xf numFmtId="3" fontId="7" fillId="0" borderId="25" xfId="0" applyNumberFormat="1" applyFont="1" applyBorder="1"/>
    <xf numFmtId="3" fontId="7" fillId="0" borderId="13" xfId="0" applyNumberFormat="1" applyFont="1" applyBorder="1"/>
    <xf numFmtId="3" fontId="7" fillId="0" borderId="33" xfId="0" applyNumberFormat="1" applyFont="1" applyBorder="1" applyAlignment="1">
      <alignment horizontal="center"/>
    </xf>
    <xf numFmtId="3" fontId="7" fillId="0" borderId="22" xfId="0" applyNumberFormat="1" applyFont="1" applyBorder="1"/>
    <xf numFmtId="3" fontId="7" fillId="0" borderId="34" xfId="0" applyNumberFormat="1" applyFont="1" applyBorder="1"/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wrapText="1"/>
    </xf>
    <xf numFmtId="3" fontId="8" fillId="0" borderId="14" xfId="0" applyNumberFormat="1" applyFont="1" applyBorder="1"/>
    <xf numFmtId="3" fontId="7" fillId="0" borderId="33" xfId="0" applyNumberFormat="1" applyFont="1" applyBorder="1"/>
    <xf numFmtId="3" fontId="7" fillId="0" borderId="42" xfId="0" applyNumberFormat="1" applyFont="1" applyBorder="1"/>
    <xf numFmtId="3" fontId="7" fillId="0" borderId="43" xfId="0" applyNumberFormat="1" applyFont="1" applyBorder="1"/>
    <xf numFmtId="3" fontId="7" fillId="0" borderId="45" xfId="0" applyNumberFormat="1" applyFont="1" applyBorder="1"/>
    <xf numFmtId="3" fontId="7" fillId="0" borderId="42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wrapText="1"/>
    </xf>
    <xf numFmtId="3" fontId="7" fillId="0" borderId="39" xfId="0" applyNumberFormat="1" applyFont="1" applyBorder="1" applyAlignment="1">
      <alignment wrapText="1"/>
    </xf>
    <xf numFmtId="3" fontId="7" fillId="0" borderId="47" xfId="0" applyNumberFormat="1" applyFont="1" applyBorder="1" applyAlignment="1">
      <alignment wrapText="1"/>
    </xf>
    <xf numFmtId="3" fontId="8" fillId="0" borderId="40" xfId="0" applyNumberFormat="1" applyFont="1" applyBorder="1"/>
    <xf numFmtId="3" fontId="7" fillId="0" borderId="41" xfId="0" applyNumberFormat="1" applyFont="1" applyBorder="1"/>
    <xf numFmtId="3" fontId="7" fillId="0" borderId="44" xfId="0" applyNumberFormat="1" applyFont="1" applyBorder="1"/>
    <xf numFmtId="3" fontId="7" fillId="0" borderId="46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wrapText="1"/>
    </xf>
    <xf numFmtId="3" fontId="20" fillId="0" borderId="0" xfId="0" applyNumberFormat="1" applyFont="1"/>
    <xf numFmtId="3" fontId="7" fillId="4" borderId="23" xfId="0" applyNumberFormat="1" applyFont="1" applyFill="1" applyBorder="1"/>
    <xf numFmtId="3" fontId="7" fillId="4" borderId="26" xfId="0" applyNumberFormat="1" applyFont="1" applyFill="1" applyBorder="1"/>
    <xf numFmtId="3" fontId="7" fillId="4" borderId="27" xfId="0" applyNumberFormat="1" applyFont="1" applyFill="1" applyBorder="1"/>
    <xf numFmtId="3" fontId="7" fillId="4" borderId="28" xfId="0" applyNumberFormat="1" applyFont="1" applyFill="1" applyBorder="1"/>
    <xf numFmtId="3" fontId="7" fillId="4" borderId="7" xfId="0" applyNumberFormat="1" applyFont="1" applyFill="1" applyBorder="1"/>
    <xf numFmtId="3" fontId="7" fillId="4" borderId="24" xfId="0" applyNumberFormat="1" applyFont="1" applyFill="1" applyBorder="1"/>
    <xf numFmtId="3" fontId="7" fillId="4" borderId="8" xfId="0" applyNumberFormat="1" applyFont="1" applyFill="1" applyBorder="1"/>
    <xf numFmtId="3" fontId="7" fillId="4" borderId="29" xfId="0" applyNumberFormat="1" applyFont="1" applyFill="1" applyBorder="1"/>
    <xf numFmtId="3" fontId="7" fillId="4" borderId="9" xfId="0" applyNumberFormat="1" applyFont="1" applyFill="1" applyBorder="1"/>
    <xf numFmtId="3" fontId="7" fillId="4" borderId="30" xfId="0" applyNumberFormat="1" applyFont="1" applyFill="1" applyBorder="1"/>
    <xf numFmtId="3" fontId="7" fillId="4" borderId="10" xfId="0" applyNumberFormat="1" applyFont="1" applyFill="1" applyBorder="1"/>
    <xf numFmtId="3" fontId="7" fillId="4" borderId="31" xfId="0" applyNumberFormat="1" applyFont="1" applyFill="1" applyBorder="1"/>
    <xf numFmtId="3" fontId="8" fillId="0" borderId="33" xfId="0" applyNumberFormat="1" applyFont="1" applyBorder="1"/>
    <xf numFmtId="3" fontId="7" fillId="0" borderId="17" xfId="0" applyNumberFormat="1" applyFont="1" applyBorder="1"/>
    <xf numFmtId="3" fontId="7" fillId="0" borderId="19" xfId="0" applyNumberFormat="1" applyFont="1" applyBorder="1"/>
    <xf numFmtId="3" fontId="7" fillId="0" borderId="50" xfId="0" applyNumberFormat="1" applyFont="1" applyBorder="1"/>
    <xf numFmtId="3" fontId="8" fillId="0" borderId="48" xfId="0" applyNumberFormat="1" applyFont="1" applyBorder="1" applyAlignment="1">
      <alignment wrapText="1"/>
    </xf>
    <xf numFmtId="3" fontId="8" fillId="0" borderId="49" xfId="0" applyNumberFormat="1" applyFont="1" applyBorder="1"/>
    <xf numFmtId="3" fontId="7" fillId="0" borderId="35" xfId="0" applyNumberFormat="1" applyFont="1" applyBorder="1" applyAlignment="1">
      <alignment horizontal="center"/>
    </xf>
    <xf numFmtId="3" fontId="7" fillId="0" borderId="51" xfId="0" applyNumberFormat="1" applyFont="1" applyBorder="1"/>
    <xf numFmtId="170" fontId="8" fillId="0" borderId="0" xfId="0" applyNumberFormat="1" applyFont="1"/>
    <xf numFmtId="170" fontId="7" fillId="0" borderId="0" xfId="0" applyNumberFormat="1" applyFont="1"/>
    <xf numFmtId="3" fontId="8" fillId="0" borderId="22" xfId="0" applyNumberFormat="1" applyFont="1" applyBorder="1"/>
    <xf numFmtId="3" fontId="8" fillId="0" borderId="34" xfId="0" applyNumberFormat="1" applyFont="1" applyBorder="1"/>
    <xf numFmtId="3" fontId="8" fillId="0" borderId="41" xfId="0" applyNumberFormat="1" applyFont="1" applyBorder="1"/>
    <xf numFmtId="3" fontId="7" fillId="0" borderId="49" xfId="0" applyNumberFormat="1" applyFont="1" applyBorder="1"/>
    <xf numFmtId="3" fontId="8" fillId="0" borderId="52" xfId="0" applyNumberFormat="1" applyFont="1" applyBorder="1" applyAlignment="1">
      <alignment horizontal="center" wrapText="1"/>
    </xf>
    <xf numFmtId="3" fontId="8" fillId="0" borderId="53" xfId="0" applyNumberFormat="1" applyFont="1" applyBorder="1" applyAlignment="1">
      <alignment horizontal="center" wrapText="1"/>
    </xf>
    <xf numFmtId="3" fontId="8" fillId="0" borderId="54" xfId="0" applyNumberFormat="1" applyFont="1" applyBorder="1" applyAlignment="1">
      <alignment horizontal="center" wrapText="1"/>
    </xf>
    <xf numFmtId="3" fontId="8" fillId="0" borderId="55" xfId="0" applyNumberFormat="1" applyFont="1" applyBorder="1" applyAlignment="1">
      <alignment horizontal="center" wrapText="1"/>
    </xf>
    <xf numFmtId="3" fontId="7" fillId="0" borderId="48" xfId="0" applyNumberFormat="1" applyFont="1" applyBorder="1" applyAlignment="1">
      <alignment wrapText="1"/>
    </xf>
    <xf numFmtId="3" fontId="8" fillId="0" borderId="15" xfId="0" applyNumberFormat="1" applyFont="1" applyBorder="1" applyAlignment="1">
      <alignment wrapText="1"/>
    </xf>
    <xf numFmtId="0" fontId="22" fillId="0" borderId="0" xfId="0" applyFont="1"/>
    <xf numFmtId="3" fontId="7" fillId="0" borderId="22" xfId="0" applyNumberFormat="1" applyFont="1" applyBorder="1" applyAlignment="1">
      <alignment wrapText="1"/>
    </xf>
    <xf numFmtId="3" fontId="7" fillId="0" borderId="43" xfId="0" applyNumberFormat="1" applyFont="1" applyBorder="1" applyAlignment="1">
      <alignment wrapText="1"/>
    </xf>
    <xf numFmtId="0" fontId="12" fillId="0" borderId="0" xfId="0" applyFont="1" applyFill="1" applyBorder="1" applyAlignment="1"/>
    <xf numFmtId="0" fontId="21" fillId="0" borderId="0" xfId="0" applyFont="1" applyFill="1" applyBorder="1" applyAlignment="1"/>
    <xf numFmtId="0" fontId="0" fillId="0" borderId="0" xfId="0" applyFont="1" applyFill="1" applyBorder="1" applyAlignment="1"/>
    <xf numFmtId="0" fontId="24" fillId="0" borderId="0" xfId="0" applyFont="1" applyFill="1" applyBorder="1" applyAlignment="1"/>
    <xf numFmtId="0" fontId="0" fillId="0" borderId="0" xfId="0" applyFont="1" applyFill="1" applyAlignment="1"/>
    <xf numFmtId="3" fontId="12" fillId="0" borderId="0" xfId="0" applyNumberFormat="1" applyFont="1" applyFill="1" applyBorder="1" applyAlignment="1"/>
    <xf numFmtId="10" fontId="12" fillId="0" borderId="0" xfId="0" applyNumberFormat="1" applyFont="1" applyFill="1" applyBorder="1" applyAlignment="1"/>
    <xf numFmtId="3" fontId="15" fillId="0" borderId="13" xfId="0" applyNumberFormat="1" applyFont="1" applyBorder="1" applyAlignment="1">
      <alignment horizontal="right"/>
    </xf>
    <xf numFmtId="3" fontId="15" fillId="0" borderId="14" xfId="0" applyNumberFormat="1" applyFont="1" applyBorder="1" applyAlignment="1">
      <alignment horizontal="right"/>
    </xf>
    <xf numFmtId="3" fontId="15" fillId="0" borderId="15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15" fillId="0" borderId="19" xfId="0" applyNumberFormat="1" applyFont="1" applyBorder="1" applyAlignment="1">
      <alignment horizontal="right"/>
    </xf>
    <xf numFmtId="3" fontId="15" fillId="0" borderId="20" xfId="0" applyNumberFormat="1" applyFont="1" applyBorder="1" applyAlignment="1">
      <alignment horizontal="right"/>
    </xf>
    <xf numFmtId="3" fontId="15" fillId="0" borderId="21" xfId="0" applyNumberFormat="1" applyFont="1" applyBorder="1" applyAlignment="1">
      <alignment horizontal="right"/>
    </xf>
    <xf numFmtId="0" fontId="0" fillId="0" borderId="13" xfId="0" applyBorder="1"/>
    <xf numFmtId="0" fontId="0" fillId="0" borderId="17" xfId="0" applyBorder="1"/>
    <xf numFmtId="0" fontId="0" fillId="0" borderId="18" xfId="0" applyBorder="1"/>
    <xf numFmtId="1" fontId="0" fillId="0" borderId="13" xfId="0" applyNumberFormat="1" applyBorder="1"/>
    <xf numFmtId="0" fontId="12" fillId="4" borderId="0" xfId="0" applyFont="1" applyFill="1" applyBorder="1" applyAlignment="1"/>
    <xf numFmtId="0" fontId="25" fillId="0" borderId="0" xfId="0" applyFont="1" applyFill="1" applyBorder="1" applyAlignment="1"/>
    <xf numFmtId="0" fontId="25" fillId="0" borderId="0" xfId="0" applyFont="1" applyFill="1" applyAlignment="1"/>
    <xf numFmtId="0" fontId="25" fillId="5" borderId="0" xfId="0" applyFont="1" applyFill="1" applyBorder="1" applyAlignment="1"/>
    <xf numFmtId="0" fontId="26" fillId="5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Fill="1" applyBorder="1" applyAlignment="1"/>
    <xf numFmtId="0" fontId="23" fillId="4" borderId="0" xfId="0" applyFont="1" applyFill="1" applyBorder="1" applyAlignment="1"/>
  </cellXfs>
  <cellStyles count="225">
    <cellStyle name="Hyperkobling 2" xfId="37" xr:uid="{00000000-0005-0000-0000-000000000000}"/>
    <cellStyle name="Komma" xfId="1" builtinId="3" customBuiltin="1"/>
    <cellStyle name="Komma 2" xfId="13" xr:uid="{00000000-0005-0000-0000-000002000000}"/>
    <cellStyle name="Komma 3" xfId="18" xr:uid="{00000000-0005-0000-0000-000003000000}"/>
    <cellStyle name="Normal" xfId="0" builtinId="0" customBuiltin="1"/>
    <cellStyle name="Normal 10" xfId="44" xr:uid="{00000000-0005-0000-0000-000005000000}"/>
    <cellStyle name="Normal 10 2" xfId="112" xr:uid="{00000000-0005-0000-0000-000006000000}"/>
    <cellStyle name="Normal 10 3" xfId="120" xr:uid="{00000000-0005-0000-0000-000007000000}"/>
    <cellStyle name="Normal 10 3 2" xfId="53" xr:uid="{00000000-0005-0000-0000-000008000000}"/>
    <cellStyle name="Normal 10 3 2 2" xfId="223" xr:uid="{00000000-0005-0000-0000-000009000000}"/>
    <cellStyle name="Normal 10 4" xfId="88" xr:uid="{00000000-0005-0000-0000-00000A000000}"/>
    <cellStyle name="Normal 10 4 2" xfId="188" xr:uid="{00000000-0005-0000-0000-00000B000000}"/>
    <cellStyle name="Normal 10 5" xfId="54" xr:uid="{00000000-0005-0000-0000-00000C000000}"/>
    <cellStyle name="Normal 11" xfId="9" xr:uid="{00000000-0005-0000-0000-00000D000000}"/>
    <cellStyle name="Normal 11 2" xfId="82" xr:uid="{00000000-0005-0000-0000-00000E000000}"/>
    <cellStyle name="Normal 11 3" xfId="70" xr:uid="{00000000-0005-0000-0000-00000F000000}"/>
    <cellStyle name="Normal 12" xfId="52" xr:uid="{00000000-0005-0000-0000-000010000000}"/>
    <cellStyle name="Normal 13" xfId="160" xr:uid="{00000000-0005-0000-0000-000011000000}"/>
    <cellStyle name="Normal 2" xfId="3" xr:uid="{00000000-0005-0000-0000-000012000000}"/>
    <cellStyle name="Normal 2 2" xfId="38" xr:uid="{00000000-0005-0000-0000-000013000000}"/>
    <cellStyle name="Normal 2 2 2" xfId="95" xr:uid="{00000000-0005-0000-0000-000014000000}"/>
    <cellStyle name="Normal 2 2 3" xfId="72" xr:uid="{00000000-0005-0000-0000-000015000000}"/>
    <cellStyle name="Normal 2 2 4" xfId="175" xr:uid="{00000000-0005-0000-0000-000016000000}"/>
    <cellStyle name="Normal 2 3" xfId="15" xr:uid="{00000000-0005-0000-0000-000017000000}"/>
    <cellStyle name="Normal 2 3 2" xfId="94" xr:uid="{00000000-0005-0000-0000-000018000000}"/>
    <cellStyle name="Normal 2 4" xfId="102" xr:uid="{00000000-0005-0000-0000-000019000000}"/>
    <cellStyle name="Normal 3" xfId="7" xr:uid="{00000000-0005-0000-0000-00001A000000}"/>
    <cellStyle name="Normal 3 2" xfId="19" xr:uid="{00000000-0005-0000-0000-00001B000000}"/>
    <cellStyle name="Normal 3 2 2" xfId="104" xr:uid="{00000000-0005-0000-0000-00001C000000}"/>
    <cellStyle name="Normal 3 2 3" xfId="84" xr:uid="{00000000-0005-0000-0000-00001D000000}"/>
    <cellStyle name="Normal 3 2 3 2" xfId="185" xr:uid="{00000000-0005-0000-0000-00001E000000}"/>
    <cellStyle name="Normal 3 3" xfId="10" xr:uid="{00000000-0005-0000-0000-00001F000000}"/>
    <cellStyle name="Normal 3 3 2" xfId="92" xr:uid="{00000000-0005-0000-0000-000020000000}"/>
    <cellStyle name="Normal 3 4" xfId="51" xr:uid="{00000000-0005-0000-0000-000021000000}"/>
    <cellStyle name="Normal 3 4 2" xfId="101" xr:uid="{00000000-0005-0000-0000-000022000000}"/>
    <cellStyle name="Normal 3 4 3" xfId="152" xr:uid="{00000000-0005-0000-0000-000023000000}"/>
    <cellStyle name="Normal 3 5" xfId="113" xr:uid="{00000000-0005-0000-0000-000024000000}"/>
    <cellStyle name="Normal 3 5 2" xfId="153" xr:uid="{00000000-0005-0000-0000-000025000000}"/>
    <cellStyle name="Normal 3 5 2 2" xfId="216" xr:uid="{00000000-0005-0000-0000-000026000000}"/>
    <cellStyle name="Normal 3 6" xfId="81" xr:uid="{00000000-0005-0000-0000-000027000000}"/>
    <cellStyle name="Normal 3 6 2" xfId="183" xr:uid="{00000000-0005-0000-0000-000028000000}"/>
    <cellStyle name="Normal 3 7" xfId="157" xr:uid="{00000000-0005-0000-0000-000029000000}"/>
    <cellStyle name="Normal 4" xfId="20" xr:uid="{00000000-0005-0000-0000-00002A000000}"/>
    <cellStyle name="Normal 4 10" xfId="55" xr:uid="{00000000-0005-0000-0000-00002B000000}"/>
    <cellStyle name="Normal 4 11" xfId="161" xr:uid="{00000000-0005-0000-0000-00002C000000}"/>
    <cellStyle name="Normal 4 2" xfId="22" xr:uid="{00000000-0005-0000-0000-00002D000000}"/>
    <cellStyle name="Normal 4 2 2" xfId="30" xr:uid="{00000000-0005-0000-0000-00002E000000}"/>
    <cellStyle name="Normal 4 2 2 2" xfId="139" xr:uid="{00000000-0005-0000-0000-00002F000000}"/>
    <cellStyle name="Normal 4 2 2 2 2" xfId="210" xr:uid="{00000000-0005-0000-0000-000030000000}"/>
    <cellStyle name="Normal 4 2 2 3" xfId="64" xr:uid="{00000000-0005-0000-0000-000031000000}"/>
    <cellStyle name="Normal 4 2 2 4" xfId="169" xr:uid="{00000000-0005-0000-0000-000032000000}"/>
    <cellStyle name="Normal 4 2 3" xfId="34" xr:uid="{00000000-0005-0000-0000-000033000000}"/>
    <cellStyle name="Normal 4 2 3 2" xfId="68" xr:uid="{00000000-0005-0000-0000-000034000000}"/>
    <cellStyle name="Normal 4 2 3 3" xfId="173" xr:uid="{00000000-0005-0000-0000-000035000000}"/>
    <cellStyle name="Normal 4 2 4" xfId="124" xr:uid="{00000000-0005-0000-0000-000036000000}"/>
    <cellStyle name="Normal 4 2 4 2" xfId="195" xr:uid="{00000000-0005-0000-0000-000037000000}"/>
    <cellStyle name="Normal 4 2 5" xfId="135" xr:uid="{00000000-0005-0000-0000-000038000000}"/>
    <cellStyle name="Normal 4 2 5 2" xfId="206" xr:uid="{00000000-0005-0000-0000-000039000000}"/>
    <cellStyle name="Normal 4 2 6" xfId="143" xr:uid="{00000000-0005-0000-0000-00003A000000}"/>
    <cellStyle name="Normal 4 2 6 2" xfId="214" xr:uid="{00000000-0005-0000-0000-00003B000000}"/>
    <cellStyle name="Normal 4 2 7" xfId="129" xr:uid="{00000000-0005-0000-0000-00003C000000}"/>
    <cellStyle name="Normal 4 2 7 2" xfId="200" xr:uid="{00000000-0005-0000-0000-00003D000000}"/>
    <cellStyle name="Normal 4 2 8" xfId="57" xr:uid="{00000000-0005-0000-0000-00003E000000}"/>
    <cellStyle name="Normal 4 2 9" xfId="163" xr:uid="{00000000-0005-0000-0000-00003F000000}"/>
    <cellStyle name="Normal 4 2_MAL2T-2014A.XLS" xfId="145" xr:uid="{00000000-0005-0000-0000-000040000000}"/>
    <cellStyle name="Normal 4 3" xfId="25" xr:uid="{00000000-0005-0000-0000-000041000000}"/>
    <cellStyle name="Normal 4 3 2" xfId="47" xr:uid="{00000000-0005-0000-0000-000042000000}"/>
    <cellStyle name="Normal 4 3 2 2" xfId="137" xr:uid="{00000000-0005-0000-0000-000043000000}"/>
    <cellStyle name="Normal 4 3 2 2 2" xfId="208" xr:uid="{00000000-0005-0000-0000-000044000000}"/>
    <cellStyle name="Normal 4 3 2 3" xfId="76" xr:uid="{00000000-0005-0000-0000-000045000000}"/>
    <cellStyle name="Normal 4 3 2 4" xfId="178" xr:uid="{00000000-0005-0000-0000-000046000000}"/>
    <cellStyle name="Normal 4 3 3" xfId="121" xr:uid="{00000000-0005-0000-0000-000047000000}"/>
    <cellStyle name="Normal 4 3 3 2" xfId="192" xr:uid="{00000000-0005-0000-0000-000048000000}"/>
    <cellStyle name="Normal 4 3 4" xfId="126" xr:uid="{00000000-0005-0000-0000-000049000000}"/>
    <cellStyle name="Normal 4 3 4 2" xfId="197" xr:uid="{00000000-0005-0000-0000-00004A000000}"/>
    <cellStyle name="Normal 4 3 5" xfId="132" xr:uid="{00000000-0005-0000-0000-00004B000000}"/>
    <cellStyle name="Normal 4 3 5 2" xfId="203" xr:uid="{00000000-0005-0000-0000-00004C000000}"/>
    <cellStyle name="Normal 4 3 6" xfId="60" xr:uid="{00000000-0005-0000-0000-00004D000000}"/>
    <cellStyle name="Normal 4 3 7" xfId="166" xr:uid="{00000000-0005-0000-0000-00004E000000}"/>
    <cellStyle name="Normal 4 3_MAL2T-2014A.XLS" xfId="146" xr:uid="{00000000-0005-0000-0000-00004F000000}"/>
    <cellStyle name="Normal 4 4" xfId="26" xr:uid="{00000000-0005-0000-0000-000050000000}"/>
    <cellStyle name="Normal 4 4 2" xfId="49" xr:uid="{00000000-0005-0000-0000-000051000000}"/>
    <cellStyle name="Normal 4 4 2 2" xfId="78" xr:uid="{00000000-0005-0000-0000-000052000000}"/>
    <cellStyle name="Normal 4 4 2 3" xfId="180" xr:uid="{00000000-0005-0000-0000-000053000000}"/>
    <cellStyle name="Normal 4 4 3" xfId="61" xr:uid="{00000000-0005-0000-0000-000054000000}"/>
    <cellStyle name="Normal 4 4 4" xfId="167" xr:uid="{00000000-0005-0000-0000-000055000000}"/>
    <cellStyle name="Normal 4 5" xfId="32" xr:uid="{00000000-0005-0000-0000-000056000000}"/>
    <cellStyle name="Normal 4 5 2" xfId="66" xr:uid="{00000000-0005-0000-0000-000057000000}"/>
    <cellStyle name="Normal 4 5 3" xfId="171" xr:uid="{00000000-0005-0000-0000-000058000000}"/>
    <cellStyle name="Normal 4 6" xfId="122" xr:uid="{00000000-0005-0000-0000-000059000000}"/>
    <cellStyle name="Normal 4 6 2" xfId="193" xr:uid="{00000000-0005-0000-0000-00005A000000}"/>
    <cellStyle name="Normal 4 7" xfId="133" xr:uid="{00000000-0005-0000-0000-00005B000000}"/>
    <cellStyle name="Normal 4 7 2" xfId="204" xr:uid="{00000000-0005-0000-0000-00005C000000}"/>
    <cellStyle name="Normal 4 8" xfId="141" xr:uid="{00000000-0005-0000-0000-00005D000000}"/>
    <cellStyle name="Normal 4 8 2" xfId="212" xr:uid="{00000000-0005-0000-0000-00005E000000}"/>
    <cellStyle name="Normal 4 9" xfId="127" xr:uid="{00000000-0005-0000-0000-00005F000000}"/>
    <cellStyle name="Normal 4 9 2" xfId="198" xr:uid="{00000000-0005-0000-0000-000060000000}"/>
    <cellStyle name="Normal 4_MAL1K-2014A.XLS" xfId="39" xr:uid="{00000000-0005-0000-0000-000061000000}"/>
    <cellStyle name="Normal 5" xfId="16" xr:uid="{00000000-0005-0000-0000-000062000000}"/>
    <cellStyle name="Normal 5 2" xfId="29" xr:uid="{00000000-0005-0000-0000-000063000000}"/>
    <cellStyle name="Normal 5 2 2" xfId="107" xr:uid="{00000000-0005-0000-0000-000064000000}"/>
    <cellStyle name="Normal 5 2 3" xfId="115" xr:uid="{00000000-0005-0000-0000-000065000000}"/>
    <cellStyle name="Normal 5 2 3 2" xfId="159" xr:uid="{00000000-0005-0000-0000-000066000000}"/>
    <cellStyle name="Normal 5 2 3 2 2" xfId="218" xr:uid="{00000000-0005-0000-0000-000067000000}"/>
    <cellStyle name="Normal 5 2 4" xfId="83" xr:uid="{00000000-0005-0000-0000-000068000000}"/>
    <cellStyle name="Normal 5 2 4 2" xfId="184" xr:uid="{00000000-0005-0000-0000-000069000000}"/>
    <cellStyle name="Normal 5 2 5" xfId="63" xr:uid="{00000000-0005-0000-0000-00006A000000}"/>
    <cellStyle name="Normal 5 3" xfId="36" xr:uid="{00000000-0005-0000-0000-00006B000000}"/>
    <cellStyle name="Normal 5 4" xfId="45" xr:uid="{00000000-0005-0000-0000-00006C000000}"/>
    <cellStyle name="Normal 5 4 2" xfId="74" xr:uid="{00000000-0005-0000-0000-00006D000000}"/>
    <cellStyle name="Normal 5 4 3" xfId="176" xr:uid="{00000000-0005-0000-0000-00006E000000}"/>
    <cellStyle name="Normal 5 5" xfId="103" xr:uid="{00000000-0005-0000-0000-00006F000000}"/>
    <cellStyle name="Normal 5 6" xfId="114" xr:uid="{00000000-0005-0000-0000-000070000000}"/>
    <cellStyle name="Normal 5 6 2" xfId="147" xr:uid="{00000000-0005-0000-0000-000071000000}"/>
    <cellStyle name="Normal 5 6 2 2" xfId="217" xr:uid="{00000000-0005-0000-0000-000072000000}"/>
    <cellStyle name="Normal 5 7" xfId="158" xr:uid="{00000000-0005-0000-0000-000073000000}"/>
    <cellStyle name="Normal 6" xfId="40" xr:uid="{00000000-0005-0000-0000-000074000000}"/>
    <cellStyle name="Normal 6 2" xfId="87" xr:uid="{00000000-0005-0000-0000-000075000000}"/>
    <cellStyle name="Normal 6 2 2" xfId="187" xr:uid="{00000000-0005-0000-0000-000076000000}"/>
    <cellStyle name="Normal 6 3" xfId="108" xr:uid="{00000000-0005-0000-0000-000077000000}"/>
    <cellStyle name="Normal 6 4" xfId="116" xr:uid="{00000000-0005-0000-0000-000078000000}"/>
    <cellStyle name="Normal 6 4 2" xfId="149" xr:uid="{00000000-0005-0000-0000-000079000000}"/>
    <cellStyle name="Normal 6 4 2 2" xfId="219" xr:uid="{00000000-0005-0000-0000-00007A000000}"/>
    <cellStyle name="Normal 6 5" xfId="80" xr:uid="{00000000-0005-0000-0000-00007B000000}"/>
    <cellStyle name="Normal 6 5 2" xfId="182" xr:uid="{00000000-0005-0000-0000-00007C000000}"/>
    <cellStyle name="Normal 6 6" xfId="151" xr:uid="{00000000-0005-0000-0000-00007D000000}"/>
    <cellStyle name="Normal 7" xfId="42" xr:uid="{00000000-0005-0000-0000-00007E000000}"/>
    <cellStyle name="Normal 7 2" xfId="110" xr:uid="{00000000-0005-0000-0000-00007F000000}"/>
    <cellStyle name="Normal 7 3" xfId="118" xr:uid="{00000000-0005-0000-0000-000080000000}"/>
    <cellStyle name="Normal 7 3 2" xfId="156" xr:uid="{00000000-0005-0000-0000-000081000000}"/>
    <cellStyle name="Normal 7 3 2 2" xfId="221" xr:uid="{00000000-0005-0000-0000-000082000000}"/>
    <cellStyle name="Normal 7 4" xfId="85" xr:uid="{00000000-0005-0000-0000-000083000000}"/>
    <cellStyle name="Normal 7 4 2" xfId="186" xr:uid="{00000000-0005-0000-0000-000084000000}"/>
    <cellStyle name="Normal 7 5" xfId="154" xr:uid="{00000000-0005-0000-0000-000085000000}"/>
    <cellStyle name="Normal 8" xfId="43" xr:uid="{00000000-0005-0000-0000-000086000000}"/>
    <cellStyle name="Normal 8 2" xfId="100" xr:uid="{00000000-0005-0000-0000-000087000000}"/>
    <cellStyle name="Normal 8 3" xfId="98" xr:uid="{00000000-0005-0000-0000-000088000000}"/>
    <cellStyle name="Normal 8 4" xfId="111" xr:uid="{00000000-0005-0000-0000-000089000000}"/>
    <cellStyle name="Normal 8 5" xfId="119" xr:uid="{00000000-0005-0000-0000-00008A000000}"/>
    <cellStyle name="Normal 8 5 2" xfId="150" xr:uid="{00000000-0005-0000-0000-00008B000000}"/>
    <cellStyle name="Normal 8 5 2 2" xfId="222" xr:uid="{00000000-0005-0000-0000-00008C000000}"/>
    <cellStyle name="Normal 8 6" xfId="90" xr:uid="{00000000-0005-0000-0000-00008D000000}"/>
    <cellStyle name="Normal 8 7" xfId="155" xr:uid="{00000000-0005-0000-0000-00008E000000}"/>
    <cellStyle name="Normal 9" xfId="41" xr:uid="{00000000-0005-0000-0000-00008F000000}"/>
    <cellStyle name="Normal 9 2" xfId="109" xr:uid="{00000000-0005-0000-0000-000090000000}"/>
    <cellStyle name="Normal 9 3" xfId="117" xr:uid="{00000000-0005-0000-0000-000091000000}"/>
    <cellStyle name="Normal 9 3 2" xfId="71" xr:uid="{00000000-0005-0000-0000-000092000000}"/>
    <cellStyle name="Normal 9 3 2 2" xfId="220" xr:uid="{00000000-0005-0000-0000-000093000000}"/>
    <cellStyle name="Normal 9 4" xfId="89" xr:uid="{00000000-0005-0000-0000-000094000000}"/>
    <cellStyle name="Normal 9 4 2" xfId="189" xr:uid="{00000000-0005-0000-0000-000095000000}"/>
    <cellStyle name="Normal 9 5" xfId="73" xr:uid="{00000000-0005-0000-0000-000096000000}"/>
    <cellStyle name="Prosent" xfId="2" builtinId="5" customBuiltin="1"/>
    <cellStyle name="Prosent 13" xfId="224" xr:uid="{00000000-0005-0000-0000-000098000000}"/>
    <cellStyle name="Prosent 2" xfId="4" xr:uid="{00000000-0005-0000-0000-000099000000}"/>
    <cellStyle name="Prosent 2 2" xfId="23" xr:uid="{00000000-0005-0000-0000-00009A000000}"/>
    <cellStyle name="Prosent 2 2 2" xfId="31" xr:uid="{00000000-0005-0000-0000-00009B000000}"/>
    <cellStyle name="Prosent 2 2 2 2" xfId="140" xr:uid="{00000000-0005-0000-0000-00009C000000}"/>
    <cellStyle name="Prosent 2 2 2 2 2" xfId="211" xr:uid="{00000000-0005-0000-0000-00009D000000}"/>
    <cellStyle name="Prosent 2 2 2 3" xfId="65" xr:uid="{00000000-0005-0000-0000-00009E000000}"/>
    <cellStyle name="Prosent 2 2 2 4" xfId="170" xr:uid="{00000000-0005-0000-0000-00009F000000}"/>
    <cellStyle name="Prosent 2 2 3" xfId="35" xr:uid="{00000000-0005-0000-0000-0000A0000000}"/>
    <cellStyle name="Prosent 2 2 3 2" xfId="69" xr:uid="{00000000-0005-0000-0000-0000A1000000}"/>
    <cellStyle name="Prosent 2 2 3 3" xfId="174" xr:uid="{00000000-0005-0000-0000-0000A2000000}"/>
    <cellStyle name="Prosent 2 2 4" xfId="105" xr:uid="{00000000-0005-0000-0000-0000A3000000}"/>
    <cellStyle name="Prosent 2 2 4 2" xfId="190" xr:uid="{00000000-0005-0000-0000-0000A4000000}"/>
    <cellStyle name="Prosent 2 2 5" xfId="91" xr:uid="{00000000-0005-0000-0000-0000A5000000}"/>
    <cellStyle name="Prosent 2 2 5 2" xfId="136" xr:uid="{00000000-0005-0000-0000-0000A6000000}"/>
    <cellStyle name="Prosent 2 2 5 2 2" xfId="207" xr:uid="{00000000-0005-0000-0000-0000A7000000}"/>
    <cellStyle name="Prosent 2 2 6" xfId="144" xr:uid="{00000000-0005-0000-0000-0000A8000000}"/>
    <cellStyle name="Prosent 2 2 6 2" xfId="215" xr:uid="{00000000-0005-0000-0000-0000A9000000}"/>
    <cellStyle name="Prosent 2 2 7" xfId="130" xr:uid="{00000000-0005-0000-0000-0000AA000000}"/>
    <cellStyle name="Prosent 2 2 7 2" xfId="201" xr:uid="{00000000-0005-0000-0000-0000AB000000}"/>
    <cellStyle name="Prosent 2 2 8" xfId="58" xr:uid="{00000000-0005-0000-0000-0000AC000000}"/>
    <cellStyle name="Prosent 2 2 9" xfId="164" xr:uid="{00000000-0005-0000-0000-0000AD000000}"/>
    <cellStyle name="Prosent 2 3" xfId="24" xr:uid="{00000000-0005-0000-0000-0000AE000000}"/>
    <cellStyle name="Prosent 2 3 2" xfId="48" xr:uid="{00000000-0005-0000-0000-0000AF000000}"/>
    <cellStyle name="Prosent 2 3 2 2" xfId="138" xr:uid="{00000000-0005-0000-0000-0000B0000000}"/>
    <cellStyle name="Prosent 2 3 2 2 2" xfId="209" xr:uid="{00000000-0005-0000-0000-0000B1000000}"/>
    <cellStyle name="Prosent 2 3 2 3" xfId="77" xr:uid="{00000000-0005-0000-0000-0000B2000000}"/>
    <cellStyle name="Prosent 2 3 2 4" xfId="179" xr:uid="{00000000-0005-0000-0000-0000B3000000}"/>
    <cellStyle name="Prosent 2 3 3" xfId="106" xr:uid="{00000000-0005-0000-0000-0000B4000000}"/>
    <cellStyle name="Prosent 2 3 3 2" xfId="191" xr:uid="{00000000-0005-0000-0000-0000B5000000}"/>
    <cellStyle name="Prosent 2 3 4" xfId="93" xr:uid="{00000000-0005-0000-0000-0000B6000000}"/>
    <cellStyle name="Prosent 2 3 4 2" xfId="125" xr:uid="{00000000-0005-0000-0000-0000B7000000}"/>
    <cellStyle name="Prosent 2 3 4 2 2" xfId="196" xr:uid="{00000000-0005-0000-0000-0000B8000000}"/>
    <cellStyle name="Prosent 2 3 5" xfId="131" xr:uid="{00000000-0005-0000-0000-0000B9000000}"/>
    <cellStyle name="Prosent 2 3 5 2" xfId="202" xr:uid="{00000000-0005-0000-0000-0000BA000000}"/>
    <cellStyle name="Prosent 2 3 6" xfId="59" xr:uid="{00000000-0005-0000-0000-0000BB000000}"/>
    <cellStyle name="Prosent 2 3 7" xfId="165" xr:uid="{00000000-0005-0000-0000-0000BC000000}"/>
    <cellStyle name="Prosent 2 4" xfId="21" xr:uid="{00000000-0005-0000-0000-0000BD000000}"/>
    <cellStyle name="Prosent 2 4 2" xfId="50" xr:uid="{00000000-0005-0000-0000-0000BE000000}"/>
    <cellStyle name="Prosent 2 4 2 2" xfId="79" xr:uid="{00000000-0005-0000-0000-0000BF000000}"/>
    <cellStyle name="Prosent 2 4 2 3" xfId="181" xr:uid="{00000000-0005-0000-0000-0000C0000000}"/>
    <cellStyle name="Prosent 2 4 3" xfId="56" xr:uid="{00000000-0005-0000-0000-0000C1000000}"/>
    <cellStyle name="Prosent 2 4 4" xfId="162" xr:uid="{00000000-0005-0000-0000-0000C2000000}"/>
    <cellStyle name="Prosent 2 5" xfId="28" xr:uid="{00000000-0005-0000-0000-0000C3000000}"/>
    <cellStyle name="Prosent 2 5 2" xfId="33" xr:uid="{00000000-0005-0000-0000-0000C4000000}"/>
    <cellStyle name="Prosent 2 5 2 2" xfId="67" xr:uid="{00000000-0005-0000-0000-0000C5000000}"/>
    <cellStyle name="Prosent 2 5 2 3" xfId="172" xr:uid="{00000000-0005-0000-0000-0000C6000000}"/>
    <cellStyle name="Prosent 2 6" xfId="14" xr:uid="{00000000-0005-0000-0000-0000C7000000}"/>
    <cellStyle name="Prosent 2 6 2" xfId="123" xr:uid="{00000000-0005-0000-0000-0000C8000000}"/>
    <cellStyle name="Prosent 2 6 3" xfId="194" xr:uid="{00000000-0005-0000-0000-0000C9000000}"/>
    <cellStyle name="Prosent 2 7" xfId="134" xr:uid="{00000000-0005-0000-0000-0000CA000000}"/>
    <cellStyle name="Prosent 2 7 2" xfId="205" xr:uid="{00000000-0005-0000-0000-0000CB000000}"/>
    <cellStyle name="Prosent 2 8" xfId="142" xr:uid="{00000000-0005-0000-0000-0000CC000000}"/>
    <cellStyle name="Prosent 2 8 2" xfId="213" xr:uid="{00000000-0005-0000-0000-0000CD000000}"/>
    <cellStyle name="Prosent 2 9" xfId="128" xr:uid="{00000000-0005-0000-0000-0000CE000000}"/>
    <cellStyle name="Prosent 2 9 2" xfId="199" xr:uid="{00000000-0005-0000-0000-0000CF000000}"/>
    <cellStyle name="Prosent 3" xfId="11" xr:uid="{00000000-0005-0000-0000-0000D0000000}"/>
    <cellStyle name="Prosent 3 2" xfId="46" xr:uid="{00000000-0005-0000-0000-0000D1000000}"/>
    <cellStyle name="Prosent 3 2 2" xfId="75" xr:uid="{00000000-0005-0000-0000-0000D2000000}"/>
    <cellStyle name="Prosent 3 2 3" xfId="177" xr:uid="{00000000-0005-0000-0000-0000D3000000}"/>
    <cellStyle name="Prosent 4" xfId="17" xr:uid="{00000000-0005-0000-0000-0000D4000000}"/>
    <cellStyle name="Prosent 5" xfId="27" xr:uid="{00000000-0005-0000-0000-0000D5000000}"/>
    <cellStyle name="Prosent 5 2" xfId="148" xr:uid="{00000000-0005-0000-0000-0000D6000000}"/>
    <cellStyle name="Prosent 6" xfId="62" xr:uid="{00000000-0005-0000-0000-0000D7000000}"/>
    <cellStyle name="Prosent 7" xfId="168" xr:uid="{00000000-0005-0000-0000-0000D8000000}"/>
    <cellStyle name="Svein" xfId="5" xr:uid="{00000000-0005-0000-0000-0000D9000000}"/>
    <cellStyle name="Svein 2" xfId="12" xr:uid="{00000000-0005-0000-0000-0000DA000000}"/>
    <cellStyle name="Svein 3" xfId="96" xr:uid="{00000000-0005-0000-0000-0000DB000000}"/>
    <cellStyle name="Tusen[0]" xfId="6" xr:uid="{00000000-0005-0000-0000-0000DC000000}"/>
    <cellStyle name="Tusenskille 2" xfId="86" xr:uid="{00000000-0005-0000-0000-0000DD000000}"/>
    <cellStyle name="Tusenskille 2 2" xfId="99" xr:uid="{00000000-0005-0000-0000-0000DE000000}"/>
    <cellStyle name="Tusenskille 2 3" xfId="97" xr:uid="{00000000-0005-0000-0000-0000DF000000}"/>
    <cellStyle name="Tusenskille 3" xfId="8" xr:uid="{00000000-0005-0000-0000-0000E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4082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4082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221"/>
  <sheetViews>
    <sheetView showGridLines="0" tabSelected="1" zoomScaleNormal="100" workbookViewId="0">
      <selection activeCell="V19" sqref="V19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9" width="8.7109375" style="1" customWidth="1"/>
    <col min="10" max="12" width="11.42578125" style="1" customWidth="1"/>
    <col min="13" max="13" width="5.7109375" style="1" customWidth="1"/>
    <col min="14" max="14" width="7" style="1" customWidth="1"/>
    <col min="15" max="15" width="26" style="1" customWidth="1"/>
    <col min="16" max="16" width="13.140625" style="1" customWidth="1"/>
    <col min="17" max="17" width="11.42578125" style="1" customWidth="1"/>
    <col min="18" max="16384" width="11.42578125" style="1"/>
  </cols>
  <sheetData>
    <row r="1" spans="1:22" x14ac:dyDescent="0.2">
      <c r="A1" s="18" t="s">
        <v>0</v>
      </c>
      <c r="B1" s="18"/>
    </row>
    <row r="2" spans="1:22" x14ac:dyDescent="0.2">
      <c r="A2" s="2" t="s">
        <v>1</v>
      </c>
    </row>
    <row r="4" spans="1:22" x14ac:dyDescent="0.2">
      <c r="A4" s="19" t="str">
        <f>A14</f>
        <v>Tabell 2-C-1-A1 - Sum personellinnsats innen helsestasjons- og skolehelsetjeneste - timeverk pr. uke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22" x14ac:dyDescent="0.2">
      <c r="A5" s="4" t="str">
        <f>A43</f>
        <v>Tabell 2-B-1-A2 - Sum personellinnsats- helsestasjonstjeneste til gravide og barn 0 - 5 år - timeverk pr. uke</v>
      </c>
    </row>
    <row r="6" spans="1:22" x14ac:dyDescent="0.2">
      <c r="A6" s="4" t="str">
        <f>A101</f>
        <v>Tabell 2-B-1-A3 - Sum personellinnsats- skolehelsetjeneste i ungdomstrinnet - timeverk pr. uke</v>
      </c>
    </row>
    <row r="7" spans="1:22" x14ac:dyDescent="0.2">
      <c r="A7" s="4" t="str">
        <f>A130</f>
        <v>Tabell 2-B-1-A4 - Sum personellinnsats- skolehelsetjeneste i videregående skole - timeverk pr. uke</v>
      </c>
    </row>
    <row r="8" spans="1:22" x14ac:dyDescent="0.2">
      <c r="A8" s="4" t="str">
        <f>A162</f>
        <v>Tabell 2-B-1-A5 - Sum personellinnsats- helsestasjon for ungdom - timeverk pr. uke</v>
      </c>
    </row>
    <row r="9" spans="1:22" x14ac:dyDescent="0.2">
      <c r="A9" s="4" t="str">
        <f>A193</f>
        <v>Tabell 2-B-1-A6 - Sum personellinnsats  - ledelse - innen helsestasjons- og skolehelsetjeneste - timeverk pr. uke</v>
      </c>
    </row>
    <row r="10" spans="1:22" x14ac:dyDescent="0.2">
      <c r="A10" s="4" t="str">
        <f>N14</f>
        <v>Tabell 2-B-1-B - Helsestasjon for ungdom</v>
      </c>
      <c r="O10" s="1" t="s">
        <v>2</v>
      </c>
    </row>
    <row r="11" spans="1:22" x14ac:dyDescent="0.2">
      <c r="A11" s="4"/>
      <c r="J11" s="21"/>
      <c r="K11" s="21"/>
    </row>
    <row r="12" spans="1:22" x14ac:dyDescent="0.2">
      <c r="A12" s="4"/>
    </row>
    <row r="13" spans="1:22" x14ac:dyDescent="0.2">
      <c r="A13" s="4"/>
    </row>
    <row r="14" spans="1:22" s="5" customFormat="1" ht="12.75" thickBot="1" x14ac:dyDescent="0.25">
      <c r="A14" s="22" t="s">
        <v>3</v>
      </c>
      <c r="N14" s="22" t="s">
        <v>4</v>
      </c>
    </row>
    <row r="15" spans="1:22" s="5" customFormat="1" ht="60.75" thickBot="1" x14ac:dyDescent="0.25">
      <c r="A15" s="6" t="s">
        <v>5</v>
      </c>
      <c r="B15" s="7" t="s">
        <v>6</v>
      </c>
      <c r="C15" s="8" t="s">
        <v>7</v>
      </c>
      <c r="D15" s="8" t="s">
        <v>8</v>
      </c>
      <c r="E15" s="8" t="s">
        <v>9</v>
      </c>
      <c r="F15" s="8" t="s">
        <v>10</v>
      </c>
      <c r="G15" s="8" t="s">
        <v>11</v>
      </c>
      <c r="H15" s="9" t="s">
        <v>12</v>
      </c>
      <c r="I15" s="9" t="s">
        <v>13</v>
      </c>
      <c r="N15" s="6" t="s">
        <v>5</v>
      </c>
      <c r="O15" s="7" t="s">
        <v>6</v>
      </c>
      <c r="P15" s="17" t="s">
        <v>14</v>
      </c>
      <c r="Q15" s="17" t="s">
        <v>15</v>
      </c>
      <c r="V15" s="5" t="s">
        <v>2</v>
      </c>
    </row>
    <row r="16" spans="1:22" ht="12.75" x14ac:dyDescent="0.2">
      <c r="A16" s="10">
        <v>1</v>
      </c>
      <c r="B16" s="11" t="s">
        <v>16</v>
      </c>
      <c r="C16" s="54">
        <f t="shared" ref="C16:I30" si="0">C45+C75+C103+C132+C164+C195</f>
        <v>1485</v>
      </c>
      <c r="D16" s="55">
        <f t="shared" si="0"/>
        <v>412.5</v>
      </c>
      <c r="E16" s="55">
        <f t="shared" si="0"/>
        <v>70</v>
      </c>
      <c r="F16" s="55">
        <f t="shared" si="0"/>
        <v>63</v>
      </c>
      <c r="G16" s="55">
        <f t="shared" si="0"/>
        <v>232.8</v>
      </c>
      <c r="H16" s="56">
        <f t="shared" si="0"/>
        <v>273.74</v>
      </c>
      <c r="I16" s="57">
        <f t="shared" si="0"/>
        <v>2537.04</v>
      </c>
      <c r="N16" s="10">
        <v>1</v>
      </c>
      <c r="O16" s="11" t="s">
        <v>16</v>
      </c>
      <c r="P16" s="97">
        <v>1889</v>
      </c>
      <c r="Q16" s="99">
        <v>924</v>
      </c>
    </row>
    <row r="17" spans="1:20" ht="12.75" x14ac:dyDescent="0.2">
      <c r="A17" s="12">
        <v>2</v>
      </c>
      <c r="B17" s="13" t="s">
        <v>17</v>
      </c>
      <c r="C17" s="58">
        <f t="shared" si="0"/>
        <v>1612.5</v>
      </c>
      <c r="D17" s="59">
        <f t="shared" si="0"/>
        <v>408.75</v>
      </c>
      <c r="E17" s="59">
        <f t="shared" si="0"/>
        <v>58</v>
      </c>
      <c r="F17" s="59">
        <f t="shared" si="0"/>
        <v>42</v>
      </c>
      <c r="G17" s="59">
        <f t="shared" si="0"/>
        <v>60</v>
      </c>
      <c r="H17" s="60">
        <f t="shared" si="0"/>
        <v>131.25</v>
      </c>
      <c r="I17" s="61">
        <f t="shared" si="0"/>
        <v>2312.5</v>
      </c>
      <c r="N17" s="12">
        <v>2</v>
      </c>
      <c r="O17" s="13" t="s">
        <v>17</v>
      </c>
      <c r="P17" s="100">
        <v>1827</v>
      </c>
      <c r="Q17" s="101">
        <v>1308</v>
      </c>
    </row>
    <row r="18" spans="1:20" ht="12.75" x14ac:dyDescent="0.2">
      <c r="A18" s="12">
        <v>3</v>
      </c>
      <c r="B18" s="13" t="s">
        <v>18</v>
      </c>
      <c r="C18" s="58">
        <f t="shared" si="0"/>
        <v>948.75</v>
      </c>
      <c r="D18" s="59">
        <f t="shared" si="0"/>
        <v>217.5</v>
      </c>
      <c r="E18" s="59">
        <f t="shared" si="0"/>
        <v>73.5</v>
      </c>
      <c r="F18" s="59">
        <f t="shared" si="0"/>
        <v>66</v>
      </c>
      <c r="G18" s="59">
        <f t="shared" si="0"/>
        <v>112.5</v>
      </c>
      <c r="H18" s="60">
        <f t="shared" si="0"/>
        <v>56.25</v>
      </c>
      <c r="I18" s="61">
        <f t="shared" si="0"/>
        <v>1474.5</v>
      </c>
      <c r="N18" s="12">
        <v>3</v>
      </c>
      <c r="O18" s="13" t="s">
        <v>18</v>
      </c>
      <c r="P18" s="100">
        <v>175</v>
      </c>
      <c r="Q18" s="101">
        <v>154</v>
      </c>
    </row>
    <row r="19" spans="1:20" ht="12.75" x14ac:dyDescent="0.2">
      <c r="A19" s="12">
        <v>4</v>
      </c>
      <c r="B19" s="13" t="s">
        <v>19</v>
      </c>
      <c r="C19" s="58">
        <f t="shared" si="0"/>
        <v>1023.38</v>
      </c>
      <c r="D19" s="59">
        <f t="shared" si="0"/>
        <v>187.51</v>
      </c>
      <c r="E19" s="59">
        <f t="shared" si="0"/>
        <v>45</v>
      </c>
      <c r="F19" s="59">
        <f t="shared" si="0"/>
        <v>57.6</v>
      </c>
      <c r="G19" s="59">
        <f t="shared" si="0"/>
        <v>0</v>
      </c>
      <c r="H19" s="60">
        <f t="shared" si="0"/>
        <v>75</v>
      </c>
      <c r="I19" s="61">
        <f t="shared" si="0"/>
        <v>1388.4900000000002</v>
      </c>
      <c r="N19" s="12">
        <v>4</v>
      </c>
      <c r="O19" s="13" t="s">
        <v>19</v>
      </c>
      <c r="P19" s="100">
        <v>2822</v>
      </c>
      <c r="Q19" s="101">
        <v>2822</v>
      </c>
    </row>
    <row r="20" spans="1:20" ht="12.75" x14ac:dyDescent="0.2">
      <c r="A20" s="12">
        <v>5</v>
      </c>
      <c r="B20" s="13" t="s">
        <v>20</v>
      </c>
      <c r="C20" s="58">
        <f t="shared" si="0"/>
        <v>1130.25</v>
      </c>
      <c r="D20" s="59">
        <f t="shared" si="0"/>
        <v>240.5</v>
      </c>
      <c r="E20" s="59">
        <f t="shared" si="0"/>
        <v>61.75</v>
      </c>
      <c r="F20" s="59">
        <f t="shared" si="0"/>
        <v>122</v>
      </c>
      <c r="G20" s="59">
        <f t="shared" si="0"/>
        <v>118.49000000000001</v>
      </c>
      <c r="H20" s="60">
        <f t="shared" si="0"/>
        <v>82.5</v>
      </c>
      <c r="I20" s="61">
        <f t="shared" si="0"/>
        <v>1755.4899999999998</v>
      </c>
      <c r="N20" s="12">
        <v>5</v>
      </c>
      <c r="O20" s="13" t="s">
        <v>20</v>
      </c>
      <c r="P20" s="100">
        <v>2899</v>
      </c>
      <c r="Q20" s="101">
        <v>1538</v>
      </c>
    </row>
    <row r="21" spans="1:20" ht="12.75" x14ac:dyDescent="0.2">
      <c r="A21" s="12">
        <v>6</v>
      </c>
      <c r="B21" s="13" t="s">
        <v>21</v>
      </c>
      <c r="C21" s="58">
        <f t="shared" si="0"/>
        <v>892.42</v>
      </c>
      <c r="D21" s="59">
        <f t="shared" si="0"/>
        <v>90</v>
      </c>
      <c r="E21" s="59">
        <f t="shared" si="0"/>
        <v>30</v>
      </c>
      <c r="F21" s="59">
        <f t="shared" si="0"/>
        <v>100.8</v>
      </c>
      <c r="G21" s="59">
        <f t="shared" si="0"/>
        <v>0</v>
      </c>
      <c r="H21" s="60">
        <f t="shared" si="0"/>
        <v>75</v>
      </c>
      <c r="I21" s="61">
        <f t="shared" si="0"/>
        <v>1188.2199999999998</v>
      </c>
      <c r="N21" s="12">
        <v>6</v>
      </c>
      <c r="O21" s="13" t="s">
        <v>21</v>
      </c>
      <c r="P21" s="100">
        <v>920</v>
      </c>
      <c r="Q21" s="101">
        <v>430</v>
      </c>
    </row>
    <row r="22" spans="1:20" ht="12.75" x14ac:dyDescent="0.2">
      <c r="A22" s="12">
        <v>7</v>
      </c>
      <c r="B22" s="13" t="s">
        <v>22</v>
      </c>
      <c r="C22" s="58">
        <f t="shared" si="0"/>
        <v>1185</v>
      </c>
      <c r="D22" s="59">
        <f t="shared" si="0"/>
        <v>187</v>
      </c>
      <c r="E22" s="59">
        <f t="shared" si="0"/>
        <v>66</v>
      </c>
      <c r="F22" s="59">
        <f t="shared" si="0"/>
        <v>2</v>
      </c>
      <c r="G22" s="59">
        <f t="shared" si="0"/>
        <v>0</v>
      </c>
      <c r="H22" s="60">
        <f t="shared" si="0"/>
        <v>97</v>
      </c>
      <c r="I22" s="61">
        <f t="shared" si="0"/>
        <v>1537</v>
      </c>
      <c r="N22" s="12">
        <v>7</v>
      </c>
      <c r="O22" s="13" t="s">
        <v>22</v>
      </c>
      <c r="P22" s="100">
        <v>805</v>
      </c>
      <c r="Q22" s="101">
        <v>598</v>
      </c>
    </row>
    <row r="23" spans="1:20" ht="12.75" x14ac:dyDescent="0.2">
      <c r="A23" s="12">
        <v>8</v>
      </c>
      <c r="B23" s="13" t="s">
        <v>23</v>
      </c>
      <c r="C23" s="58">
        <f t="shared" si="0"/>
        <v>1301.25</v>
      </c>
      <c r="D23" s="59">
        <f t="shared" si="0"/>
        <v>180</v>
      </c>
      <c r="E23" s="59">
        <f t="shared" si="0"/>
        <v>54</v>
      </c>
      <c r="F23" s="59">
        <f t="shared" si="0"/>
        <v>49</v>
      </c>
      <c r="G23" s="59">
        <f t="shared" si="0"/>
        <v>84.38</v>
      </c>
      <c r="H23" s="60">
        <f t="shared" si="0"/>
        <v>127.5</v>
      </c>
      <c r="I23" s="61">
        <f t="shared" si="0"/>
        <v>1796.13</v>
      </c>
      <c r="N23" s="12">
        <v>8</v>
      </c>
      <c r="O23" s="13" t="s">
        <v>23</v>
      </c>
      <c r="P23" s="100">
        <v>1698</v>
      </c>
      <c r="Q23" s="101">
        <v>1017</v>
      </c>
    </row>
    <row r="24" spans="1:20" ht="12.75" x14ac:dyDescent="0.2">
      <c r="A24" s="12">
        <v>9</v>
      </c>
      <c r="B24" s="13" t="s">
        <v>24</v>
      </c>
      <c r="C24" s="58">
        <f t="shared" si="0"/>
        <v>1092.25</v>
      </c>
      <c r="D24" s="59">
        <f t="shared" si="0"/>
        <v>173.75</v>
      </c>
      <c r="E24" s="59">
        <f t="shared" si="0"/>
        <v>47.5</v>
      </c>
      <c r="F24" s="59">
        <f t="shared" si="0"/>
        <v>20</v>
      </c>
      <c r="G24" s="59">
        <f t="shared" si="0"/>
        <v>195.5</v>
      </c>
      <c r="H24" s="60">
        <f t="shared" si="0"/>
        <v>132.5</v>
      </c>
      <c r="I24" s="61">
        <f t="shared" si="0"/>
        <v>1661.5</v>
      </c>
      <c r="N24" s="12">
        <v>9</v>
      </c>
      <c r="O24" s="13" t="s">
        <v>24</v>
      </c>
      <c r="P24" s="100">
        <v>428</v>
      </c>
      <c r="Q24" s="101">
        <v>399</v>
      </c>
      <c r="T24" s="1" t="s">
        <v>2</v>
      </c>
    </row>
    <row r="25" spans="1:20" ht="12.75" x14ac:dyDescent="0.2">
      <c r="A25" s="12">
        <v>10</v>
      </c>
      <c r="B25" s="13" t="s">
        <v>25</v>
      </c>
      <c r="C25" s="58">
        <f t="shared" si="0"/>
        <v>856</v>
      </c>
      <c r="D25" s="59">
        <f t="shared" si="0"/>
        <v>176</v>
      </c>
      <c r="E25" s="59">
        <f t="shared" si="0"/>
        <v>31</v>
      </c>
      <c r="F25" s="59">
        <f t="shared" si="0"/>
        <v>10</v>
      </c>
      <c r="G25" s="59">
        <f t="shared" si="0"/>
        <v>93</v>
      </c>
      <c r="H25" s="60">
        <f t="shared" si="0"/>
        <v>37</v>
      </c>
      <c r="I25" s="61">
        <f t="shared" si="0"/>
        <v>1203</v>
      </c>
      <c r="N25" s="12">
        <v>10</v>
      </c>
      <c r="O25" s="13" t="s">
        <v>25</v>
      </c>
      <c r="P25" s="100">
        <v>267</v>
      </c>
      <c r="Q25" s="101">
        <v>202</v>
      </c>
    </row>
    <row r="26" spans="1:20" ht="12.75" x14ac:dyDescent="0.2">
      <c r="A26" s="12">
        <v>11</v>
      </c>
      <c r="B26" s="13" t="s">
        <v>26</v>
      </c>
      <c r="C26" s="58">
        <f t="shared" si="0"/>
        <v>954.7600000000001</v>
      </c>
      <c r="D26" s="59">
        <f t="shared" si="0"/>
        <v>150</v>
      </c>
      <c r="E26" s="59">
        <f t="shared" si="0"/>
        <v>48.75</v>
      </c>
      <c r="F26" s="59">
        <f t="shared" si="0"/>
        <v>172.5</v>
      </c>
      <c r="G26" s="59">
        <f t="shared" si="0"/>
        <v>60</v>
      </c>
      <c r="H26" s="60">
        <f t="shared" si="0"/>
        <v>131.25</v>
      </c>
      <c r="I26" s="61">
        <f t="shared" si="0"/>
        <v>1517.26</v>
      </c>
      <c r="N26" s="12">
        <v>11</v>
      </c>
      <c r="O26" s="13" t="s">
        <v>27</v>
      </c>
      <c r="P26" s="100">
        <v>384</v>
      </c>
      <c r="Q26" s="101">
        <v>226</v>
      </c>
    </row>
    <row r="27" spans="1:20" ht="12.75" x14ac:dyDescent="0.2">
      <c r="A27" s="12">
        <v>12</v>
      </c>
      <c r="B27" s="13" t="s">
        <v>28</v>
      </c>
      <c r="C27" s="58">
        <f t="shared" si="0"/>
        <v>1005.3499999999999</v>
      </c>
      <c r="D27" s="59">
        <f t="shared" si="0"/>
        <v>187.5</v>
      </c>
      <c r="E27" s="59">
        <f t="shared" si="0"/>
        <v>101.25</v>
      </c>
      <c r="F27" s="59">
        <f t="shared" si="0"/>
        <v>17.899999999999999</v>
      </c>
      <c r="G27" s="59">
        <f t="shared" si="0"/>
        <v>198.71</v>
      </c>
      <c r="H27" s="60">
        <f t="shared" si="0"/>
        <v>101.22000000000003</v>
      </c>
      <c r="I27" s="61">
        <f t="shared" si="0"/>
        <v>1611.93</v>
      </c>
      <c r="K27" s="1" t="s">
        <v>29</v>
      </c>
      <c r="N27" s="12">
        <v>12</v>
      </c>
      <c r="O27" s="13" t="s">
        <v>30</v>
      </c>
      <c r="P27" s="100">
        <v>399</v>
      </c>
      <c r="Q27" s="101">
        <v>169</v>
      </c>
    </row>
    <row r="28" spans="1:20" ht="12.75" x14ac:dyDescent="0.2">
      <c r="A28" s="12">
        <v>13</v>
      </c>
      <c r="B28" s="13" t="s">
        <v>31</v>
      </c>
      <c r="C28" s="58">
        <f t="shared" si="0"/>
        <v>1397.5</v>
      </c>
      <c r="D28" s="59">
        <f t="shared" si="0"/>
        <v>168.75</v>
      </c>
      <c r="E28" s="59">
        <f t="shared" si="0"/>
        <v>66.25</v>
      </c>
      <c r="F28" s="59">
        <f t="shared" si="0"/>
        <v>8.5</v>
      </c>
      <c r="G28" s="59">
        <f t="shared" si="0"/>
        <v>0</v>
      </c>
      <c r="H28" s="60">
        <f t="shared" si="0"/>
        <v>71.25</v>
      </c>
      <c r="I28" s="61">
        <f t="shared" si="0"/>
        <v>1712.25</v>
      </c>
      <c r="K28" s="16">
        <v>1950</v>
      </c>
      <c r="N28" s="12">
        <v>13</v>
      </c>
      <c r="O28" s="13" t="s">
        <v>31</v>
      </c>
      <c r="P28" s="100">
        <v>975</v>
      </c>
      <c r="Q28" s="101">
        <v>429</v>
      </c>
    </row>
    <row r="29" spans="1:20" ht="12.75" x14ac:dyDescent="0.2">
      <c r="A29" s="12">
        <v>14</v>
      </c>
      <c r="B29" s="13" t="s">
        <v>32</v>
      </c>
      <c r="C29" s="58">
        <f t="shared" si="0"/>
        <v>1320</v>
      </c>
      <c r="D29" s="59">
        <f t="shared" si="0"/>
        <v>195</v>
      </c>
      <c r="E29" s="59">
        <f t="shared" si="0"/>
        <v>47</v>
      </c>
      <c r="F29" s="59">
        <f t="shared" si="0"/>
        <v>90</v>
      </c>
      <c r="G29" s="59">
        <f t="shared" si="0"/>
        <v>183.75</v>
      </c>
      <c r="H29" s="60">
        <f t="shared" si="0"/>
        <v>112.5</v>
      </c>
      <c r="I29" s="61">
        <f t="shared" si="0"/>
        <v>1948.25</v>
      </c>
      <c r="N29" s="12">
        <v>14</v>
      </c>
      <c r="O29" s="13" t="s">
        <v>32</v>
      </c>
      <c r="P29" s="100">
        <v>1018</v>
      </c>
      <c r="Q29" s="101">
        <v>598</v>
      </c>
    </row>
    <row r="30" spans="1:20" ht="13.5" thickBot="1" x14ac:dyDescent="0.25">
      <c r="A30" s="14">
        <v>15</v>
      </c>
      <c r="B30" s="15" t="s">
        <v>33</v>
      </c>
      <c r="C30" s="62">
        <f t="shared" si="0"/>
        <v>1156</v>
      </c>
      <c r="D30" s="63">
        <f t="shared" si="0"/>
        <v>170.25</v>
      </c>
      <c r="E30" s="63">
        <f t="shared" si="0"/>
        <v>47</v>
      </c>
      <c r="F30" s="63">
        <f t="shared" si="0"/>
        <v>163</v>
      </c>
      <c r="G30" s="63">
        <f t="shared" si="0"/>
        <v>37.5</v>
      </c>
      <c r="H30" s="64">
        <f t="shared" si="0"/>
        <v>120</v>
      </c>
      <c r="I30" s="65">
        <f t="shared" si="0"/>
        <v>1693.75</v>
      </c>
      <c r="K30" s="1" t="s">
        <v>34</v>
      </c>
      <c r="L30" s="1" t="s">
        <v>35</v>
      </c>
      <c r="N30" s="14">
        <v>15</v>
      </c>
      <c r="O30" s="15" t="s">
        <v>33</v>
      </c>
      <c r="P30" s="102">
        <v>317</v>
      </c>
      <c r="Q30" s="104">
        <v>188</v>
      </c>
    </row>
    <row r="31" spans="1:20" s="16" customFormat="1" x14ac:dyDescent="0.2">
      <c r="A31" s="27"/>
      <c r="B31" s="43" t="s">
        <v>97</v>
      </c>
      <c r="C31" s="37">
        <f t="shared" ref="C31:I31" si="1">SUM(C16:C30)</f>
        <v>17360.41</v>
      </c>
      <c r="D31" s="28">
        <f t="shared" si="1"/>
        <v>3145.01</v>
      </c>
      <c r="E31" s="28">
        <f t="shared" si="1"/>
        <v>847</v>
      </c>
      <c r="F31" s="28">
        <f t="shared" si="1"/>
        <v>984.30000000000007</v>
      </c>
      <c r="G31" s="28">
        <f t="shared" si="1"/>
        <v>1376.6299999999999</v>
      </c>
      <c r="H31" s="29">
        <f t="shared" si="1"/>
        <v>1623.96</v>
      </c>
      <c r="I31" s="46">
        <f t="shared" si="1"/>
        <v>25337.309999999998</v>
      </c>
      <c r="J31" s="74"/>
      <c r="K31" s="16">
        <f>I31*52</f>
        <v>1317540.1199999999</v>
      </c>
      <c r="L31" s="16">
        <f>K31/K28</f>
        <v>675.66159999999991</v>
      </c>
      <c r="N31" s="27"/>
      <c r="O31" s="43" t="s">
        <v>97</v>
      </c>
      <c r="P31" s="66">
        <f>SUM(P16:P30)</f>
        <v>16823</v>
      </c>
      <c r="Q31" s="77">
        <f>SUM(Q16:Q30)</f>
        <v>11002</v>
      </c>
    </row>
    <row r="32" spans="1:20" x14ac:dyDescent="0.2">
      <c r="A32" s="32"/>
      <c r="B32" s="44" t="s">
        <v>36</v>
      </c>
      <c r="C32" s="38">
        <v>16894</v>
      </c>
      <c r="D32" s="33">
        <v>3072</v>
      </c>
      <c r="E32" s="33">
        <v>804</v>
      </c>
      <c r="F32" s="33">
        <v>805</v>
      </c>
      <c r="G32" s="33">
        <v>1395</v>
      </c>
      <c r="H32" s="34">
        <v>1572</v>
      </c>
      <c r="I32" s="47">
        <v>24542</v>
      </c>
      <c r="J32" s="75"/>
      <c r="K32" s="1">
        <v>1276184</v>
      </c>
      <c r="L32" s="1">
        <v>654.45333333333338</v>
      </c>
      <c r="N32" s="32"/>
      <c r="O32" s="44" t="s">
        <v>36</v>
      </c>
      <c r="P32" s="38">
        <v>17023</v>
      </c>
      <c r="Q32" s="34">
        <v>10165</v>
      </c>
    </row>
    <row r="33" spans="1:19" x14ac:dyDescent="0.2">
      <c r="A33" s="32"/>
      <c r="B33" s="44" t="s">
        <v>37</v>
      </c>
      <c r="C33" s="38">
        <v>16934.330000000002</v>
      </c>
      <c r="D33" s="33">
        <v>2817.76</v>
      </c>
      <c r="E33" s="33">
        <v>864.75</v>
      </c>
      <c r="F33" s="33">
        <v>896.69999999999993</v>
      </c>
      <c r="G33" s="33">
        <v>1504.06</v>
      </c>
      <c r="H33" s="34">
        <v>1652.01</v>
      </c>
      <c r="I33" s="47">
        <v>24669.61</v>
      </c>
      <c r="J33" s="75"/>
      <c r="K33" s="1">
        <v>1282819.72</v>
      </c>
      <c r="L33" s="1">
        <v>657.85626666666667</v>
      </c>
      <c r="N33" s="32"/>
      <c r="O33" s="44" t="s">
        <v>37</v>
      </c>
      <c r="P33" s="38">
        <v>10607</v>
      </c>
      <c r="Q33" s="34">
        <v>6981</v>
      </c>
    </row>
    <row r="34" spans="1:19" x14ac:dyDescent="0.2">
      <c r="A34" s="32"/>
      <c r="B34" s="44" t="s">
        <v>38</v>
      </c>
      <c r="C34" s="38">
        <v>16254.034000000001</v>
      </c>
      <c r="D34" s="33">
        <v>2590.7800000000002</v>
      </c>
      <c r="E34" s="33">
        <v>829.77</v>
      </c>
      <c r="F34" s="33">
        <v>1148.08</v>
      </c>
      <c r="G34" s="33">
        <v>1642.03</v>
      </c>
      <c r="H34" s="34">
        <v>1586.77</v>
      </c>
      <c r="I34" s="47">
        <v>24051.464</v>
      </c>
      <c r="J34" s="75"/>
      <c r="K34" s="1">
        <v>1250676.128</v>
      </c>
      <c r="L34" s="1">
        <v>641.37237333333337</v>
      </c>
      <c r="N34" s="32"/>
      <c r="O34" s="44" t="s">
        <v>38</v>
      </c>
      <c r="P34" s="38">
        <v>12573</v>
      </c>
      <c r="Q34" s="34">
        <v>8162</v>
      </c>
    </row>
    <row r="35" spans="1:19" x14ac:dyDescent="0.2">
      <c r="A35" s="32"/>
      <c r="B35" s="44" t="s">
        <v>39</v>
      </c>
      <c r="C35" s="38">
        <v>14456.32</v>
      </c>
      <c r="D35" s="33">
        <v>2173.13</v>
      </c>
      <c r="E35" s="33">
        <v>811.24</v>
      </c>
      <c r="F35" s="33">
        <v>1225.8</v>
      </c>
      <c r="G35" s="33">
        <v>1256.0999999999999</v>
      </c>
      <c r="H35" s="34">
        <v>1452.75</v>
      </c>
      <c r="I35" s="47">
        <v>21375.339999999997</v>
      </c>
      <c r="J35" s="75"/>
      <c r="K35" s="16">
        <f>I35*52</f>
        <v>1111517.6799999997</v>
      </c>
      <c r="L35" s="16">
        <f>K35/K28</f>
        <v>570.00906666666651</v>
      </c>
      <c r="N35" s="32"/>
      <c r="O35" s="44" t="s">
        <v>39</v>
      </c>
      <c r="P35" s="38">
        <v>14068</v>
      </c>
      <c r="Q35" s="34">
        <v>10954</v>
      </c>
    </row>
    <row r="36" spans="1:19" x14ac:dyDescent="0.2">
      <c r="A36" s="32"/>
      <c r="B36" s="44" t="s">
        <v>40</v>
      </c>
      <c r="C36" s="38">
        <v>13361.51</v>
      </c>
      <c r="D36" s="33">
        <v>1811.125</v>
      </c>
      <c r="E36" s="33">
        <v>758.65</v>
      </c>
      <c r="F36" s="33">
        <v>918.5</v>
      </c>
      <c r="G36" s="33">
        <v>971.77</v>
      </c>
      <c r="H36" s="34">
        <v>1570.4</v>
      </c>
      <c r="I36" s="47">
        <v>19391.954999999998</v>
      </c>
      <c r="K36" s="16">
        <f>I36*52</f>
        <v>1008381.6599999999</v>
      </c>
      <c r="L36" s="16">
        <f>K36/K28</f>
        <v>517.11879999999996</v>
      </c>
      <c r="N36" s="32"/>
      <c r="O36" s="44" t="s">
        <v>40</v>
      </c>
      <c r="P36" s="38">
        <v>12795</v>
      </c>
      <c r="Q36" s="34">
        <v>9167</v>
      </c>
    </row>
    <row r="37" spans="1:19" x14ac:dyDescent="0.2">
      <c r="A37" s="32"/>
      <c r="B37" s="44" t="s">
        <v>41</v>
      </c>
      <c r="C37" s="38">
        <v>11555.7</v>
      </c>
      <c r="D37" s="33">
        <v>1374.37</v>
      </c>
      <c r="E37" s="33">
        <v>741.37</v>
      </c>
      <c r="F37" s="33">
        <v>921.55</v>
      </c>
      <c r="G37" s="33">
        <v>923.96</v>
      </c>
      <c r="H37" s="34">
        <v>1600.15</v>
      </c>
      <c r="I37" s="47">
        <v>17117.100000000002</v>
      </c>
      <c r="N37" s="32"/>
      <c r="O37" s="44" t="s">
        <v>41</v>
      </c>
      <c r="P37" s="38">
        <v>9153</v>
      </c>
      <c r="Q37" s="34">
        <v>5586</v>
      </c>
    </row>
    <row r="38" spans="1:19" x14ac:dyDescent="0.2">
      <c r="A38" s="32"/>
      <c r="B38" s="44" t="s">
        <v>42</v>
      </c>
      <c r="C38" s="38">
        <v>10319</v>
      </c>
      <c r="D38" s="33">
        <v>1069.9749999999999</v>
      </c>
      <c r="E38" s="33">
        <v>727</v>
      </c>
      <c r="F38" s="33">
        <v>724.19</v>
      </c>
      <c r="G38" s="33">
        <v>577.75</v>
      </c>
      <c r="H38" s="34">
        <v>1582.3</v>
      </c>
      <c r="I38" s="47">
        <v>15000.215</v>
      </c>
      <c r="N38" s="32"/>
      <c r="O38" s="44" t="s">
        <v>42</v>
      </c>
      <c r="P38" s="38">
        <v>7269</v>
      </c>
      <c r="Q38" s="34">
        <v>4045</v>
      </c>
    </row>
    <row r="39" spans="1:19" x14ac:dyDescent="0.2">
      <c r="A39" s="32"/>
      <c r="B39" s="44" t="s">
        <v>43</v>
      </c>
      <c r="C39" s="38">
        <v>9992.5600000000013</v>
      </c>
      <c r="D39" s="33">
        <v>1105.8</v>
      </c>
      <c r="E39" s="33">
        <v>726.15</v>
      </c>
      <c r="F39" s="33">
        <v>566.71</v>
      </c>
      <c r="G39" s="33">
        <v>480.49</v>
      </c>
      <c r="H39" s="34">
        <v>1687.83</v>
      </c>
      <c r="I39" s="47">
        <v>14559.539999999999</v>
      </c>
      <c r="N39" s="32"/>
      <c r="O39" s="44" t="s">
        <v>43</v>
      </c>
      <c r="P39" s="38">
        <v>8395</v>
      </c>
      <c r="Q39" s="34">
        <v>4446</v>
      </c>
    </row>
    <row r="40" spans="1:19" ht="12.75" thickBot="1" x14ac:dyDescent="0.25">
      <c r="A40" s="42"/>
      <c r="B40" s="45" t="s">
        <v>44</v>
      </c>
      <c r="C40" s="39">
        <v>8970.380000000001</v>
      </c>
      <c r="D40" s="40">
        <v>1072.25</v>
      </c>
      <c r="E40" s="40">
        <v>714.85</v>
      </c>
      <c r="F40" s="40">
        <v>587.79</v>
      </c>
      <c r="G40" s="40">
        <v>483.89</v>
      </c>
      <c r="H40" s="41">
        <v>1748.38</v>
      </c>
      <c r="I40" s="48">
        <v>13577.54</v>
      </c>
      <c r="N40" s="42"/>
      <c r="O40" s="45" t="s">
        <v>44</v>
      </c>
      <c r="P40" s="39">
        <v>10091</v>
      </c>
      <c r="Q40" s="41">
        <v>5919</v>
      </c>
    </row>
    <row r="41" spans="1:19" s="16" customFormat="1" x14ac:dyDescent="0.2">
      <c r="A41" s="1" t="s">
        <v>45</v>
      </c>
      <c r="B41" s="36"/>
      <c r="C41" s="1"/>
      <c r="D41" s="1"/>
      <c r="E41" s="1"/>
      <c r="F41" s="1"/>
      <c r="G41" s="1"/>
      <c r="H41" s="1"/>
      <c r="I41" s="1"/>
      <c r="M41" s="35"/>
      <c r="N41" s="53" t="s">
        <v>46</v>
      </c>
      <c r="O41" s="1"/>
      <c r="P41" s="1"/>
    </row>
    <row r="42" spans="1:19" s="16" customFormat="1" x14ac:dyDescent="0.2">
      <c r="A42" s="1" t="s">
        <v>47</v>
      </c>
      <c r="B42" s="36"/>
      <c r="C42" s="1"/>
      <c r="D42" s="1"/>
      <c r="E42" s="1"/>
      <c r="F42" s="1"/>
      <c r="G42" s="1"/>
      <c r="H42" s="1"/>
      <c r="I42" s="1"/>
      <c r="M42" s="35"/>
      <c r="N42" s="36"/>
      <c r="O42" s="1"/>
      <c r="P42" s="1"/>
    </row>
    <row r="43" spans="1:19" s="5" customFormat="1" ht="26.25" customHeight="1" thickBot="1" x14ac:dyDescent="0.25">
      <c r="A43" s="22" t="s">
        <v>48</v>
      </c>
      <c r="M43" s="1"/>
      <c r="N43" s="1"/>
      <c r="O43" s="1"/>
      <c r="P43" s="1"/>
      <c r="Q43" s="1"/>
      <c r="R43" s="1"/>
      <c r="S43" s="1"/>
    </row>
    <row r="44" spans="1:19" s="5" customFormat="1" ht="78.75" customHeight="1" thickBot="1" x14ac:dyDescent="0.25">
      <c r="A44" s="6" t="s">
        <v>5</v>
      </c>
      <c r="B44" s="7" t="s">
        <v>6</v>
      </c>
      <c r="C44" s="8" t="s">
        <v>7</v>
      </c>
      <c r="D44" s="8" t="s">
        <v>8</v>
      </c>
      <c r="E44" s="8" t="s">
        <v>9</v>
      </c>
      <c r="F44" s="8" t="s">
        <v>10</v>
      </c>
      <c r="G44" s="8" t="s">
        <v>11</v>
      </c>
      <c r="H44" s="9" t="s">
        <v>12</v>
      </c>
      <c r="I44" s="23" t="s">
        <v>13</v>
      </c>
      <c r="M44" s="1"/>
      <c r="N44" s="1"/>
      <c r="O44" s="1"/>
      <c r="P44" s="1"/>
      <c r="Q44" s="1"/>
      <c r="R44" s="1"/>
      <c r="S44" s="1"/>
    </row>
    <row r="45" spans="1:19" ht="12.95" customHeight="1" x14ac:dyDescent="0.2">
      <c r="A45" s="10">
        <v>1</v>
      </c>
      <c r="B45" s="11" t="s">
        <v>16</v>
      </c>
      <c r="C45" s="97">
        <v>776.25</v>
      </c>
      <c r="D45" s="98">
        <v>412.5</v>
      </c>
      <c r="E45" s="98">
        <v>50</v>
      </c>
      <c r="F45" s="98">
        <v>41.4</v>
      </c>
      <c r="G45" s="98">
        <v>112.5</v>
      </c>
      <c r="H45" s="99">
        <v>217.5</v>
      </c>
      <c r="I45" s="79">
        <f t="shared" ref="I45:I59" si="2">SUM(C45:H45)</f>
        <v>1610.15</v>
      </c>
    </row>
    <row r="46" spans="1:19" ht="12.95" customHeight="1" x14ac:dyDescent="0.2">
      <c r="A46" s="12">
        <v>2</v>
      </c>
      <c r="B46" s="13" t="s">
        <v>17</v>
      </c>
      <c r="C46" s="100">
        <v>787.5</v>
      </c>
      <c r="D46" s="96">
        <v>375</v>
      </c>
      <c r="E46" s="96">
        <v>45</v>
      </c>
      <c r="F46" s="96">
        <v>21</v>
      </c>
      <c r="G46" s="96">
        <v>56.25</v>
      </c>
      <c r="H46" s="101">
        <v>131.25</v>
      </c>
      <c r="I46" s="30">
        <f t="shared" si="2"/>
        <v>1416</v>
      </c>
    </row>
    <row r="47" spans="1:19" ht="12.75" x14ac:dyDescent="0.2">
      <c r="A47" s="12">
        <v>3</v>
      </c>
      <c r="B47" s="13" t="s">
        <v>18</v>
      </c>
      <c r="C47" s="100">
        <v>641.25</v>
      </c>
      <c r="D47" s="96">
        <v>217.5</v>
      </c>
      <c r="E47" s="96">
        <v>58</v>
      </c>
      <c r="F47" s="96">
        <v>44</v>
      </c>
      <c r="G47" s="96">
        <v>75</v>
      </c>
      <c r="H47" s="101">
        <v>56.25</v>
      </c>
      <c r="I47" s="30">
        <f t="shared" si="2"/>
        <v>1092</v>
      </c>
    </row>
    <row r="48" spans="1:19" ht="12.75" x14ac:dyDescent="0.2">
      <c r="A48" s="12">
        <v>4</v>
      </c>
      <c r="B48" s="13" t="s">
        <v>19</v>
      </c>
      <c r="C48" s="100">
        <v>386.25</v>
      </c>
      <c r="D48" s="96">
        <v>185.63</v>
      </c>
      <c r="E48" s="96">
        <v>30</v>
      </c>
      <c r="F48" s="96">
        <v>43.2</v>
      </c>
      <c r="G48" s="96">
        <v>0</v>
      </c>
      <c r="H48" s="101">
        <v>60</v>
      </c>
      <c r="I48" s="30">
        <f t="shared" si="2"/>
        <v>705.08</v>
      </c>
    </row>
    <row r="49" spans="1:15" ht="12.75" x14ac:dyDescent="0.2">
      <c r="A49" s="12">
        <v>5</v>
      </c>
      <c r="B49" s="13" t="s">
        <v>20</v>
      </c>
      <c r="C49" s="100">
        <v>450</v>
      </c>
      <c r="D49" s="96">
        <v>226</v>
      </c>
      <c r="E49" s="96">
        <v>41.5</v>
      </c>
      <c r="F49" s="96">
        <v>65</v>
      </c>
      <c r="G49" s="96">
        <v>93.75</v>
      </c>
      <c r="H49" s="101">
        <v>75</v>
      </c>
      <c r="I49" s="30">
        <f t="shared" si="2"/>
        <v>951.25</v>
      </c>
    </row>
    <row r="50" spans="1:15" ht="12.75" x14ac:dyDescent="0.2">
      <c r="A50" s="12">
        <v>6</v>
      </c>
      <c r="B50" s="13" t="s">
        <v>21</v>
      </c>
      <c r="C50" s="100">
        <v>327.37</v>
      </c>
      <c r="D50" s="96">
        <v>90</v>
      </c>
      <c r="E50" s="96">
        <v>30</v>
      </c>
      <c r="F50" s="96">
        <v>50.4</v>
      </c>
      <c r="G50" s="96">
        <v>0</v>
      </c>
      <c r="H50" s="101">
        <v>75</v>
      </c>
      <c r="I50" s="30">
        <f t="shared" si="2"/>
        <v>572.77</v>
      </c>
    </row>
    <row r="51" spans="1:15" ht="12.75" x14ac:dyDescent="0.2">
      <c r="A51" s="12">
        <v>7</v>
      </c>
      <c r="B51" s="13" t="s">
        <v>22</v>
      </c>
      <c r="C51" s="100">
        <v>401</v>
      </c>
      <c r="D51" s="96">
        <v>186</v>
      </c>
      <c r="E51" s="96">
        <v>55</v>
      </c>
      <c r="F51" s="96">
        <v>2</v>
      </c>
      <c r="G51" s="96">
        <v>0</v>
      </c>
      <c r="H51" s="101">
        <v>97</v>
      </c>
      <c r="I51" s="30">
        <f t="shared" si="2"/>
        <v>741</v>
      </c>
    </row>
    <row r="52" spans="1:15" ht="12.75" x14ac:dyDescent="0.2">
      <c r="A52" s="12">
        <v>8</v>
      </c>
      <c r="B52" s="13" t="s">
        <v>23</v>
      </c>
      <c r="C52" s="100">
        <v>375</v>
      </c>
      <c r="D52" s="96">
        <v>135</v>
      </c>
      <c r="E52" s="96">
        <v>45</v>
      </c>
      <c r="F52" s="96">
        <v>16</v>
      </c>
      <c r="G52" s="96">
        <v>30</v>
      </c>
      <c r="H52" s="101">
        <v>97.5</v>
      </c>
      <c r="I52" s="30">
        <f t="shared" si="2"/>
        <v>698.5</v>
      </c>
    </row>
    <row r="53" spans="1:15" ht="12.75" x14ac:dyDescent="0.2">
      <c r="A53" s="12">
        <v>9</v>
      </c>
      <c r="B53" s="13" t="s">
        <v>24</v>
      </c>
      <c r="C53" s="100">
        <v>416.25</v>
      </c>
      <c r="D53" s="96">
        <v>168.75</v>
      </c>
      <c r="E53" s="96">
        <v>24.5</v>
      </c>
      <c r="F53" s="96">
        <v>6</v>
      </c>
      <c r="G53" s="96">
        <v>37.5</v>
      </c>
      <c r="H53" s="101">
        <v>112.5</v>
      </c>
      <c r="I53" s="30">
        <f t="shared" si="2"/>
        <v>765.5</v>
      </c>
      <c r="O53" s="1" t="s">
        <v>2</v>
      </c>
    </row>
    <row r="54" spans="1:15" ht="12.75" x14ac:dyDescent="0.2">
      <c r="A54" s="12">
        <v>10</v>
      </c>
      <c r="B54" s="13" t="s">
        <v>25</v>
      </c>
      <c r="C54" s="100">
        <v>319</v>
      </c>
      <c r="D54" s="96">
        <v>174</v>
      </c>
      <c r="E54" s="96">
        <v>24</v>
      </c>
      <c r="F54" s="96">
        <v>0</v>
      </c>
      <c r="G54" s="96">
        <v>62</v>
      </c>
      <c r="H54" s="101">
        <v>37</v>
      </c>
      <c r="I54" s="30">
        <f t="shared" si="2"/>
        <v>616</v>
      </c>
    </row>
    <row r="55" spans="1:15" ht="12.75" x14ac:dyDescent="0.2">
      <c r="A55" s="12">
        <v>11</v>
      </c>
      <c r="B55" s="13" t="s">
        <v>26</v>
      </c>
      <c r="C55" s="100">
        <v>352.16</v>
      </c>
      <c r="D55" s="96">
        <v>150</v>
      </c>
      <c r="E55" s="96">
        <v>33.75</v>
      </c>
      <c r="F55" s="96">
        <v>135</v>
      </c>
      <c r="G55" s="96">
        <v>12.5</v>
      </c>
      <c r="H55" s="101">
        <v>118.75</v>
      </c>
      <c r="I55" s="30">
        <f t="shared" si="2"/>
        <v>802.16000000000008</v>
      </c>
    </row>
    <row r="56" spans="1:15" ht="12.75" x14ac:dyDescent="0.2">
      <c r="A56" s="12">
        <v>12</v>
      </c>
      <c r="B56" s="13" t="s">
        <v>28</v>
      </c>
      <c r="C56" s="100">
        <v>416.5</v>
      </c>
      <c r="D56" s="96">
        <v>187.5</v>
      </c>
      <c r="E56" s="96">
        <v>60</v>
      </c>
      <c r="F56" s="96">
        <v>17.899999999999999</v>
      </c>
      <c r="G56" s="96">
        <v>64.55</v>
      </c>
      <c r="H56" s="101">
        <v>82.5</v>
      </c>
      <c r="I56" s="30">
        <f t="shared" si="2"/>
        <v>828.94999999999993</v>
      </c>
    </row>
    <row r="57" spans="1:15" ht="12.75" x14ac:dyDescent="0.2">
      <c r="A57" s="12">
        <v>13</v>
      </c>
      <c r="B57" s="13" t="s">
        <v>31</v>
      </c>
      <c r="C57" s="100">
        <v>498.75</v>
      </c>
      <c r="D57" s="96">
        <v>168.75</v>
      </c>
      <c r="E57" s="96">
        <v>48.75</v>
      </c>
      <c r="F57" s="96">
        <v>8.5</v>
      </c>
      <c r="G57" s="96">
        <v>0</v>
      </c>
      <c r="H57" s="101">
        <v>71.25</v>
      </c>
      <c r="I57" s="30">
        <f t="shared" si="2"/>
        <v>796</v>
      </c>
    </row>
    <row r="58" spans="1:15" ht="12.75" x14ac:dyDescent="0.2">
      <c r="A58" s="12">
        <v>14</v>
      </c>
      <c r="B58" s="13" t="s">
        <v>32</v>
      </c>
      <c r="C58" s="100">
        <v>420</v>
      </c>
      <c r="D58" s="96">
        <v>187.5</v>
      </c>
      <c r="E58" s="96">
        <v>42</v>
      </c>
      <c r="F58" s="96">
        <v>82.8</v>
      </c>
      <c r="G58" s="96">
        <v>71.25</v>
      </c>
      <c r="H58" s="101">
        <v>112.5</v>
      </c>
      <c r="I58" s="30">
        <f t="shared" si="2"/>
        <v>916.05</v>
      </c>
    </row>
    <row r="59" spans="1:15" ht="13.5" thickBot="1" x14ac:dyDescent="0.25">
      <c r="A59" s="14">
        <v>15</v>
      </c>
      <c r="B59" s="15" t="s">
        <v>33</v>
      </c>
      <c r="C59" s="102">
        <v>380</v>
      </c>
      <c r="D59" s="103">
        <v>168.75</v>
      </c>
      <c r="E59" s="103">
        <v>30</v>
      </c>
      <c r="F59" s="103">
        <v>163</v>
      </c>
      <c r="G59" s="103">
        <v>37.5</v>
      </c>
      <c r="H59" s="104">
        <v>120</v>
      </c>
      <c r="I59" s="69">
        <f t="shared" si="2"/>
        <v>899.25</v>
      </c>
      <c r="K59" s="1" t="s">
        <v>49</v>
      </c>
      <c r="L59" s="1" t="s">
        <v>35</v>
      </c>
    </row>
    <row r="60" spans="1:15" s="16" customFormat="1" x14ac:dyDescent="0.2">
      <c r="A60" s="27"/>
      <c r="B60" s="43" t="s">
        <v>97</v>
      </c>
      <c r="C60" s="66">
        <f t="shared" ref="C60:I60" si="3">SUM(C45:C59)</f>
        <v>6947.28</v>
      </c>
      <c r="D60" s="76">
        <f t="shared" si="3"/>
        <v>3032.88</v>
      </c>
      <c r="E60" s="76">
        <f t="shared" si="3"/>
        <v>617.5</v>
      </c>
      <c r="F60" s="76">
        <f t="shared" si="3"/>
        <v>696.19999999999993</v>
      </c>
      <c r="G60" s="76">
        <f t="shared" si="3"/>
        <v>652.79999999999995</v>
      </c>
      <c r="H60" s="77">
        <f t="shared" si="3"/>
        <v>1464</v>
      </c>
      <c r="I60" s="46">
        <f t="shared" si="3"/>
        <v>13410.66</v>
      </c>
      <c r="J60" s="74"/>
      <c r="K60" s="16">
        <f>I60*52</f>
        <v>697354.32</v>
      </c>
      <c r="L60" s="16">
        <f>K60/1950</f>
        <v>357.61759999999998</v>
      </c>
    </row>
    <row r="61" spans="1:15" x14ac:dyDescent="0.2">
      <c r="A61" s="32"/>
      <c r="B61" s="44" t="s">
        <v>36</v>
      </c>
      <c r="C61" s="38">
        <v>6896</v>
      </c>
      <c r="D61" s="33">
        <v>2948</v>
      </c>
      <c r="E61" s="33">
        <v>582</v>
      </c>
      <c r="F61" s="33">
        <v>417</v>
      </c>
      <c r="G61" s="33">
        <v>581</v>
      </c>
      <c r="H61" s="34">
        <v>1445</v>
      </c>
      <c r="I61" s="47">
        <v>12869</v>
      </c>
      <c r="J61" s="75"/>
      <c r="K61" s="1">
        <v>669188</v>
      </c>
      <c r="L61" s="1">
        <v>343.17333333333335</v>
      </c>
    </row>
    <row r="62" spans="1:15" x14ac:dyDescent="0.2">
      <c r="A62" s="32"/>
      <c r="B62" s="44" t="s">
        <v>37</v>
      </c>
      <c r="C62" s="38">
        <v>7213.35</v>
      </c>
      <c r="D62" s="33">
        <v>2742.88</v>
      </c>
      <c r="E62" s="33">
        <v>597.25</v>
      </c>
      <c r="F62" s="33">
        <v>674.09999999999991</v>
      </c>
      <c r="G62" s="33">
        <v>578.25</v>
      </c>
      <c r="H62" s="34">
        <v>1541.05</v>
      </c>
      <c r="I62" s="47">
        <v>13346.88</v>
      </c>
      <c r="J62" s="75"/>
      <c r="K62" s="1">
        <v>694037.76</v>
      </c>
      <c r="L62" s="1">
        <v>355.91680000000002</v>
      </c>
    </row>
    <row r="63" spans="1:15" x14ac:dyDescent="0.2">
      <c r="A63" s="32"/>
      <c r="B63" s="44" t="s">
        <v>38</v>
      </c>
      <c r="C63" s="38">
        <v>7087.7699999999995</v>
      </c>
      <c r="D63" s="33">
        <v>2532.15</v>
      </c>
      <c r="E63" s="33">
        <v>620.25</v>
      </c>
      <c r="F63" s="33">
        <v>676.98</v>
      </c>
      <c r="G63" s="33">
        <v>569.63</v>
      </c>
      <c r="H63" s="34">
        <v>1487.3</v>
      </c>
      <c r="I63" s="47">
        <v>12974.08</v>
      </c>
      <c r="J63" s="75"/>
      <c r="K63" s="1">
        <v>674652.16000000003</v>
      </c>
      <c r="L63" s="1">
        <v>345.9754666666667</v>
      </c>
    </row>
    <row r="64" spans="1:15" x14ac:dyDescent="0.2">
      <c r="A64" s="32"/>
      <c r="B64" s="44" t="s">
        <v>39</v>
      </c>
      <c r="C64" s="38">
        <v>6494.61</v>
      </c>
      <c r="D64" s="33">
        <v>2137.38</v>
      </c>
      <c r="E64" s="33">
        <v>628.5</v>
      </c>
      <c r="F64" s="33">
        <v>675.3</v>
      </c>
      <c r="G64" s="33">
        <v>403.75</v>
      </c>
      <c r="H64" s="34">
        <v>1356.25</v>
      </c>
      <c r="I64" s="47">
        <v>11695.789999999999</v>
      </c>
      <c r="J64" s="75"/>
      <c r="K64" s="75"/>
    </row>
    <row r="65" spans="1:14" x14ac:dyDescent="0.2">
      <c r="A65" s="32"/>
      <c r="B65" s="44" t="s">
        <v>40</v>
      </c>
      <c r="C65" s="38">
        <v>6268</v>
      </c>
      <c r="D65" s="33">
        <v>1779.625</v>
      </c>
      <c r="E65" s="33">
        <v>616.65</v>
      </c>
      <c r="F65" s="33">
        <v>541.79999999999995</v>
      </c>
      <c r="G65" s="33">
        <v>353.75</v>
      </c>
      <c r="H65" s="34">
        <v>1496</v>
      </c>
      <c r="I65" s="47">
        <v>11055.824999999999</v>
      </c>
    </row>
    <row r="66" spans="1:14" x14ac:dyDescent="0.2">
      <c r="A66" s="32"/>
      <c r="B66" s="44" t="s">
        <v>41</v>
      </c>
      <c r="C66" s="38">
        <v>5518.62</v>
      </c>
      <c r="D66" s="33">
        <v>1363.12</v>
      </c>
      <c r="E66" s="33">
        <v>574.35</v>
      </c>
      <c r="F66" s="33">
        <v>536.75</v>
      </c>
      <c r="G66" s="33">
        <v>301.25</v>
      </c>
      <c r="H66" s="34">
        <v>1488.75</v>
      </c>
      <c r="I66" s="47">
        <v>9782.84</v>
      </c>
    </row>
    <row r="67" spans="1:14" x14ac:dyDescent="0.2">
      <c r="A67" s="32"/>
      <c r="B67" s="44" t="s">
        <v>42</v>
      </c>
      <c r="C67" s="38">
        <v>4934.25</v>
      </c>
      <c r="D67" s="33">
        <v>1064.7249999999999</v>
      </c>
      <c r="E67" s="33">
        <v>561.5</v>
      </c>
      <c r="F67" s="33">
        <v>389.95</v>
      </c>
      <c r="G67" s="33">
        <v>257.5</v>
      </c>
      <c r="H67" s="34">
        <v>1469.4</v>
      </c>
      <c r="I67" s="47">
        <v>8677.3250000000007</v>
      </c>
    </row>
    <row r="68" spans="1:14" x14ac:dyDescent="0.2">
      <c r="A68" s="32"/>
      <c r="B68" s="44" t="s">
        <v>43</v>
      </c>
      <c r="C68" s="38">
        <v>5009.83</v>
      </c>
      <c r="D68" s="33">
        <v>1100.55</v>
      </c>
      <c r="E68" s="33">
        <v>542.12</v>
      </c>
      <c r="F68" s="33">
        <v>310.89999999999998</v>
      </c>
      <c r="G68" s="33">
        <v>207.12</v>
      </c>
      <c r="H68" s="34">
        <v>1578.33</v>
      </c>
      <c r="I68" s="47">
        <v>8748.85</v>
      </c>
      <c r="L68" s="1" t="s">
        <v>2</v>
      </c>
    </row>
    <row r="69" spans="1:14" ht="12.75" thickBot="1" x14ac:dyDescent="0.25">
      <c r="A69" s="42"/>
      <c r="B69" s="45" t="s">
        <v>44</v>
      </c>
      <c r="C69" s="39">
        <v>4331.83</v>
      </c>
      <c r="D69" s="40">
        <v>1059.25</v>
      </c>
      <c r="E69" s="40">
        <v>539.95000000000005</v>
      </c>
      <c r="F69" s="40">
        <v>341.63</v>
      </c>
      <c r="G69" s="40">
        <v>214.97</v>
      </c>
      <c r="H69" s="41">
        <v>1610.88</v>
      </c>
      <c r="I69" s="48">
        <v>8098.5099999999993</v>
      </c>
    </row>
    <row r="70" spans="1:14" x14ac:dyDescent="0.2">
      <c r="A70" s="1" t="s">
        <v>45</v>
      </c>
    </row>
    <row r="71" spans="1:14" x14ac:dyDescent="0.2">
      <c r="A71" s="1" t="s">
        <v>47</v>
      </c>
    </row>
    <row r="72" spans="1:14" x14ac:dyDescent="0.2">
      <c r="N72" s="1" t="s">
        <v>2</v>
      </c>
    </row>
    <row r="73" spans="1:14" ht="12.75" thickBot="1" x14ac:dyDescent="0.25">
      <c r="A73" s="22" t="s">
        <v>50</v>
      </c>
      <c r="B73" s="5"/>
      <c r="C73" s="5"/>
      <c r="D73" s="5"/>
      <c r="E73" s="5"/>
      <c r="F73" s="5"/>
      <c r="G73" s="5"/>
      <c r="H73" s="5"/>
      <c r="I73" s="5"/>
    </row>
    <row r="74" spans="1:14" ht="36.75" thickBot="1" x14ac:dyDescent="0.25">
      <c r="A74" s="6" t="s">
        <v>5</v>
      </c>
      <c r="B74" s="7" t="s">
        <v>6</v>
      </c>
      <c r="C74" s="8" t="s">
        <v>7</v>
      </c>
      <c r="D74" s="8" t="s">
        <v>8</v>
      </c>
      <c r="E74" s="8" t="s">
        <v>9</v>
      </c>
      <c r="F74" s="8" t="s">
        <v>10</v>
      </c>
      <c r="G74" s="8" t="s">
        <v>11</v>
      </c>
      <c r="H74" s="9" t="s">
        <v>12</v>
      </c>
      <c r="I74" s="23" t="s">
        <v>13</v>
      </c>
    </row>
    <row r="75" spans="1:14" ht="12.75" x14ac:dyDescent="0.2">
      <c r="A75" s="10">
        <v>1</v>
      </c>
      <c r="B75" s="11" t="s">
        <v>16</v>
      </c>
      <c r="C75" s="97">
        <v>333.75</v>
      </c>
      <c r="D75" s="98">
        <v>0</v>
      </c>
      <c r="E75" s="98">
        <v>12</v>
      </c>
      <c r="F75" s="98">
        <v>12.4</v>
      </c>
      <c r="G75" s="98">
        <v>22.8</v>
      </c>
      <c r="H75" s="99">
        <v>28.12</v>
      </c>
      <c r="I75" s="79">
        <f t="shared" ref="I75:I89" si="4">SUM(C75:H75)</f>
        <v>409.07</v>
      </c>
    </row>
    <row r="76" spans="1:14" ht="12.75" x14ac:dyDescent="0.2">
      <c r="A76" s="12">
        <v>2</v>
      </c>
      <c r="B76" s="13" t="s">
        <v>17</v>
      </c>
      <c r="C76" s="100">
        <v>375</v>
      </c>
      <c r="D76" s="96">
        <v>0</v>
      </c>
      <c r="E76" s="96">
        <v>7</v>
      </c>
      <c r="F76" s="96">
        <v>7</v>
      </c>
      <c r="G76" s="96">
        <v>0</v>
      </c>
      <c r="H76" s="101">
        <v>0</v>
      </c>
      <c r="I76" s="30">
        <f t="shared" si="4"/>
        <v>389</v>
      </c>
    </row>
    <row r="77" spans="1:14" ht="12.75" x14ac:dyDescent="0.2">
      <c r="A77" s="12">
        <v>3</v>
      </c>
      <c r="B77" s="13" t="s">
        <v>18</v>
      </c>
      <c r="C77" s="100">
        <v>192</v>
      </c>
      <c r="D77" s="96">
        <v>0</v>
      </c>
      <c r="E77" s="96">
        <v>12.5</v>
      </c>
      <c r="F77" s="96">
        <v>22</v>
      </c>
      <c r="G77" s="96">
        <v>0</v>
      </c>
      <c r="H77" s="101">
        <v>0</v>
      </c>
      <c r="I77" s="30">
        <f t="shared" si="4"/>
        <v>226.5</v>
      </c>
    </row>
    <row r="78" spans="1:14" ht="12.75" x14ac:dyDescent="0.2">
      <c r="A78" s="12">
        <v>4</v>
      </c>
      <c r="B78" s="13" t="s">
        <v>19</v>
      </c>
      <c r="C78" s="100">
        <v>300</v>
      </c>
      <c r="D78" s="96">
        <v>0</v>
      </c>
      <c r="E78" s="96">
        <v>3.75</v>
      </c>
      <c r="F78" s="96">
        <v>14.4</v>
      </c>
      <c r="G78" s="96">
        <v>0</v>
      </c>
      <c r="H78" s="101">
        <v>15</v>
      </c>
      <c r="I78" s="30">
        <f t="shared" si="4"/>
        <v>333.15</v>
      </c>
    </row>
    <row r="79" spans="1:14" ht="12.75" x14ac:dyDescent="0.2">
      <c r="A79" s="12">
        <v>5</v>
      </c>
      <c r="B79" s="13" t="s">
        <v>20</v>
      </c>
      <c r="C79" s="100">
        <v>237.5</v>
      </c>
      <c r="D79" s="96">
        <v>0</v>
      </c>
      <c r="E79" s="96">
        <v>11.25</v>
      </c>
      <c r="F79" s="96">
        <v>45</v>
      </c>
      <c r="G79" s="96">
        <v>9.3699999999999992</v>
      </c>
      <c r="H79" s="101">
        <v>0</v>
      </c>
      <c r="I79" s="30">
        <f t="shared" si="4"/>
        <v>303.12</v>
      </c>
    </row>
    <row r="80" spans="1:14" ht="12.75" x14ac:dyDescent="0.2">
      <c r="A80" s="12">
        <v>6</v>
      </c>
      <c r="B80" s="13" t="s">
        <v>21</v>
      </c>
      <c r="C80" s="100">
        <v>381.75</v>
      </c>
      <c r="D80" s="96">
        <v>0</v>
      </c>
      <c r="E80" s="96">
        <v>0</v>
      </c>
      <c r="F80" s="96">
        <v>36</v>
      </c>
      <c r="G80" s="96">
        <v>0</v>
      </c>
      <c r="H80" s="101">
        <v>0</v>
      </c>
      <c r="I80" s="30">
        <f t="shared" si="4"/>
        <v>417.75</v>
      </c>
    </row>
    <row r="81" spans="1:12" ht="12.75" x14ac:dyDescent="0.2">
      <c r="A81" s="12">
        <v>7</v>
      </c>
      <c r="B81" s="13" t="s">
        <v>22</v>
      </c>
      <c r="C81" s="100">
        <v>502</v>
      </c>
      <c r="D81" s="96">
        <v>0</v>
      </c>
      <c r="E81" s="96">
        <v>8</v>
      </c>
      <c r="F81" s="96">
        <v>0</v>
      </c>
      <c r="G81" s="96">
        <v>0</v>
      </c>
      <c r="H81" s="101">
        <v>0</v>
      </c>
      <c r="I81" s="30">
        <f t="shared" si="4"/>
        <v>510</v>
      </c>
    </row>
    <row r="82" spans="1:12" ht="12.75" x14ac:dyDescent="0.2">
      <c r="A82" s="12">
        <v>8</v>
      </c>
      <c r="B82" s="13" t="s">
        <v>23</v>
      </c>
      <c r="C82" s="100">
        <v>577.5</v>
      </c>
      <c r="D82" s="96">
        <v>0</v>
      </c>
      <c r="E82" s="96">
        <v>3</v>
      </c>
      <c r="F82" s="96">
        <v>13</v>
      </c>
      <c r="G82" s="96">
        <v>0</v>
      </c>
      <c r="H82" s="101">
        <v>23.75</v>
      </c>
      <c r="I82" s="30">
        <f t="shared" si="4"/>
        <v>617.25</v>
      </c>
    </row>
    <row r="83" spans="1:12" ht="12.75" x14ac:dyDescent="0.2">
      <c r="A83" s="12">
        <v>9</v>
      </c>
      <c r="B83" s="13" t="s">
        <v>24</v>
      </c>
      <c r="C83" s="100">
        <v>337.5</v>
      </c>
      <c r="D83" s="96">
        <v>0</v>
      </c>
      <c r="E83" s="96">
        <v>20</v>
      </c>
      <c r="F83" s="96">
        <v>3</v>
      </c>
      <c r="G83" s="96">
        <v>56.25</v>
      </c>
      <c r="H83" s="101">
        <v>3.75</v>
      </c>
      <c r="I83" s="30">
        <f t="shared" si="4"/>
        <v>420.5</v>
      </c>
    </row>
    <row r="84" spans="1:12" ht="12.75" x14ac:dyDescent="0.2">
      <c r="A84" s="12">
        <v>10</v>
      </c>
      <c r="B84" s="13" t="s">
        <v>25</v>
      </c>
      <c r="C84" s="100">
        <v>274</v>
      </c>
      <c r="D84" s="96">
        <v>0</v>
      </c>
      <c r="E84" s="96">
        <v>6</v>
      </c>
      <c r="F84" s="96">
        <v>5</v>
      </c>
      <c r="G84" s="96">
        <v>9</v>
      </c>
      <c r="H84" s="101">
        <v>0</v>
      </c>
      <c r="I84" s="30">
        <f t="shared" si="4"/>
        <v>294</v>
      </c>
    </row>
    <row r="85" spans="1:12" ht="12.75" x14ac:dyDescent="0.2">
      <c r="A85" s="12">
        <v>11</v>
      </c>
      <c r="B85" s="13" t="s">
        <v>26</v>
      </c>
      <c r="C85" s="100">
        <v>345.75</v>
      </c>
      <c r="D85" s="96">
        <v>0</v>
      </c>
      <c r="E85" s="96">
        <v>7.5</v>
      </c>
      <c r="F85" s="96">
        <v>37.5</v>
      </c>
      <c r="G85" s="96">
        <v>12.5</v>
      </c>
      <c r="H85" s="101">
        <v>6.25</v>
      </c>
      <c r="I85" s="30">
        <f t="shared" si="4"/>
        <v>409.5</v>
      </c>
    </row>
    <row r="86" spans="1:12" ht="12.75" x14ac:dyDescent="0.2">
      <c r="A86" s="12">
        <v>12</v>
      </c>
      <c r="B86" s="13" t="s">
        <v>28</v>
      </c>
      <c r="C86" s="100">
        <v>373.15</v>
      </c>
      <c r="D86" s="96">
        <v>0</v>
      </c>
      <c r="E86" s="96">
        <v>37.5</v>
      </c>
      <c r="F86" s="96">
        <v>0</v>
      </c>
      <c r="G86" s="96">
        <v>53.18</v>
      </c>
      <c r="H86" s="101">
        <v>4.68</v>
      </c>
      <c r="I86" s="30">
        <f t="shared" si="4"/>
        <v>468.51</v>
      </c>
    </row>
    <row r="87" spans="1:12" ht="12.75" x14ac:dyDescent="0.2">
      <c r="A87" s="12">
        <v>13</v>
      </c>
      <c r="B87" s="13" t="s">
        <v>31</v>
      </c>
      <c r="C87" s="100">
        <v>517.5</v>
      </c>
      <c r="D87" s="96">
        <v>0</v>
      </c>
      <c r="E87" s="96">
        <v>15</v>
      </c>
      <c r="F87" s="96">
        <v>0</v>
      </c>
      <c r="G87" s="96">
        <v>0</v>
      </c>
      <c r="H87" s="101">
        <v>0</v>
      </c>
      <c r="I87" s="30">
        <f t="shared" si="4"/>
        <v>532.5</v>
      </c>
    </row>
    <row r="88" spans="1:12" ht="12.75" x14ac:dyDescent="0.2">
      <c r="A88" s="12">
        <v>14</v>
      </c>
      <c r="B88" s="13" t="s">
        <v>32</v>
      </c>
      <c r="C88" s="100">
        <v>506.25</v>
      </c>
      <c r="D88" s="96">
        <v>0</v>
      </c>
      <c r="E88" s="96">
        <v>0</v>
      </c>
      <c r="F88" s="96">
        <v>0</v>
      </c>
      <c r="G88" s="96">
        <v>56.25</v>
      </c>
      <c r="H88" s="101">
        <v>0</v>
      </c>
      <c r="I88" s="30">
        <f t="shared" si="4"/>
        <v>562.5</v>
      </c>
    </row>
    <row r="89" spans="1:12" ht="13.5" thickBot="1" x14ac:dyDescent="0.25">
      <c r="A89" s="14">
        <v>15</v>
      </c>
      <c r="B89" s="15" t="s">
        <v>33</v>
      </c>
      <c r="C89" s="102">
        <v>510</v>
      </c>
      <c r="D89" s="103">
        <v>0</v>
      </c>
      <c r="E89" s="103">
        <v>14</v>
      </c>
      <c r="F89" s="103">
        <v>0</v>
      </c>
      <c r="G89" s="103">
        <v>0</v>
      </c>
      <c r="H89" s="104">
        <v>0</v>
      </c>
      <c r="I89" s="69">
        <f t="shared" si="4"/>
        <v>524</v>
      </c>
      <c r="K89" s="1" t="s">
        <v>49</v>
      </c>
      <c r="L89" s="1" t="s">
        <v>35</v>
      </c>
    </row>
    <row r="90" spans="1:12" x14ac:dyDescent="0.2">
      <c r="A90" s="49"/>
      <c r="B90" s="70" t="s">
        <v>97</v>
      </c>
      <c r="C90" s="66">
        <f t="shared" ref="C90:I90" si="5">SUM(C75:C89)</f>
        <v>5763.65</v>
      </c>
      <c r="D90" s="76">
        <f t="shared" si="5"/>
        <v>0</v>
      </c>
      <c r="E90" s="76">
        <f t="shared" si="5"/>
        <v>157.5</v>
      </c>
      <c r="F90" s="76">
        <f t="shared" si="5"/>
        <v>195.3</v>
      </c>
      <c r="G90" s="76">
        <f t="shared" si="5"/>
        <v>219.35</v>
      </c>
      <c r="H90" s="77">
        <f t="shared" si="5"/>
        <v>81.550000000000011</v>
      </c>
      <c r="I90" s="71">
        <f t="shared" si="5"/>
        <v>6417.35</v>
      </c>
      <c r="J90" s="74"/>
      <c r="K90" s="16">
        <f>I90*52</f>
        <v>333702.2</v>
      </c>
      <c r="L90" s="16">
        <f>K90/1950</f>
        <v>171.12933333333334</v>
      </c>
    </row>
    <row r="91" spans="1:12" x14ac:dyDescent="0.2">
      <c r="A91" s="72"/>
      <c r="B91" s="11" t="s">
        <v>36</v>
      </c>
      <c r="C91" s="38">
        <v>5735</v>
      </c>
      <c r="D91" s="33">
        <v>0</v>
      </c>
      <c r="E91" s="33">
        <v>157</v>
      </c>
      <c r="F91" s="33">
        <v>239</v>
      </c>
      <c r="G91" s="33">
        <v>270</v>
      </c>
      <c r="H91" s="34">
        <v>52</v>
      </c>
      <c r="I91" s="73">
        <v>6453</v>
      </c>
      <c r="J91" s="75"/>
      <c r="K91" s="1">
        <v>335556</v>
      </c>
      <c r="L91" s="1">
        <v>172.08</v>
      </c>
    </row>
    <row r="92" spans="1:12" x14ac:dyDescent="0.2">
      <c r="A92" s="72"/>
      <c r="B92" s="11" t="s">
        <v>37</v>
      </c>
      <c r="C92" s="38">
        <v>5575.375</v>
      </c>
      <c r="D92" s="33">
        <v>0</v>
      </c>
      <c r="E92" s="33">
        <v>188.15</v>
      </c>
      <c r="F92" s="33">
        <v>150.70000000000002</v>
      </c>
      <c r="G92" s="33">
        <v>404.55</v>
      </c>
      <c r="H92" s="34">
        <v>39.800000000000004</v>
      </c>
      <c r="I92" s="73">
        <v>6358.5749999999998</v>
      </c>
      <c r="J92" s="75"/>
      <c r="K92" s="1">
        <v>330645.89999999997</v>
      </c>
      <c r="L92" s="1">
        <v>169.56199999999998</v>
      </c>
    </row>
    <row r="93" spans="1:12" x14ac:dyDescent="0.2">
      <c r="A93" s="72"/>
      <c r="B93" s="11" t="s">
        <v>38</v>
      </c>
      <c r="C93" s="38">
        <v>5233.4840000000004</v>
      </c>
      <c r="D93" s="33">
        <v>0</v>
      </c>
      <c r="E93" s="33">
        <v>135.9</v>
      </c>
      <c r="F93" s="33">
        <v>333.00000000000006</v>
      </c>
      <c r="G93" s="33">
        <v>416.71</v>
      </c>
      <c r="H93" s="34">
        <v>46.68</v>
      </c>
      <c r="I93" s="73">
        <v>6165.7740000000003</v>
      </c>
      <c r="J93" s="75"/>
      <c r="K93" s="1">
        <v>320620.24800000002</v>
      </c>
      <c r="L93" s="1">
        <v>164.42064000000002</v>
      </c>
    </row>
    <row r="94" spans="1:12" x14ac:dyDescent="0.2">
      <c r="A94" s="72"/>
      <c r="B94" s="11" t="s">
        <v>39</v>
      </c>
      <c r="C94" s="38">
        <v>4394.38</v>
      </c>
      <c r="D94" s="33">
        <v>0</v>
      </c>
      <c r="E94" s="33">
        <v>131.24</v>
      </c>
      <c r="F94" s="33">
        <v>431.2</v>
      </c>
      <c r="G94" s="33">
        <v>233.67000000000002</v>
      </c>
      <c r="H94" s="34">
        <v>32.75</v>
      </c>
      <c r="I94" s="73">
        <v>5223.24</v>
      </c>
      <c r="J94" s="75"/>
      <c r="K94" s="75"/>
    </row>
    <row r="95" spans="1:12" x14ac:dyDescent="0.2">
      <c r="A95" s="72"/>
      <c r="B95" s="11" t="s">
        <v>40</v>
      </c>
      <c r="C95" s="38">
        <v>3684.26</v>
      </c>
      <c r="D95" s="33">
        <v>0</v>
      </c>
      <c r="E95" s="33">
        <v>92</v>
      </c>
      <c r="F95" s="33">
        <v>276.39999999999998</v>
      </c>
      <c r="G95" s="33">
        <v>188.8</v>
      </c>
      <c r="H95" s="34">
        <v>58.45</v>
      </c>
      <c r="I95" s="73">
        <v>4299.91</v>
      </c>
    </row>
    <row r="96" spans="1:12" x14ac:dyDescent="0.2">
      <c r="A96" s="50"/>
      <c r="B96" s="13" t="s">
        <v>41</v>
      </c>
      <c r="C96" s="67">
        <v>2887.43</v>
      </c>
      <c r="D96" s="31">
        <v>0</v>
      </c>
      <c r="E96" s="31">
        <v>92.27</v>
      </c>
      <c r="F96" s="31">
        <v>270.8</v>
      </c>
      <c r="G96" s="31">
        <v>154.48999999999998</v>
      </c>
      <c r="H96" s="24">
        <v>93.95</v>
      </c>
      <c r="I96" s="30">
        <v>3498.9399999999996</v>
      </c>
    </row>
    <row r="97" spans="1:19" ht="12.75" thickBot="1" x14ac:dyDescent="0.25">
      <c r="A97" s="51"/>
      <c r="B97" s="52" t="s">
        <v>42</v>
      </c>
      <c r="C97" s="68">
        <v>2496.63</v>
      </c>
      <c r="D97" s="25">
        <v>0</v>
      </c>
      <c r="E97" s="25">
        <v>93.75</v>
      </c>
      <c r="F97" s="25">
        <v>271.94</v>
      </c>
      <c r="G97" s="25">
        <v>65.75</v>
      </c>
      <c r="H97" s="26">
        <v>101.45</v>
      </c>
      <c r="I97" s="69">
        <v>3029.5199999999995</v>
      </c>
    </row>
    <row r="98" spans="1:19" x14ac:dyDescent="0.2">
      <c r="A98" s="1" t="s">
        <v>45</v>
      </c>
    </row>
    <row r="99" spans="1:19" x14ac:dyDescent="0.2">
      <c r="A99" s="1" t="s">
        <v>47</v>
      </c>
    </row>
    <row r="101" spans="1:19" s="5" customFormat="1" ht="26.25" customHeight="1" thickBot="1" x14ac:dyDescent="0.25">
      <c r="A101" s="22" t="s">
        <v>51</v>
      </c>
      <c r="M101" s="1"/>
      <c r="N101" s="1"/>
      <c r="O101" s="1"/>
      <c r="P101" s="1"/>
      <c r="Q101" s="1"/>
      <c r="R101" s="1"/>
      <c r="S101" s="1"/>
    </row>
    <row r="102" spans="1:19" s="5" customFormat="1" ht="68.25" customHeight="1" thickBot="1" x14ac:dyDescent="0.25">
      <c r="A102" s="6" t="s">
        <v>5</v>
      </c>
      <c r="B102" s="7" t="s">
        <v>6</v>
      </c>
      <c r="C102" s="8" t="s">
        <v>7</v>
      </c>
      <c r="D102" s="8" t="s">
        <v>8</v>
      </c>
      <c r="E102" s="8" t="s">
        <v>9</v>
      </c>
      <c r="F102" s="8" t="s">
        <v>10</v>
      </c>
      <c r="G102" s="8" t="s">
        <v>11</v>
      </c>
      <c r="H102" s="9" t="s">
        <v>12</v>
      </c>
      <c r="I102" s="23" t="s">
        <v>13</v>
      </c>
      <c r="M102" s="1"/>
      <c r="N102" s="1"/>
      <c r="O102" s="1"/>
      <c r="P102" s="1"/>
      <c r="Q102" s="1"/>
      <c r="R102" s="1"/>
      <c r="S102" s="1"/>
    </row>
    <row r="103" spans="1:19" ht="12.95" customHeight="1" x14ac:dyDescent="0.2">
      <c r="A103" s="10">
        <v>1</v>
      </c>
      <c r="B103" s="11" t="s">
        <v>16</v>
      </c>
      <c r="C103" s="97">
        <v>78.75</v>
      </c>
      <c r="D103" s="98">
        <v>0</v>
      </c>
      <c r="E103" s="98">
        <v>0</v>
      </c>
      <c r="F103" s="98">
        <v>7.2</v>
      </c>
      <c r="G103" s="98">
        <v>60</v>
      </c>
      <c r="H103" s="99">
        <v>28.12</v>
      </c>
      <c r="I103" s="79">
        <f t="shared" ref="I103:I117" si="6">SUM(C103:H103)</f>
        <v>174.07</v>
      </c>
    </row>
    <row r="104" spans="1:19" ht="12.95" customHeight="1" x14ac:dyDescent="0.2">
      <c r="A104" s="12">
        <v>2</v>
      </c>
      <c r="B104" s="13" t="s">
        <v>17</v>
      </c>
      <c r="C104" s="100">
        <v>168.75</v>
      </c>
      <c r="D104" s="96">
        <v>0</v>
      </c>
      <c r="E104" s="96">
        <v>0</v>
      </c>
      <c r="F104" s="96">
        <v>12</v>
      </c>
      <c r="G104" s="96">
        <v>0</v>
      </c>
      <c r="H104" s="101">
        <v>0</v>
      </c>
      <c r="I104" s="30">
        <f t="shared" si="6"/>
        <v>180.75</v>
      </c>
      <c r="N104" s="1" t="s">
        <v>2</v>
      </c>
    </row>
    <row r="105" spans="1:19" ht="12.75" x14ac:dyDescent="0.2">
      <c r="A105" s="12">
        <v>3</v>
      </c>
      <c r="B105" s="13" t="s">
        <v>18</v>
      </c>
      <c r="C105" s="100">
        <v>72</v>
      </c>
      <c r="D105" s="96">
        <v>0</v>
      </c>
      <c r="E105" s="96">
        <v>0</v>
      </c>
      <c r="F105" s="96">
        <v>0</v>
      </c>
      <c r="G105" s="96">
        <v>37.5</v>
      </c>
      <c r="H105" s="101">
        <v>0</v>
      </c>
      <c r="I105" s="30">
        <f t="shared" si="6"/>
        <v>109.5</v>
      </c>
    </row>
    <row r="106" spans="1:19" ht="12.75" x14ac:dyDescent="0.2">
      <c r="A106" s="12">
        <v>4</v>
      </c>
      <c r="B106" s="13" t="s">
        <v>19</v>
      </c>
      <c r="C106" s="100">
        <v>99</v>
      </c>
      <c r="D106" s="96">
        <v>0</v>
      </c>
      <c r="E106" s="96">
        <v>0</v>
      </c>
      <c r="F106" s="96">
        <v>0</v>
      </c>
      <c r="G106" s="96">
        <v>0</v>
      </c>
      <c r="H106" s="101">
        <v>0</v>
      </c>
      <c r="I106" s="30">
        <f t="shared" si="6"/>
        <v>99</v>
      </c>
    </row>
    <row r="107" spans="1:19" ht="12.75" x14ac:dyDescent="0.2">
      <c r="A107" s="12">
        <v>5</v>
      </c>
      <c r="B107" s="13" t="s">
        <v>20</v>
      </c>
      <c r="C107" s="100">
        <v>106.25</v>
      </c>
      <c r="D107" s="96">
        <v>0</v>
      </c>
      <c r="E107" s="96">
        <v>0</v>
      </c>
      <c r="F107" s="96">
        <v>5</v>
      </c>
      <c r="G107" s="96">
        <v>9.3699999999999992</v>
      </c>
      <c r="H107" s="101">
        <v>0</v>
      </c>
      <c r="I107" s="30">
        <f t="shared" si="6"/>
        <v>120.62</v>
      </c>
    </row>
    <row r="108" spans="1:19" ht="12.75" x14ac:dyDescent="0.2">
      <c r="A108" s="12">
        <v>6</v>
      </c>
      <c r="B108" s="13" t="s">
        <v>21</v>
      </c>
      <c r="C108" s="100">
        <v>64.8</v>
      </c>
      <c r="D108" s="96">
        <v>0</v>
      </c>
      <c r="E108" s="96">
        <v>0</v>
      </c>
      <c r="F108" s="96">
        <v>10.8</v>
      </c>
      <c r="G108" s="96">
        <v>0</v>
      </c>
      <c r="H108" s="101">
        <v>0</v>
      </c>
      <c r="I108" s="30">
        <f t="shared" si="6"/>
        <v>75.599999999999994</v>
      </c>
    </row>
    <row r="109" spans="1:19" ht="12.75" x14ac:dyDescent="0.2">
      <c r="A109" s="12">
        <v>7</v>
      </c>
      <c r="B109" s="13" t="s">
        <v>22</v>
      </c>
      <c r="C109" s="100">
        <v>158</v>
      </c>
      <c r="D109" s="96">
        <v>0</v>
      </c>
      <c r="E109" s="96">
        <v>0</v>
      </c>
      <c r="F109" s="96">
        <v>0</v>
      </c>
      <c r="G109" s="96">
        <v>0</v>
      </c>
      <c r="H109" s="101">
        <v>0</v>
      </c>
      <c r="I109" s="30">
        <f t="shared" si="6"/>
        <v>158</v>
      </c>
      <c r="O109" s="1" t="s">
        <v>52</v>
      </c>
    </row>
    <row r="110" spans="1:19" ht="12.75" x14ac:dyDescent="0.2">
      <c r="A110" s="12">
        <v>8</v>
      </c>
      <c r="B110" s="13" t="s">
        <v>23</v>
      </c>
      <c r="C110" s="100">
        <v>127.5</v>
      </c>
      <c r="D110" s="96">
        <v>0</v>
      </c>
      <c r="E110" s="96">
        <v>0</v>
      </c>
      <c r="F110" s="96">
        <v>1</v>
      </c>
      <c r="G110" s="96">
        <v>30</v>
      </c>
      <c r="H110" s="101">
        <v>3.25</v>
      </c>
      <c r="I110" s="30">
        <f t="shared" si="6"/>
        <v>161.75</v>
      </c>
    </row>
    <row r="111" spans="1:19" ht="12.75" x14ac:dyDescent="0.2">
      <c r="A111" s="12">
        <v>9</v>
      </c>
      <c r="B111" s="13" t="s">
        <v>24</v>
      </c>
      <c r="C111" s="100">
        <v>135</v>
      </c>
      <c r="D111" s="96">
        <v>0</v>
      </c>
      <c r="E111" s="96">
        <v>0</v>
      </c>
      <c r="F111" s="96">
        <v>3</v>
      </c>
      <c r="G111" s="96">
        <v>56.25</v>
      </c>
      <c r="H111" s="101">
        <v>3.75</v>
      </c>
      <c r="I111" s="30">
        <f t="shared" si="6"/>
        <v>198</v>
      </c>
    </row>
    <row r="112" spans="1:19" ht="12.75" x14ac:dyDescent="0.2">
      <c r="A112" s="12">
        <v>10</v>
      </c>
      <c r="B112" s="13" t="s">
        <v>25</v>
      </c>
      <c r="C112" s="100">
        <v>142</v>
      </c>
      <c r="D112" s="96">
        <v>0</v>
      </c>
      <c r="E112" s="96">
        <v>0</v>
      </c>
      <c r="F112" s="96">
        <v>5</v>
      </c>
      <c r="G112" s="96">
        <v>9</v>
      </c>
      <c r="H112" s="101">
        <v>0</v>
      </c>
      <c r="I112" s="30">
        <f t="shared" si="6"/>
        <v>156</v>
      </c>
    </row>
    <row r="113" spans="1:12" ht="12.75" x14ac:dyDescent="0.2">
      <c r="A113" s="12">
        <v>11</v>
      </c>
      <c r="B113" s="13" t="s">
        <v>26</v>
      </c>
      <c r="C113" s="100">
        <v>135</v>
      </c>
      <c r="D113" s="96">
        <v>0</v>
      </c>
      <c r="E113" s="96">
        <v>0</v>
      </c>
      <c r="F113" s="96">
        <v>0</v>
      </c>
      <c r="G113" s="96">
        <v>12.5</v>
      </c>
      <c r="H113" s="101">
        <v>6.25</v>
      </c>
      <c r="I113" s="30">
        <f t="shared" si="6"/>
        <v>153.75</v>
      </c>
    </row>
    <row r="114" spans="1:12" ht="12.75" x14ac:dyDescent="0.2">
      <c r="A114" s="12">
        <v>12</v>
      </c>
      <c r="B114" s="13" t="s">
        <v>28</v>
      </c>
      <c r="C114" s="100">
        <v>106.9</v>
      </c>
      <c r="D114" s="96">
        <v>0</v>
      </c>
      <c r="E114" s="96">
        <v>0</v>
      </c>
      <c r="F114" s="96">
        <v>0</v>
      </c>
      <c r="G114" s="96">
        <v>25.05</v>
      </c>
      <c r="H114" s="101">
        <v>4.68</v>
      </c>
      <c r="I114" s="30">
        <f t="shared" si="6"/>
        <v>136.63000000000002</v>
      </c>
    </row>
    <row r="115" spans="1:12" ht="12.75" x14ac:dyDescent="0.2">
      <c r="A115" s="12">
        <v>13</v>
      </c>
      <c r="B115" s="13" t="s">
        <v>31</v>
      </c>
      <c r="C115" s="100">
        <v>256.25</v>
      </c>
      <c r="D115" s="96">
        <v>0</v>
      </c>
      <c r="E115" s="96">
        <v>0</v>
      </c>
      <c r="F115" s="96">
        <v>0</v>
      </c>
      <c r="G115" s="96">
        <v>0</v>
      </c>
      <c r="H115" s="101">
        <v>0</v>
      </c>
      <c r="I115" s="30">
        <f t="shared" si="6"/>
        <v>256.25</v>
      </c>
    </row>
    <row r="116" spans="1:12" ht="12.75" x14ac:dyDescent="0.2">
      <c r="A116" s="12">
        <v>14</v>
      </c>
      <c r="B116" s="13" t="s">
        <v>32</v>
      </c>
      <c r="C116" s="100">
        <v>187.5</v>
      </c>
      <c r="D116" s="96">
        <v>0</v>
      </c>
      <c r="E116" s="96">
        <v>0</v>
      </c>
      <c r="F116" s="96">
        <v>0</v>
      </c>
      <c r="G116" s="96">
        <v>15</v>
      </c>
      <c r="H116" s="101">
        <v>0</v>
      </c>
      <c r="I116" s="30">
        <f t="shared" si="6"/>
        <v>202.5</v>
      </c>
    </row>
    <row r="117" spans="1:12" ht="13.5" thickBot="1" x14ac:dyDescent="0.25">
      <c r="A117" s="14">
        <v>15</v>
      </c>
      <c r="B117" s="15" t="s">
        <v>33</v>
      </c>
      <c r="C117" s="102">
        <v>150</v>
      </c>
      <c r="D117" s="103">
        <v>0</v>
      </c>
      <c r="E117" s="103">
        <v>0</v>
      </c>
      <c r="F117" s="103">
        <v>0</v>
      </c>
      <c r="G117" s="103">
        <v>0</v>
      </c>
      <c r="H117" s="104">
        <v>0</v>
      </c>
      <c r="I117" s="69">
        <f t="shared" si="6"/>
        <v>150</v>
      </c>
      <c r="K117" s="1" t="s">
        <v>49</v>
      </c>
      <c r="L117" s="1" t="s">
        <v>35</v>
      </c>
    </row>
    <row r="118" spans="1:12" s="16" customFormat="1" x14ac:dyDescent="0.2">
      <c r="A118" s="49"/>
      <c r="B118" s="70" t="s">
        <v>97</v>
      </c>
      <c r="C118" s="66">
        <f t="shared" ref="C118:I118" si="7">SUM(C103:C117)</f>
        <v>1987.7</v>
      </c>
      <c r="D118" s="76">
        <f t="shared" si="7"/>
        <v>0</v>
      </c>
      <c r="E118" s="76">
        <f t="shared" si="7"/>
        <v>0</v>
      </c>
      <c r="F118" s="76">
        <f t="shared" si="7"/>
        <v>44</v>
      </c>
      <c r="G118" s="76">
        <f t="shared" si="7"/>
        <v>254.67000000000002</v>
      </c>
      <c r="H118" s="77">
        <f t="shared" si="7"/>
        <v>46.050000000000004</v>
      </c>
      <c r="I118" s="71">
        <f t="shared" si="7"/>
        <v>2332.42</v>
      </c>
      <c r="J118" s="74"/>
      <c r="K118" s="16">
        <f>I118*52</f>
        <v>121285.84</v>
      </c>
      <c r="L118" s="16">
        <f>K118/1950</f>
        <v>62.197866666666663</v>
      </c>
    </row>
    <row r="119" spans="1:12" x14ac:dyDescent="0.2">
      <c r="A119" s="72"/>
      <c r="B119" s="11" t="s">
        <v>36</v>
      </c>
      <c r="C119" s="38">
        <v>1830</v>
      </c>
      <c r="D119" s="33">
        <v>0</v>
      </c>
      <c r="E119" s="33">
        <v>0</v>
      </c>
      <c r="F119" s="33">
        <v>58</v>
      </c>
      <c r="G119" s="33">
        <v>282</v>
      </c>
      <c r="H119" s="34">
        <v>37</v>
      </c>
      <c r="I119" s="73">
        <v>2207</v>
      </c>
      <c r="J119" s="75"/>
      <c r="K119" s="1">
        <v>114764</v>
      </c>
      <c r="L119" s="1">
        <v>58.853333333333332</v>
      </c>
    </row>
    <row r="120" spans="1:12" x14ac:dyDescent="0.2">
      <c r="A120" s="72"/>
      <c r="B120" s="11" t="s">
        <v>37</v>
      </c>
      <c r="C120" s="38">
        <v>1789.855</v>
      </c>
      <c r="D120" s="33">
        <v>0</v>
      </c>
      <c r="E120" s="33">
        <v>2.6</v>
      </c>
      <c r="F120" s="33">
        <v>43.55</v>
      </c>
      <c r="G120" s="33">
        <v>318.26</v>
      </c>
      <c r="H120" s="34">
        <v>32.299999999999997</v>
      </c>
      <c r="I120" s="73">
        <v>2186.5649999999996</v>
      </c>
      <c r="J120" s="75"/>
      <c r="K120" s="1">
        <v>113701.37999999998</v>
      </c>
      <c r="L120" s="1">
        <v>58.308399999999985</v>
      </c>
    </row>
    <row r="121" spans="1:12" x14ac:dyDescent="0.2">
      <c r="A121" s="72"/>
      <c r="B121" s="11" t="s">
        <v>38</v>
      </c>
      <c r="C121" s="38">
        <v>1559.1</v>
      </c>
      <c r="D121" s="33">
        <v>0</v>
      </c>
      <c r="E121" s="33">
        <v>1</v>
      </c>
      <c r="F121" s="33">
        <v>58.5</v>
      </c>
      <c r="G121" s="33">
        <v>286.77999999999997</v>
      </c>
      <c r="H121" s="34">
        <v>31.68</v>
      </c>
      <c r="I121" s="73">
        <v>1937.06</v>
      </c>
      <c r="J121" s="75"/>
      <c r="K121" s="1">
        <v>100727.12</v>
      </c>
      <c r="L121" s="1">
        <v>51.654933333333332</v>
      </c>
    </row>
    <row r="122" spans="1:12" x14ac:dyDescent="0.2">
      <c r="A122" s="72"/>
      <c r="B122" s="11" t="s">
        <v>39</v>
      </c>
      <c r="C122" s="38">
        <v>1515.03</v>
      </c>
      <c r="D122" s="33">
        <v>0</v>
      </c>
      <c r="E122" s="33">
        <v>1</v>
      </c>
      <c r="F122" s="33">
        <v>46.3</v>
      </c>
      <c r="G122" s="33">
        <v>284.89999999999998</v>
      </c>
      <c r="H122" s="34">
        <v>55</v>
      </c>
      <c r="I122" s="73">
        <v>1902.2300000000002</v>
      </c>
      <c r="J122" s="75"/>
      <c r="K122" s="75"/>
    </row>
    <row r="123" spans="1:12" x14ac:dyDescent="0.2">
      <c r="A123" s="72"/>
      <c r="B123" s="11" t="s">
        <v>40</v>
      </c>
      <c r="C123" s="38">
        <v>1378.77</v>
      </c>
      <c r="D123" s="33">
        <v>0</v>
      </c>
      <c r="E123" s="33">
        <v>1</v>
      </c>
      <c r="F123" s="33">
        <v>52.8</v>
      </c>
      <c r="G123" s="33">
        <v>181.61</v>
      </c>
      <c r="H123" s="34">
        <v>8.4499999999999993</v>
      </c>
      <c r="I123" s="73">
        <v>1622.63</v>
      </c>
    </row>
    <row r="124" spans="1:12" x14ac:dyDescent="0.2">
      <c r="A124" s="50"/>
      <c r="B124" s="13" t="s">
        <v>41</v>
      </c>
      <c r="C124" s="67">
        <v>1247.9000000000001</v>
      </c>
      <c r="D124" s="31">
        <v>0</v>
      </c>
      <c r="E124" s="31">
        <v>1</v>
      </c>
      <c r="F124" s="31">
        <v>29</v>
      </c>
      <c r="G124" s="31">
        <v>244.23999999999998</v>
      </c>
      <c r="H124" s="24">
        <v>8.4499999999999993</v>
      </c>
      <c r="I124" s="30">
        <v>1530.59</v>
      </c>
    </row>
    <row r="125" spans="1:12" ht="12.75" thickBot="1" x14ac:dyDescent="0.25">
      <c r="A125" s="51"/>
      <c r="B125" s="52" t="s">
        <v>42</v>
      </c>
      <c r="C125" s="68">
        <v>1115.24</v>
      </c>
      <c r="D125" s="25">
        <v>0</v>
      </c>
      <c r="E125" s="25">
        <v>6</v>
      </c>
      <c r="F125" s="25">
        <v>19.100000000000001</v>
      </c>
      <c r="G125" s="25">
        <v>105.5</v>
      </c>
      <c r="H125" s="26">
        <v>8.4499999999999993</v>
      </c>
      <c r="I125" s="69">
        <v>1254.29</v>
      </c>
    </row>
    <row r="126" spans="1:12" x14ac:dyDescent="0.2">
      <c r="A126" s="1" t="s">
        <v>45</v>
      </c>
    </row>
    <row r="127" spans="1:12" x14ac:dyDescent="0.2">
      <c r="A127" s="1" t="s">
        <v>47</v>
      </c>
    </row>
    <row r="129" spans="1:19" x14ac:dyDescent="0.2">
      <c r="A129" s="22"/>
    </row>
    <row r="130" spans="1:19" s="5" customFormat="1" ht="26.25" customHeight="1" thickBot="1" x14ac:dyDescent="0.25">
      <c r="A130" s="22" t="s">
        <v>53</v>
      </c>
      <c r="M130" s="1"/>
      <c r="N130" s="1" t="s">
        <v>2</v>
      </c>
      <c r="O130" s="1"/>
      <c r="P130" s="1"/>
      <c r="Q130" s="1"/>
      <c r="R130" s="1"/>
      <c r="S130" s="1"/>
    </row>
    <row r="131" spans="1:19" s="5" customFormat="1" ht="75.75" customHeight="1" thickBot="1" x14ac:dyDescent="0.25">
      <c r="A131" s="6" t="s">
        <v>5</v>
      </c>
      <c r="B131" s="7" t="s">
        <v>6</v>
      </c>
      <c r="C131" s="8" t="s">
        <v>7</v>
      </c>
      <c r="D131" s="8" t="s">
        <v>8</v>
      </c>
      <c r="E131" s="8" t="s">
        <v>9</v>
      </c>
      <c r="F131" s="8" t="s">
        <v>10</v>
      </c>
      <c r="G131" s="8" t="s">
        <v>11</v>
      </c>
      <c r="H131" s="9" t="s">
        <v>12</v>
      </c>
      <c r="I131" s="23" t="s">
        <v>13</v>
      </c>
      <c r="M131" s="1"/>
      <c r="N131" s="1"/>
      <c r="O131" s="1"/>
      <c r="P131" s="1"/>
      <c r="Q131" s="1"/>
      <c r="R131" s="1"/>
      <c r="S131" s="1"/>
    </row>
    <row r="132" spans="1:19" ht="12.95" customHeight="1" x14ac:dyDescent="0.2">
      <c r="A132" s="10">
        <v>1</v>
      </c>
      <c r="B132" s="11" t="s">
        <v>16</v>
      </c>
      <c r="C132" s="97">
        <v>153.75</v>
      </c>
      <c r="D132" s="98">
        <v>0</v>
      </c>
      <c r="E132" s="98">
        <v>0</v>
      </c>
      <c r="F132" s="98">
        <v>2</v>
      </c>
      <c r="G132" s="98">
        <v>37.5</v>
      </c>
      <c r="H132" s="99">
        <v>0</v>
      </c>
      <c r="I132" s="79">
        <f t="shared" ref="I132:I146" si="8">SUM(C132:H132)</f>
        <v>193.25</v>
      </c>
    </row>
    <row r="133" spans="1:19" ht="12.95" customHeight="1" x14ac:dyDescent="0.2">
      <c r="A133" s="12">
        <v>2</v>
      </c>
      <c r="B133" s="13" t="s">
        <v>17</v>
      </c>
      <c r="C133" s="100">
        <v>131.25</v>
      </c>
      <c r="D133" s="96">
        <v>0</v>
      </c>
      <c r="E133" s="96">
        <v>0</v>
      </c>
      <c r="F133" s="96">
        <v>2</v>
      </c>
      <c r="G133" s="96">
        <v>0</v>
      </c>
      <c r="H133" s="101">
        <v>0</v>
      </c>
      <c r="I133" s="30">
        <f t="shared" si="8"/>
        <v>133.25</v>
      </c>
    </row>
    <row r="134" spans="1:19" ht="12.75" x14ac:dyDescent="0.2">
      <c r="A134" s="12">
        <v>3</v>
      </c>
      <c r="B134" s="13" t="s">
        <v>18</v>
      </c>
      <c r="C134" s="100">
        <v>0</v>
      </c>
      <c r="D134" s="96">
        <v>0</v>
      </c>
      <c r="E134" s="96">
        <v>0</v>
      </c>
      <c r="F134" s="96">
        <v>0</v>
      </c>
      <c r="G134" s="96">
        <v>0</v>
      </c>
      <c r="H134" s="101">
        <v>0</v>
      </c>
      <c r="I134" s="30">
        <f t="shared" si="8"/>
        <v>0</v>
      </c>
    </row>
    <row r="135" spans="1:19" ht="12.75" x14ac:dyDescent="0.2">
      <c r="A135" s="12">
        <v>4</v>
      </c>
      <c r="B135" s="13" t="s">
        <v>19</v>
      </c>
      <c r="C135" s="100">
        <v>140.63</v>
      </c>
      <c r="D135" s="96">
        <v>0</v>
      </c>
      <c r="E135" s="96">
        <v>0</v>
      </c>
      <c r="F135" s="96">
        <v>0</v>
      </c>
      <c r="G135" s="96">
        <v>0</v>
      </c>
      <c r="H135" s="101">
        <v>0</v>
      </c>
      <c r="I135" s="30">
        <f t="shared" si="8"/>
        <v>140.63</v>
      </c>
    </row>
    <row r="136" spans="1:19" ht="12.75" x14ac:dyDescent="0.2">
      <c r="A136" s="12">
        <v>5</v>
      </c>
      <c r="B136" s="13" t="s">
        <v>20</v>
      </c>
      <c r="C136" s="100">
        <v>147.5</v>
      </c>
      <c r="D136" s="96">
        <v>0</v>
      </c>
      <c r="E136" s="96">
        <v>0</v>
      </c>
      <c r="F136" s="96">
        <v>0</v>
      </c>
      <c r="G136" s="96">
        <v>0</v>
      </c>
      <c r="H136" s="101">
        <v>0</v>
      </c>
      <c r="I136" s="30">
        <f t="shared" si="8"/>
        <v>147.5</v>
      </c>
    </row>
    <row r="137" spans="1:19" ht="12.75" x14ac:dyDescent="0.2">
      <c r="A137" s="12">
        <v>6</v>
      </c>
      <c r="B137" s="13" t="s">
        <v>21</v>
      </c>
      <c r="C137" s="100">
        <v>37.5</v>
      </c>
      <c r="D137" s="96">
        <v>0</v>
      </c>
      <c r="E137" s="96">
        <v>0</v>
      </c>
      <c r="F137" s="96">
        <v>3.6</v>
      </c>
      <c r="G137" s="96">
        <v>0</v>
      </c>
      <c r="H137" s="101">
        <v>0</v>
      </c>
      <c r="I137" s="30">
        <f t="shared" si="8"/>
        <v>41.1</v>
      </c>
    </row>
    <row r="138" spans="1:19" ht="12.75" x14ac:dyDescent="0.2">
      <c r="A138" s="12">
        <v>7</v>
      </c>
      <c r="B138" s="13" t="s">
        <v>22</v>
      </c>
      <c r="C138" s="100">
        <v>37</v>
      </c>
      <c r="D138" s="96">
        <v>0</v>
      </c>
      <c r="E138" s="96">
        <v>0</v>
      </c>
      <c r="F138" s="96">
        <v>0</v>
      </c>
      <c r="G138" s="96">
        <v>0</v>
      </c>
      <c r="H138" s="101">
        <v>0</v>
      </c>
      <c r="I138" s="30">
        <f t="shared" si="8"/>
        <v>37</v>
      </c>
    </row>
    <row r="139" spans="1:19" ht="12.75" x14ac:dyDescent="0.2">
      <c r="A139" s="12">
        <v>8</v>
      </c>
      <c r="B139" s="13" t="s">
        <v>23</v>
      </c>
      <c r="C139" s="100">
        <v>120</v>
      </c>
      <c r="D139" s="96">
        <v>0</v>
      </c>
      <c r="E139" s="96">
        <v>0</v>
      </c>
      <c r="F139" s="96">
        <v>1</v>
      </c>
      <c r="G139" s="96">
        <v>24.38</v>
      </c>
      <c r="H139" s="101">
        <v>0</v>
      </c>
      <c r="I139" s="30">
        <f t="shared" si="8"/>
        <v>145.38</v>
      </c>
    </row>
    <row r="140" spans="1:19" ht="12.75" x14ac:dyDescent="0.2">
      <c r="A140" s="12">
        <v>9</v>
      </c>
      <c r="B140" s="13" t="s">
        <v>24</v>
      </c>
      <c r="C140" s="100">
        <v>142.5</v>
      </c>
      <c r="D140" s="96">
        <v>0</v>
      </c>
      <c r="E140" s="96">
        <v>0</v>
      </c>
      <c r="F140" s="96">
        <v>3</v>
      </c>
      <c r="G140" s="96">
        <v>34.5</v>
      </c>
      <c r="H140" s="101">
        <v>3.75</v>
      </c>
      <c r="I140" s="30">
        <f t="shared" si="8"/>
        <v>183.75</v>
      </c>
    </row>
    <row r="141" spans="1:19" ht="12.75" x14ac:dyDescent="0.2">
      <c r="A141" s="12">
        <v>10</v>
      </c>
      <c r="B141" s="13" t="s">
        <v>25</v>
      </c>
      <c r="C141" s="100">
        <v>0</v>
      </c>
      <c r="D141" s="96">
        <v>0</v>
      </c>
      <c r="E141" s="96">
        <v>0</v>
      </c>
      <c r="F141" s="96">
        <v>0</v>
      </c>
      <c r="G141" s="96">
        <v>9</v>
      </c>
      <c r="H141" s="101">
        <v>0</v>
      </c>
      <c r="I141" s="30">
        <f t="shared" si="8"/>
        <v>9</v>
      </c>
    </row>
    <row r="142" spans="1:19" ht="12.75" x14ac:dyDescent="0.2">
      <c r="A142" s="12">
        <v>11</v>
      </c>
      <c r="B142" s="13" t="s">
        <v>26</v>
      </c>
      <c r="C142" s="100">
        <v>35.6</v>
      </c>
      <c r="D142" s="96">
        <v>0</v>
      </c>
      <c r="E142" s="96">
        <v>0</v>
      </c>
      <c r="F142" s="96">
        <v>0</v>
      </c>
      <c r="G142" s="96">
        <v>15</v>
      </c>
      <c r="H142" s="101">
        <v>0</v>
      </c>
      <c r="I142" s="30">
        <f t="shared" si="8"/>
        <v>50.6</v>
      </c>
    </row>
    <row r="143" spans="1:19" ht="12.75" x14ac:dyDescent="0.2">
      <c r="A143" s="12">
        <v>12</v>
      </c>
      <c r="B143" s="13" t="s">
        <v>28</v>
      </c>
      <c r="C143" s="100">
        <v>54.4</v>
      </c>
      <c r="D143" s="96">
        <v>0</v>
      </c>
      <c r="E143" s="96">
        <v>0</v>
      </c>
      <c r="F143" s="96">
        <v>0</v>
      </c>
      <c r="G143" s="96">
        <v>52.18</v>
      </c>
      <c r="H143" s="101">
        <v>4.68</v>
      </c>
      <c r="I143" s="30">
        <f t="shared" si="8"/>
        <v>111.25999999999999</v>
      </c>
    </row>
    <row r="144" spans="1:19" ht="12.75" x14ac:dyDescent="0.2">
      <c r="A144" s="12">
        <v>13</v>
      </c>
      <c r="B144" s="13" t="s">
        <v>31</v>
      </c>
      <c r="C144" s="100">
        <v>35</v>
      </c>
      <c r="D144" s="96">
        <v>0</v>
      </c>
      <c r="E144" s="96">
        <v>0</v>
      </c>
      <c r="F144" s="96">
        <v>0</v>
      </c>
      <c r="G144" s="96">
        <v>0</v>
      </c>
      <c r="H144" s="101">
        <v>0</v>
      </c>
      <c r="I144" s="30">
        <f t="shared" si="8"/>
        <v>35</v>
      </c>
    </row>
    <row r="145" spans="1:12" ht="12.75" x14ac:dyDescent="0.2">
      <c r="A145" s="12">
        <v>14</v>
      </c>
      <c r="B145" s="13" t="s">
        <v>32</v>
      </c>
      <c r="C145" s="100">
        <v>78.75</v>
      </c>
      <c r="D145" s="96">
        <v>0</v>
      </c>
      <c r="E145" s="96">
        <v>0</v>
      </c>
      <c r="F145" s="96">
        <v>0</v>
      </c>
      <c r="G145" s="96">
        <v>30</v>
      </c>
      <c r="H145" s="101">
        <v>0</v>
      </c>
      <c r="I145" s="30">
        <f t="shared" si="8"/>
        <v>108.75</v>
      </c>
    </row>
    <row r="146" spans="1:12" ht="13.5" thickBot="1" x14ac:dyDescent="0.25">
      <c r="A146" s="14">
        <v>15</v>
      </c>
      <c r="B146" s="15" t="s">
        <v>33</v>
      </c>
      <c r="C146" s="102">
        <v>35</v>
      </c>
      <c r="D146" s="103">
        <v>0</v>
      </c>
      <c r="E146" s="103">
        <v>0</v>
      </c>
      <c r="F146" s="103">
        <v>0</v>
      </c>
      <c r="G146" s="103">
        <v>0</v>
      </c>
      <c r="H146" s="104">
        <v>0</v>
      </c>
      <c r="I146" s="69">
        <f t="shared" si="8"/>
        <v>35</v>
      </c>
      <c r="K146" s="1" t="s">
        <v>49</v>
      </c>
      <c r="L146" s="1" t="s">
        <v>35</v>
      </c>
    </row>
    <row r="147" spans="1:12" s="16" customFormat="1" x14ac:dyDescent="0.2">
      <c r="A147" s="27"/>
      <c r="B147" s="43" t="s">
        <v>97</v>
      </c>
      <c r="C147" s="66">
        <f t="shared" ref="C147:I147" si="9">SUM(C132:C146)</f>
        <v>1148.8800000000001</v>
      </c>
      <c r="D147" s="76">
        <f t="shared" si="9"/>
        <v>0</v>
      </c>
      <c r="E147" s="76">
        <f t="shared" si="9"/>
        <v>0</v>
      </c>
      <c r="F147" s="76">
        <f t="shared" si="9"/>
        <v>11.6</v>
      </c>
      <c r="G147" s="76">
        <f t="shared" si="9"/>
        <v>202.56</v>
      </c>
      <c r="H147" s="77">
        <f t="shared" si="9"/>
        <v>8.43</v>
      </c>
      <c r="I147" s="46">
        <f t="shared" si="9"/>
        <v>1371.47</v>
      </c>
      <c r="J147" s="74"/>
      <c r="K147" s="16">
        <f>I147*52</f>
        <v>71316.44</v>
      </c>
      <c r="L147" s="16">
        <f>K147/1950</f>
        <v>36.572533333333332</v>
      </c>
    </row>
    <row r="148" spans="1:12" x14ac:dyDescent="0.2">
      <c r="A148" s="32"/>
      <c r="B148" s="44" t="s">
        <v>36</v>
      </c>
      <c r="C148" s="38">
        <v>1091</v>
      </c>
      <c r="D148" s="33">
        <v>0</v>
      </c>
      <c r="E148" s="33">
        <v>0</v>
      </c>
      <c r="F148" s="33">
        <v>58</v>
      </c>
      <c r="G148" s="33">
        <v>221</v>
      </c>
      <c r="H148" s="34">
        <v>9</v>
      </c>
      <c r="I148" s="47">
        <v>1379</v>
      </c>
      <c r="J148" s="75"/>
      <c r="K148" s="1">
        <v>71708</v>
      </c>
      <c r="L148" s="1">
        <v>36.773333333333333</v>
      </c>
    </row>
    <row r="149" spans="1:12" x14ac:dyDescent="0.2">
      <c r="A149" s="32"/>
      <c r="B149" s="44" t="s">
        <v>37</v>
      </c>
      <c r="C149" s="38">
        <v>1108.75</v>
      </c>
      <c r="D149" s="33">
        <v>0</v>
      </c>
      <c r="E149" s="33">
        <v>0</v>
      </c>
      <c r="F149" s="33">
        <v>12.85</v>
      </c>
      <c r="G149" s="33">
        <v>167.25</v>
      </c>
      <c r="H149" s="34">
        <v>8.43</v>
      </c>
      <c r="I149" s="47">
        <v>1297.2800000000002</v>
      </c>
      <c r="J149" s="75"/>
      <c r="K149" s="1">
        <v>67458.560000000012</v>
      </c>
      <c r="L149" s="1">
        <v>34.594133333333339</v>
      </c>
    </row>
    <row r="150" spans="1:12" x14ac:dyDescent="0.2">
      <c r="A150" s="32"/>
      <c r="B150" s="44" t="s">
        <v>38</v>
      </c>
      <c r="C150" s="38">
        <v>1085.1799999999998</v>
      </c>
      <c r="D150" s="33">
        <v>0</v>
      </c>
      <c r="E150" s="33">
        <v>0</v>
      </c>
      <c r="F150" s="33">
        <v>34.6</v>
      </c>
      <c r="G150" s="33">
        <v>298.65999999999997</v>
      </c>
      <c r="H150" s="34">
        <v>4.68</v>
      </c>
      <c r="I150" s="47">
        <v>1423.12</v>
      </c>
      <c r="J150" s="75"/>
      <c r="K150" s="1">
        <v>74002.239999999991</v>
      </c>
      <c r="L150" s="1">
        <v>37.949866666666665</v>
      </c>
    </row>
    <row r="151" spans="1:12" x14ac:dyDescent="0.2">
      <c r="A151" s="32"/>
      <c r="B151" s="44" t="s">
        <v>39</v>
      </c>
      <c r="C151" s="38">
        <v>1012.6</v>
      </c>
      <c r="D151" s="33">
        <v>0</v>
      </c>
      <c r="E151" s="33">
        <v>3</v>
      </c>
      <c r="F151" s="33">
        <v>32</v>
      </c>
      <c r="G151" s="33">
        <v>217.03</v>
      </c>
      <c r="H151" s="34">
        <v>0</v>
      </c>
      <c r="I151" s="47">
        <v>1264.6300000000001</v>
      </c>
      <c r="J151" s="75"/>
      <c r="K151" s="75"/>
    </row>
    <row r="152" spans="1:12" x14ac:dyDescent="0.2">
      <c r="A152" s="32"/>
      <c r="B152" s="44" t="s">
        <v>40</v>
      </c>
      <c r="C152" s="38">
        <v>976.38</v>
      </c>
      <c r="D152" s="33">
        <v>0</v>
      </c>
      <c r="E152" s="33">
        <v>0</v>
      </c>
      <c r="F152" s="33">
        <v>40</v>
      </c>
      <c r="G152" s="33">
        <v>100.11</v>
      </c>
      <c r="H152" s="34">
        <v>0</v>
      </c>
      <c r="I152" s="47">
        <v>1116.49</v>
      </c>
    </row>
    <row r="153" spans="1:12" x14ac:dyDescent="0.2">
      <c r="A153" s="32"/>
      <c r="B153" s="44" t="s">
        <v>41</v>
      </c>
      <c r="C153" s="38">
        <v>997.25</v>
      </c>
      <c r="D153" s="33">
        <v>0</v>
      </c>
      <c r="E153" s="33">
        <v>0</v>
      </c>
      <c r="F153" s="33">
        <v>7</v>
      </c>
      <c r="G153" s="33">
        <v>72.599999999999994</v>
      </c>
      <c r="H153" s="34">
        <v>0</v>
      </c>
      <c r="I153" s="47">
        <v>1076.8499999999999</v>
      </c>
    </row>
    <row r="154" spans="1:12" x14ac:dyDescent="0.2">
      <c r="A154" s="32"/>
      <c r="B154" s="44" t="s">
        <v>42</v>
      </c>
      <c r="C154" s="38">
        <v>824.88</v>
      </c>
      <c r="D154" s="33">
        <v>0</v>
      </c>
      <c r="E154" s="33">
        <v>0</v>
      </c>
      <c r="F154" s="33">
        <v>7.2</v>
      </c>
      <c r="G154" s="33">
        <v>61.25</v>
      </c>
      <c r="H154" s="34">
        <v>0</v>
      </c>
      <c r="I154" s="47">
        <v>893.32999999999993</v>
      </c>
    </row>
    <row r="155" spans="1:12" x14ac:dyDescent="0.2">
      <c r="A155" s="32"/>
      <c r="B155" s="44" t="s">
        <v>43</v>
      </c>
      <c r="C155" s="38">
        <v>701.43</v>
      </c>
      <c r="D155" s="33">
        <v>0</v>
      </c>
      <c r="E155" s="33">
        <v>0</v>
      </c>
      <c r="F155" s="33">
        <v>16</v>
      </c>
      <c r="G155" s="33">
        <v>69</v>
      </c>
      <c r="H155" s="34">
        <v>0</v>
      </c>
      <c r="I155" s="47">
        <v>786.43</v>
      </c>
    </row>
    <row r="156" spans="1:12" ht="12.75" thickBot="1" x14ac:dyDescent="0.25">
      <c r="A156" s="42"/>
      <c r="B156" s="45" t="s">
        <v>44</v>
      </c>
      <c r="C156" s="39">
        <v>643.68000000000006</v>
      </c>
      <c r="D156" s="40">
        <v>0</v>
      </c>
      <c r="E156" s="40">
        <v>1</v>
      </c>
      <c r="F156" s="40">
        <v>13</v>
      </c>
      <c r="G156" s="40">
        <v>69</v>
      </c>
      <c r="H156" s="41">
        <v>7.5</v>
      </c>
      <c r="I156" s="48">
        <v>734.18000000000006</v>
      </c>
    </row>
    <row r="157" spans="1:12" x14ac:dyDescent="0.2">
      <c r="A157" s="1" t="s">
        <v>45</v>
      </c>
    </row>
    <row r="158" spans="1:12" x14ac:dyDescent="0.2">
      <c r="A158" s="1" t="s">
        <v>47</v>
      </c>
    </row>
    <row r="162" spans="1:19" s="5" customFormat="1" ht="26.25" customHeight="1" thickBot="1" x14ac:dyDescent="0.25">
      <c r="A162" s="22" t="s">
        <v>54</v>
      </c>
      <c r="M162" s="1"/>
      <c r="N162" s="1"/>
      <c r="O162" s="1"/>
      <c r="P162" s="1"/>
      <c r="Q162" s="1"/>
      <c r="R162" s="1"/>
      <c r="S162" s="1"/>
    </row>
    <row r="163" spans="1:19" s="5" customFormat="1" ht="72" customHeight="1" thickBot="1" x14ac:dyDescent="0.25">
      <c r="A163" s="6" t="s">
        <v>5</v>
      </c>
      <c r="B163" s="7" t="s">
        <v>6</v>
      </c>
      <c r="C163" s="8" t="s">
        <v>7</v>
      </c>
      <c r="D163" s="8" t="s">
        <v>8</v>
      </c>
      <c r="E163" s="8" t="s">
        <v>9</v>
      </c>
      <c r="F163" s="8" t="s">
        <v>10</v>
      </c>
      <c r="G163" s="8" t="s">
        <v>11</v>
      </c>
      <c r="H163" s="9" t="s">
        <v>12</v>
      </c>
      <c r="I163" s="9" t="s">
        <v>13</v>
      </c>
      <c r="M163" s="1"/>
      <c r="N163" s="1"/>
      <c r="O163" s="1"/>
      <c r="P163" s="1"/>
      <c r="Q163" s="1"/>
      <c r="R163" s="1"/>
      <c r="S163" s="1"/>
    </row>
    <row r="164" spans="1:19" ht="12.95" customHeight="1" x14ac:dyDescent="0.2">
      <c r="A164" s="10">
        <v>1</v>
      </c>
      <c r="B164" s="11" t="s">
        <v>16</v>
      </c>
      <c r="C164" s="97">
        <v>30</v>
      </c>
      <c r="D164" s="98">
        <v>0</v>
      </c>
      <c r="E164" s="98">
        <v>8</v>
      </c>
      <c r="F164" s="98">
        <v>0</v>
      </c>
      <c r="G164" s="98">
        <v>0</v>
      </c>
      <c r="H164" s="99">
        <v>0</v>
      </c>
      <c r="I164" s="79">
        <f t="shared" ref="I164:I178" si="10">SUM(C164:H164)</f>
        <v>38</v>
      </c>
    </row>
    <row r="165" spans="1:19" ht="12.95" customHeight="1" x14ac:dyDescent="0.2">
      <c r="A165" s="12">
        <v>2</v>
      </c>
      <c r="B165" s="13" t="s">
        <v>17</v>
      </c>
      <c r="C165" s="100">
        <v>37.5</v>
      </c>
      <c r="D165" s="96">
        <v>3.75</v>
      </c>
      <c r="E165" s="96">
        <v>6</v>
      </c>
      <c r="F165" s="96">
        <v>0</v>
      </c>
      <c r="G165" s="96">
        <v>3.75</v>
      </c>
      <c r="H165" s="101">
        <v>0</v>
      </c>
      <c r="I165" s="30">
        <f t="shared" si="10"/>
        <v>51</v>
      </c>
    </row>
    <row r="166" spans="1:19" ht="12.75" x14ac:dyDescent="0.2">
      <c r="A166" s="12">
        <v>3</v>
      </c>
      <c r="B166" s="13" t="s">
        <v>18</v>
      </c>
      <c r="C166" s="100">
        <v>6</v>
      </c>
      <c r="D166" s="96">
        <v>0</v>
      </c>
      <c r="E166" s="96">
        <v>3</v>
      </c>
      <c r="F166" s="96">
        <v>0</v>
      </c>
      <c r="G166" s="96">
        <v>0</v>
      </c>
      <c r="H166" s="101">
        <v>0</v>
      </c>
      <c r="I166" s="30">
        <f t="shared" si="10"/>
        <v>9</v>
      </c>
    </row>
    <row r="167" spans="1:19" ht="12.75" x14ac:dyDescent="0.2">
      <c r="A167" s="12">
        <v>4</v>
      </c>
      <c r="B167" s="13" t="s">
        <v>19</v>
      </c>
      <c r="C167" s="100">
        <v>22.5</v>
      </c>
      <c r="D167" s="96">
        <v>1.88</v>
      </c>
      <c r="E167" s="96">
        <v>7.5</v>
      </c>
      <c r="F167" s="96">
        <v>0</v>
      </c>
      <c r="G167" s="96">
        <v>0</v>
      </c>
      <c r="H167" s="101">
        <v>0</v>
      </c>
      <c r="I167" s="30">
        <f t="shared" si="10"/>
        <v>31.88</v>
      </c>
    </row>
    <row r="168" spans="1:19" ht="12.75" x14ac:dyDescent="0.2">
      <c r="A168" s="12">
        <v>5</v>
      </c>
      <c r="B168" s="13" t="s">
        <v>20</v>
      </c>
      <c r="C168" s="100">
        <v>77</v>
      </c>
      <c r="D168" s="96">
        <v>7</v>
      </c>
      <c r="E168" s="96">
        <v>9</v>
      </c>
      <c r="F168" s="96">
        <v>0</v>
      </c>
      <c r="G168" s="96">
        <v>6</v>
      </c>
      <c r="H168" s="101">
        <v>7.5</v>
      </c>
      <c r="I168" s="30">
        <f t="shared" si="10"/>
        <v>106.5</v>
      </c>
    </row>
    <row r="169" spans="1:19" ht="12.75" x14ac:dyDescent="0.2">
      <c r="A169" s="12">
        <v>6</v>
      </c>
      <c r="B169" s="13" t="s">
        <v>21</v>
      </c>
      <c r="C169" s="100">
        <v>6</v>
      </c>
      <c r="D169" s="96">
        <v>0</v>
      </c>
      <c r="E169" s="96">
        <v>0</v>
      </c>
      <c r="F169" s="96">
        <v>0</v>
      </c>
      <c r="G169" s="96">
        <v>0</v>
      </c>
      <c r="H169" s="101">
        <v>0</v>
      </c>
      <c r="I169" s="30">
        <f t="shared" si="10"/>
        <v>6</v>
      </c>
      <c r="O169" s="1" t="s">
        <v>2</v>
      </c>
    </row>
    <row r="170" spans="1:19" ht="12.75" x14ac:dyDescent="0.2">
      <c r="A170" s="12">
        <v>7</v>
      </c>
      <c r="B170" s="13" t="s">
        <v>22</v>
      </c>
      <c r="C170" s="100">
        <v>12</v>
      </c>
      <c r="D170" s="96">
        <v>1</v>
      </c>
      <c r="E170" s="96">
        <v>3</v>
      </c>
      <c r="F170" s="96">
        <v>0</v>
      </c>
      <c r="G170" s="96">
        <v>0</v>
      </c>
      <c r="H170" s="101">
        <v>0</v>
      </c>
      <c r="I170" s="30">
        <f t="shared" si="10"/>
        <v>16</v>
      </c>
    </row>
    <row r="171" spans="1:19" ht="12.75" x14ac:dyDescent="0.2">
      <c r="A171" s="12">
        <v>8</v>
      </c>
      <c r="B171" s="13" t="s">
        <v>23</v>
      </c>
      <c r="C171" s="100">
        <v>26.25</v>
      </c>
      <c r="D171" s="96">
        <v>7.5</v>
      </c>
      <c r="E171" s="96">
        <v>6</v>
      </c>
      <c r="F171" s="96">
        <v>0</v>
      </c>
      <c r="G171" s="96">
        <v>0</v>
      </c>
      <c r="H171" s="101">
        <v>3</v>
      </c>
      <c r="I171" s="30">
        <f t="shared" si="10"/>
        <v>42.75</v>
      </c>
    </row>
    <row r="172" spans="1:19" ht="12.75" x14ac:dyDescent="0.2">
      <c r="A172" s="12">
        <v>9</v>
      </c>
      <c r="B172" s="13" t="s">
        <v>24</v>
      </c>
      <c r="C172" s="100">
        <v>6</v>
      </c>
      <c r="D172" s="96">
        <v>0</v>
      </c>
      <c r="E172" s="96">
        <v>3</v>
      </c>
      <c r="F172" s="96">
        <v>0</v>
      </c>
      <c r="G172" s="96">
        <v>6</v>
      </c>
      <c r="H172" s="101">
        <v>3.75</v>
      </c>
      <c r="I172" s="30">
        <f t="shared" si="10"/>
        <v>18.75</v>
      </c>
    </row>
    <row r="173" spans="1:19" ht="12.75" x14ac:dyDescent="0.2">
      <c r="A173" s="12">
        <v>10</v>
      </c>
      <c r="B173" s="13" t="s">
        <v>25</v>
      </c>
      <c r="C173" s="100">
        <v>8</v>
      </c>
      <c r="D173" s="96">
        <v>2</v>
      </c>
      <c r="E173" s="96">
        <v>1</v>
      </c>
      <c r="F173" s="96">
        <v>0</v>
      </c>
      <c r="G173" s="96">
        <v>4</v>
      </c>
      <c r="H173" s="101">
        <v>0</v>
      </c>
      <c r="I173" s="30">
        <f t="shared" si="10"/>
        <v>15</v>
      </c>
    </row>
    <row r="174" spans="1:19" ht="12.75" x14ac:dyDescent="0.2">
      <c r="A174" s="12">
        <v>11</v>
      </c>
      <c r="B174" s="13" t="s">
        <v>26</v>
      </c>
      <c r="C174" s="100">
        <v>11.25</v>
      </c>
      <c r="D174" s="96">
        <v>0</v>
      </c>
      <c r="E174" s="96">
        <v>7.5</v>
      </c>
      <c r="F174" s="96">
        <v>0</v>
      </c>
      <c r="G174" s="96">
        <v>7.5</v>
      </c>
      <c r="H174" s="101">
        <v>0</v>
      </c>
      <c r="I174" s="30">
        <f t="shared" si="10"/>
        <v>26.25</v>
      </c>
    </row>
    <row r="175" spans="1:19" ht="12.75" x14ac:dyDescent="0.2">
      <c r="A175" s="12">
        <v>12</v>
      </c>
      <c r="B175" s="13" t="s">
        <v>28</v>
      </c>
      <c r="C175" s="100">
        <v>16.899999999999999</v>
      </c>
      <c r="D175" s="96">
        <v>0</v>
      </c>
      <c r="E175" s="96">
        <v>3.75</v>
      </c>
      <c r="F175" s="96">
        <v>0</v>
      </c>
      <c r="G175" s="96">
        <v>3.75</v>
      </c>
      <c r="H175" s="101">
        <v>4.68</v>
      </c>
      <c r="I175" s="30">
        <f t="shared" si="10"/>
        <v>29.08</v>
      </c>
    </row>
    <row r="176" spans="1:19" ht="12.75" x14ac:dyDescent="0.2">
      <c r="A176" s="12">
        <v>13</v>
      </c>
      <c r="B176" s="13" t="s">
        <v>31</v>
      </c>
      <c r="C176" s="100">
        <v>15</v>
      </c>
      <c r="D176" s="96">
        <v>0</v>
      </c>
      <c r="E176" s="96">
        <v>2.5</v>
      </c>
      <c r="F176" s="96">
        <v>0</v>
      </c>
      <c r="G176" s="96">
        <v>0</v>
      </c>
      <c r="H176" s="101">
        <v>0</v>
      </c>
      <c r="I176" s="30">
        <f t="shared" si="10"/>
        <v>17.5</v>
      </c>
    </row>
    <row r="177" spans="1:12" ht="12.75" x14ac:dyDescent="0.2">
      <c r="A177" s="12">
        <v>14</v>
      </c>
      <c r="B177" s="13" t="s">
        <v>32</v>
      </c>
      <c r="C177" s="100">
        <v>15</v>
      </c>
      <c r="D177" s="96">
        <v>7.5</v>
      </c>
      <c r="E177" s="96">
        <v>5</v>
      </c>
      <c r="F177" s="96">
        <v>0</v>
      </c>
      <c r="G177" s="96">
        <v>11.25</v>
      </c>
      <c r="H177" s="101">
        <v>0</v>
      </c>
      <c r="I177" s="30">
        <f t="shared" si="10"/>
        <v>38.75</v>
      </c>
    </row>
    <row r="178" spans="1:12" ht="13.5" thickBot="1" x14ac:dyDescent="0.25">
      <c r="A178" s="14">
        <v>15</v>
      </c>
      <c r="B178" s="15" t="s">
        <v>33</v>
      </c>
      <c r="C178" s="102">
        <v>6</v>
      </c>
      <c r="D178" s="103">
        <v>1.5</v>
      </c>
      <c r="E178" s="103">
        <v>3</v>
      </c>
      <c r="F178" s="103">
        <v>0</v>
      </c>
      <c r="G178" s="103">
        <v>0</v>
      </c>
      <c r="H178" s="104">
        <v>0</v>
      </c>
      <c r="I178" s="69">
        <f t="shared" si="10"/>
        <v>10.5</v>
      </c>
      <c r="K178" s="1" t="s">
        <v>49</v>
      </c>
      <c r="L178" s="1" t="s">
        <v>35</v>
      </c>
    </row>
    <row r="179" spans="1:12" s="16" customFormat="1" x14ac:dyDescent="0.2">
      <c r="A179" s="27"/>
      <c r="B179" s="43" t="s">
        <v>97</v>
      </c>
      <c r="C179" s="66">
        <f t="shared" ref="C179:I179" si="11">SUM(C164:C178)</f>
        <v>295.39999999999998</v>
      </c>
      <c r="D179" s="76">
        <f t="shared" si="11"/>
        <v>32.129999999999995</v>
      </c>
      <c r="E179" s="76">
        <f t="shared" si="11"/>
        <v>68.25</v>
      </c>
      <c r="F179" s="76">
        <f t="shared" si="11"/>
        <v>0</v>
      </c>
      <c r="G179" s="76">
        <f t="shared" si="11"/>
        <v>42.25</v>
      </c>
      <c r="H179" s="77">
        <f t="shared" si="11"/>
        <v>18.93</v>
      </c>
      <c r="I179" s="78">
        <f t="shared" si="11"/>
        <v>456.96</v>
      </c>
      <c r="J179" s="74"/>
      <c r="K179" s="16">
        <f>I179*52</f>
        <v>23761.919999999998</v>
      </c>
      <c r="L179" s="16">
        <f>K179/1950</f>
        <v>12.185599999999999</v>
      </c>
    </row>
    <row r="180" spans="1:12" x14ac:dyDescent="0.2">
      <c r="A180" s="32"/>
      <c r="B180" s="44" t="s">
        <v>36</v>
      </c>
      <c r="C180" s="38">
        <v>264</v>
      </c>
      <c r="D180" s="33">
        <v>43</v>
      </c>
      <c r="E180" s="33">
        <v>61</v>
      </c>
      <c r="F180" s="33">
        <v>10</v>
      </c>
      <c r="G180" s="33">
        <v>32</v>
      </c>
      <c r="H180" s="34">
        <v>24</v>
      </c>
      <c r="I180" s="47">
        <v>434</v>
      </c>
      <c r="J180" s="75"/>
      <c r="K180" s="1">
        <v>22568</v>
      </c>
      <c r="L180" s="1">
        <v>11.573333333333334</v>
      </c>
    </row>
    <row r="181" spans="1:12" x14ac:dyDescent="0.2">
      <c r="A181" s="32"/>
      <c r="B181" s="44" t="s">
        <v>37</v>
      </c>
      <c r="C181" s="38">
        <v>247</v>
      </c>
      <c r="D181" s="33">
        <v>28.63</v>
      </c>
      <c r="E181" s="33">
        <v>73</v>
      </c>
      <c r="F181" s="33">
        <v>0</v>
      </c>
      <c r="G181" s="33">
        <v>30.75</v>
      </c>
      <c r="H181" s="34">
        <v>25.43</v>
      </c>
      <c r="I181" s="47">
        <v>404.81</v>
      </c>
      <c r="J181" s="75"/>
      <c r="K181" s="1">
        <v>21050.12</v>
      </c>
      <c r="L181" s="1">
        <v>10.794933333333333</v>
      </c>
    </row>
    <row r="182" spans="1:12" x14ac:dyDescent="0.2">
      <c r="A182" s="32"/>
      <c r="B182" s="44" t="s">
        <v>38</v>
      </c>
      <c r="C182" s="38">
        <v>262.25</v>
      </c>
      <c r="D182" s="33">
        <v>31.13</v>
      </c>
      <c r="E182" s="33">
        <v>68.87</v>
      </c>
      <c r="F182" s="33">
        <v>4</v>
      </c>
      <c r="G182" s="33">
        <v>24</v>
      </c>
      <c r="H182" s="34">
        <v>11.43</v>
      </c>
      <c r="I182" s="47">
        <v>401.68</v>
      </c>
      <c r="J182" s="75"/>
      <c r="K182" s="1">
        <v>20887.36</v>
      </c>
      <c r="L182" s="1">
        <v>10.711466666666666</v>
      </c>
    </row>
    <row r="183" spans="1:12" x14ac:dyDescent="0.2">
      <c r="A183" s="32"/>
      <c r="B183" s="44" t="s">
        <v>39</v>
      </c>
      <c r="C183" s="38">
        <v>234.45</v>
      </c>
      <c r="D183" s="33">
        <v>13.25</v>
      </c>
      <c r="E183" s="33">
        <v>47.5</v>
      </c>
      <c r="F183" s="33">
        <v>0</v>
      </c>
      <c r="G183" s="33">
        <v>14.25</v>
      </c>
      <c r="H183" s="34">
        <v>3.75</v>
      </c>
      <c r="I183" s="47">
        <v>313.2</v>
      </c>
      <c r="J183" s="75"/>
      <c r="K183" s="75"/>
    </row>
    <row r="184" spans="1:12" x14ac:dyDescent="0.2">
      <c r="A184" s="32"/>
      <c r="B184" s="44" t="s">
        <v>40</v>
      </c>
      <c r="C184" s="38">
        <v>210.5</v>
      </c>
      <c r="D184" s="33">
        <v>5.25</v>
      </c>
      <c r="E184" s="33">
        <v>49</v>
      </c>
      <c r="F184" s="33">
        <v>0</v>
      </c>
      <c r="G184" s="33">
        <v>16.5</v>
      </c>
      <c r="H184" s="34">
        <v>0</v>
      </c>
      <c r="I184" s="47">
        <v>281.25</v>
      </c>
    </row>
    <row r="185" spans="1:12" x14ac:dyDescent="0.2">
      <c r="A185" s="32"/>
      <c r="B185" s="44" t="s">
        <v>41</v>
      </c>
      <c r="C185" s="38">
        <v>137</v>
      </c>
      <c r="D185" s="33">
        <v>5.25</v>
      </c>
      <c r="E185" s="33">
        <v>49</v>
      </c>
      <c r="F185" s="33">
        <v>0</v>
      </c>
      <c r="G185" s="33">
        <v>23.5</v>
      </c>
      <c r="H185" s="34">
        <v>3</v>
      </c>
      <c r="I185" s="47">
        <v>217.75</v>
      </c>
    </row>
    <row r="186" spans="1:12" x14ac:dyDescent="0.2">
      <c r="A186" s="32"/>
      <c r="B186" s="44" t="s">
        <v>42</v>
      </c>
      <c r="C186" s="38">
        <v>129.25</v>
      </c>
      <c r="D186" s="33">
        <v>5.25</v>
      </c>
      <c r="E186" s="33">
        <v>47</v>
      </c>
      <c r="F186" s="33">
        <v>0</v>
      </c>
      <c r="G186" s="33">
        <v>31.5</v>
      </c>
      <c r="H186" s="34">
        <v>3</v>
      </c>
      <c r="I186" s="47">
        <v>216</v>
      </c>
    </row>
    <row r="187" spans="1:12" x14ac:dyDescent="0.2">
      <c r="A187" s="32"/>
      <c r="B187" s="44" t="s">
        <v>43</v>
      </c>
      <c r="C187" s="38">
        <v>141.25</v>
      </c>
      <c r="D187" s="33">
        <v>5.25</v>
      </c>
      <c r="E187" s="33">
        <v>45.75</v>
      </c>
      <c r="F187" s="33">
        <v>0</v>
      </c>
      <c r="G187" s="33">
        <v>17.75</v>
      </c>
      <c r="H187" s="34">
        <v>3</v>
      </c>
      <c r="I187" s="47">
        <v>213</v>
      </c>
    </row>
    <row r="188" spans="1:12" ht="12.75" thickBot="1" x14ac:dyDescent="0.25">
      <c r="A188" s="42"/>
      <c r="B188" s="45" t="s">
        <v>44</v>
      </c>
      <c r="C188" s="39">
        <v>159.35</v>
      </c>
      <c r="D188" s="40">
        <v>5.25</v>
      </c>
      <c r="E188" s="40">
        <v>48.5</v>
      </c>
      <c r="F188" s="40">
        <v>0</v>
      </c>
      <c r="G188" s="40">
        <v>15.25</v>
      </c>
      <c r="H188" s="41">
        <v>2</v>
      </c>
      <c r="I188" s="48">
        <v>230.35</v>
      </c>
    </row>
    <row r="189" spans="1:12" x14ac:dyDescent="0.2">
      <c r="A189" s="1" t="s">
        <v>45</v>
      </c>
    </row>
    <row r="190" spans="1:12" x14ac:dyDescent="0.2">
      <c r="A190" s="1" t="s">
        <v>47</v>
      </c>
    </row>
    <row r="193" spans="1:19" s="5" customFormat="1" ht="26.25" customHeight="1" thickBot="1" x14ac:dyDescent="0.25">
      <c r="A193" s="22" t="s">
        <v>55</v>
      </c>
      <c r="M193" s="1"/>
      <c r="N193" s="1"/>
      <c r="O193" s="1"/>
      <c r="P193" s="1"/>
      <c r="Q193" s="1"/>
      <c r="R193" s="1"/>
      <c r="S193" s="1"/>
    </row>
    <row r="194" spans="1:19" s="5" customFormat="1" ht="81.75" customHeight="1" thickBot="1" x14ac:dyDescent="0.25">
      <c r="A194" s="6" t="s">
        <v>5</v>
      </c>
      <c r="B194" s="7" t="s">
        <v>6</v>
      </c>
      <c r="C194" s="8" t="s">
        <v>7</v>
      </c>
      <c r="D194" s="8" t="s">
        <v>8</v>
      </c>
      <c r="E194" s="8" t="s">
        <v>9</v>
      </c>
      <c r="F194" s="8" t="s">
        <v>10</v>
      </c>
      <c r="G194" s="8" t="s">
        <v>11</v>
      </c>
      <c r="H194" s="9" t="s">
        <v>12</v>
      </c>
      <c r="I194" s="23" t="s">
        <v>13</v>
      </c>
      <c r="M194" s="1"/>
      <c r="N194" s="1"/>
      <c r="O194" s="1"/>
      <c r="P194" s="1"/>
      <c r="Q194" s="1"/>
      <c r="R194" s="1"/>
      <c r="S194" s="1"/>
    </row>
    <row r="195" spans="1:19" ht="12.95" customHeight="1" x14ac:dyDescent="0.2">
      <c r="A195" s="10">
        <v>1</v>
      </c>
      <c r="B195" s="11" t="s">
        <v>16</v>
      </c>
      <c r="C195" s="97">
        <v>112.5</v>
      </c>
      <c r="D195" s="98">
        <v>0</v>
      </c>
      <c r="E195" s="98">
        <v>0</v>
      </c>
      <c r="F195" s="98">
        <v>0</v>
      </c>
      <c r="G195" s="98">
        <v>0</v>
      </c>
      <c r="H195" s="99">
        <v>0</v>
      </c>
      <c r="I195" s="79">
        <f t="shared" ref="I195:I209" si="12">SUM(C195:H195)</f>
        <v>112.5</v>
      </c>
    </row>
    <row r="196" spans="1:19" ht="12.95" customHeight="1" x14ac:dyDescent="0.2">
      <c r="A196" s="12">
        <v>2</v>
      </c>
      <c r="B196" s="13" t="s">
        <v>17</v>
      </c>
      <c r="C196" s="100">
        <v>112.5</v>
      </c>
      <c r="D196" s="96">
        <v>30</v>
      </c>
      <c r="E196" s="96">
        <v>0</v>
      </c>
      <c r="F196" s="96">
        <v>0</v>
      </c>
      <c r="G196" s="96">
        <v>0</v>
      </c>
      <c r="H196" s="101">
        <v>0</v>
      </c>
      <c r="I196" s="30">
        <f t="shared" si="12"/>
        <v>142.5</v>
      </c>
    </row>
    <row r="197" spans="1:19" ht="12.75" x14ac:dyDescent="0.2">
      <c r="A197" s="12">
        <v>3</v>
      </c>
      <c r="B197" s="13" t="s">
        <v>18</v>
      </c>
      <c r="C197" s="100">
        <v>37.5</v>
      </c>
      <c r="D197" s="96">
        <v>0</v>
      </c>
      <c r="E197" s="96">
        <v>0</v>
      </c>
      <c r="F197" s="96">
        <v>0</v>
      </c>
      <c r="G197" s="96">
        <v>0</v>
      </c>
      <c r="H197" s="101">
        <v>0</v>
      </c>
      <c r="I197" s="30">
        <f t="shared" si="12"/>
        <v>37.5</v>
      </c>
    </row>
    <row r="198" spans="1:19" ht="12.75" x14ac:dyDescent="0.2">
      <c r="A198" s="12">
        <v>4</v>
      </c>
      <c r="B198" s="13" t="s">
        <v>19</v>
      </c>
      <c r="C198" s="100">
        <v>75</v>
      </c>
      <c r="D198" s="96">
        <v>0</v>
      </c>
      <c r="E198" s="96">
        <v>3.75</v>
      </c>
      <c r="F198" s="96">
        <v>0</v>
      </c>
      <c r="G198" s="96">
        <v>0</v>
      </c>
      <c r="H198" s="101">
        <v>0</v>
      </c>
      <c r="I198" s="30">
        <f t="shared" si="12"/>
        <v>78.75</v>
      </c>
    </row>
    <row r="199" spans="1:19" ht="12.75" x14ac:dyDescent="0.2">
      <c r="A199" s="12">
        <v>5</v>
      </c>
      <c r="B199" s="13" t="s">
        <v>20</v>
      </c>
      <c r="C199" s="100">
        <v>112</v>
      </c>
      <c r="D199" s="96">
        <v>7.5</v>
      </c>
      <c r="E199" s="96">
        <v>0</v>
      </c>
      <c r="F199" s="96">
        <v>7</v>
      </c>
      <c r="G199" s="96">
        <v>0</v>
      </c>
      <c r="H199" s="101">
        <v>0</v>
      </c>
      <c r="I199" s="30">
        <f t="shared" si="12"/>
        <v>126.5</v>
      </c>
    </row>
    <row r="200" spans="1:19" ht="12.75" x14ac:dyDescent="0.2">
      <c r="A200" s="12">
        <v>6</v>
      </c>
      <c r="B200" s="13" t="s">
        <v>21</v>
      </c>
      <c r="C200" s="100">
        <v>75</v>
      </c>
      <c r="D200" s="96">
        <v>0</v>
      </c>
      <c r="E200" s="96">
        <v>0</v>
      </c>
      <c r="F200" s="96">
        <v>0</v>
      </c>
      <c r="G200" s="96">
        <v>0</v>
      </c>
      <c r="H200" s="101">
        <v>0</v>
      </c>
      <c r="I200" s="30">
        <f t="shared" si="12"/>
        <v>75</v>
      </c>
    </row>
    <row r="201" spans="1:19" ht="12.75" x14ac:dyDescent="0.2">
      <c r="A201" s="12">
        <v>7</v>
      </c>
      <c r="B201" s="13" t="s">
        <v>22</v>
      </c>
      <c r="C201" s="100">
        <v>75</v>
      </c>
      <c r="D201" s="96">
        <v>0</v>
      </c>
      <c r="E201" s="96">
        <v>0</v>
      </c>
      <c r="F201" s="96">
        <v>0</v>
      </c>
      <c r="G201" s="96">
        <v>0</v>
      </c>
      <c r="H201" s="101">
        <v>0</v>
      </c>
      <c r="I201" s="30">
        <f t="shared" si="12"/>
        <v>75</v>
      </c>
    </row>
    <row r="202" spans="1:19" ht="12.75" x14ac:dyDescent="0.2">
      <c r="A202" s="12">
        <v>8</v>
      </c>
      <c r="B202" s="13" t="s">
        <v>23</v>
      </c>
      <c r="C202" s="100">
        <v>75</v>
      </c>
      <c r="D202" s="96">
        <v>37.5</v>
      </c>
      <c r="E202" s="96">
        <v>0</v>
      </c>
      <c r="F202" s="96">
        <v>18</v>
      </c>
      <c r="G202" s="96">
        <v>0</v>
      </c>
      <c r="H202" s="101">
        <v>0</v>
      </c>
      <c r="I202" s="30">
        <f t="shared" si="12"/>
        <v>130.5</v>
      </c>
    </row>
    <row r="203" spans="1:19" ht="12.75" x14ac:dyDescent="0.2">
      <c r="A203" s="12">
        <v>9</v>
      </c>
      <c r="B203" s="13" t="s">
        <v>24</v>
      </c>
      <c r="C203" s="100">
        <v>55</v>
      </c>
      <c r="D203" s="96">
        <v>5</v>
      </c>
      <c r="E203" s="96">
        <v>0</v>
      </c>
      <c r="F203" s="96">
        <v>5</v>
      </c>
      <c r="G203" s="96">
        <v>5</v>
      </c>
      <c r="H203" s="101">
        <v>5</v>
      </c>
      <c r="I203" s="30">
        <f t="shared" si="12"/>
        <v>75</v>
      </c>
    </row>
    <row r="204" spans="1:19" ht="12.75" x14ac:dyDescent="0.2">
      <c r="A204" s="12">
        <v>10</v>
      </c>
      <c r="B204" s="13" t="s">
        <v>25</v>
      </c>
      <c r="C204" s="100">
        <v>113</v>
      </c>
      <c r="D204" s="96">
        <v>0</v>
      </c>
      <c r="E204" s="96">
        <v>0</v>
      </c>
      <c r="F204" s="96">
        <v>0</v>
      </c>
      <c r="G204" s="96">
        <v>0</v>
      </c>
      <c r="H204" s="101">
        <v>0</v>
      </c>
      <c r="I204" s="30">
        <f t="shared" si="12"/>
        <v>113</v>
      </c>
    </row>
    <row r="205" spans="1:19" ht="12.75" x14ac:dyDescent="0.2">
      <c r="A205" s="12">
        <v>11</v>
      </c>
      <c r="B205" s="13" t="s">
        <v>26</v>
      </c>
      <c r="C205" s="100">
        <v>75</v>
      </c>
      <c r="D205" s="96">
        <v>0</v>
      </c>
      <c r="E205" s="96">
        <v>0</v>
      </c>
      <c r="F205" s="96">
        <v>0</v>
      </c>
      <c r="G205" s="96">
        <v>0</v>
      </c>
      <c r="H205" s="101">
        <v>0</v>
      </c>
      <c r="I205" s="30">
        <f t="shared" si="12"/>
        <v>75</v>
      </c>
    </row>
    <row r="206" spans="1:19" ht="12.75" x14ac:dyDescent="0.2">
      <c r="A206" s="12">
        <v>12</v>
      </c>
      <c r="B206" s="13" t="s">
        <v>28</v>
      </c>
      <c r="C206" s="100">
        <v>37.5</v>
      </c>
      <c r="D206" s="96">
        <v>0</v>
      </c>
      <c r="E206" s="96">
        <v>0</v>
      </c>
      <c r="F206" s="96">
        <v>0</v>
      </c>
      <c r="G206" s="96">
        <v>0</v>
      </c>
      <c r="H206" s="101">
        <v>0</v>
      </c>
      <c r="I206" s="30">
        <f t="shared" si="12"/>
        <v>37.5</v>
      </c>
    </row>
    <row r="207" spans="1:19" ht="12.75" x14ac:dyDescent="0.2">
      <c r="A207" s="12">
        <v>13</v>
      </c>
      <c r="B207" s="13" t="s">
        <v>31</v>
      </c>
      <c r="C207" s="100">
        <v>75</v>
      </c>
      <c r="D207" s="96">
        <v>0</v>
      </c>
      <c r="E207" s="96">
        <v>0</v>
      </c>
      <c r="F207" s="96">
        <v>0</v>
      </c>
      <c r="G207" s="96">
        <v>0</v>
      </c>
      <c r="H207" s="101">
        <v>0</v>
      </c>
      <c r="I207" s="30">
        <f t="shared" si="12"/>
        <v>75</v>
      </c>
    </row>
    <row r="208" spans="1:19" ht="12.75" x14ac:dyDescent="0.2">
      <c r="A208" s="12">
        <v>14</v>
      </c>
      <c r="B208" s="13" t="s">
        <v>32</v>
      </c>
      <c r="C208" s="100">
        <v>112.5</v>
      </c>
      <c r="D208" s="96">
        <v>0</v>
      </c>
      <c r="E208" s="96">
        <v>0</v>
      </c>
      <c r="F208" s="96">
        <v>7.2</v>
      </c>
      <c r="G208" s="96">
        <v>0</v>
      </c>
      <c r="H208" s="101">
        <v>0</v>
      </c>
      <c r="I208" s="30">
        <f t="shared" si="12"/>
        <v>119.7</v>
      </c>
    </row>
    <row r="209" spans="1:14" ht="13.5" thickBot="1" x14ac:dyDescent="0.25">
      <c r="A209" s="14">
        <v>15</v>
      </c>
      <c r="B209" s="15" t="s">
        <v>33</v>
      </c>
      <c r="C209" s="102">
        <v>75</v>
      </c>
      <c r="D209" s="103">
        <v>0</v>
      </c>
      <c r="E209" s="103">
        <v>0</v>
      </c>
      <c r="F209" s="103">
        <v>0</v>
      </c>
      <c r="G209" s="103">
        <v>0</v>
      </c>
      <c r="H209" s="104">
        <v>0</v>
      </c>
      <c r="I209" s="69">
        <f t="shared" si="12"/>
        <v>75</v>
      </c>
      <c r="K209" s="1" t="s">
        <v>49</v>
      </c>
      <c r="L209" s="1" t="s">
        <v>35</v>
      </c>
      <c r="N209" s="75"/>
    </row>
    <row r="210" spans="1:14" s="16" customFormat="1" x14ac:dyDescent="0.2">
      <c r="A210" s="27"/>
      <c r="B210" s="43" t="s">
        <v>97</v>
      </c>
      <c r="C210" s="66">
        <f>SUM(C195:C209)</f>
        <v>1217.5</v>
      </c>
      <c r="D210" s="76">
        <f t="shared" ref="D210:I210" si="13">SUM(D195:D209)</f>
        <v>80</v>
      </c>
      <c r="E210" s="76">
        <f t="shared" si="13"/>
        <v>3.75</v>
      </c>
      <c r="F210" s="76">
        <f t="shared" si="13"/>
        <v>37.200000000000003</v>
      </c>
      <c r="G210" s="76">
        <f t="shared" si="13"/>
        <v>5</v>
      </c>
      <c r="H210" s="77">
        <f t="shared" si="13"/>
        <v>5</v>
      </c>
      <c r="I210" s="46">
        <f t="shared" si="13"/>
        <v>1348.45</v>
      </c>
      <c r="J210" s="74"/>
      <c r="K210" s="16">
        <f>I210*52</f>
        <v>70119.400000000009</v>
      </c>
      <c r="L210" s="16">
        <f>K210/1950</f>
        <v>35.958666666666673</v>
      </c>
    </row>
    <row r="211" spans="1:14" x14ac:dyDescent="0.2">
      <c r="A211" s="32"/>
      <c r="B211" s="44" t="s">
        <v>36</v>
      </c>
      <c r="C211" s="38">
        <v>1078</v>
      </c>
      <c r="D211" s="33">
        <v>81</v>
      </c>
      <c r="E211" s="33">
        <v>4</v>
      </c>
      <c r="F211" s="33">
        <v>23</v>
      </c>
      <c r="G211" s="33">
        <v>9</v>
      </c>
      <c r="H211" s="34">
        <v>5</v>
      </c>
      <c r="I211" s="47">
        <v>1200</v>
      </c>
      <c r="J211" s="75"/>
      <c r="K211" s="1">
        <v>62400</v>
      </c>
      <c r="L211" s="1">
        <v>32</v>
      </c>
    </row>
    <row r="212" spans="1:14" x14ac:dyDescent="0.2">
      <c r="A212" s="32"/>
      <c r="B212" s="44" t="s">
        <v>37</v>
      </c>
      <c r="C212" s="38">
        <v>1000</v>
      </c>
      <c r="D212" s="33">
        <v>46.25</v>
      </c>
      <c r="E212" s="33">
        <v>3.75</v>
      </c>
      <c r="F212" s="33">
        <v>15.5</v>
      </c>
      <c r="G212" s="33">
        <v>5</v>
      </c>
      <c r="H212" s="34">
        <v>5</v>
      </c>
      <c r="I212" s="47">
        <v>1075.5</v>
      </c>
      <c r="J212" s="75"/>
      <c r="K212" s="1">
        <v>55926</v>
      </c>
      <c r="L212" s="1">
        <v>28.68</v>
      </c>
    </row>
    <row r="213" spans="1:14" x14ac:dyDescent="0.2">
      <c r="A213" s="32"/>
      <c r="B213" s="44" t="s">
        <v>38</v>
      </c>
      <c r="C213" s="38">
        <v>1026.25</v>
      </c>
      <c r="D213" s="33">
        <v>27.5</v>
      </c>
      <c r="E213" s="33">
        <v>3.75</v>
      </c>
      <c r="F213" s="33">
        <v>41</v>
      </c>
      <c r="G213" s="33">
        <v>46.25</v>
      </c>
      <c r="H213" s="34">
        <v>5</v>
      </c>
      <c r="I213" s="47">
        <v>1149.75</v>
      </c>
      <c r="J213" s="75"/>
      <c r="K213" s="1">
        <v>59787</v>
      </c>
      <c r="L213" s="1">
        <v>30.66</v>
      </c>
    </row>
    <row r="214" spans="1:14" x14ac:dyDescent="0.2">
      <c r="A214" s="32"/>
      <c r="B214" s="44" t="s">
        <v>39</v>
      </c>
      <c r="C214" s="38">
        <v>805.25</v>
      </c>
      <c r="D214" s="33">
        <v>22.5</v>
      </c>
      <c r="E214" s="33">
        <v>0</v>
      </c>
      <c r="F214" s="33">
        <v>41</v>
      </c>
      <c r="G214" s="33">
        <v>102.5</v>
      </c>
      <c r="H214" s="34">
        <v>5</v>
      </c>
      <c r="I214" s="47">
        <v>976.25</v>
      </c>
      <c r="J214" s="75"/>
    </row>
    <row r="215" spans="1:14" x14ac:dyDescent="0.2">
      <c r="A215" s="32"/>
      <c r="B215" s="44" t="s">
        <v>40</v>
      </c>
      <c r="C215" s="38">
        <v>843.6</v>
      </c>
      <c r="D215" s="33">
        <v>26.25</v>
      </c>
      <c r="E215" s="33">
        <v>0</v>
      </c>
      <c r="F215" s="33">
        <v>7.5</v>
      </c>
      <c r="G215" s="33">
        <v>131</v>
      </c>
      <c r="H215" s="34">
        <v>7.5</v>
      </c>
      <c r="I215" s="47">
        <v>1015.85</v>
      </c>
    </row>
    <row r="216" spans="1:14" x14ac:dyDescent="0.2">
      <c r="A216" s="32"/>
      <c r="B216" s="44" t="s">
        <v>41</v>
      </c>
      <c r="C216" s="38">
        <v>767.5</v>
      </c>
      <c r="D216" s="33">
        <v>6</v>
      </c>
      <c r="E216" s="33">
        <v>24.75</v>
      </c>
      <c r="F216" s="33">
        <v>78</v>
      </c>
      <c r="G216" s="33">
        <v>127.88</v>
      </c>
      <c r="H216" s="34">
        <v>6</v>
      </c>
      <c r="I216" s="47">
        <v>1010.13</v>
      </c>
    </row>
    <row r="217" spans="1:14" x14ac:dyDescent="0.2">
      <c r="A217" s="32"/>
      <c r="B217" s="44" t="s">
        <v>42</v>
      </c>
      <c r="C217" s="38">
        <v>818.75</v>
      </c>
      <c r="D217" s="33">
        <v>0</v>
      </c>
      <c r="E217" s="33">
        <v>18.75</v>
      </c>
      <c r="F217" s="33">
        <v>36</v>
      </c>
      <c r="G217" s="33">
        <v>56.25</v>
      </c>
      <c r="H217" s="34">
        <v>0</v>
      </c>
      <c r="I217" s="47">
        <v>929.75</v>
      </c>
    </row>
    <row r="218" spans="1:14" x14ac:dyDescent="0.2">
      <c r="A218" s="32"/>
      <c r="B218" s="44" t="s">
        <v>43</v>
      </c>
      <c r="C218" s="38">
        <v>856</v>
      </c>
      <c r="D218" s="33">
        <v>0</v>
      </c>
      <c r="E218" s="33">
        <v>18.75</v>
      </c>
      <c r="F218" s="33">
        <v>36</v>
      </c>
      <c r="G218" s="33">
        <v>56.25</v>
      </c>
      <c r="H218" s="34">
        <v>0</v>
      </c>
      <c r="I218" s="47">
        <v>967</v>
      </c>
    </row>
    <row r="219" spans="1:14" ht="12.75" thickBot="1" x14ac:dyDescent="0.25">
      <c r="A219" s="42"/>
      <c r="B219" s="45" t="s">
        <v>44</v>
      </c>
      <c r="C219" s="39">
        <v>768.5</v>
      </c>
      <c r="D219" s="40">
        <v>7.75</v>
      </c>
      <c r="E219" s="40">
        <v>7.25</v>
      </c>
      <c r="F219" s="40">
        <v>36</v>
      </c>
      <c r="G219" s="40">
        <v>59.5</v>
      </c>
      <c r="H219" s="41">
        <v>60</v>
      </c>
      <c r="I219" s="48">
        <v>939</v>
      </c>
    </row>
    <row r="220" spans="1:14" x14ac:dyDescent="0.2">
      <c r="A220" s="1" t="s">
        <v>45</v>
      </c>
    </row>
    <row r="221" spans="1:14" x14ac:dyDescent="0.2">
      <c r="A221" s="1" t="s">
        <v>47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</oddFooter>
  </headerFooter>
  <rowBreaks count="6" manualBreakCount="6">
    <brk id="42" max="16383" man="1"/>
    <brk id="72" max="16383" man="1"/>
    <brk id="100" max="16383" man="1"/>
    <brk id="129" max="16383" man="1"/>
    <brk id="161" max="16383" man="1"/>
    <brk id="19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5"/>
  <sheetViews>
    <sheetView showGridLines="0" workbookViewId="0">
      <selection activeCell="L27" sqref="L27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4" width="8.7109375" style="1" customWidth="1"/>
    <col min="5" max="5" width="10.28515625" style="1" customWidth="1"/>
    <col min="6" max="6" width="13.85546875" style="1" customWidth="1"/>
    <col min="7" max="7" width="10.42578125" style="1" customWidth="1"/>
    <col min="8" max="16384" width="11.42578125" style="1"/>
  </cols>
  <sheetData>
    <row r="1" spans="1:8" x14ac:dyDescent="0.2">
      <c r="A1" s="18" t="s">
        <v>0</v>
      </c>
      <c r="B1" s="18"/>
      <c r="H1" s="1" t="s">
        <v>56</v>
      </c>
    </row>
    <row r="2" spans="1:8" x14ac:dyDescent="0.2">
      <c r="A2" s="2" t="s">
        <v>1</v>
      </c>
    </row>
    <row r="4" spans="1:8" x14ac:dyDescent="0.2">
      <c r="A4" s="4" t="str">
        <f>A10</f>
        <v>Tabell 2-B-1-C- Kommunale fritidsklubber og lignende for barn og ungdom under 14 år</v>
      </c>
    </row>
    <row r="5" spans="1:8" x14ac:dyDescent="0.2">
      <c r="A5" s="4" t="str">
        <f>A39</f>
        <v>Tabell 2-B-1-C2 - Kommunale fritidsklubber og lignende for barn og ungdom 14 - 18 år</v>
      </c>
    </row>
    <row r="6" spans="1:8" x14ac:dyDescent="0.2">
      <c r="A6" s="4" t="str">
        <f>A69</f>
        <v>Tabell 2-B-1-C3 - Ungdomssentre med høyere aldersgrense enn 18 år</v>
      </c>
    </row>
    <row r="7" spans="1:8" x14ac:dyDescent="0.2">
      <c r="A7" s="4" t="str">
        <f>A99</f>
        <v>Tabell 2-B-1-C4 - Ungdomstiltak rettet mot særskilte aktiviteter    *)</v>
      </c>
    </row>
    <row r="8" spans="1:8" x14ac:dyDescent="0.2">
      <c r="A8" s="4" t="str">
        <f>A129</f>
        <v>Tabell 2-B-1-C5 - Kommunalt støttede fritidstiltak for barn og ungdom opp til 18 år</v>
      </c>
    </row>
    <row r="9" spans="1:8" x14ac:dyDescent="0.2">
      <c r="A9" s="4"/>
    </row>
    <row r="10" spans="1:8" s="5" customFormat="1" ht="12.75" thickBot="1" x14ac:dyDescent="0.25">
      <c r="A10" s="22" t="s">
        <v>57</v>
      </c>
    </row>
    <row r="11" spans="1:8" s="5" customFormat="1" ht="36.75" thickBot="1" x14ac:dyDescent="0.25">
      <c r="A11" s="80" t="s">
        <v>5</v>
      </c>
      <c r="B11" s="81" t="s">
        <v>6</v>
      </c>
      <c r="C11" s="82" t="s">
        <v>58</v>
      </c>
      <c r="D11" s="82" t="s">
        <v>59</v>
      </c>
      <c r="E11" s="82" t="s">
        <v>60</v>
      </c>
      <c r="F11" s="82" t="s">
        <v>61</v>
      </c>
      <c r="G11" s="83" t="s">
        <v>62</v>
      </c>
    </row>
    <row r="12" spans="1:8" ht="12.75" x14ac:dyDescent="0.2">
      <c r="A12" s="49">
        <v>1</v>
      </c>
      <c r="B12" s="84" t="s">
        <v>16</v>
      </c>
      <c r="C12" s="97">
        <v>4</v>
      </c>
      <c r="D12" s="98">
        <v>1</v>
      </c>
      <c r="E12" s="98">
        <v>5.25</v>
      </c>
      <c r="F12" s="98">
        <v>20</v>
      </c>
      <c r="G12" s="99">
        <v>455</v>
      </c>
    </row>
    <row r="13" spans="1:8" ht="12.75" x14ac:dyDescent="0.2">
      <c r="A13" s="50">
        <v>2</v>
      </c>
      <c r="B13" s="13" t="s">
        <v>17</v>
      </c>
      <c r="C13" s="106">
        <v>3</v>
      </c>
      <c r="D13" s="105">
        <v>3</v>
      </c>
      <c r="E13" s="96">
        <v>4.666666666666667</v>
      </c>
      <c r="F13" s="96">
        <v>0.66666666666666663</v>
      </c>
      <c r="G13" s="107">
        <v>108</v>
      </c>
    </row>
    <row r="14" spans="1:8" ht="12.75" x14ac:dyDescent="0.2">
      <c r="A14" s="50">
        <v>3</v>
      </c>
      <c r="B14" s="13" t="s">
        <v>18</v>
      </c>
      <c r="C14" s="100">
        <v>3</v>
      </c>
      <c r="D14" s="96">
        <v>1</v>
      </c>
      <c r="E14" s="96">
        <v>2</v>
      </c>
      <c r="F14" s="96">
        <v>0</v>
      </c>
      <c r="G14" s="101">
        <v>304</v>
      </c>
    </row>
    <row r="15" spans="1:8" ht="12.75" x14ac:dyDescent="0.2">
      <c r="A15" s="50">
        <v>4</v>
      </c>
      <c r="B15" s="13" t="s">
        <v>19</v>
      </c>
      <c r="C15" s="100">
        <v>4</v>
      </c>
      <c r="D15" s="96">
        <v>2</v>
      </c>
      <c r="E15" s="96">
        <v>4.25</v>
      </c>
      <c r="F15" s="96">
        <v>0</v>
      </c>
      <c r="G15" s="101">
        <v>948</v>
      </c>
    </row>
    <row r="16" spans="1:8" ht="12.75" x14ac:dyDescent="0.2">
      <c r="A16" s="50">
        <v>5</v>
      </c>
      <c r="B16" s="13" t="s">
        <v>20</v>
      </c>
      <c r="C16" s="100">
        <v>3</v>
      </c>
      <c r="D16" s="96">
        <v>1</v>
      </c>
      <c r="E16" s="96">
        <v>2.3333333333333335</v>
      </c>
      <c r="F16" s="96">
        <v>0</v>
      </c>
      <c r="G16" s="101">
        <v>524</v>
      </c>
    </row>
    <row r="17" spans="1:9" ht="12.75" x14ac:dyDescent="0.2">
      <c r="A17" s="50">
        <v>6</v>
      </c>
      <c r="B17" s="13" t="s">
        <v>21</v>
      </c>
      <c r="C17" s="100">
        <v>1</v>
      </c>
      <c r="D17" s="96">
        <v>0</v>
      </c>
      <c r="E17" s="96">
        <v>1</v>
      </c>
      <c r="F17" s="96">
        <v>1</v>
      </c>
      <c r="G17" s="101">
        <v>60</v>
      </c>
    </row>
    <row r="18" spans="1:9" ht="12.75" x14ac:dyDescent="0.2">
      <c r="A18" s="50">
        <v>7</v>
      </c>
      <c r="B18" s="13" t="s">
        <v>22</v>
      </c>
      <c r="C18" s="100">
        <v>1</v>
      </c>
      <c r="D18" s="96">
        <v>1</v>
      </c>
      <c r="E18" s="96">
        <v>4</v>
      </c>
      <c r="F18" s="96">
        <v>0</v>
      </c>
      <c r="G18" s="101">
        <v>55</v>
      </c>
    </row>
    <row r="19" spans="1:9" ht="12.75" x14ac:dyDescent="0.2">
      <c r="A19" s="50">
        <v>8</v>
      </c>
      <c r="B19" s="13" t="s">
        <v>23</v>
      </c>
      <c r="C19" s="100">
        <v>4</v>
      </c>
      <c r="D19" s="96">
        <v>0</v>
      </c>
      <c r="E19" s="96">
        <v>4</v>
      </c>
      <c r="F19" s="96">
        <v>6.5</v>
      </c>
      <c r="G19" s="101">
        <v>660</v>
      </c>
    </row>
    <row r="20" spans="1:9" ht="12.75" x14ac:dyDescent="0.2">
      <c r="A20" s="50">
        <v>9</v>
      </c>
      <c r="B20" s="13" t="s">
        <v>24</v>
      </c>
      <c r="C20" s="100">
        <v>4</v>
      </c>
      <c r="D20" s="96">
        <v>2</v>
      </c>
      <c r="E20" s="96">
        <v>9</v>
      </c>
      <c r="F20" s="96">
        <v>0</v>
      </c>
      <c r="G20" s="101">
        <v>1170</v>
      </c>
    </row>
    <row r="21" spans="1:9" ht="12.75" x14ac:dyDescent="0.2">
      <c r="A21" s="50">
        <v>10</v>
      </c>
      <c r="B21" s="13" t="s">
        <v>25</v>
      </c>
      <c r="C21" s="100">
        <v>4</v>
      </c>
      <c r="D21" s="96">
        <v>4</v>
      </c>
      <c r="E21" s="96">
        <v>1</v>
      </c>
      <c r="F21" s="96">
        <v>3.25</v>
      </c>
      <c r="G21" s="101">
        <v>448</v>
      </c>
    </row>
    <row r="22" spans="1:9" ht="12.75" x14ac:dyDescent="0.2">
      <c r="A22" s="50">
        <v>11</v>
      </c>
      <c r="B22" s="13" t="s">
        <v>26</v>
      </c>
      <c r="C22" s="100">
        <v>3</v>
      </c>
      <c r="D22" s="96">
        <v>2</v>
      </c>
      <c r="E22" s="96">
        <v>2</v>
      </c>
      <c r="F22" s="96">
        <v>4</v>
      </c>
      <c r="G22" s="101">
        <v>253</v>
      </c>
    </row>
    <row r="23" spans="1:9" ht="12.75" x14ac:dyDescent="0.2">
      <c r="A23" s="50">
        <v>12</v>
      </c>
      <c r="B23" s="13" t="s">
        <v>28</v>
      </c>
      <c r="C23" s="100">
        <v>8</v>
      </c>
      <c r="D23" s="96">
        <v>8</v>
      </c>
      <c r="E23" s="96">
        <v>6.1375000000000002</v>
      </c>
      <c r="F23" s="96">
        <v>10.25</v>
      </c>
      <c r="G23" s="101">
        <v>1940</v>
      </c>
    </row>
    <row r="24" spans="1:9" ht="12.75" x14ac:dyDescent="0.2">
      <c r="A24" s="50">
        <v>13</v>
      </c>
      <c r="B24" s="13" t="s">
        <v>31</v>
      </c>
      <c r="C24" s="100">
        <v>5</v>
      </c>
      <c r="D24" s="96">
        <v>4</v>
      </c>
      <c r="E24" s="96">
        <v>1.6</v>
      </c>
      <c r="F24" s="96">
        <v>0</v>
      </c>
      <c r="G24" s="101">
        <v>1344</v>
      </c>
    </row>
    <row r="25" spans="1:9" ht="12.75" x14ac:dyDescent="0.2">
      <c r="A25" s="50">
        <v>14</v>
      </c>
      <c r="B25" s="13" t="s">
        <v>32</v>
      </c>
      <c r="C25" s="100">
        <v>2</v>
      </c>
      <c r="D25" s="96">
        <v>0</v>
      </c>
      <c r="E25" s="96">
        <v>1</v>
      </c>
      <c r="F25" s="96">
        <v>0</v>
      </c>
      <c r="G25" s="101">
        <v>3840</v>
      </c>
    </row>
    <row r="26" spans="1:9" ht="13.5" thickBot="1" x14ac:dyDescent="0.25">
      <c r="A26" s="51">
        <v>15</v>
      </c>
      <c r="B26" s="52" t="s">
        <v>33</v>
      </c>
      <c r="C26" s="102">
        <v>4</v>
      </c>
      <c r="D26" s="103">
        <v>4</v>
      </c>
      <c r="E26" s="103">
        <v>3.75</v>
      </c>
      <c r="F26" s="103">
        <v>2.25</v>
      </c>
      <c r="G26" s="104">
        <v>930</v>
      </c>
    </row>
    <row r="27" spans="1:9" s="16" customFormat="1" ht="12.75" x14ac:dyDescent="0.2">
      <c r="A27" s="27"/>
      <c r="B27" s="85" t="s">
        <v>97</v>
      </c>
      <c r="C27" s="76">
        <f>SUM(C12:C26)</f>
        <v>53</v>
      </c>
      <c r="D27" s="76">
        <f>SUM(D12:D26)</f>
        <v>33</v>
      </c>
      <c r="E27" s="76">
        <f>SUM(E12:E26)</f>
        <v>51.987500000000004</v>
      </c>
      <c r="F27" s="76">
        <f>SUM(F12:F26)</f>
        <v>47.916666666666671</v>
      </c>
      <c r="G27" s="77">
        <f>SUM(G12:G26)</f>
        <v>13039</v>
      </c>
      <c r="I27" s="86"/>
    </row>
    <row r="28" spans="1:9" ht="12.75" x14ac:dyDescent="0.2">
      <c r="A28" s="32"/>
      <c r="B28" s="87" t="s">
        <v>36</v>
      </c>
      <c r="C28" s="33">
        <v>53</v>
      </c>
      <c r="D28" s="33">
        <v>28</v>
      </c>
      <c r="E28" s="33">
        <v>47</v>
      </c>
      <c r="F28" s="33">
        <v>65</v>
      </c>
      <c r="G28" s="34">
        <v>8366</v>
      </c>
      <c r="I28" s="86"/>
    </row>
    <row r="29" spans="1:9" ht="12.75" x14ac:dyDescent="0.2">
      <c r="A29" s="32"/>
      <c r="B29" s="87" t="s">
        <v>37</v>
      </c>
      <c r="C29" s="33">
        <v>48</v>
      </c>
      <c r="D29" s="33">
        <v>31</v>
      </c>
      <c r="E29" s="33">
        <v>44.887500000000003</v>
      </c>
      <c r="F29" s="33">
        <v>50.916666666666664</v>
      </c>
      <c r="G29" s="34">
        <v>6301</v>
      </c>
      <c r="I29" s="86"/>
    </row>
    <row r="30" spans="1:9" ht="12.75" x14ac:dyDescent="0.2">
      <c r="A30" s="32"/>
      <c r="B30" s="87" t="s">
        <v>38</v>
      </c>
      <c r="C30" s="33">
        <v>68</v>
      </c>
      <c r="D30" s="33">
        <v>31</v>
      </c>
      <c r="E30" s="33">
        <v>35.918181818181822</v>
      </c>
      <c r="F30" s="33">
        <v>40.159090909090907</v>
      </c>
      <c r="G30" s="34">
        <v>8466</v>
      </c>
      <c r="I30" s="86"/>
    </row>
    <row r="31" spans="1:9" ht="12.75" x14ac:dyDescent="0.2">
      <c r="A31" s="32"/>
      <c r="B31" s="87" t="s">
        <v>39</v>
      </c>
      <c r="C31" s="33">
        <v>54</v>
      </c>
      <c r="D31" s="33">
        <v>35</v>
      </c>
      <c r="E31" s="33">
        <v>42.716666666666661</v>
      </c>
      <c r="F31" s="33">
        <v>99.233333333333334</v>
      </c>
      <c r="G31" s="34">
        <v>8232</v>
      </c>
      <c r="I31" s="86"/>
    </row>
    <row r="32" spans="1:9" x14ac:dyDescent="0.2">
      <c r="A32" s="32"/>
      <c r="B32" s="87" t="s">
        <v>40</v>
      </c>
      <c r="C32" s="33">
        <v>43</v>
      </c>
      <c r="D32" s="33">
        <v>26</v>
      </c>
      <c r="E32" s="33">
        <v>40.233333333333334</v>
      </c>
      <c r="F32" s="33">
        <v>82.666666666666671</v>
      </c>
      <c r="G32" s="34">
        <v>7412</v>
      </c>
    </row>
    <row r="33" spans="1:7" x14ac:dyDescent="0.2">
      <c r="A33" s="32"/>
      <c r="B33" s="87" t="s">
        <v>41</v>
      </c>
      <c r="C33" s="33">
        <v>49</v>
      </c>
      <c r="D33" s="33">
        <v>23</v>
      </c>
      <c r="E33" s="33">
        <v>38.110714285714288</v>
      </c>
      <c r="F33" s="33">
        <v>65.33214285714287</v>
      </c>
      <c r="G33" s="34">
        <v>6195</v>
      </c>
    </row>
    <row r="34" spans="1:7" x14ac:dyDescent="0.2">
      <c r="A34" s="32"/>
      <c r="B34" s="87" t="s">
        <v>42</v>
      </c>
      <c r="C34" s="33">
        <v>42</v>
      </c>
      <c r="D34" s="33">
        <v>24</v>
      </c>
      <c r="E34" s="33">
        <v>40.741666666666674</v>
      </c>
      <c r="F34" s="33">
        <v>38.633333333333333</v>
      </c>
      <c r="G34" s="34">
        <v>6525</v>
      </c>
    </row>
    <row r="35" spans="1:7" x14ac:dyDescent="0.2">
      <c r="A35" s="32"/>
      <c r="B35" s="87" t="s">
        <v>43</v>
      </c>
      <c r="C35" s="33">
        <v>51</v>
      </c>
      <c r="D35" s="33">
        <v>21</v>
      </c>
      <c r="E35" s="33">
        <v>36.238095238095241</v>
      </c>
      <c r="F35" s="33">
        <v>25.411904761904758</v>
      </c>
      <c r="G35" s="34">
        <v>13978</v>
      </c>
    </row>
    <row r="36" spans="1:7" ht="12.75" thickBot="1" x14ac:dyDescent="0.25">
      <c r="A36" s="42"/>
      <c r="B36" s="88" t="s">
        <v>44</v>
      </c>
      <c r="C36" s="40">
        <v>49</v>
      </c>
      <c r="D36" s="40">
        <v>19</v>
      </c>
      <c r="E36" s="40">
        <v>39.450000000000003</v>
      </c>
      <c r="F36" s="40">
        <v>23.4</v>
      </c>
      <c r="G36" s="41">
        <v>4829</v>
      </c>
    </row>
    <row r="39" spans="1:7" s="5" customFormat="1" ht="12.75" thickBot="1" x14ac:dyDescent="0.25">
      <c r="A39" s="22" t="s">
        <v>63</v>
      </c>
    </row>
    <row r="40" spans="1:7" s="5" customFormat="1" ht="36.75" thickBot="1" x14ac:dyDescent="0.25">
      <c r="A40" s="80" t="s">
        <v>5</v>
      </c>
      <c r="B40" s="81" t="s">
        <v>6</v>
      </c>
      <c r="C40" s="82" t="s">
        <v>58</v>
      </c>
      <c r="D40" s="82" t="s">
        <v>59</v>
      </c>
      <c r="E40" s="82" t="s">
        <v>60</v>
      </c>
      <c r="F40" s="82" t="s">
        <v>61</v>
      </c>
      <c r="G40" s="83" t="s">
        <v>62</v>
      </c>
    </row>
    <row r="41" spans="1:7" ht="12.75" x14ac:dyDescent="0.2">
      <c r="A41" s="49">
        <v>1</v>
      </c>
      <c r="B41" s="84" t="s">
        <v>16</v>
      </c>
      <c r="C41" s="97">
        <v>4</v>
      </c>
      <c r="D41" s="98">
        <v>2</v>
      </c>
      <c r="E41" s="98">
        <v>1.75</v>
      </c>
      <c r="F41" s="98">
        <v>17</v>
      </c>
      <c r="G41" s="99">
        <v>81</v>
      </c>
    </row>
    <row r="42" spans="1:7" ht="12.75" x14ac:dyDescent="0.2">
      <c r="A42" s="50">
        <v>2</v>
      </c>
      <c r="B42" s="13" t="s">
        <v>17</v>
      </c>
      <c r="C42" s="106">
        <v>3</v>
      </c>
      <c r="D42" s="105">
        <v>2</v>
      </c>
      <c r="E42" s="105">
        <v>3</v>
      </c>
      <c r="F42" s="96">
        <v>0.66666666666666663</v>
      </c>
      <c r="G42" s="107">
        <v>85</v>
      </c>
    </row>
    <row r="43" spans="1:7" ht="12.75" x14ac:dyDescent="0.2">
      <c r="A43" s="50">
        <v>3</v>
      </c>
      <c r="B43" s="13" t="s">
        <v>18</v>
      </c>
      <c r="C43" s="100">
        <v>3</v>
      </c>
      <c r="D43" s="96">
        <v>1</v>
      </c>
      <c r="E43" s="96">
        <v>1.6666666666666667</v>
      </c>
      <c r="F43" s="96">
        <v>0.33333333333333331</v>
      </c>
      <c r="G43" s="101">
        <v>260</v>
      </c>
    </row>
    <row r="44" spans="1:7" ht="12.75" x14ac:dyDescent="0.2">
      <c r="A44" s="50">
        <v>4</v>
      </c>
      <c r="B44" s="13" t="s">
        <v>19</v>
      </c>
      <c r="C44" s="100">
        <v>1</v>
      </c>
      <c r="D44" s="96">
        <v>1</v>
      </c>
      <c r="E44" s="96">
        <v>5</v>
      </c>
      <c r="F44" s="96">
        <v>0</v>
      </c>
      <c r="G44" s="101">
        <v>600</v>
      </c>
    </row>
    <row r="45" spans="1:7" ht="12.75" x14ac:dyDescent="0.2">
      <c r="A45" s="50">
        <v>5</v>
      </c>
      <c r="B45" s="13" t="s">
        <v>20</v>
      </c>
      <c r="C45" s="100">
        <v>1</v>
      </c>
      <c r="D45" s="96">
        <v>2</v>
      </c>
      <c r="E45" s="96">
        <v>10</v>
      </c>
      <c r="F45" s="96">
        <v>0</v>
      </c>
      <c r="G45" s="101">
        <v>704</v>
      </c>
    </row>
    <row r="46" spans="1:7" ht="12.75" x14ac:dyDescent="0.2">
      <c r="A46" s="50">
        <v>6</v>
      </c>
      <c r="B46" s="13" t="s">
        <v>21</v>
      </c>
      <c r="C46" s="100">
        <v>1</v>
      </c>
      <c r="D46" s="96">
        <v>1</v>
      </c>
      <c r="E46" s="96">
        <v>2</v>
      </c>
      <c r="F46" s="96">
        <v>20</v>
      </c>
      <c r="G46" s="101">
        <v>150</v>
      </c>
    </row>
    <row r="47" spans="1:7" ht="12.75" x14ac:dyDescent="0.2">
      <c r="A47" s="50">
        <v>7</v>
      </c>
      <c r="B47" s="13" t="s">
        <v>22</v>
      </c>
      <c r="C47" s="100">
        <v>1</v>
      </c>
      <c r="D47" s="96">
        <v>1</v>
      </c>
      <c r="E47" s="96">
        <v>4</v>
      </c>
      <c r="F47" s="96">
        <v>11</v>
      </c>
      <c r="G47" s="101">
        <v>20</v>
      </c>
    </row>
    <row r="48" spans="1:7" ht="12.75" x14ac:dyDescent="0.2">
      <c r="A48" s="50">
        <v>8</v>
      </c>
      <c r="B48" s="13" t="s">
        <v>23</v>
      </c>
      <c r="C48" s="100">
        <v>4</v>
      </c>
      <c r="D48" s="96">
        <v>0</v>
      </c>
      <c r="E48" s="96">
        <v>4</v>
      </c>
      <c r="F48" s="96">
        <v>6.5</v>
      </c>
      <c r="G48" s="101">
        <v>640</v>
      </c>
    </row>
    <row r="49" spans="1:7" ht="12.75" x14ac:dyDescent="0.2">
      <c r="A49" s="50">
        <v>9</v>
      </c>
      <c r="B49" s="13" t="s">
        <v>24</v>
      </c>
      <c r="C49" s="100">
        <v>2</v>
      </c>
      <c r="D49" s="96">
        <v>2</v>
      </c>
      <c r="E49" s="96">
        <v>7</v>
      </c>
      <c r="F49" s="96">
        <v>0</v>
      </c>
      <c r="G49" s="101">
        <v>678</v>
      </c>
    </row>
    <row r="50" spans="1:7" ht="12.75" x14ac:dyDescent="0.2">
      <c r="A50" s="50">
        <v>10</v>
      </c>
      <c r="B50" s="13" t="s">
        <v>25</v>
      </c>
      <c r="C50" s="100">
        <v>3</v>
      </c>
      <c r="D50" s="96">
        <v>3</v>
      </c>
      <c r="E50" s="96">
        <v>2</v>
      </c>
      <c r="F50" s="96">
        <v>16.666666666666668</v>
      </c>
      <c r="G50" s="101">
        <v>436</v>
      </c>
    </row>
    <row r="51" spans="1:7" ht="12.75" x14ac:dyDescent="0.2">
      <c r="A51" s="50">
        <v>11</v>
      </c>
      <c r="B51" s="13" t="s">
        <v>26</v>
      </c>
      <c r="C51" s="100">
        <v>2</v>
      </c>
      <c r="D51" s="96">
        <v>2</v>
      </c>
      <c r="E51" s="96">
        <v>4.5</v>
      </c>
      <c r="F51" s="96">
        <v>52.5</v>
      </c>
      <c r="G51" s="101">
        <v>600</v>
      </c>
    </row>
    <row r="52" spans="1:7" ht="12.75" x14ac:dyDescent="0.2">
      <c r="A52" s="50">
        <v>12</v>
      </c>
      <c r="B52" s="13" t="s">
        <v>28</v>
      </c>
      <c r="C52" s="100">
        <v>7</v>
      </c>
      <c r="D52" s="96">
        <v>5</v>
      </c>
      <c r="E52" s="96">
        <v>6.3928571428571432</v>
      </c>
      <c r="F52" s="96">
        <v>25.857142857142858</v>
      </c>
      <c r="G52" s="101">
        <v>2449</v>
      </c>
    </row>
    <row r="53" spans="1:7" ht="12.75" x14ac:dyDescent="0.2">
      <c r="A53" s="50">
        <v>13</v>
      </c>
      <c r="B53" s="13" t="s">
        <v>31</v>
      </c>
      <c r="C53" s="100">
        <v>5</v>
      </c>
      <c r="D53" s="96">
        <v>2</v>
      </c>
      <c r="E53" s="96">
        <v>2.2000000000000002</v>
      </c>
      <c r="F53" s="96">
        <v>3.4</v>
      </c>
      <c r="G53" s="101">
        <v>1099</v>
      </c>
    </row>
    <row r="54" spans="1:7" ht="12.75" x14ac:dyDescent="0.2">
      <c r="A54" s="50">
        <v>14</v>
      </c>
      <c r="B54" s="13" t="s">
        <v>32</v>
      </c>
      <c r="C54" s="100">
        <v>2</v>
      </c>
      <c r="D54" s="96">
        <v>0</v>
      </c>
      <c r="E54" s="96">
        <v>2</v>
      </c>
      <c r="F54" s="96">
        <v>0.5</v>
      </c>
      <c r="G54" s="101">
        <v>6720</v>
      </c>
    </row>
    <row r="55" spans="1:7" ht="13.5" thickBot="1" x14ac:dyDescent="0.25">
      <c r="A55" s="51">
        <v>15</v>
      </c>
      <c r="B55" s="52" t="s">
        <v>33</v>
      </c>
      <c r="C55" s="102">
        <v>4</v>
      </c>
      <c r="D55" s="103">
        <v>4</v>
      </c>
      <c r="E55" s="103">
        <v>3</v>
      </c>
      <c r="F55" s="103">
        <v>2.25</v>
      </c>
      <c r="G55" s="104">
        <v>745</v>
      </c>
    </row>
    <row r="56" spans="1:7" s="16" customFormat="1" x14ac:dyDescent="0.2">
      <c r="A56" s="27"/>
      <c r="B56" s="85" t="s">
        <v>97</v>
      </c>
      <c r="C56" s="76">
        <f>SUM(C41:C55)</f>
        <v>43</v>
      </c>
      <c r="D56" s="76">
        <f>SUM(D41:D55)</f>
        <v>28</v>
      </c>
      <c r="E56" s="76">
        <f>SUM(E41:E55)</f>
        <v>58.50952380952382</v>
      </c>
      <c r="F56" s="76">
        <f>SUM(F41:F55)</f>
        <v>156.67380952380952</v>
      </c>
      <c r="G56" s="77">
        <f>SUM(G41:G55)</f>
        <v>15267</v>
      </c>
    </row>
    <row r="57" spans="1:7" x14ac:dyDescent="0.2">
      <c r="A57" s="32"/>
      <c r="B57" s="87" t="s">
        <v>36</v>
      </c>
      <c r="C57" s="33">
        <v>42</v>
      </c>
      <c r="D57" s="33">
        <v>26</v>
      </c>
      <c r="E57" s="33">
        <v>45</v>
      </c>
      <c r="F57" s="33">
        <v>170</v>
      </c>
      <c r="G57" s="34">
        <v>6602</v>
      </c>
    </row>
    <row r="58" spans="1:7" x14ac:dyDescent="0.2">
      <c r="A58" s="32"/>
      <c r="B58" s="87" t="s">
        <v>37</v>
      </c>
      <c r="C58" s="33">
        <v>44</v>
      </c>
      <c r="D58" s="33">
        <v>23</v>
      </c>
      <c r="E58" s="33">
        <v>48.892857142857146</v>
      </c>
      <c r="F58" s="33">
        <v>158</v>
      </c>
      <c r="G58" s="34">
        <v>7129</v>
      </c>
    </row>
    <row r="59" spans="1:7" x14ac:dyDescent="0.2">
      <c r="A59" s="32"/>
      <c r="B59" s="87" t="s">
        <v>38</v>
      </c>
      <c r="C59" s="33">
        <v>58</v>
      </c>
      <c r="D59" s="33">
        <v>22</v>
      </c>
      <c r="E59" s="33">
        <v>44.491666666666667</v>
      </c>
      <c r="F59" s="33">
        <v>127.73333333333335</v>
      </c>
      <c r="G59" s="34">
        <v>7672</v>
      </c>
    </row>
    <row r="60" spans="1:7" x14ac:dyDescent="0.2">
      <c r="A60" s="32"/>
      <c r="B60" s="87" t="s">
        <v>39</v>
      </c>
      <c r="C60" s="33">
        <v>50</v>
      </c>
      <c r="D60" s="33">
        <v>33</v>
      </c>
      <c r="E60" s="33">
        <v>47.361111111111107</v>
      </c>
      <c r="F60" s="33">
        <v>183.39444444444442</v>
      </c>
      <c r="G60" s="34">
        <v>9423</v>
      </c>
    </row>
    <row r="61" spans="1:7" x14ac:dyDescent="0.2">
      <c r="A61" s="32"/>
      <c r="B61" s="87" t="s">
        <v>40</v>
      </c>
      <c r="C61" s="33">
        <v>46</v>
      </c>
      <c r="D61" s="33">
        <v>26</v>
      </c>
      <c r="E61" s="33">
        <v>44.216666666666669</v>
      </c>
      <c r="F61" s="33">
        <v>86.3</v>
      </c>
      <c r="G61" s="34">
        <v>8301</v>
      </c>
    </row>
    <row r="62" spans="1:7" x14ac:dyDescent="0.2">
      <c r="A62" s="32"/>
      <c r="B62" s="87" t="s">
        <v>41</v>
      </c>
      <c r="C62" s="33">
        <v>55</v>
      </c>
      <c r="D62" s="33">
        <v>22</v>
      </c>
      <c r="E62" s="33">
        <v>33.924999999999997</v>
      </c>
      <c r="F62" s="33">
        <v>56.766666666666666</v>
      </c>
      <c r="G62" s="34">
        <v>7302</v>
      </c>
    </row>
    <row r="63" spans="1:7" x14ac:dyDescent="0.2">
      <c r="A63" s="32"/>
      <c r="B63" s="87" t="s">
        <v>42</v>
      </c>
      <c r="C63" s="33">
        <v>48</v>
      </c>
      <c r="D63" s="33">
        <v>30</v>
      </c>
      <c r="E63" s="33">
        <v>49.3</v>
      </c>
      <c r="F63" s="33">
        <v>91.833333333333329</v>
      </c>
      <c r="G63" s="34">
        <v>8033</v>
      </c>
    </row>
    <row r="64" spans="1:7" x14ac:dyDescent="0.2">
      <c r="A64" s="32"/>
      <c r="B64" s="87" t="s">
        <v>43</v>
      </c>
      <c r="C64" s="33">
        <v>43</v>
      </c>
      <c r="D64" s="33">
        <v>28</v>
      </c>
      <c r="E64" s="33">
        <v>56.973809523809528</v>
      </c>
      <c r="F64" s="33">
        <v>120.01904761904763</v>
      </c>
      <c r="G64" s="34">
        <v>14825</v>
      </c>
    </row>
    <row r="65" spans="1:7" ht="12.75" thickBot="1" x14ac:dyDescent="0.25">
      <c r="A65" s="42"/>
      <c r="B65" s="88" t="s">
        <v>44</v>
      </c>
      <c r="C65" s="40">
        <v>45</v>
      </c>
      <c r="D65" s="40">
        <v>30</v>
      </c>
      <c r="E65" s="40">
        <v>63.416666666666671</v>
      </c>
      <c r="F65" s="40">
        <v>153.48333333333335</v>
      </c>
      <c r="G65" s="41">
        <v>5290</v>
      </c>
    </row>
    <row r="69" spans="1:7" s="5" customFormat="1" ht="12.75" thickBot="1" x14ac:dyDescent="0.25">
      <c r="A69" s="22" t="s">
        <v>64</v>
      </c>
    </row>
    <row r="70" spans="1:7" s="5" customFormat="1" ht="36.75" thickBot="1" x14ac:dyDescent="0.25">
      <c r="A70" s="80" t="s">
        <v>5</v>
      </c>
      <c r="B70" s="81" t="s">
        <v>6</v>
      </c>
      <c r="C70" s="82" t="s">
        <v>58</v>
      </c>
      <c r="D70" s="82" t="s">
        <v>59</v>
      </c>
      <c r="E70" s="82" t="s">
        <v>60</v>
      </c>
      <c r="F70" s="82" t="s">
        <v>61</v>
      </c>
      <c r="G70" s="83" t="s">
        <v>62</v>
      </c>
    </row>
    <row r="71" spans="1:7" ht="12.75" x14ac:dyDescent="0.2">
      <c r="A71" s="49">
        <v>1</v>
      </c>
      <c r="B71" s="84" t="s">
        <v>16</v>
      </c>
      <c r="C71" s="97">
        <v>2</v>
      </c>
      <c r="D71" s="98">
        <v>1</v>
      </c>
      <c r="E71" s="98">
        <v>6.5</v>
      </c>
      <c r="F71" s="98">
        <v>66</v>
      </c>
      <c r="G71" s="99">
        <v>271</v>
      </c>
    </row>
    <row r="72" spans="1:7" ht="12.75" x14ac:dyDescent="0.2">
      <c r="A72" s="50">
        <v>2</v>
      </c>
      <c r="B72" s="13" t="s">
        <v>17</v>
      </c>
      <c r="C72" s="106">
        <v>1</v>
      </c>
      <c r="D72" s="105">
        <v>1</v>
      </c>
      <c r="E72" s="105">
        <v>7</v>
      </c>
      <c r="F72" s="105">
        <v>2</v>
      </c>
      <c r="G72" s="107">
        <v>195</v>
      </c>
    </row>
    <row r="73" spans="1:7" ht="12.75" x14ac:dyDescent="0.2">
      <c r="A73" s="50">
        <v>3</v>
      </c>
      <c r="B73" s="13" t="s">
        <v>18</v>
      </c>
      <c r="C73" s="100">
        <v>1</v>
      </c>
      <c r="D73" s="96">
        <v>1</v>
      </c>
      <c r="E73" s="96">
        <v>1</v>
      </c>
      <c r="F73" s="96">
        <v>0</v>
      </c>
      <c r="G73" s="101">
        <v>148</v>
      </c>
    </row>
    <row r="74" spans="1:7" ht="12.75" x14ac:dyDescent="0.2">
      <c r="A74" s="50">
        <v>4</v>
      </c>
      <c r="B74" s="13" t="s">
        <v>19</v>
      </c>
      <c r="C74" s="100">
        <v>0</v>
      </c>
      <c r="D74" s="96">
        <v>0</v>
      </c>
      <c r="E74" s="96">
        <v>0</v>
      </c>
      <c r="F74" s="96">
        <v>0</v>
      </c>
      <c r="G74" s="101">
        <v>0</v>
      </c>
    </row>
    <row r="75" spans="1:7" ht="12.75" x14ac:dyDescent="0.2">
      <c r="A75" s="50">
        <v>5</v>
      </c>
      <c r="B75" s="13" t="s">
        <v>20</v>
      </c>
      <c r="C75" s="100">
        <v>0</v>
      </c>
      <c r="D75" s="96">
        <v>0</v>
      </c>
      <c r="E75" s="96">
        <v>0</v>
      </c>
      <c r="F75" s="96">
        <v>0</v>
      </c>
      <c r="G75" s="101">
        <v>0</v>
      </c>
    </row>
    <row r="76" spans="1:7" ht="12.75" x14ac:dyDescent="0.2">
      <c r="A76" s="50">
        <v>6</v>
      </c>
      <c r="B76" s="13" t="s">
        <v>21</v>
      </c>
      <c r="C76" s="100">
        <v>1</v>
      </c>
      <c r="D76" s="96">
        <v>0</v>
      </c>
      <c r="E76" s="96">
        <v>1</v>
      </c>
      <c r="F76" s="96">
        <v>0</v>
      </c>
      <c r="G76" s="101">
        <v>45</v>
      </c>
    </row>
    <row r="77" spans="1:7" ht="12.75" x14ac:dyDescent="0.2">
      <c r="A77" s="50">
        <v>7</v>
      </c>
      <c r="B77" s="13" t="s">
        <v>22</v>
      </c>
      <c r="C77" s="100">
        <v>0</v>
      </c>
      <c r="D77" s="96">
        <v>0</v>
      </c>
      <c r="E77" s="96">
        <v>0</v>
      </c>
      <c r="F77" s="96">
        <v>0</v>
      </c>
      <c r="G77" s="101">
        <v>0</v>
      </c>
    </row>
    <row r="78" spans="1:7" ht="12.75" x14ac:dyDescent="0.2">
      <c r="A78" s="50">
        <v>8</v>
      </c>
      <c r="B78" s="13" t="s">
        <v>23</v>
      </c>
      <c r="C78" s="100">
        <v>0</v>
      </c>
      <c r="D78" s="96">
        <v>0</v>
      </c>
      <c r="E78" s="96">
        <v>0</v>
      </c>
      <c r="F78" s="96">
        <v>0</v>
      </c>
      <c r="G78" s="101">
        <v>0</v>
      </c>
    </row>
    <row r="79" spans="1:7" ht="12.75" x14ac:dyDescent="0.2">
      <c r="A79" s="50">
        <v>9</v>
      </c>
      <c r="B79" s="13" t="s">
        <v>24</v>
      </c>
      <c r="C79" s="100">
        <v>1</v>
      </c>
      <c r="D79" s="96">
        <v>0</v>
      </c>
      <c r="E79" s="96">
        <v>1</v>
      </c>
      <c r="F79" s="96">
        <v>0</v>
      </c>
      <c r="G79" s="101">
        <v>44</v>
      </c>
    </row>
    <row r="80" spans="1:7" ht="12.75" x14ac:dyDescent="0.2">
      <c r="A80" s="50">
        <v>10</v>
      </c>
      <c r="B80" s="13" t="s">
        <v>25</v>
      </c>
      <c r="C80" s="100">
        <v>1</v>
      </c>
      <c r="D80" s="96">
        <v>1</v>
      </c>
      <c r="E80" s="96">
        <v>1</v>
      </c>
      <c r="F80" s="96">
        <v>40</v>
      </c>
      <c r="G80" s="101">
        <v>14</v>
      </c>
    </row>
    <row r="81" spans="1:7" ht="12.75" x14ac:dyDescent="0.2">
      <c r="A81" s="50">
        <v>11</v>
      </c>
      <c r="B81" s="13" t="s">
        <v>26</v>
      </c>
      <c r="C81" s="100">
        <v>1</v>
      </c>
      <c r="D81" s="96">
        <v>0</v>
      </c>
      <c r="E81" s="96">
        <v>1</v>
      </c>
      <c r="F81" s="96">
        <v>0</v>
      </c>
      <c r="G81" s="101">
        <v>45</v>
      </c>
    </row>
    <row r="82" spans="1:7" ht="12.75" x14ac:dyDescent="0.2">
      <c r="A82" s="50">
        <v>12</v>
      </c>
      <c r="B82" s="13" t="s">
        <v>28</v>
      </c>
      <c r="C82" s="100">
        <v>1</v>
      </c>
      <c r="D82" s="96">
        <v>0</v>
      </c>
      <c r="E82" s="96">
        <v>1</v>
      </c>
      <c r="F82" s="96">
        <v>0</v>
      </c>
      <c r="G82" s="101">
        <v>25</v>
      </c>
    </row>
    <row r="83" spans="1:7" ht="12.75" x14ac:dyDescent="0.2">
      <c r="A83" s="50">
        <v>13</v>
      </c>
      <c r="B83" s="13" t="s">
        <v>31</v>
      </c>
      <c r="C83" s="100">
        <v>2</v>
      </c>
      <c r="D83" s="96">
        <v>0</v>
      </c>
      <c r="E83" s="96">
        <v>1</v>
      </c>
      <c r="F83" s="96">
        <v>40</v>
      </c>
      <c r="G83" s="101">
        <v>75</v>
      </c>
    </row>
    <row r="84" spans="1:7" ht="12.75" x14ac:dyDescent="0.2">
      <c r="A84" s="50">
        <v>14</v>
      </c>
      <c r="B84" s="13" t="s">
        <v>32</v>
      </c>
      <c r="C84" s="100">
        <v>1</v>
      </c>
      <c r="D84" s="96">
        <v>0</v>
      </c>
      <c r="E84" s="96">
        <v>3</v>
      </c>
      <c r="F84" s="96">
        <v>0</v>
      </c>
      <c r="G84" s="101">
        <v>720</v>
      </c>
    </row>
    <row r="85" spans="1:7" ht="13.5" thickBot="1" x14ac:dyDescent="0.25">
      <c r="A85" s="51">
        <v>15</v>
      </c>
      <c r="B85" s="52" t="s">
        <v>33</v>
      </c>
      <c r="C85" s="102">
        <v>2</v>
      </c>
      <c r="D85" s="103">
        <v>1</v>
      </c>
      <c r="E85" s="103">
        <v>4.5</v>
      </c>
      <c r="F85" s="103">
        <v>3.5</v>
      </c>
      <c r="G85" s="104">
        <v>150</v>
      </c>
    </row>
    <row r="86" spans="1:7" s="16" customFormat="1" x14ac:dyDescent="0.2">
      <c r="A86" s="27"/>
      <c r="B86" s="85" t="s">
        <v>97</v>
      </c>
      <c r="C86" s="76">
        <f>SUM(C71:C85)</f>
        <v>14</v>
      </c>
      <c r="D86" s="76">
        <f>SUM(D71:D85)</f>
        <v>5</v>
      </c>
      <c r="E86" s="76">
        <f>SUM(E71:E85)</f>
        <v>28</v>
      </c>
      <c r="F86" s="76">
        <f>SUM(F71:F85)</f>
        <v>151.5</v>
      </c>
      <c r="G86" s="77">
        <f>SUM(G71:G85)</f>
        <v>1732</v>
      </c>
    </row>
    <row r="87" spans="1:7" x14ac:dyDescent="0.2">
      <c r="A87" s="32"/>
      <c r="B87" s="87" t="s">
        <v>36</v>
      </c>
      <c r="C87" s="33">
        <v>10</v>
      </c>
      <c r="D87" s="33">
        <v>5</v>
      </c>
      <c r="E87" s="33">
        <v>22</v>
      </c>
      <c r="F87" s="33">
        <v>115</v>
      </c>
      <c r="G87" s="34">
        <v>764</v>
      </c>
    </row>
    <row r="88" spans="1:7" x14ac:dyDescent="0.2">
      <c r="A88" s="32"/>
      <c r="B88" s="87" t="s">
        <v>37</v>
      </c>
      <c r="C88" s="33">
        <v>11</v>
      </c>
      <c r="D88" s="33">
        <v>3</v>
      </c>
      <c r="E88" s="33">
        <v>29.5</v>
      </c>
      <c r="F88" s="33">
        <v>133</v>
      </c>
      <c r="G88" s="34">
        <v>637</v>
      </c>
    </row>
    <row r="89" spans="1:7" x14ac:dyDescent="0.2">
      <c r="A89" s="32"/>
      <c r="B89" s="87" t="s">
        <v>38</v>
      </c>
      <c r="C89" s="33">
        <v>8</v>
      </c>
      <c r="D89" s="33">
        <v>3</v>
      </c>
      <c r="E89" s="33">
        <v>27.5</v>
      </c>
      <c r="F89" s="33">
        <v>127.5</v>
      </c>
      <c r="G89" s="34">
        <v>863</v>
      </c>
    </row>
    <row r="90" spans="1:7" x14ac:dyDescent="0.2">
      <c r="A90" s="32"/>
      <c r="B90" s="87" t="s">
        <v>39</v>
      </c>
      <c r="C90" s="33">
        <v>12</v>
      </c>
      <c r="D90" s="33">
        <v>4</v>
      </c>
      <c r="E90" s="33">
        <v>11.208333333333332</v>
      </c>
      <c r="F90" s="33">
        <v>137.41666666666669</v>
      </c>
      <c r="G90" s="34">
        <v>3051</v>
      </c>
    </row>
    <row r="91" spans="1:7" x14ac:dyDescent="0.2">
      <c r="A91" s="32"/>
      <c r="B91" s="87" t="s">
        <v>40</v>
      </c>
      <c r="C91" s="33">
        <v>10</v>
      </c>
      <c r="D91" s="33">
        <v>4</v>
      </c>
      <c r="E91" s="33">
        <v>15.25</v>
      </c>
      <c r="F91" s="33">
        <v>160.5</v>
      </c>
      <c r="G91" s="34">
        <v>2646</v>
      </c>
    </row>
    <row r="92" spans="1:7" x14ac:dyDescent="0.2">
      <c r="A92" s="32"/>
      <c r="B92" s="87" t="s">
        <v>41</v>
      </c>
      <c r="C92" s="33">
        <v>8</v>
      </c>
      <c r="D92" s="33">
        <v>4</v>
      </c>
      <c r="E92" s="33">
        <v>17.5</v>
      </c>
      <c r="F92" s="33">
        <v>159</v>
      </c>
      <c r="G92" s="34">
        <v>2229</v>
      </c>
    </row>
    <row r="93" spans="1:7" x14ac:dyDescent="0.2">
      <c r="A93" s="32"/>
      <c r="B93" s="87" t="s">
        <v>42</v>
      </c>
      <c r="C93" s="33">
        <v>12</v>
      </c>
      <c r="D93" s="33">
        <v>8</v>
      </c>
      <c r="E93" s="33">
        <v>24.333333333333332</v>
      </c>
      <c r="F93" s="33">
        <v>264</v>
      </c>
      <c r="G93" s="34">
        <v>2511</v>
      </c>
    </row>
    <row r="94" spans="1:7" x14ac:dyDescent="0.2">
      <c r="A94" s="32"/>
      <c r="B94" s="87" t="s">
        <v>43</v>
      </c>
      <c r="C94" s="33">
        <v>11</v>
      </c>
      <c r="D94" s="33">
        <v>4</v>
      </c>
      <c r="E94" s="33">
        <v>14.15</v>
      </c>
      <c r="F94" s="33">
        <v>378.7</v>
      </c>
      <c r="G94" s="34">
        <v>6380</v>
      </c>
    </row>
    <row r="95" spans="1:7" ht="12.75" thickBot="1" x14ac:dyDescent="0.25">
      <c r="A95" s="42"/>
      <c r="B95" s="88" t="s">
        <v>44</v>
      </c>
      <c r="C95" s="40">
        <v>8</v>
      </c>
      <c r="D95" s="40">
        <v>4</v>
      </c>
      <c r="E95" s="40">
        <v>19.5</v>
      </c>
      <c r="F95" s="40">
        <v>133.5</v>
      </c>
      <c r="G95" s="41">
        <v>827</v>
      </c>
    </row>
    <row r="99" spans="1:7" s="5" customFormat="1" ht="12.75" thickBot="1" x14ac:dyDescent="0.25">
      <c r="A99" s="22" t="s">
        <v>65</v>
      </c>
    </row>
    <row r="100" spans="1:7" s="5" customFormat="1" ht="36.75" thickBot="1" x14ac:dyDescent="0.25">
      <c r="A100" s="80" t="s">
        <v>5</v>
      </c>
      <c r="B100" s="81" t="s">
        <v>6</v>
      </c>
      <c r="C100" s="82" t="s">
        <v>58</v>
      </c>
      <c r="D100" s="82" t="s">
        <v>59</v>
      </c>
      <c r="E100" s="82" t="s">
        <v>60</v>
      </c>
      <c r="F100" s="82" t="s">
        <v>61</v>
      </c>
      <c r="G100" s="83" t="s">
        <v>62</v>
      </c>
    </row>
    <row r="101" spans="1:7" ht="12.75" x14ac:dyDescent="0.2">
      <c r="A101" s="49">
        <v>1</v>
      </c>
      <c r="B101" s="84" t="s">
        <v>16</v>
      </c>
      <c r="C101" s="97">
        <v>0</v>
      </c>
      <c r="D101" s="98">
        <v>0</v>
      </c>
      <c r="E101" s="98">
        <v>0</v>
      </c>
      <c r="F101" s="98">
        <v>0</v>
      </c>
      <c r="G101" s="99">
        <v>709</v>
      </c>
    </row>
    <row r="102" spans="1:7" ht="12.75" x14ac:dyDescent="0.2">
      <c r="A102" s="50">
        <v>2</v>
      </c>
      <c r="B102" s="13" t="s">
        <v>17</v>
      </c>
      <c r="C102" s="106">
        <v>4</v>
      </c>
      <c r="D102" s="105">
        <v>3</v>
      </c>
      <c r="E102" s="108">
        <v>4.5</v>
      </c>
      <c r="F102" s="108">
        <v>1.5</v>
      </c>
      <c r="G102" s="107">
        <v>146</v>
      </c>
    </row>
    <row r="103" spans="1:7" ht="12.75" x14ac:dyDescent="0.2">
      <c r="A103" s="50">
        <v>3</v>
      </c>
      <c r="B103" s="13" t="s">
        <v>18</v>
      </c>
      <c r="C103" s="100">
        <v>2</v>
      </c>
      <c r="D103" s="96">
        <v>1</v>
      </c>
      <c r="E103" s="96">
        <v>2.5</v>
      </c>
      <c r="F103" s="96">
        <v>0</v>
      </c>
      <c r="G103" s="101">
        <v>85</v>
      </c>
    </row>
    <row r="104" spans="1:7" ht="12.75" x14ac:dyDescent="0.2">
      <c r="A104" s="50">
        <v>4</v>
      </c>
      <c r="B104" s="13" t="s">
        <v>19</v>
      </c>
      <c r="C104" s="100">
        <v>0</v>
      </c>
      <c r="D104" s="96">
        <v>0</v>
      </c>
      <c r="E104" s="96">
        <v>0</v>
      </c>
      <c r="F104" s="96">
        <v>0</v>
      </c>
      <c r="G104" s="101">
        <v>0</v>
      </c>
    </row>
    <row r="105" spans="1:7" ht="12.75" x14ac:dyDescent="0.2">
      <c r="A105" s="50">
        <v>5</v>
      </c>
      <c r="B105" s="13" t="s">
        <v>20</v>
      </c>
      <c r="C105" s="100">
        <v>1</v>
      </c>
      <c r="D105" s="96">
        <v>0</v>
      </c>
      <c r="E105" s="96">
        <v>1</v>
      </c>
      <c r="F105" s="96">
        <v>0</v>
      </c>
      <c r="G105" s="101">
        <v>5</v>
      </c>
    </row>
    <row r="106" spans="1:7" ht="12.75" x14ac:dyDescent="0.2">
      <c r="A106" s="50">
        <v>6</v>
      </c>
      <c r="B106" s="13" t="s">
        <v>21</v>
      </c>
      <c r="C106" s="100">
        <v>0</v>
      </c>
      <c r="D106" s="96">
        <v>0</v>
      </c>
      <c r="E106" s="96">
        <v>0</v>
      </c>
      <c r="F106" s="96">
        <v>0</v>
      </c>
      <c r="G106" s="101">
        <v>0</v>
      </c>
    </row>
    <row r="107" spans="1:7" ht="12.75" x14ac:dyDescent="0.2">
      <c r="A107" s="50">
        <v>7</v>
      </c>
      <c r="B107" s="13" t="s">
        <v>22</v>
      </c>
      <c r="C107" s="100">
        <v>0</v>
      </c>
      <c r="D107" s="96">
        <v>0</v>
      </c>
      <c r="E107" s="96">
        <v>0</v>
      </c>
      <c r="F107" s="96">
        <v>0</v>
      </c>
      <c r="G107" s="101">
        <v>0</v>
      </c>
    </row>
    <row r="108" spans="1:7" ht="12.75" x14ac:dyDescent="0.2">
      <c r="A108" s="50">
        <v>8</v>
      </c>
      <c r="B108" s="13" t="s">
        <v>23</v>
      </c>
      <c r="C108" s="100">
        <v>4</v>
      </c>
      <c r="D108" s="96">
        <v>1</v>
      </c>
      <c r="E108" s="96">
        <v>2.5</v>
      </c>
      <c r="F108" s="96">
        <v>12.75</v>
      </c>
      <c r="G108" s="101">
        <v>270</v>
      </c>
    </row>
    <row r="109" spans="1:7" ht="12.75" x14ac:dyDescent="0.2">
      <c r="A109" s="50">
        <v>9</v>
      </c>
      <c r="B109" s="13" t="s">
        <v>24</v>
      </c>
      <c r="C109" s="100">
        <v>1</v>
      </c>
      <c r="D109" s="96">
        <v>1</v>
      </c>
      <c r="E109" s="96">
        <v>5</v>
      </c>
      <c r="F109" s="96">
        <v>0</v>
      </c>
      <c r="G109" s="101">
        <v>1021</v>
      </c>
    </row>
    <row r="110" spans="1:7" ht="12.75" x14ac:dyDescent="0.2">
      <c r="A110" s="50">
        <v>10</v>
      </c>
      <c r="B110" s="13" t="s">
        <v>25</v>
      </c>
      <c r="C110" s="100">
        <v>1</v>
      </c>
      <c r="D110" s="96">
        <v>1</v>
      </c>
      <c r="E110" s="96">
        <v>5</v>
      </c>
      <c r="F110" s="96">
        <v>1</v>
      </c>
      <c r="G110" s="101">
        <v>85</v>
      </c>
    </row>
    <row r="111" spans="1:7" ht="12.75" x14ac:dyDescent="0.2">
      <c r="A111" s="50">
        <v>11</v>
      </c>
      <c r="B111" s="13" t="s">
        <v>26</v>
      </c>
      <c r="C111" s="100">
        <v>1</v>
      </c>
      <c r="D111" s="96">
        <v>0</v>
      </c>
      <c r="E111" s="96">
        <v>4</v>
      </c>
      <c r="F111" s="96">
        <v>20</v>
      </c>
      <c r="G111" s="101">
        <v>444</v>
      </c>
    </row>
    <row r="112" spans="1:7" ht="12.75" x14ac:dyDescent="0.2">
      <c r="A112" s="50">
        <v>12</v>
      </c>
      <c r="B112" s="13" t="s">
        <v>28</v>
      </c>
      <c r="C112" s="100">
        <v>3</v>
      </c>
      <c r="D112" s="96">
        <v>3</v>
      </c>
      <c r="E112" s="96">
        <v>8.2333333333333343</v>
      </c>
      <c r="F112" s="96">
        <v>8.3333333333333339</v>
      </c>
      <c r="G112" s="101">
        <v>253</v>
      </c>
    </row>
    <row r="113" spans="1:7" ht="12.75" x14ac:dyDescent="0.2">
      <c r="A113" s="50">
        <v>13</v>
      </c>
      <c r="B113" s="13" t="s">
        <v>31</v>
      </c>
      <c r="C113" s="100">
        <v>4</v>
      </c>
      <c r="D113" s="96">
        <v>0</v>
      </c>
      <c r="E113" s="96">
        <v>3.25</v>
      </c>
      <c r="F113" s="96">
        <v>10</v>
      </c>
      <c r="G113" s="101">
        <v>85</v>
      </c>
    </row>
    <row r="114" spans="1:7" ht="12.95" customHeight="1" x14ac:dyDescent="0.2">
      <c r="A114" s="50">
        <v>14</v>
      </c>
      <c r="B114" s="13" t="s">
        <v>32</v>
      </c>
      <c r="C114" s="100">
        <v>1</v>
      </c>
      <c r="D114" s="96">
        <v>0</v>
      </c>
      <c r="E114" s="96">
        <v>2</v>
      </c>
      <c r="F114" s="96">
        <v>0</v>
      </c>
      <c r="G114" s="101">
        <v>50</v>
      </c>
    </row>
    <row r="115" spans="1:7" ht="12.95" customHeight="1" thickBot="1" x14ac:dyDescent="0.25">
      <c r="A115" s="51">
        <v>15</v>
      </c>
      <c r="B115" s="52" t="s">
        <v>33</v>
      </c>
      <c r="C115" s="102">
        <v>3</v>
      </c>
      <c r="D115" s="103">
        <v>3</v>
      </c>
      <c r="E115" s="103">
        <v>4.333333333333333</v>
      </c>
      <c r="F115" s="103">
        <v>10.333333333333334</v>
      </c>
      <c r="G115" s="104">
        <v>887</v>
      </c>
    </row>
    <row r="116" spans="1:7" s="16" customFormat="1" ht="13.5" customHeight="1" x14ac:dyDescent="0.2">
      <c r="A116" s="27"/>
      <c r="B116" s="85" t="s">
        <v>97</v>
      </c>
      <c r="C116" s="76">
        <f>SUM(C101:C115)</f>
        <v>25</v>
      </c>
      <c r="D116" s="76">
        <f>SUM(D101:D115)</f>
        <v>13</v>
      </c>
      <c r="E116" s="76">
        <f>SUM(E101:E115)</f>
        <v>42.31666666666667</v>
      </c>
      <c r="F116" s="76">
        <f>SUM(F101:F115)</f>
        <v>63.916666666666671</v>
      </c>
      <c r="G116" s="77">
        <f>SUM(G101:G115)</f>
        <v>4040</v>
      </c>
    </row>
    <row r="117" spans="1:7" ht="13.5" customHeight="1" x14ac:dyDescent="0.2">
      <c r="A117" s="32"/>
      <c r="B117" s="87" t="s">
        <v>36</v>
      </c>
      <c r="C117" s="33">
        <v>27</v>
      </c>
      <c r="D117" s="33">
        <v>9</v>
      </c>
      <c r="E117" s="33">
        <v>70</v>
      </c>
      <c r="F117" s="33">
        <v>296.25</v>
      </c>
      <c r="G117" s="34">
        <v>3421</v>
      </c>
    </row>
    <row r="118" spans="1:7" ht="13.5" customHeight="1" x14ac:dyDescent="0.2">
      <c r="A118" s="32"/>
      <c r="B118" s="87" t="s">
        <v>37</v>
      </c>
      <c r="C118" s="33">
        <v>23</v>
      </c>
      <c r="D118" s="33">
        <v>10</v>
      </c>
      <c r="E118" s="33">
        <v>51.350000000000009</v>
      </c>
      <c r="F118" s="33">
        <v>161.08333333333334</v>
      </c>
      <c r="G118" s="34">
        <v>13480</v>
      </c>
    </row>
    <row r="119" spans="1:7" ht="13.5" customHeight="1" x14ac:dyDescent="0.2">
      <c r="A119" s="32"/>
      <c r="B119" s="87" t="s">
        <v>38</v>
      </c>
      <c r="C119" s="33">
        <v>26</v>
      </c>
      <c r="D119" s="33">
        <v>13</v>
      </c>
      <c r="E119" s="33">
        <v>36.083333333333329</v>
      </c>
      <c r="F119" s="33">
        <v>43</v>
      </c>
      <c r="G119" s="34">
        <v>14793</v>
      </c>
    </row>
    <row r="120" spans="1:7" ht="13.5" customHeight="1" x14ac:dyDescent="0.2">
      <c r="A120" s="32"/>
      <c r="B120" s="87" t="s">
        <v>39</v>
      </c>
      <c r="C120" s="33">
        <v>23</v>
      </c>
      <c r="D120" s="33">
        <v>7</v>
      </c>
      <c r="E120" s="33">
        <v>74.375</v>
      </c>
      <c r="F120" s="33">
        <v>194</v>
      </c>
      <c r="G120" s="34">
        <v>21046</v>
      </c>
    </row>
    <row r="121" spans="1:7" ht="13.5" customHeight="1" x14ac:dyDescent="0.2">
      <c r="A121" s="32"/>
      <c r="B121" s="87" t="s">
        <v>40</v>
      </c>
      <c r="C121" s="33">
        <v>65</v>
      </c>
      <c r="D121" s="33">
        <v>13</v>
      </c>
      <c r="E121" s="33">
        <v>73.444444444444443</v>
      </c>
      <c r="F121" s="33">
        <v>235.91666666666666</v>
      </c>
      <c r="G121" s="34">
        <v>17729</v>
      </c>
    </row>
    <row r="122" spans="1:7" ht="13.5" customHeight="1" x14ac:dyDescent="0.2">
      <c r="A122" s="32"/>
      <c r="B122" s="87" t="s">
        <v>41</v>
      </c>
      <c r="C122" s="33">
        <v>29</v>
      </c>
      <c r="D122" s="33">
        <v>11</v>
      </c>
      <c r="E122" s="33">
        <v>59.166666666666664</v>
      </c>
      <c r="F122" s="33">
        <v>298</v>
      </c>
      <c r="G122" s="34">
        <v>12411</v>
      </c>
    </row>
    <row r="123" spans="1:7" ht="13.5" customHeight="1" x14ac:dyDescent="0.2">
      <c r="A123" s="32"/>
      <c r="B123" s="87" t="s">
        <v>42</v>
      </c>
      <c r="C123" s="33">
        <v>32</v>
      </c>
      <c r="D123" s="33">
        <v>6</v>
      </c>
      <c r="E123" s="33">
        <v>112.01666666666667</v>
      </c>
      <c r="F123" s="33">
        <v>166.37222222222223</v>
      </c>
      <c r="G123" s="34">
        <v>4808</v>
      </c>
    </row>
    <row r="124" spans="1:7" ht="12" customHeight="1" x14ac:dyDescent="0.2">
      <c r="A124" s="32"/>
      <c r="B124" s="87" t="s">
        <v>43</v>
      </c>
      <c r="C124" s="33">
        <v>48</v>
      </c>
      <c r="D124" s="33">
        <v>11</v>
      </c>
      <c r="E124" s="33">
        <v>66.219607843137254</v>
      </c>
      <c r="F124" s="33">
        <v>228.43333333333331</v>
      </c>
      <c r="G124" s="34">
        <v>5827</v>
      </c>
    </row>
    <row r="125" spans="1:7" ht="14.25" customHeight="1" thickBot="1" x14ac:dyDescent="0.25">
      <c r="A125" s="42"/>
      <c r="B125" s="88" t="s">
        <v>44</v>
      </c>
      <c r="C125" s="40">
        <v>41</v>
      </c>
      <c r="D125" s="40">
        <v>11</v>
      </c>
      <c r="E125" s="40">
        <v>77.450000000000017</v>
      </c>
      <c r="F125" s="40">
        <v>451.3</v>
      </c>
      <c r="G125" s="41">
        <v>4679</v>
      </c>
    </row>
    <row r="126" spans="1:7" s="16" customFormat="1" x14ac:dyDescent="0.2">
      <c r="A126" s="1" t="s">
        <v>66</v>
      </c>
    </row>
    <row r="129" spans="1:7" s="5" customFormat="1" ht="26.25" customHeight="1" thickBot="1" x14ac:dyDescent="0.25">
      <c r="A129" s="22" t="s">
        <v>67</v>
      </c>
    </row>
    <row r="130" spans="1:7" s="5" customFormat="1" ht="52.5" customHeight="1" thickBot="1" x14ac:dyDescent="0.25">
      <c r="A130" s="80" t="s">
        <v>5</v>
      </c>
      <c r="B130" s="81" t="s">
        <v>6</v>
      </c>
      <c r="C130" s="82" t="s">
        <v>58</v>
      </c>
      <c r="D130" s="82" t="s">
        <v>59</v>
      </c>
      <c r="E130" s="82" t="s">
        <v>60</v>
      </c>
      <c r="F130" s="82" t="s">
        <v>61</v>
      </c>
      <c r="G130" s="83" t="s">
        <v>62</v>
      </c>
    </row>
    <row r="131" spans="1:7" ht="12.95" customHeight="1" x14ac:dyDescent="0.2">
      <c r="A131" s="49">
        <v>1</v>
      </c>
      <c r="B131" s="84" t="s">
        <v>16</v>
      </c>
      <c r="C131" s="97">
        <v>0</v>
      </c>
      <c r="D131" s="98">
        <v>0</v>
      </c>
      <c r="E131" s="98">
        <v>0</v>
      </c>
      <c r="F131" s="98">
        <v>0</v>
      </c>
      <c r="G131" s="99">
        <v>0</v>
      </c>
    </row>
    <row r="132" spans="1:7" ht="12.95" customHeight="1" x14ac:dyDescent="0.2">
      <c r="A132" s="50">
        <v>2</v>
      </c>
      <c r="B132" s="13" t="s">
        <v>17</v>
      </c>
      <c r="C132" s="106">
        <v>3</v>
      </c>
      <c r="D132" s="105">
        <v>1</v>
      </c>
      <c r="E132" s="105">
        <v>3</v>
      </c>
      <c r="F132" s="105">
        <v>0</v>
      </c>
      <c r="G132" s="107">
        <v>105</v>
      </c>
    </row>
    <row r="133" spans="1:7" ht="12.75" x14ac:dyDescent="0.2">
      <c r="A133" s="50">
        <v>3</v>
      </c>
      <c r="B133" s="13" t="s">
        <v>18</v>
      </c>
      <c r="C133" s="100">
        <v>0</v>
      </c>
      <c r="D133" s="96">
        <v>0</v>
      </c>
      <c r="E133" s="96">
        <v>0</v>
      </c>
      <c r="F133" s="96">
        <v>0</v>
      </c>
      <c r="G133" s="101">
        <v>0</v>
      </c>
    </row>
    <row r="134" spans="1:7" ht="12.75" x14ac:dyDescent="0.2">
      <c r="A134" s="50">
        <v>4</v>
      </c>
      <c r="B134" s="13" t="s">
        <v>19</v>
      </c>
      <c r="C134" s="100">
        <v>0</v>
      </c>
      <c r="D134" s="96">
        <v>0</v>
      </c>
      <c r="E134" s="96">
        <v>0</v>
      </c>
      <c r="F134" s="96">
        <v>0</v>
      </c>
      <c r="G134" s="101">
        <v>0</v>
      </c>
    </row>
    <row r="135" spans="1:7" ht="12.75" x14ac:dyDescent="0.2">
      <c r="A135" s="50">
        <v>5</v>
      </c>
      <c r="B135" s="13" t="s">
        <v>20</v>
      </c>
      <c r="C135" s="100">
        <v>1</v>
      </c>
      <c r="D135" s="96">
        <v>0</v>
      </c>
      <c r="E135" s="96">
        <v>4</v>
      </c>
      <c r="F135" s="96">
        <v>0</v>
      </c>
      <c r="G135" s="101">
        <v>650</v>
      </c>
    </row>
    <row r="136" spans="1:7" ht="12.75" x14ac:dyDescent="0.2">
      <c r="A136" s="50">
        <v>6</v>
      </c>
      <c r="B136" s="13" t="s">
        <v>21</v>
      </c>
      <c r="C136" s="100">
        <v>0</v>
      </c>
      <c r="D136" s="96">
        <v>0</v>
      </c>
      <c r="E136" s="96">
        <v>0</v>
      </c>
      <c r="F136" s="96">
        <v>0</v>
      </c>
      <c r="G136" s="101">
        <v>0</v>
      </c>
    </row>
    <row r="137" spans="1:7" ht="12.75" x14ac:dyDescent="0.2">
      <c r="A137" s="50">
        <v>7</v>
      </c>
      <c r="B137" s="13" t="s">
        <v>22</v>
      </c>
      <c r="C137" s="100">
        <v>0</v>
      </c>
      <c r="D137" s="96">
        <v>0</v>
      </c>
      <c r="E137" s="96">
        <v>0</v>
      </c>
      <c r="F137" s="96">
        <v>0</v>
      </c>
      <c r="G137" s="101">
        <v>0</v>
      </c>
    </row>
    <row r="138" spans="1:7" ht="12.75" x14ac:dyDescent="0.2">
      <c r="A138" s="50">
        <v>8</v>
      </c>
      <c r="B138" s="13" t="s">
        <v>23</v>
      </c>
      <c r="C138" s="100">
        <v>0</v>
      </c>
      <c r="D138" s="96">
        <v>0</v>
      </c>
      <c r="E138" s="96">
        <v>0</v>
      </c>
      <c r="F138" s="96">
        <v>0</v>
      </c>
      <c r="G138" s="101">
        <v>445</v>
      </c>
    </row>
    <row r="139" spans="1:7" ht="12.75" x14ac:dyDescent="0.2">
      <c r="A139" s="50">
        <v>9</v>
      </c>
      <c r="B139" s="13" t="s">
        <v>24</v>
      </c>
      <c r="C139" s="100">
        <v>19</v>
      </c>
      <c r="D139" s="96">
        <v>0</v>
      </c>
      <c r="E139" s="96">
        <v>0</v>
      </c>
      <c r="F139" s="96">
        <v>0</v>
      </c>
      <c r="G139" s="101">
        <v>412</v>
      </c>
    </row>
    <row r="140" spans="1:7" ht="12.75" x14ac:dyDescent="0.2">
      <c r="A140" s="50">
        <v>10</v>
      </c>
      <c r="B140" s="13" t="s">
        <v>25</v>
      </c>
      <c r="C140" s="100">
        <v>3</v>
      </c>
      <c r="D140" s="96">
        <v>1</v>
      </c>
      <c r="E140" s="96">
        <v>2.6666666666666665</v>
      </c>
      <c r="F140" s="96">
        <v>0</v>
      </c>
      <c r="G140" s="101">
        <v>857</v>
      </c>
    </row>
    <row r="141" spans="1:7" ht="12.75" x14ac:dyDescent="0.2">
      <c r="A141" s="50">
        <v>11</v>
      </c>
      <c r="B141" s="13" t="s">
        <v>26</v>
      </c>
      <c r="C141" s="100">
        <v>0</v>
      </c>
      <c r="D141" s="96">
        <v>0</v>
      </c>
      <c r="E141" s="96">
        <v>0</v>
      </c>
      <c r="F141" s="96">
        <v>0</v>
      </c>
      <c r="G141" s="101">
        <v>0</v>
      </c>
    </row>
    <row r="142" spans="1:7" ht="12.75" x14ac:dyDescent="0.2">
      <c r="A142" s="50">
        <v>12</v>
      </c>
      <c r="B142" s="13" t="s">
        <v>28</v>
      </c>
      <c r="C142" s="100">
        <v>6</v>
      </c>
      <c r="D142" s="96">
        <v>3</v>
      </c>
      <c r="E142" s="96">
        <v>2.1666666666666665</v>
      </c>
      <c r="F142" s="96">
        <v>52</v>
      </c>
      <c r="G142" s="101">
        <v>724</v>
      </c>
    </row>
    <row r="143" spans="1:7" ht="12.75" x14ac:dyDescent="0.2">
      <c r="A143" s="50">
        <v>13</v>
      </c>
      <c r="B143" s="13" t="s">
        <v>31</v>
      </c>
      <c r="C143" s="100">
        <v>0</v>
      </c>
      <c r="D143" s="96">
        <v>0</v>
      </c>
      <c r="E143" s="96">
        <v>0</v>
      </c>
      <c r="F143" s="96">
        <v>0</v>
      </c>
      <c r="G143" s="101">
        <v>0</v>
      </c>
    </row>
    <row r="144" spans="1:7" ht="12.75" x14ac:dyDescent="0.2">
      <c r="A144" s="50">
        <v>14</v>
      </c>
      <c r="B144" s="13" t="s">
        <v>32</v>
      </c>
      <c r="C144" s="100">
        <v>5</v>
      </c>
      <c r="D144" s="96">
        <v>0</v>
      </c>
      <c r="E144" s="96">
        <v>0.6</v>
      </c>
      <c r="F144" s="96">
        <v>0.2</v>
      </c>
      <c r="G144" s="101">
        <v>5280</v>
      </c>
    </row>
    <row r="145" spans="1:7" ht="13.5" thickBot="1" x14ac:dyDescent="0.25">
      <c r="A145" s="51">
        <v>15</v>
      </c>
      <c r="B145" s="52" t="s">
        <v>33</v>
      </c>
      <c r="C145" s="102">
        <v>1</v>
      </c>
      <c r="D145" s="103">
        <v>1</v>
      </c>
      <c r="E145" s="103">
        <v>5</v>
      </c>
      <c r="F145" s="103">
        <v>5</v>
      </c>
      <c r="G145" s="104">
        <v>253</v>
      </c>
    </row>
    <row r="146" spans="1:7" s="16" customFormat="1" x14ac:dyDescent="0.2">
      <c r="A146" s="27"/>
      <c r="B146" s="85" t="s">
        <v>97</v>
      </c>
      <c r="C146" s="76">
        <f>SUM(C131:C145)</f>
        <v>38</v>
      </c>
      <c r="D146" s="76">
        <f>SUM(D131:D145)</f>
        <v>6</v>
      </c>
      <c r="E146" s="76">
        <f>SUM(E131:E145)</f>
        <v>17.43333333333333</v>
      </c>
      <c r="F146" s="76">
        <f>SUM(F131:F145)</f>
        <v>57.2</v>
      </c>
      <c r="G146" s="77">
        <f>SUM(G131:G145)</f>
        <v>8726</v>
      </c>
    </row>
    <row r="147" spans="1:7" x14ac:dyDescent="0.2">
      <c r="A147" s="32"/>
      <c r="B147" s="87" t="s">
        <v>36</v>
      </c>
      <c r="C147" s="33">
        <v>34</v>
      </c>
      <c r="D147" s="33">
        <v>17</v>
      </c>
      <c r="E147" s="33">
        <v>28</v>
      </c>
      <c r="F147" s="33">
        <v>97</v>
      </c>
      <c r="G147" s="34">
        <v>3016</v>
      </c>
    </row>
    <row r="148" spans="1:7" x14ac:dyDescent="0.2">
      <c r="A148" s="32"/>
      <c r="B148" s="87" t="s">
        <v>37</v>
      </c>
      <c r="C148" s="33">
        <v>35</v>
      </c>
      <c r="D148" s="33">
        <v>7</v>
      </c>
      <c r="E148" s="33">
        <v>17.055555555555557</v>
      </c>
      <c r="F148" s="33">
        <v>115</v>
      </c>
      <c r="G148" s="34">
        <v>2558</v>
      </c>
    </row>
    <row r="149" spans="1:7" x14ac:dyDescent="0.2">
      <c r="A149" s="32"/>
      <c r="B149" s="87" t="s">
        <v>38</v>
      </c>
      <c r="C149" s="33">
        <v>33</v>
      </c>
      <c r="D149" s="33">
        <v>7</v>
      </c>
      <c r="E149" s="33">
        <v>16.916666666666664</v>
      </c>
      <c r="F149" s="33">
        <v>146.5</v>
      </c>
      <c r="G149" s="34">
        <v>7660</v>
      </c>
    </row>
    <row r="150" spans="1:7" x14ac:dyDescent="0.2">
      <c r="A150" s="32"/>
      <c r="B150" s="87" t="s">
        <v>39</v>
      </c>
      <c r="C150" s="33">
        <v>33</v>
      </c>
      <c r="D150" s="33">
        <v>6</v>
      </c>
      <c r="E150" s="33">
        <v>21.263157894736842</v>
      </c>
      <c r="F150" s="33">
        <v>108.4</v>
      </c>
      <c r="G150" s="34">
        <v>7238</v>
      </c>
    </row>
    <row r="151" spans="1:7" x14ac:dyDescent="0.2">
      <c r="A151" s="32"/>
      <c r="B151" s="87" t="s">
        <v>40</v>
      </c>
      <c r="C151" s="33">
        <v>93</v>
      </c>
      <c r="D151" s="33">
        <v>15</v>
      </c>
      <c r="E151" s="33">
        <v>7.6083333333333343</v>
      </c>
      <c r="F151" s="33">
        <v>40.533333333333331</v>
      </c>
      <c r="G151" s="34">
        <v>28629</v>
      </c>
    </row>
    <row r="152" spans="1:7" x14ac:dyDescent="0.2">
      <c r="A152" s="32"/>
      <c r="B152" s="87" t="s">
        <v>41</v>
      </c>
      <c r="C152" s="33">
        <v>87</v>
      </c>
      <c r="D152" s="33">
        <v>14</v>
      </c>
      <c r="E152" s="33">
        <v>9.8811111111111103</v>
      </c>
      <c r="F152" s="33">
        <v>61.004444444444445</v>
      </c>
      <c r="G152" s="34">
        <v>25159</v>
      </c>
    </row>
    <row r="153" spans="1:7" x14ac:dyDescent="0.2">
      <c r="A153" s="32"/>
      <c r="B153" s="87" t="s">
        <v>42</v>
      </c>
      <c r="C153" s="33">
        <v>77</v>
      </c>
      <c r="D153" s="33">
        <v>9</v>
      </c>
      <c r="E153" s="33">
        <v>14.55952380952381</v>
      </c>
      <c r="F153" s="33">
        <v>107.33333333333334</v>
      </c>
      <c r="G153" s="34">
        <v>6048</v>
      </c>
    </row>
    <row r="154" spans="1:7" x14ac:dyDescent="0.2">
      <c r="A154" s="32"/>
      <c r="B154" s="87" t="s">
        <v>43</v>
      </c>
      <c r="C154" s="33">
        <v>59</v>
      </c>
      <c r="D154" s="33">
        <v>7</v>
      </c>
      <c r="E154" s="33">
        <v>20.359839816933636</v>
      </c>
      <c r="F154" s="33">
        <v>67.923913043478265</v>
      </c>
      <c r="G154" s="34">
        <v>4423</v>
      </c>
    </row>
    <row r="155" spans="1:7" ht="12.75" thickBot="1" x14ac:dyDescent="0.25">
      <c r="A155" s="42"/>
      <c r="B155" s="88" t="s">
        <v>44</v>
      </c>
      <c r="C155" s="40">
        <v>35</v>
      </c>
      <c r="D155" s="40">
        <v>7</v>
      </c>
      <c r="E155" s="40">
        <v>5.25</v>
      </c>
      <c r="F155" s="40">
        <v>13.583333333333332</v>
      </c>
      <c r="G155" s="41">
        <v>4039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1"/>
  <dimension ref="A1:AH24"/>
  <sheetViews>
    <sheetView zoomScaleNormal="100" workbookViewId="0">
      <selection activeCell="F29" sqref="F29"/>
    </sheetView>
  </sheetViews>
  <sheetFormatPr baseColWidth="10" defaultColWidth="9.28515625" defaultRowHeight="12.75" x14ac:dyDescent="0.2"/>
  <cols>
    <col min="1" max="1" width="9.28515625" customWidth="1"/>
  </cols>
  <sheetData>
    <row r="1" spans="1:34" x14ac:dyDescent="0.2">
      <c r="A1" s="110" t="s">
        <v>68</v>
      </c>
      <c r="B1" s="111"/>
      <c r="C1" s="111"/>
      <c r="D1" s="111"/>
      <c r="E1" s="110"/>
      <c r="F1" s="110"/>
      <c r="G1" s="110"/>
      <c r="H1" s="110"/>
      <c r="I1" s="110"/>
      <c r="J1" s="110"/>
      <c r="K1" s="110"/>
      <c r="L1" s="110"/>
      <c r="M1" s="110"/>
      <c r="N1" s="112" t="s">
        <v>69</v>
      </c>
      <c r="O1" s="112" t="s">
        <v>69</v>
      </c>
      <c r="P1" s="113" t="s">
        <v>70</v>
      </c>
      <c r="Q1" s="112" t="s">
        <v>69</v>
      </c>
      <c r="R1" s="112" t="s">
        <v>69</v>
      </c>
      <c r="S1" s="112" t="s">
        <v>69</v>
      </c>
      <c r="T1" s="114"/>
      <c r="U1" s="114"/>
      <c r="V1" s="114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</row>
    <row r="2" spans="1:34" x14ac:dyDescent="0.2">
      <c r="A2" s="115" t="s">
        <v>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4"/>
      <c r="U2" s="110"/>
      <c r="V2" s="114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</row>
    <row r="3" spans="1:34" x14ac:dyDescent="0.2">
      <c r="A3" s="114" t="s">
        <v>71</v>
      </c>
      <c r="B3" s="114" t="s">
        <v>72</v>
      </c>
      <c r="C3" s="114" t="s">
        <v>73</v>
      </c>
      <c r="D3" s="114" t="s">
        <v>74</v>
      </c>
      <c r="E3" s="114" t="s">
        <v>75</v>
      </c>
      <c r="F3" s="114" t="s">
        <v>76</v>
      </c>
      <c r="G3" s="114" t="s">
        <v>77</v>
      </c>
      <c r="H3" s="114" t="s">
        <v>78</v>
      </c>
      <c r="I3" s="114" t="s">
        <v>79</v>
      </c>
      <c r="J3" s="114" t="s">
        <v>80</v>
      </c>
      <c r="K3" s="114" t="s">
        <v>81</v>
      </c>
      <c r="L3" s="114" t="s">
        <v>82</v>
      </c>
      <c r="M3" s="114" t="s">
        <v>83</v>
      </c>
      <c r="N3" s="114" t="s">
        <v>84</v>
      </c>
      <c r="O3" s="114" t="s">
        <v>85</v>
      </c>
      <c r="P3" s="114" t="s">
        <v>86</v>
      </c>
      <c r="Q3" s="114" t="s">
        <v>87</v>
      </c>
      <c r="R3" s="114" t="s">
        <v>88</v>
      </c>
      <c r="S3" s="114" t="s">
        <v>89</v>
      </c>
      <c r="T3" s="114" t="s">
        <v>90</v>
      </c>
      <c r="U3" s="114" t="s">
        <v>91</v>
      </c>
      <c r="V3" s="114" t="s">
        <v>92</v>
      </c>
      <c r="W3" s="92"/>
      <c r="X3" s="92"/>
      <c r="Y3" s="92"/>
      <c r="Z3" s="92"/>
      <c r="AA3" s="92"/>
      <c r="AB3" s="89"/>
      <c r="AC3" s="89"/>
      <c r="AD3" s="89"/>
      <c r="AE3" s="89"/>
      <c r="AF3" s="89"/>
      <c r="AG3" s="89"/>
      <c r="AH3" s="89"/>
    </row>
    <row r="4" spans="1:34" x14ac:dyDescent="0.2">
      <c r="A4" s="114" t="s">
        <v>93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92"/>
      <c r="X4" s="92"/>
      <c r="Y4" s="92"/>
      <c r="Z4" s="92"/>
      <c r="AA4" s="92"/>
      <c r="AB4" s="89"/>
      <c r="AC4" s="89"/>
      <c r="AD4" s="89"/>
      <c r="AE4" s="89"/>
      <c r="AF4" s="89"/>
      <c r="AG4" s="89"/>
      <c r="AH4" s="89"/>
    </row>
    <row r="5" spans="1:34" x14ac:dyDescent="0.2">
      <c r="A5" s="114" t="s">
        <v>94</v>
      </c>
      <c r="B5" s="114">
        <v>698362</v>
      </c>
      <c r="C5" s="114">
        <v>9128</v>
      </c>
      <c r="D5" s="114">
        <v>15989</v>
      </c>
      <c r="E5" s="114">
        <v>22179</v>
      </c>
      <c r="F5" s="114">
        <v>28871</v>
      </c>
      <c r="G5" s="114">
        <v>21714</v>
      </c>
      <c r="H5" s="114">
        <v>20778</v>
      </c>
      <c r="I5" s="114">
        <v>13147</v>
      </c>
      <c r="J5" s="114">
        <v>13249</v>
      </c>
      <c r="K5" s="114">
        <v>25151</v>
      </c>
      <c r="L5" s="114">
        <v>21257</v>
      </c>
      <c r="M5" s="114">
        <v>73950</v>
      </c>
      <c r="N5" s="114">
        <v>133881</v>
      </c>
      <c r="O5" s="114">
        <v>96617</v>
      </c>
      <c r="P5" s="114">
        <v>123161</v>
      </c>
      <c r="Q5" s="114">
        <v>38493</v>
      </c>
      <c r="R5" s="114">
        <v>19131</v>
      </c>
      <c r="S5" s="114">
        <v>10479</v>
      </c>
      <c r="T5" s="114">
        <v>6323</v>
      </c>
      <c r="U5" s="114">
        <v>3488</v>
      </c>
      <c r="V5" s="114">
        <v>1376</v>
      </c>
      <c r="W5" s="89"/>
      <c r="X5" s="89"/>
      <c r="Y5" s="89"/>
      <c r="Z5" s="89"/>
      <c r="AA5" s="92"/>
      <c r="AB5" s="90"/>
      <c r="AC5" s="90"/>
      <c r="AD5" s="90"/>
      <c r="AE5" s="90"/>
      <c r="AF5" s="90"/>
      <c r="AG5" s="90"/>
      <c r="AH5" s="90"/>
    </row>
    <row r="6" spans="1:34" x14ac:dyDescent="0.2">
      <c r="A6" s="114" t="s">
        <v>16</v>
      </c>
      <c r="B6" s="114">
        <v>60253</v>
      </c>
      <c r="C6" s="114">
        <v>991</v>
      </c>
      <c r="D6" s="114">
        <v>1538</v>
      </c>
      <c r="E6" s="114">
        <v>1781</v>
      </c>
      <c r="F6" s="114">
        <v>1987</v>
      </c>
      <c r="G6" s="114">
        <v>1396</v>
      </c>
      <c r="H6" s="114">
        <v>1220</v>
      </c>
      <c r="I6" s="114">
        <v>690</v>
      </c>
      <c r="J6" s="114">
        <v>721</v>
      </c>
      <c r="K6" s="114">
        <v>1716</v>
      </c>
      <c r="L6" s="114">
        <v>1822</v>
      </c>
      <c r="M6" s="114">
        <v>8535</v>
      </c>
      <c r="N6" s="114">
        <v>16373</v>
      </c>
      <c r="O6" s="114">
        <v>8807</v>
      </c>
      <c r="P6" s="114">
        <v>8779</v>
      </c>
      <c r="Q6" s="114">
        <v>2291</v>
      </c>
      <c r="R6" s="114">
        <v>862</v>
      </c>
      <c r="S6" s="114">
        <v>379</v>
      </c>
      <c r="T6" s="114">
        <v>198</v>
      </c>
      <c r="U6" s="114">
        <v>95</v>
      </c>
      <c r="V6" s="114">
        <v>72</v>
      </c>
      <c r="W6" s="89"/>
      <c r="X6" s="89"/>
      <c r="Y6" s="89"/>
      <c r="Z6" s="89"/>
      <c r="AA6" s="92"/>
      <c r="AB6" s="90"/>
      <c r="AC6" s="90"/>
      <c r="AD6" s="90"/>
      <c r="AE6" s="90"/>
      <c r="AF6" s="90"/>
      <c r="AG6" s="90"/>
      <c r="AH6" s="90"/>
    </row>
    <row r="7" spans="1:34" x14ac:dyDescent="0.2">
      <c r="A7" s="114" t="s">
        <v>17</v>
      </c>
      <c r="B7" s="114">
        <v>63871</v>
      </c>
      <c r="C7" s="114">
        <v>1094</v>
      </c>
      <c r="D7" s="114">
        <v>1494</v>
      </c>
      <c r="E7" s="114">
        <v>1665</v>
      </c>
      <c r="F7" s="114">
        <v>1733</v>
      </c>
      <c r="G7" s="114">
        <v>1186</v>
      </c>
      <c r="H7" s="114">
        <v>990</v>
      </c>
      <c r="I7" s="114">
        <v>602</v>
      </c>
      <c r="J7" s="114">
        <v>767</v>
      </c>
      <c r="K7" s="114">
        <v>2700</v>
      </c>
      <c r="L7" s="114">
        <v>2788</v>
      </c>
      <c r="M7" s="114">
        <v>11447</v>
      </c>
      <c r="N7" s="114">
        <v>17966</v>
      </c>
      <c r="O7" s="114">
        <v>8263</v>
      </c>
      <c r="P7" s="114">
        <v>7732</v>
      </c>
      <c r="Q7" s="114">
        <v>1985</v>
      </c>
      <c r="R7" s="114">
        <v>784</v>
      </c>
      <c r="S7" s="114">
        <v>363</v>
      </c>
      <c r="T7" s="114">
        <v>158</v>
      </c>
      <c r="U7" s="114">
        <v>101</v>
      </c>
      <c r="V7" s="114">
        <v>53</v>
      </c>
      <c r="W7" s="89"/>
      <c r="X7" s="89"/>
      <c r="Y7" s="89"/>
      <c r="Z7" s="89"/>
      <c r="AA7" s="92"/>
      <c r="AB7" s="90"/>
      <c r="AC7" s="90"/>
      <c r="AD7" s="90"/>
      <c r="AE7" s="90"/>
      <c r="AF7" s="90"/>
      <c r="AG7" s="90"/>
      <c r="AH7" s="90"/>
    </row>
    <row r="8" spans="1:34" x14ac:dyDescent="0.2">
      <c r="A8" s="114" t="s">
        <v>18</v>
      </c>
      <c r="B8" s="114">
        <v>46351</v>
      </c>
      <c r="C8" s="114">
        <v>821</v>
      </c>
      <c r="D8" s="114">
        <v>1136</v>
      </c>
      <c r="E8" s="114">
        <v>1238</v>
      </c>
      <c r="F8" s="114">
        <v>1280</v>
      </c>
      <c r="G8" s="114">
        <v>777</v>
      </c>
      <c r="H8" s="114">
        <v>610</v>
      </c>
      <c r="I8" s="114">
        <v>403</v>
      </c>
      <c r="J8" s="114">
        <v>497</v>
      </c>
      <c r="K8" s="114">
        <v>1739</v>
      </c>
      <c r="L8" s="114">
        <v>1978</v>
      </c>
      <c r="M8" s="114">
        <v>8510</v>
      </c>
      <c r="N8" s="114">
        <v>12806</v>
      </c>
      <c r="O8" s="114">
        <v>5557</v>
      </c>
      <c r="P8" s="114">
        <v>5795</v>
      </c>
      <c r="Q8" s="114">
        <v>1766</v>
      </c>
      <c r="R8" s="114">
        <v>812</v>
      </c>
      <c r="S8" s="114">
        <v>320</v>
      </c>
      <c r="T8" s="114">
        <v>176</v>
      </c>
      <c r="U8" s="114">
        <v>80</v>
      </c>
      <c r="V8" s="114">
        <v>50</v>
      </c>
      <c r="W8" s="89"/>
      <c r="X8" s="89"/>
      <c r="Y8" s="89"/>
      <c r="Z8" s="89"/>
      <c r="AA8" s="92"/>
      <c r="AB8" s="90"/>
      <c r="AC8" s="90"/>
      <c r="AD8" s="90"/>
      <c r="AE8" s="90"/>
      <c r="AF8" s="90"/>
      <c r="AG8" s="90"/>
      <c r="AH8" s="90"/>
    </row>
    <row r="9" spans="1:34" x14ac:dyDescent="0.2">
      <c r="A9" s="114" t="s">
        <v>95</v>
      </c>
      <c r="B9" s="114">
        <v>40550</v>
      </c>
      <c r="C9" s="114">
        <v>482</v>
      </c>
      <c r="D9" s="114">
        <v>734</v>
      </c>
      <c r="E9" s="114">
        <v>776</v>
      </c>
      <c r="F9" s="114">
        <v>936</v>
      </c>
      <c r="G9" s="114">
        <v>620</v>
      </c>
      <c r="H9" s="114">
        <v>590</v>
      </c>
      <c r="I9" s="114">
        <v>364</v>
      </c>
      <c r="J9" s="114">
        <v>520</v>
      </c>
      <c r="K9" s="114">
        <v>2235</v>
      </c>
      <c r="L9" s="114">
        <v>2267</v>
      </c>
      <c r="M9" s="114">
        <v>7888</v>
      </c>
      <c r="N9" s="114">
        <v>9861</v>
      </c>
      <c r="O9" s="114">
        <v>4897</v>
      </c>
      <c r="P9" s="114">
        <v>5465</v>
      </c>
      <c r="Q9" s="114">
        <v>1522</v>
      </c>
      <c r="R9" s="114">
        <v>669</v>
      </c>
      <c r="S9" s="114">
        <v>400</v>
      </c>
      <c r="T9" s="114">
        <v>177</v>
      </c>
      <c r="U9" s="114">
        <v>91</v>
      </c>
      <c r="V9" s="114">
        <v>56</v>
      </c>
      <c r="W9" s="89"/>
      <c r="X9" s="89"/>
      <c r="Y9" s="89"/>
      <c r="Z9" s="89"/>
      <c r="AA9" s="92"/>
      <c r="AB9" s="90"/>
      <c r="AC9" s="90"/>
      <c r="AD9" s="90"/>
      <c r="AE9" s="90"/>
      <c r="AF9" s="90"/>
      <c r="AG9" s="90"/>
      <c r="AH9" s="90"/>
    </row>
    <row r="10" spans="1:34" x14ac:dyDescent="0.2">
      <c r="A10" s="114" t="s">
        <v>20</v>
      </c>
      <c r="B10" s="114">
        <v>59094</v>
      </c>
      <c r="C10" s="114">
        <v>565</v>
      </c>
      <c r="D10" s="114">
        <v>851</v>
      </c>
      <c r="E10" s="114">
        <v>1089</v>
      </c>
      <c r="F10" s="114">
        <v>1326</v>
      </c>
      <c r="G10" s="114">
        <v>1008</v>
      </c>
      <c r="H10" s="114">
        <v>982</v>
      </c>
      <c r="I10" s="114">
        <v>678</v>
      </c>
      <c r="J10" s="114">
        <v>836</v>
      </c>
      <c r="K10" s="114">
        <v>2591</v>
      </c>
      <c r="L10" s="114">
        <v>2775</v>
      </c>
      <c r="M10" s="114">
        <v>9385</v>
      </c>
      <c r="N10" s="114">
        <v>11557</v>
      </c>
      <c r="O10" s="114">
        <v>6706</v>
      </c>
      <c r="P10" s="114">
        <v>10689</v>
      </c>
      <c r="Q10" s="114">
        <v>3727</v>
      </c>
      <c r="R10" s="114">
        <v>2085</v>
      </c>
      <c r="S10" s="114">
        <v>1159</v>
      </c>
      <c r="T10" s="114">
        <v>631</v>
      </c>
      <c r="U10" s="114">
        <v>322</v>
      </c>
      <c r="V10" s="114">
        <v>132</v>
      </c>
      <c r="W10" s="89"/>
      <c r="X10" s="89"/>
      <c r="Y10" s="89"/>
      <c r="Z10" s="89"/>
      <c r="AA10" s="92"/>
      <c r="AB10" s="90"/>
      <c r="AC10" s="90"/>
      <c r="AD10" s="90"/>
      <c r="AE10" s="90"/>
      <c r="AF10" s="90"/>
      <c r="AG10" s="90"/>
      <c r="AH10" s="90"/>
    </row>
    <row r="11" spans="1:34" x14ac:dyDescent="0.2">
      <c r="A11" s="114" t="s">
        <v>21</v>
      </c>
      <c r="B11" s="114">
        <v>34859</v>
      </c>
      <c r="C11" s="114">
        <v>414</v>
      </c>
      <c r="D11" s="114">
        <v>822</v>
      </c>
      <c r="E11" s="114">
        <v>1151</v>
      </c>
      <c r="F11" s="114">
        <v>1585</v>
      </c>
      <c r="G11" s="114">
        <v>1260</v>
      </c>
      <c r="H11" s="114">
        <v>1225</v>
      </c>
      <c r="I11" s="114">
        <v>755</v>
      </c>
      <c r="J11" s="114">
        <v>706</v>
      </c>
      <c r="K11" s="114">
        <v>904</v>
      </c>
      <c r="L11" s="114">
        <v>609</v>
      </c>
      <c r="M11" s="114">
        <v>2125</v>
      </c>
      <c r="N11" s="114">
        <v>5109</v>
      </c>
      <c r="O11" s="114">
        <v>4872</v>
      </c>
      <c r="P11" s="114">
        <v>7020</v>
      </c>
      <c r="Q11" s="114">
        <v>2833</v>
      </c>
      <c r="R11" s="114">
        <v>1688</v>
      </c>
      <c r="S11" s="114">
        <v>882</v>
      </c>
      <c r="T11" s="114">
        <v>514</v>
      </c>
      <c r="U11" s="114">
        <v>270</v>
      </c>
      <c r="V11" s="114">
        <v>115</v>
      </c>
      <c r="W11" s="89"/>
      <c r="X11" s="89"/>
      <c r="Y11" s="89"/>
      <c r="Z11" s="89"/>
      <c r="AA11" s="92"/>
      <c r="AB11" s="90"/>
      <c r="AC11" s="90"/>
      <c r="AD11" s="90"/>
      <c r="AE11" s="90"/>
      <c r="AF11" s="90"/>
      <c r="AG11" s="90"/>
      <c r="AH11" s="90"/>
    </row>
    <row r="12" spans="1:34" x14ac:dyDescent="0.2">
      <c r="A12" s="114" t="s">
        <v>22</v>
      </c>
      <c r="B12" s="114">
        <v>51465</v>
      </c>
      <c r="C12" s="114">
        <v>657</v>
      </c>
      <c r="D12" s="114">
        <v>1361</v>
      </c>
      <c r="E12" s="114">
        <v>2057</v>
      </c>
      <c r="F12" s="114">
        <v>2802</v>
      </c>
      <c r="G12" s="114">
        <v>2072</v>
      </c>
      <c r="H12" s="114">
        <v>2095</v>
      </c>
      <c r="I12" s="114">
        <v>1277</v>
      </c>
      <c r="J12" s="114">
        <v>1112</v>
      </c>
      <c r="K12" s="114">
        <v>1507</v>
      </c>
      <c r="L12" s="114">
        <v>992</v>
      </c>
      <c r="M12" s="114">
        <v>2658</v>
      </c>
      <c r="N12" s="114">
        <v>7163</v>
      </c>
      <c r="O12" s="114">
        <v>7532</v>
      </c>
      <c r="P12" s="114">
        <v>9879</v>
      </c>
      <c r="Q12" s="114">
        <v>3875</v>
      </c>
      <c r="R12" s="114">
        <v>2115</v>
      </c>
      <c r="S12" s="114">
        <v>1132</v>
      </c>
      <c r="T12" s="114">
        <v>644</v>
      </c>
      <c r="U12" s="114">
        <v>392</v>
      </c>
      <c r="V12" s="114">
        <v>143</v>
      </c>
      <c r="W12" s="89"/>
      <c r="X12" s="89"/>
      <c r="Y12" s="89"/>
      <c r="Z12" s="89"/>
      <c r="AA12" s="92"/>
      <c r="AB12" s="90"/>
      <c r="AC12" s="90"/>
      <c r="AD12" s="90"/>
      <c r="AE12" s="90"/>
      <c r="AF12" s="90"/>
      <c r="AG12" s="90"/>
      <c r="AH12" s="90"/>
    </row>
    <row r="13" spans="1:34" x14ac:dyDescent="0.2">
      <c r="A13" s="114" t="s">
        <v>23</v>
      </c>
      <c r="B13" s="114">
        <v>54055</v>
      </c>
      <c r="C13" s="114">
        <v>618</v>
      </c>
      <c r="D13" s="114">
        <v>1201</v>
      </c>
      <c r="E13" s="114">
        <v>1891</v>
      </c>
      <c r="F13" s="114">
        <v>2692</v>
      </c>
      <c r="G13" s="114">
        <v>2139</v>
      </c>
      <c r="H13" s="114">
        <v>2016</v>
      </c>
      <c r="I13" s="114">
        <v>1282</v>
      </c>
      <c r="J13" s="114">
        <v>1289</v>
      </c>
      <c r="K13" s="114">
        <v>2560</v>
      </c>
      <c r="L13" s="114">
        <v>1844</v>
      </c>
      <c r="M13" s="114">
        <v>4333</v>
      </c>
      <c r="N13" s="114">
        <v>7669</v>
      </c>
      <c r="O13" s="114">
        <v>7526</v>
      </c>
      <c r="P13" s="114">
        <v>10184</v>
      </c>
      <c r="Q13" s="114">
        <v>3224</v>
      </c>
      <c r="R13" s="114">
        <v>1588</v>
      </c>
      <c r="S13" s="114">
        <v>893</v>
      </c>
      <c r="T13" s="114">
        <v>619</v>
      </c>
      <c r="U13" s="114">
        <v>351</v>
      </c>
      <c r="V13" s="114">
        <v>136</v>
      </c>
      <c r="W13" s="89"/>
      <c r="X13" s="89"/>
      <c r="Y13" s="89"/>
      <c r="Z13" s="89"/>
      <c r="AA13" s="92"/>
      <c r="AB13" s="90"/>
      <c r="AC13" s="90"/>
      <c r="AD13" s="90"/>
      <c r="AE13" s="90"/>
      <c r="AF13" s="90"/>
      <c r="AG13" s="90"/>
      <c r="AH13" s="90"/>
    </row>
    <row r="14" spans="1:34" x14ac:dyDescent="0.2">
      <c r="A14" s="114" t="s">
        <v>24</v>
      </c>
      <c r="B14" s="114">
        <v>35144</v>
      </c>
      <c r="C14" s="114">
        <v>545</v>
      </c>
      <c r="D14" s="114">
        <v>966</v>
      </c>
      <c r="E14" s="114">
        <v>1357</v>
      </c>
      <c r="F14" s="114">
        <v>1763</v>
      </c>
      <c r="G14" s="114">
        <v>1334</v>
      </c>
      <c r="H14" s="114">
        <v>1261</v>
      </c>
      <c r="I14" s="114">
        <v>761</v>
      </c>
      <c r="J14" s="114">
        <v>765</v>
      </c>
      <c r="K14" s="114">
        <v>1112</v>
      </c>
      <c r="L14" s="114">
        <v>778</v>
      </c>
      <c r="M14" s="114">
        <v>3061</v>
      </c>
      <c r="N14" s="114">
        <v>6849</v>
      </c>
      <c r="O14" s="114">
        <v>5411</v>
      </c>
      <c r="P14" s="114">
        <v>5851</v>
      </c>
      <c r="Q14" s="114">
        <v>1582</v>
      </c>
      <c r="R14" s="114">
        <v>722</v>
      </c>
      <c r="S14" s="114">
        <v>467</v>
      </c>
      <c r="T14" s="114">
        <v>286</v>
      </c>
      <c r="U14" s="114">
        <v>194</v>
      </c>
      <c r="V14" s="114">
        <v>79</v>
      </c>
      <c r="W14" s="89"/>
      <c r="X14" s="89"/>
      <c r="Y14" s="89"/>
      <c r="Z14" s="89"/>
      <c r="AA14" s="92"/>
      <c r="AB14" s="90"/>
      <c r="AC14" s="90"/>
      <c r="AD14" s="90"/>
      <c r="AE14" s="90"/>
      <c r="AF14" s="90"/>
      <c r="AG14" s="90"/>
      <c r="AH14" s="90"/>
    </row>
    <row r="15" spans="1:34" x14ac:dyDescent="0.2">
      <c r="A15" s="114" t="s">
        <v>25</v>
      </c>
      <c r="B15" s="114">
        <v>27418</v>
      </c>
      <c r="C15" s="114">
        <v>308</v>
      </c>
      <c r="D15" s="114">
        <v>584</v>
      </c>
      <c r="E15" s="114">
        <v>949</v>
      </c>
      <c r="F15" s="114">
        <v>1278</v>
      </c>
      <c r="G15" s="114">
        <v>958</v>
      </c>
      <c r="H15" s="114">
        <v>968</v>
      </c>
      <c r="I15" s="114">
        <v>629</v>
      </c>
      <c r="J15" s="114">
        <v>619</v>
      </c>
      <c r="K15" s="114">
        <v>888</v>
      </c>
      <c r="L15" s="114">
        <v>631</v>
      </c>
      <c r="M15" s="114">
        <v>1982</v>
      </c>
      <c r="N15" s="114">
        <v>4452</v>
      </c>
      <c r="O15" s="114">
        <v>3962</v>
      </c>
      <c r="P15" s="114">
        <v>5880</v>
      </c>
      <c r="Q15" s="114">
        <v>1578</v>
      </c>
      <c r="R15" s="114">
        <v>801</v>
      </c>
      <c r="S15" s="114">
        <v>443</v>
      </c>
      <c r="T15" s="114">
        <v>312</v>
      </c>
      <c r="U15" s="114">
        <v>155</v>
      </c>
      <c r="V15" s="114">
        <v>41</v>
      </c>
      <c r="W15" s="89"/>
      <c r="X15" s="89"/>
      <c r="Y15" s="89"/>
      <c r="Z15" s="89"/>
      <c r="AA15" s="92"/>
      <c r="AB15" s="90"/>
      <c r="AC15" s="90"/>
      <c r="AD15" s="90"/>
      <c r="AE15" s="90"/>
      <c r="AF15" s="90"/>
      <c r="AG15" s="90"/>
      <c r="AH15" s="90"/>
    </row>
    <row r="16" spans="1:34" x14ac:dyDescent="0.2">
      <c r="A16" s="114" t="s">
        <v>26</v>
      </c>
      <c r="B16" s="114">
        <v>33200</v>
      </c>
      <c r="C16" s="114">
        <v>376</v>
      </c>
      <c r="D16" s="114">
        <v>786</v>
      </c>
      <c r="E16" s="114">
        <v>1158</v>
      </c>
      <c r="F16" s="114">
        <v>1642</v>
      </c>
      <c r="G16" s="114">
        <v>1275</v>
      </c>
      <c r="H16" s="114">
        <v>1423</v>
      </c>
      <c r="I16" s="114">
        <v>964</v>
      </c>
      <c r="J16" s="114">
        <v>972</v>
      </c>
      <c r="K16" s="114">
        <v>1340</v>
      </c>
      <c r="L16" s="114">
        <v>831</v>
      </c>
      <c r="M16" s="114">
        <v>2074</v>
      </c>
      <c r="N16" s="114">
        <v>4549</v>
      </c>
      <c r="O16" s="114">
        <v>4554</v>
      </c>
      <c r="P16" s="114">
        <v>6780</v>
      </c>
      <c r="Q16" s="114">
        <v>2053</v>
      </c>
      <c r="R16" s="114">
        <v>1203</v>
      </c>
      <c r="S16" s="114">
        <v>681</v>
      </c>
      <c r="T16" s="114">
        <v>344</v>
      </c>
      <c r="U16" s="114">
        <v>154</v>
      </c>
      <c r="V16" s="114">
        <v>41</v>
      </c>
      <c r="W16" s="89"/>
      <c r="X16" s="89"/>
      <c r="Y16" s="89"/>
      <c r="Z16" s="89"/>
      <c r="AA16" s="92"/>
      <c r="AB16" s="90"/>
      <c r="AC16" s="90"/>
      <c r="AD16" s="90"/>
      <c r="AE16" s="90"/>
      <c r="AF16" s="90"/>
      <c r="AG16" s="90"/>
      <c r="AH16" s="90"/>
    </row>
    <row r="17" spans="1:34" x14ac:dyDescent="0.2">
      <c r="A17" s="114" t="s">
        <v>28</v>
      </c>
      <c r="B17" s="114">
        <v>49429</v>
      </c>
      <c r="C17" s="114">
        <v>561</v>
      </c>
      <c r="D17" s="114">
        <v>1164</v>
      </c>
      <c r="E17" s="114">
        <v>1785</v>
      </c>
      <c r="F17" s="114">
        <v>2387</v>
      </c>
      <c r="G17" s="114">
        <v>1844</v>
      </c>
      <c r="H17" s="114">
        <v>1718</v>
      </c>
      <c r="I17" s="114">
        <v>1144</v>
      </c>
      <c r="J17" s="114">
        <v>1106</v>
      </c>
      <c r="K17" s="114">
        <v>1569</v>
      </c>
      <c r="L17" s="114">
        <v>1142</v>
      </c>
      <c r="M17" s="114">
        <v>3642</v>
      </c>
      <c r="N17" s="114">
        <v>8431</v>
      </c>
      <c r="O17" s="114">
        <v>6987</v>
      </c>
      <c r="P17" s="114">
        <v>9555</v>
      </c>
      <c r="Q17" s="114">
        <v>3176</v>
      </c>
      <c r="R17" s="114">
        <v>1521</v>
      </c>
      <c r="S17" s="114">
        <v>857</v>
      </c>
      <c r="T17" s="114">
        <v>500</v>
      </c>
      <c r="U17" s="114">
        <v>251</v>
      </c>
      <c r="V17" s="114">
        <v>89</v>
      </c>
      <c r="W17" s="89"/>
      <c r="X17" s="89"/>
      <c r="Y17" s="89"/>
      <c r="Z17" s="89"/>
      <c r="AA17" s="92"/>
      <c r="AB17" s="90"/>
      <c r="AC17" s="90"/>
      <c r="AD17" s="90"/>
      <c r="AE17" s="90"/>
      <c r="AF17" s="90"/>
      <c r="AG17" s="90"/>
      <c r="AH17" s="90"/>
    </row>
    <row r="18" spans="1:34" x14ac:dyDescent="0.2">
      <c r="A18" s="114" t="s">
        <v>31</v>
      </c>
      <c r="B18" s="114">
        <v>50924</v>
      </c>
      <c r="C18" s="114">
        <v>630</v>
      </c>
      <c r="D18" s="114">
        <v>1160</v>
      </c>
      <c r="E18" s="114">
        <v>1891</v>
      </c>
      <c r="F18" s="114">
        <v>2659</v>
      </c>
      <c r="G18" s="114">
        <v>2071</v>
      </c>
      <c r="H18" s="114">
        <v>1889</v>
      </c>
      <c r="I18" s="114">
        <v>1143</v>
      </c>
      <c r="J18" s="114">
        <v>1020</v>
      </c>
      <c r="K18" s="114">
        <v>1341</v>
      </c>
      <c r="L18" s="114">
        <v>850</v>
      </c>
      <c r="M18" s="114">
        <v>2988</v>
      </c>
      <c r="N18" s="114">
        <v>8123</v>
      </c>
      <c r="O18" s="114">
        <v>7829</v>
      </c>
      <c r="P18" s="114">
        <v>10456</v>
      </c>
      <c r="Q18" s="114">
        <v>2872</v>
      </c>
      <c r="R18" s="114">
        <v>1476</v>
      </c>
      <c r="S18" s="114">
        <v>1006</v>
      </c>
      <c r="T18" s="114">
        <v>875</v>
      </c>
      <c r="U18" s="114">
        <v>500</v>
      </c>
      <c r="V18" s="114">
        <v>145</v>
      </c>
      <c r="W18" s="89"/>
      <c r="X18" s="89"/>
      <c r="Y18" s="89"/>
      <c r="Z18" s="89"/>
      <c r="AA18" s="92"/>
      <c r="AB18" s="90"/>
      <c r="AC18" s="90"/>
      <c r="AD18" s="90"/>
      <c r="AE18" s="90"/>
      <c r="AF18" s="90"/>
      <c r="AG18" s="90"/>
      <c r="AH18" s="90"/>
    </row>
    <row r="19" spans="1:34" x14ac:dyDescent="0.2">
      <c r="A19" s="114" t="s">
        <v>32</v>
      </c>
      <c r="B19" s="114">
        <v>52668</v>
      </c>
      <c r="C19" s="114">
        <v>609</v>
      </c>
      <c r="D19" s="114">
        <v>1200</v>
      </c>
      <c r="E19" s="114">
        <v>1909</v>
      </c>
      <c r="F19" s="114">
        <v>2669</v>
      </c>
      <c r="G19" s="114">
        <v>2074</v>
      </c>
      <c r="H19" s="114">
        <v>2045</v>
      </c>
      <c r="I19" s="114">
        <v>1283</v>
      </c>
      <c r="J19" s="114">
        <v>1193</v>
      </c>
      <c r="K19" s="114">
        <v>1484</v>
      </c>
      <c r="L19" s="114">
        <v>991</v>
      </c>
      <c r="M19" s="114">
        <v>3004</v>
      </c>
      <c r="N19" s="114">
        <v>7211</v>
      </c>
      <c r="O19" s="114">
        <v>8097</v>
      </c>
      <c r="P19" s="114">
        <v>10939</v>
      </c>
      <c r="Q19" s="114">
        <v>3691</v>
      </c>
      <c r="R19" s="114">
        <v>1861</v>
      </c>
      <c r="S19" s="114">
        <v>1096</v>
      </c>
      <c r="T19" s="114">
        <v>693</v>
      </c>
      <c r="U19" s="114">
        <v>430</v>
      </c>
      <c r="V19" s="114">
        <v>189</v>
      </c>
      <c r="W19" s="89"/>
      <c r="X19" s="89"/>
      <c r="Y19" s="89"/>
      <c r="Z19" s="89"/>
      <c r="AA19" s="92"/>
      <c r="AB19" s="90"/>
      <c r="AC19" s="92"/>
      <c r="AD19" s="92"/>
      <c r="AE19" s="92"/>
      <c r="AF19" s="92"/>
      <c r="AG19" s="92"/>
      <c r="AH19" s="92"/>
    </row>
    <row r="20" spans="1:34" x14ac:dyDescent="0.2">
      <c r="A20" s="114" t="s">
        <v>33</v>
      </c>
      <c r="B20" s="114">
        <v>39081</v>
      </c>
      <c r="C20" s="114">
        <v>457</v>
      </c>
      <c r="D20" s="114">
        <v>992</v>
      </c>
      <c r="E20" s="114">
        <v>1482</v>
      </c>
      <c r="F20" s="114">
        <v>2132</v>
      </c>
      <c r="G20" s="114">
        <v>1700</v>
      </c>
      <c r="H20" s="114">
        <v>1746</v>
      </c>
      <c r="I20" s="114">
        <v>1172</v>
      </c>
      <c r="J20" s="114">
        <v>1126</v>
      </c>
      <c r="K20" s="114">
        <v>1465</v>
      </c>
      <c r="L20" s="114">
        <v>959</v>
      </c>
      <c r="M20" s="114">
        <v>2318</v>
      </c>
      <c r="N20" s="114">
        <v>5762</v>
      </c>
      <c r="O20" s="114">
        <v>5617</v>
      </c>
      <c r="P20" s="114">
        <v>8157</v>
      </c>
      <c r="Q20" s="114">
        <v>2318</v>
      </c>
      <c r="R20" s="114">
        <v>944</v>
      </c>
      <c r="S20" s="114">
        <v>401</v>
      </c>
      <c r="T20" s="114">
        <v>196</v>
      </c>
      <c r="U20" s="114">
        <v>102</v>
      </c>
      <c r="V20" s="114">
        <v>35</v>
      </c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pans="1:34" x14ac:dyDescent="0.2">
      <c r="A21" s="91" t="s">
        <v>96</v>
      </c>
      <c r="B21" s="93"/>
      <c r="C21" s="93"/>
      <c r="D21" s="93"/>
      <c r="E21" s="93"/>
      <c r="F21" s="93"/>
      <c r="G21" s="93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</row>
    <row r="22" spans="1:34" x14ac:dyDescent="0.2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</row>
    <row r="23" spans="1:34" x14ac:dyDescent="0.2">
      <c r="A23" s="91"/>
      <c r="B23" s="89"/>
      <c r="C23" s="89"/>
      <c r="D23" s="89"/>
      <c r="E23" s="89"/>
      <c r="F23" s="89"/>
      <c r="G23" s="89"/>
      <c r="H23" s="89"/>
      <c r="I23" s="94"/>
      <c r="J23" s="95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</row>
    <row r="24" spans="1:34" x14ac:dyDescent="0.2">
      <c r="A24" s="116" t="s">
        <v>98</v>
      </c>
      <c r="B24" s="109"/>
      <c r="C24" s="109"/>
      <c r="D24" s="109"/>
      <c r="E24" s="109"/>
      <c r="F24" s="109"/>
      <c r="G24" s="89"/>
      <c r="H24" s="89"/>
      <c r="I24" s="89"/>
      <c r="J24" s="95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07782-9B9F-4021-A9F9-4861B5EEB0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purl.org/dc/elements/1.1/"/>
    <ds:schemaRef ds:uri="http://schemas.microsoft.com/office/2006/metadata/properties"/>
    <ds:schemaRef ds:uri="923851af-529b-4b5e-90da-7f9f5f7d909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99E4AE-1C08-41AB-816A-015B77B32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CF76E-9DE8-4DB0-9EE9-2DE740719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Tab_2-B-1-A1-A6-Foreb_h_-åv_</vt:lpstr>
      <vt:lpstr>2-B-1C K fritidsklubber</vt:lpstr>
      <vt:lpstr>kriteriebefolkning</vt:lpstr>
      <vt:lpstr>kriteriebefolkning!Utskriftsområde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2023-03-14T13:21:47Z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2022-03-15T14:26:47Z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0e173c7e-cdb5-4e83-b77b-1f640c9b1024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