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slokommune-my.sharepoint.com/personal/elisabeth_boe_byr_oslo_kommune_no/Documents/Rapportering/Rapportering 2021/Sikkerhetsmappe 3T2021/"/>
    </mc:Choice>
  </mc:AlternateContent>
  <bookViews>
    <workbookView xWindow="330" yWindow="510" windowWidth="16665" windowHeight="7170" tabRatio="866"/>
  </bookViews>
  <sheets>
    <sheet name="Tabell_2_-_2_-_Meldinger" sheetId="3" r:id="rId1"/>
    <sheet name="Tabell_2_-_3_-_Undersøkelser" sheetId="4" r:id="rId2"/>
    <sheet name="Tab_2-4-1A-tiltak_i-utenf__hj_" sheetId="5" r:id="rId3"/>
    <sheet name="Tab_2-4-1B-barn_-hj_tiltak" sheetId="6" r:id="rId4"/>
    <sheet name="Tab 2-4-2 Barn under tilt. i bv" sheetId="21" r:id="rId5"/>
    <sheet name="Tabell_2-4-3-Barn_i_fosterhj" sheetId="12" r:id="rId6"/>
    <sheet name="Tabell_2_-_5_-_Tilsyn-fost_hj_" sheetId="13" r:id="rId7"/>
    <sheet name="Saker behandlet av Fylkesnemda" sheetId="22" r:id="rId8"/>
    <sheet name="kriteriebefolkning" sheetId="11" r:id="rId9"/>
  </sheets>
  <externalReferences>
    <externalReference r:id="rId10"/>
  </externalReferences>
  <definedNames>
    <definedName name="tall1">'[1]MAL2T-2003B_XLS'!$G$7:$G$731</definedName>
    <definedName name="_xlnm.Print_Area" localSheetId="8">kriteriebefolkning!$A$1:$U$22</definedName>
    <definedName name="_xlnm.Print_Area" localSheetId="7">'Saker behandlet av Fylkesnemda'!$A$8:$J$33,'Saker behandlet av Fylkesnemda'!$A$37:$J$62,'Saker behandlet av Fylkesnemda'!$A$70:$J$95</definedName>
    <definedName name="_xlnm.Print_Area" localSheetId="4">'Tab 2-4-2 Barn under tilt. i bv'!$A$19:$P$45,'Tab 2-4-2 Barn under tilt. i bv'!$A$47:$P$72,'Tab 2-4-2 Barn under tilt. i bv'!$A$75:$P$100,'Tab 2-4-2 Barn under tilt. i bv'!$A$104:$P$129,'Tab 2-4-2 Barn under tilt. i bv'!$A$132:$P$157,'Tab 2-4-2 Barn under tilt. i bv'!$W$19:$AO$44</definedName>
    <definedName name="_xlnm.Print_Area" localSheetId="2">'Tab_2-4-1A-tiltak_i-utenf__hj_'!$A$8:$H$33,'Tab_2-4-1A-tiltak_i-utenf__hj_'!$J$8:$R$33</definedName>
    <definedName name="_xlnm.Print_Area" localSheetId="3">'Tab_2-4-1B-barn_-hj_tiltak'!$A$8:$I$34</definedName>
    <definedName name="_xlnm.Print_Area" localSheetId="0">'Tabell_2_-_2_-_Meldinger'!$A$5:$K$32</definedName>
    <definedName name="_xlnm.Print_Area" localSheetId="1">'Tabell_2_-_3_-_Undersøkelser'!$B$8:$O$33</definedName>
    <definedName name="_xlnm.Print_Area" localSheetId="5">'Tabell_2-4-3-Barn_i_fosterhj'!$A$6:$H$31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" i="5" l="1"/>
  <c r="Q10" i="5"/>
  <c r="I74" i="22" l="1"/>
  <c r="I75" i="22"/>
  <c r="I76" i="22"/>
  <c r="I77" i="22"/>
  <c r="I78" i="22"/>
  <c r="I79" i="22"/>
  <c r="I80" i="22"/>
  <c r="I81" i="22"/>
  <c r="I82" i="22"/>
  <c r="I83" i="22"/>
  <c r="I84" i="22"/>
  <c r="I85" i="22"/>
  <c r="I86" i="22"/>
  <c r="I87" i="22"/>
  <c r="I73" i="22"/>
  <c r="I41" i="22"/>
  <c r="I42" i="22"/>
  <c r="I43" i="22"/>
  <c r="I44" i="22"/>
  <c r="I45" i="22"/>
  <c r="I46" i="22"/>
  <c r="I47" i="22"/>
  <c r="I48" i="22"/>
  <c r="I49" i="22"/>
  <c r="I50" i="22"/>
  <c r="I51" i="22"/>
  <c r="I52" i="22"/>
  <c r="I53" i="22"/>
  <c r="I54" i="22"/>
  <c r="I60" i="22"/>
  <c r="I61" i="22"/>
  <c r="I62" i="22"/>
  <c r="I40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11" i="22"/>
  <c r="J24" i="13" l="1"/>
  <c r="I24" i="13"/>
  <c r="K24" i="13" s="1"/>
  <c r="G24" i="13"/>
  <c r="F24" i="13"/>
  <c r="D24" i="13"/>
  <c r="C24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9" i="13"/>
  <c r="H24" i="13" l="1"/>
  <c r="E24" i="13"/>
  <c r="H24" i="6" l="1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10" i="6"/>
  <c r="P25" i="5"/>
  <c r="AQ22" i="21" l="1"/>
  <c r="AQ23" i="21"/>
  <c r="AQ24" i="21"/>
  <c r="AQ25" i="21"/>
  <c r="AQ26" i="21"/>
  <c r="AQ27" i="21"/>
  <c r="AQ28" i="21"/>
  <c r="AQ29" i="21"/>
  <c r="AQ30" i="21"/>
  <c r="AQ31" i="21"/>
  <c r="AQ32" i="21"/>
  <c r="AQ33" i="21"/>
  <c r="AQ34" i="21"/>
  <c r="AQ35" i="21"/>
  <c r="AQ21" i="21"/>
  <c r="AR21" i="21" s="1"/>
  <c r="Q11" i="5" l="1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31" i="5"/>
  <c r="Q32" i="5"/>
  <c r="Q33" i="5"/>
  <c r="Q25" i="5" l="1"/>
  <c r="H24" i="5" l="1"/>
  <c r="H12" i="5"/>
  <c r="H13" i="5"/>
  <c r="H14" i="5"/>
  <c r="H15" i="5"/>
  <c r="H16" i="5"/>
  <c r="H17" i="5"/>
  <c r="H18" i="5"/>
  <c r="H19" i="5"/>
  <c r="H20" i="5"/>
  <c r="H21" i="5"/>
  <c r="H22" i="5"/>
  <c r="H23" i="5"/>
  <c r="H11" i="5"/>
  <c r="AQ36" i="21" l="1"/>
  <c r="J88" i="22" l="1"/>
  <c r="H88" i="22"/>
  <c r="G88" i="22"/>
  <c r="F88" i="22"/>
  <c r="E88" i="22"/>
  <c r="D88" i="22"/>
  <c r="C88" i="22"/>
  <c r="J55" i="22"/>
  <c r="H55" i="22"/>
  <c r="G55" i="22"/>
  <c r="F55" i="22"/>
  <c r="E55" i="22"/>
  <c r="D55" i="22"/>
  <c r="C55" i="22"/>
  <c r="J26" i="22"/>
  <c r="H26" i="22"/>
  <c r="G26" i="22"/>
  <c r="F26" i="22"/>
  <c r="E26" i="22"/>
  <c r="D26" i="22"/>
  <c r="I26" i="22" s="1"/>
  <c r="C26" i="22"/>
  <c r="I88" i="22" l="1"/>
  <c r="I55" i="22"/>
  <c r="D23" i="12"/>
  <c r="F23" i="12"/>
  <c r="G23" i="12"/>
  <c r="H23" i="12"/>
  <c r="C23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8" i="12"/>
  <c r="E23" i="12" l="1"/>
  <c r="AR22" i="21"/>
  <c r="AR23" i="21"/>
  <c r="AR24" i="21"/>
  <c r="AR25" i="21"/>
  <c r="AR26" i="21"/>
  <c r="AR27" i="21"/>
  <c r="AR28" i="21"/>
  <c r="AR29" i="21"/>
  <c r="AR30" i="21"/>
  <c r="AR31" i="21"/>
  <c r="AR32" i="21"/>
  <c r="AR33" i="21"/>
  <c r="AR34" i="21"/>
  <c r="AR35" i="21"/>
  <c r="P149" i="21"/>
  <c r="O149" i="21"/>
  <c r="N149" i="21"/>
  <c r="M149" i="21"/>
  <c r="L149" i="21"/>
  <c r="K149" i="21"/>
  <c r="J149" i="21"/>
  <c r="I149" i="21"/>
  <c r="H149" i="21"/>
  <c r="G149" i="21"/>
  <c r="F149" i="21"/>
  <c r="E149" i="21"/>
  <c r="D149" i="21"/>
  <c r="C149" i="21"/>
  <c r="P121" i="21"/>
  <c r="O121" i="21"/>
  <c r="N121" i="21"/>
  <c r="M121" i="21"/>
  <c r="L121" i="21"/>
  <c r="K121" i="21"/>
  <c r="J121" i="21"/>
  <c r="I121" i="21"/>
  <c r="H121" i="21"/>
  <c r="G121" i="21"/>
  <c r="F121" i="21"/>
  <c r="E121" i="21"/>
  <c r="D121" i="21"/>
  <c r="C121" i="21"/>
  <c r="P92" i="21"/>
  <c r="O92" i="21"/>
  <c r="N92" i="21"/>
  <c r="M92" i="21"/>
  <c r="L92" i="21"/>
  <c r="K92" i="21"/>
  <c r="J92" i="21"/>
  <c r="I92" i="21"/>
  <c r="H92" i="21"/>
  <c r="G92" i="21"/>
  <c r="F92" i="21"/>
  <c r="E92" i="21"/>
  <c r="D92" i="21"/>
  <c r="C92" i="21"/>
  <c r="D64" i="21"/>
  <c r="E64" i="21"/>
  <c r="F64" i="21"/>
  <c r="G64" i="21"/>
  <c r="H64" i="21"/>
  <c r="I64" i="21"/>
  <c r="J64" i="21"/>
  <c r="K64" i="21"/>
  <c r="L64" i="21"/>
  <c r="M64" i="21"/>
  <c r="N64" i="21"/>
  <c r="O64" i="21"/>
  <c r="P64" i="21"/>
  <c r="Q64" i="21"/>
  <c r="R64" i="21"/>
  <c r="C64" i="21"/>
  <c r="Z36" i="21"/>
  <c r="AA36" i="21"/>
  <c r="AB36" i="21"/>
  <c r="AC36" i="21"/>
  <c r="AD36" i="21"/>
  <c r="AE36" i="21"/>
  <c r="AF36" i="21"/>
  <c r="AG36" i="21"/>
  <c r="AH36" i="21"/>
  <c r="AI36" i="21"/>
  <c r="AJ36" i="21"/>
  <c r="AK36" i="21"/>
  <c r="AL36" i="21"/>
  <c r="AM36" i="21"/>
  <c r="AN36" i="21"/>
  <c r="AO36" i="21"/>
  <c r="Y36" i="21"/>
  <c r="P133" i="21"/>
  <c r="M133" i="21"/>
  <c r="L133" i="21"/>
  <c r="I133" i="21"/>
  <c r="F133" i="21"/>
  <c r="D133" i="21"/>
  <c r="C133" i="21"/>
  <c r="P105" i="21"/>
  <c r="M105" i="21"/>
  <c r="L105" i="21"/>
  <c r="I105" i="21"/>
  <c r="F105" i="21"/>
  <c r="D105" i="21"/>
  <c r="C105" i="21"/>
  <c r="P76" i="21"/>
  <c r="M76" i="21"/>
  <c r="L76" i="21"/>
  <c r="I76" i="21"/>
  <c r="F76" i="21"/>
  <c r="D76" i="21"/>
  <c r="C76" i="21"/>
  <c r="P48" i="21"/>
  <c r="M48" i="21"/>
  <c r="L48" i="21"/>
  <c r="I48" i="21"/>
  <c r="F48" i="21"/>
  <c r="C48" i="21"/>
  <c r="D48" i="21"/>
  <c r="P35" i="21"/>
  <c r="O35" i="21"/>
  <c r="N35" i="21"/>
  <c r="M35" i="21"/>
  <c r="L35" i="21"/>
  <c r="K35" i="21"/>
  <c r="J35" i="21"/>
  <c r="I35" i="21"/>
  <c r="H35" i="21"/>
  <c r="G35" i="21"/>
  <c r="F35" i="21"/>
  <c r="E35" i="21"/>
  <c r="D35" i="21"/>
  <c r="C35" i="21"/>
  <c r="P34" i="21"/>
  <c r="O34" i="21"/>
  <c r="N34" i="21"/>
  <c r="M34" i="21"/>
  <c r="L34" i="21"/>
  <c r="K34" i="21"/>
  <c r="J34" i="21"/>
  <c r="I34" i="21"/>
  <c r="H34" i="21"/>
  <c r="G34" i="21"/>
  <c r="F34" i="21"/>
  <c r="E34" i="21"/>
  <c r="D34" i="21"/>
  <c r="C34" i="21"/>
  <c r="P33" i="21"/>
  <c r="O33" i="21"/>
  <c r="N33" i="21"/>
  <c r="M33" i="21"/>
  <c r="L33" i="21"/>
  <c r="K33" i="21"/>
  <c r="J33" i="21"/>
  <c r="I33" i="21"/>
  <c r="H33" i="21"/>
  <c r="G33" i="21"/>
  <c r="F33" i="21"/>
  <c r="E33" i="21"/>
  <c r="D33" i="21"/>
  <c r="C33" i="21"/>
  <c r="P32" i="21"/>
  <c r="O32" i="21"/>
  <c r="N32" i="21"/>
  <c r="M32" i="21"/>
  <c r="L32" i="21"/>
  <c r="K32" i="21"/>
  <c r="J32" i="21"/>
  <c r="I32" i="21"/>
  <c r="H32" i="21"/>
  <c r="G32" i="21"/>
  <c r="F32" i="21"/>
  <c r="E32" i="21"/>
  <c r="D32" i="21"/>
  <c r="C32" i="21"/>
  <c r="P31" i="21"/>
  <c r="O31" i="21"/>
  <c r="N31" i="21"/>
  <c r="M31" i="21"/>
  <c r="L31" i="21"/>
  <c r="K31" i="21"/>
  <c r="J31" i="21"/>
  <c r="I31" i="21"/>
  <c r="H31" i="21"/>
  <c r="G31" i="21"/>
  <c r="F31" i="21"/>
  <c r="E31" i="21"/>
  <c r="D31" i="21"/>
  <c r="C31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D30" i="21"/>
  <c r="C30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D29" i="21"/>
  <c r="C29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P27" i="21"/>
  <c r="O27" i="21"/>
  <c r="N27" i="21"/>
  <c r="M27" i="21"/>
  <c r="L27" i="21"/>
  <c r="K27" i="21"/>
  <c r="J27" i="21"/>
  <c r="I27" i="21"/>
  <c r="H27" i="21"/>
  <c r="G27" i="21"/>
  <c r="F27" i="21"/>
  <c r="E27" i="21"/>
  <c r="D27" i="21"/>
  <c r="C27" i="21"/>
  <c r="P26" i="21"/>
  <c r="O26" i="21"/>
  <c r="N26" i="21"/>
  <c r="M26" i="21"/>
  <c r="L26" i="21"/>
  <c r="K26" i="21"/>
  <c r="J26" i="21"/>
  <c r="I26" i="21"/>
  <c r="H26" i="21"/>
  <c r="G26" i="21"/>
  <c r="F26" i="21"/>
  <c r="E26" i="21"/>
  <c r="D26" i="21"/>
  <c r="C26" i="21"/>
  <c r="P25" i="21"/>
  <c r="O25" i="21"/>
  <c r="N25" i="21"/>
  <c r="M25" i="21"/>
  <c r="L25" i="21"/>
  <c r="K25" i="21"/>
  <c r="J25" i="21"/>
  <c r="I25" i="21"/>
  <c r="H25" i="21"/>
  <c r="G25" i="21"/>
  <c r="F25" i="21"/>
  <c r="E25" i="21"/>
  <c r="D25" i="21"/>
  <c r="C25" i="21"/>
  <c r="P24" i="21"/>
  <c r="O24" i="21"/>
  <c r="N24" i="21"/>
  <c r="M24" i="21"/>
  <c r="L24" i="21"/>
  <c r="K24" i="21"/>
  <c r="J24" i="21"/>
  <c r="I24" i="21"/>
  <c r="H24" i="21"/>
  <c r="G24" i="21"/>
  <c r="F24" i="21"/>
  <c r="E24" i="21"/>
  <c r="D24" i="21"/>
  <c r="C24" i="21"/>
  <c r="P23" i="21"/>
  <c r="O23" i="21"/>
  <c r="N23" i="21"/>
  <c r="M23" i="21"/>
  <c r="L23" i="21"/>
  <c r="K23" i="21"/>
  <c r="J23" i="21"/>
  <c r="I23" i="21"/>
  <c r="H23" i="21"/>
  <c r="G23" i="21"/>
  <c r="F23" i="21"/>
  <c r="E23" i="21"/>
  <c r="D23" i="21"/>
  <c r="C23" i="21"/>
  <c r="P22" i="21"/>
  <c r="O22" i="21"/>
  <c r="N22" i="21"/>
  <c r="M22" i="21"/>
  <c r="L22" i="21"/>
  <c r="K22" i="21"/>
  <c r="J22" i="21"/>
  <c r="I22" i="21"/>
  <c r="H22" i="21"/>
  <c r="G22" i="21"/>
  <c r="F22" i="21"/>
  <c r="E22" i="21"/>
  <c r="D22" i="21"/>
  <c r="C22" i="21"/>
  <c r="P21" i="21"/>
  <c r="O21" i="21"/>
  <c r="O36" i="21" s="1"/>
  <c r="N21" i="21"/>
  <c r="N36" i="21" s="1"/>
  <c r="M21" i="21"/>
  <c r="L21" i="21"/>
  <c r="K21" i="21"/>
  <c r="K36" i="21" s="1"/>
  <c r="J21" i="21"/>
  <c r="J36" i="21" s="1"/>
  <c r="I21" i="21"/>
  <c r="H21" i="21"/>
  <c r="H36" i="21" s="1"/>
  <c r="G21" i="21"/>
  <c r="G36" i="21" s="1"/>
  <c r="F21" i="21"/>
  <c r="E21" i="21"/>
  <c r="E36" i="21" s="1"/>
  <c r="D21" i="21"/>
  <c r="C21" i="21"/>
  <c r="AR36" i="21" l="1"/>
  <c r="L36" i="21"/>
  <c r="P36" i="21"/>
  <c r="D36" i="21"/>
  <c r="F36" i="21"/>
  <c r="I36" i="21"/>
  <c r="M36" i="21"/>
  <c r="C36" i="21"/>
  <c r="C22" i="3"/>
  <c r="G7" i="3"/>
  <c r="E25" i="4" l="1"/>
  <c r="G25" i="4"/>
  <c r="H25" i="4"/>
  <c r="I25" i="4"/>
  <c r="D25" i="4"/>
  <c r="F24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10" i="4"/>
  <c r="E7" i="3"/>
  <c r="E8" i="3"/>
  <c r="G8" i="3"/>
  <c r="O25" i="4" l="1"/>
  <c r="F25" i="4"/>
  <c r="R25" i="5" l="1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G25" i="6" l="1"/>
  <c r="F25" i="6"/>
  <c r="D25" i="6"/>
  <c r="C25" i="6"/>
  <c r="H25" i="6" l="1"/>
  <c r="E25" i="6"/>
  <c r="O24" i="4" l="1"/>
  <c r="O23" i="4"/>
  <c r="O22" i="4"/>
  <c r="O20" i="4"/>
  <c r="O19" i="4"/>
  <c r="O18" i="4"/>
  <c r="O16" i="4"/>
  <c r="O15" i="4"/>
  <c r="O14" i="4"/>
  <c r="O12" i="4"/>
  <c r="O11" i="4"/>
  <c r="O10" i="4"/>
  <c r="M25" i="4" l="1"/>
  <c r="O13" i="4"/>
  <c r="O17" i="4"/>
  <c r="O21" i="4"/>
  <c r="N25" i="4"/>
  <c r="K25" i="4"/>
  <c r="L25" i="4" l="1"/>
  <c r="J25" i="4"/>
  <c r="I22" i="3"/>
  <c r="K22" i="3"/>
  <c r="D22" i="3"/>
  <c r="A3" i="6"/>
  <c r="O25" i="5"/>
  <c r="N25" i="5"/>
  <c r="M25" i="5"/>
  <c r="L25" i="5"/>
  <c r="G25" i="5"/>
  <c r="F25" i="5"/>
  <c r="E25" i="5"/>
  <c r="D25" i="5"/>
  <c r="C25" i="5"/>
  <c r="A4" i="5"/>
  <c r="A3" i="5"/>
  <c r="A5" i="4"/>
  <c r="H22" i="3"/>
  <c r="F22" i="3"/>
  <c r="G21" i="3"/>
  <c r="E21" i="3"/>
  <c r="G20" i="3"/>
  <c r="E20" i="3"/>
  <c r="G19" i="3"/>
  <c r="E19" i="3"/>
  <c r="G18" i="3"/>
  <c r="E18" i="3"/>
  <c r="G17" i="3"/>
  <c r="E17" i="3"/>
  <c r="G16" i="3"/>
  <c r="E16" i="3"/>
  <c r="G15" i="3"/>
  <c r="E15" i="3"/>
  <c r="G14" i="3"/>
  <c r="E14" i="3"/>
  <c r="G13" i="3"/>
  <c r="E13" i="3"/>
  <c r="G12" i="3"/>
  <c r="E12" i="3"/>
  <c r="G11" i="3"/>
  <c r="E11" i="3"/>
  <c r="G10" i="3"/>
  <c r="E10" i="3"/>
  <c r="G9" i="3"/>
  <c r="E9" i="3"/>
  <c r="A3" i="3"/>
  <c r="G22" i="3" l="1"/>
  <c r="H25" i="5"/>
  <c r="J22" i="3"/>
  <c r="E22" i="3"/>
</calcChain>
</file>

<file path=xl/comments1.xml><?xml version="1.0" encoding="utf-8"?>
<comments xmlns="http://schemas.openxmlformats.org/spreadsheetml/2006/main">
  <authors>
    <author>Svein Opøien</author>
    <author>sveinopo</author>
  </authors>
  <commentList>
    <comment ref="E7" authorId="0" shape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7" authorId="1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J7" authorId="0" shape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2.xml><?xml version="1.0" encoding="utf-8"?>
<comments xmlns="http://schemas.openxmlformats.org/spreadsheetml/2006/main">
  <authors>
    <author>sveinopo</author>
  </authors>
  <commentList>
    <comment ref="A19" authorId="0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sumfrmel</t>
        </r>
      </text>
    </comment>
  </commentList>
</comments>
</file>

<file path=xl/comments3.xml><?xml version="1.0" encoding="utf-8"?>
<comments xmlns="http://schemas.openxmlformats.org/spreadsheetml/2006/main">
  <authors>
    <author>sveinopo</author>
  </authors>
  <commentList>
    <comment ref="E8" authorId="0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</commentList>
</comments>
</file>

<file path=xl/sharedStrings.xml><?xml version="1.0" encoding="utf-8"?>
<sst xmlns="http://schemas.openxmlformats.org/spreadsheetml/2006/main" count="728" uniqueCount="173">
  <si>
    <t>Dette arket inneholder:</t>
  </si>
  <si>
    <t>Tabell 2 - 2 - Meldinger i barnevernet i perioden 01.01. -31.12</t>
  </si>
  <si>
    <t>Nr.</t>
  </si>
  <si>
    <t>Navn</t>
  </si>
  <si>
    <t>Antall meldinger mottatt i perioden</t>
  </si>
  <si>
    <t>Antall ubehandlede meldinger pr 31.12.</t>
  </si>
  <si>
    <t>SUM meldinger</t>
  </si>
  <si>
    <t>Antall henlagte meldinger i perioden</t>
  </si>
  <si>
    <t>Henlagte i % av sum meldinger i perioden</t>
  </si>
  <si>
    <t>Antall opprettede undersøkelses-saker i perioden</t>
  </si>
  <si>
    <t>Antall ubehandlede meldinger ved periodens utløp</t>
  </si>
  <si>
    <t>Kontroll-sum</t>
  </si>
  <si>
    <t>Antall barn omfattet av meldingene</t>
  </si>
  <si>
    <t>Bydel Gamle Oslo</t>
  </si>
  <si>
    <t>Bydel Grünerløkka</t>
  </si>
  <si>
    <t>Bydel Sagene</t>
  </si>
  <si>
    <t>Bydel St. Hanshaugen</t>
  </si>
  <si>
    <t>Bydel Frogner</t>
  </si>
  <si>
    <t>Bydel Ullern</t>
  </si>
  <si>
    <t>Bydel Vestre Aker</t>
  </si>
  <si>
    <t>Bydel Nordre Aker</t>
  </si>
  <si>
    <t>Bydel Bjerke</t>
  </si>
  <si>
    <t>Bydel Grorud</t>
  </si>
  <si>
    <t>Bydel Stovner</t>
  </si>
  <si>
    <t>Bydel Alna</t>
  </si>
  <si>
    <t>Bydel Østensjø</t>
  </si>
  <si>
    <t>Bydel Nordstrand</t>
  </si>
  <si>
    <t>Bydel Søndre Nordstrand</t>
  </si>
  <si>
    <t>SUM 2021</t>
  </si>
  <si>
    <t>SUM 2020</t>
  </si>
  <si>
    <t>SUM 2019</t>
  </si>
  <si>
    <t>SUM 2018</t>
  </si>
  <si>
    <t>SUM 2017</t>
  </si>
  <si>
    <t>SUM 2016</t>
  </si>
  <si>
    <t>SUM 2015</t>
  </si>
  <si>
    <t>SUM 2014</t>
  </si>
  <si>
    <t>SUM 2013</t>
  </si>
  <si>
    <t xml:space="preserve"> </t>
  </si>
  <si>
    <t>SUM 2. tertial 2010</t>
  </si>
  <si>
    <t>SUM 1. tertial 2010</t>
  </si>
  <si>
    <t>Tabell 2 - 3 - B - Undersøkelsessaker i barnevernet i perioden 01.01. - 31.12.</t>
  </si>
  <si>
    <t>1. Underss. opprettet i periode</t>
  </si>
  <si>
    <t>2. Underss. overført fra tidligere periode:</t>
  </si>
  <si>
    <t xml:space="preserve">3. Sum underss  </t>
  </si>
  <si>
    <t>7. Sum underss. avsl. med vedtak</t>
  </si>
  <si>
    <t>13. Sum avsl. unders. uten tiltak:</t>
  </si>
  <si>
    <t>- hvor mange av de avsl. sakene mere enn 3 mnd:</t>
  </si>
  <si>
    <t>Andel avsluttede under.søk-saker innen 3 mnd.   2)</t>
  </si>
  <si>
    <t>- hvor mange av de avsl. sakene mere enn 6 mnd:</t>
  </si>
  <si>
    <t>Andel avsluttede under.søk-saker innen 6 mnd.   2)</t>
  </si>
  <si>
    <t>16. Sum ikke-av-sluttede saker:</t>
  </si>
  <si>
    <t>18. Barn omfattet av unders.:</t>
  </si>
  <si>
    <t>Andel undersøkelser avsluttet med vedtak om tiltak</t>
  </si>
  <si>
    <r>
      <t>Tabell 2-4-1 - A1 - Barn og unge med tiltak i barnever</t>
    </r>
    <r>
      <rPr>
        <b/>
        <sz val="10"/>
        <rFont val="Arial"/>
        <family val="2"/>
      </rPr>
      <t>net pr. 31.12.</t>
    </r>
  </si>
  <si>
    <t>Tabell 2-4-1 - A2 - Barn og unge med tiltak i barnevernet i perioden 01.01 - 31.12.</t>
  </si>
  <si>
    <t>1. Antall barn og unge med tiltak som ikke er plasserings-tiltak</t>
  </si>
  <si>
    <t>herav i alderen 0 - 17 år</t>
  </si>
  <si>
    <t>2. Antall barn og unge med plasserings-tiltak</t>
  </si>
  <si>
    <t xml:space="preserve">Antall akutt-plassert </t>
  </si>
  <si>
    <t>SUM barn og unge med tiltak</t>
  </si>
  <si>
    <t xml:space="preserve"> Antall akutt-plassert </t>
  </si>
  <si>
    <t xml:space="preserve">Herav antall barn som har hatt både tiltak i hjemmet og plasserings-tiltak </t>
  </si>
  <si>
    <t>SUM pr 31.12.2021</t>
  </si>
  <si>
    <t>SUM pr 31.12.2020</t>
  </si>
  <si>
    <t>SUM pr 31.12.2019</t>
  </si>
  <si>
    <t>SUM pr 31.12.2018</t>
  </si>
  <si>
    <t>SUM pr 31.12.2017</t>
  </si>
  <si>
    <t>SUM pr 31.12.2016</t>
  </si>
  <si>
    <t>SUM pr 31.12.2015</t>
  </si>
  <si>
    <t>SUM pr 31.12.2014</t>
  </si>
  <si>
    <t>SUM pr 31.12.2013</t>
  </si>
  <si>
    <t>xxxx</t>
  </si>
  <si>
    <t>Tabell 2-4-1 - B1 - Barn med hjelpetiltak og omsorgstiltak, med gyldige planer ved periodeslutt pr. 31.12.</t>
  </si>
  <si>
    <t>Antall barn i hjelpetiltak totalt</t>
  </si>
  <si>
    <t>herav barn med gyldig tiltaksplan</t>
  </si>
  <si>
    <t>Andel barn med hjelpetiltak som har tiltaksplan</t>
  </si>
  <si>
    <t>Antall barn under omsorg totalt</t>
  </si>
  <si>
    <t>herav barn med gyldig omsorgsplan</t>
  </si>
  <si>
    <t>Andel barn under omsorg som har omsorgsplan</t>
  </si>
  <si>
    <t xml:space="preserve">      </t>
  </si>
  <si>
    <t>SUM pr 31.12. 2013</t>
  </si>
  <si>
    <t>Kun årsstatistikk</t>
  </si>
  <si>
    <t xml:space="preserve">Tabell 2-4-2 - A1 - Barn under tiltak i barnevernet etter alder og type tiltak  - sum alle aldre - pr. 31.12  </t>
  </si>
  <si>
    <t xml:space="preserve">Tabell 2-4-2 - A2 - Barn under tiltak i barnevernet etter alder og type tiltak  - 0 - 5 år - pr. 31.12  </t>
  </si>
  <si>
    <t xml:space="preserve">Tabell 2-4-2 - A3 - Barn under tiltak i barnevernet etter alder og type tiltak  - 6 - 12 år - pr. 31.12  </t>
  </si>
  <si>
    <t xml:space="preserve">Tabell 2-4-2 - A4 - Barn under tiltak i barnevernet etter alder og type tiltak  - 13 - 17 år - pr. 31.12  </t>
  </si>
  <si>
    <t xml:space="preserve">Tabell 2-4-2 - A5 - Barn under tiltak i barnevernet etter alder og type tiltak  - ≥ 18 år - pr. 31.12  </t>
  </si>
  <si>
    <t xml:space="preserve">Tabell 2-4-2 - B1 - Barn under tiltak i barnevernet etter alder og type tiltak  - sum alle aldre - i perioden 01.01 - 31.12  </t>
  </si>
  <si>
    <t>Kontroll:</t>
  </si>
  <si>
    <t xml:space="preserve">Tabell 2-4-2 - A1 - Barn med tiltak i barnevernet etter alder og type tiltak  - sum alle aldre - pr. 31.12  </t>
  </si>
  <si>
    <t xml:space="preserve">Tabell 2-4-2 - B1 - Barn med tiltak i barnevernet etter alder og type tiltak  - sum alle aldre - i perioden 01.01 - 31.12  </t>
  </si>
  <si>
    <t>Tab 2-4-2</t>
  </si>
  <si>
    <t>Barn med tiltak i barne-vernet i alt</t>
  </si>
  <si>
    <t>Av disse med tiltak som ikke er plasserings-tiltak</t>
  </si>
  <si>
    <t>Herav inn-vandrer-barn</t>
  </si>
  <si>
    <t>Antall barn i foster-hjem</t>
  </si>
  <si>
    <t>Antall oppholds-døgn i foster-hjem totalt</t>
  </si>
  <si>
    <t>Antall barn i familie-hjem</t>
  </si>
  <si>
    <t>Antall oppholds-døgn i for-sterket foster-hjem totalt</t>
  </si>
  <si>
    <t>Antall barn i beredskaps-hjem</t>
  </si>
  <si>
    <t>Antall barn i inst-itusjon</t>
  </si>
  <si>
    <t>Antall oppholds-døgn i institusjon totalt</t>
  </si>
  <si>
    <t>Antall barn i hybel o.a.</t>
  </si>
  <si>
    <t>Antall opp-holds-døgn i hybel o.a.  totalt</t>
  </si>
  <si>
    <t>Konsistensjekk- tab 2-4-1 vs- 2-4-2</t>
  </si>
  <si>
    <t>Antall oppholds-døgn i familiehjem totalt</t>
  </si>
  <si>
    <t>Antall oppholdsdøgn i bered-skaps-hjem totalt</t>
  </si>
  <si>
    <t>SUM barn og unge under tiltak</t>
  </si>
  <si>
    <t>avvik</t>
  </si>
  <si>
    <t>xxxx  1)</t>
  </si>
  <si>
    <t>Kilde: Bydelsstatistikk</t>
  </si>
  <si>
    <t xml:space="preserve">Tabell 2-4-2 - A2 - Barn med tiltak i barnevernet etter alder og type tiltak  - 0 - 5 år - pr. 31.12  </t>
  </si>
  <si>
    <t xml:space="preserve"> -</t>
  </si>
  <si>
    <t xml:space="preserve">Tabell 2-4-2 - A3 - Barn med tiltak i barnevernet etter alder og type tiltak  - 6 - 12 år - pr. 31.12  </t>
  </si>
  <si>
    <t xml:space="preserve">Tabell 2-4-2 - A4 - Barn med tiltak i barnevernet etter alder og type tiltak  - 13 - 17 år - pr. 31.12  </t>
  </si>
  <si>
    <t xml:space="preserve">Tabell 2-4-2 - A5 - Barn med tiltak i barnevernet etter alder og type tiltak  - ≥ 18 år - pr. 31.12  </t>
  </si>
  <si>
    <t>Tabell 2-4-3 - Barn i fosterhjem som bydelen har plasseringsansvaret for i perioden 1.1 -31-12</t>
  </si>
  <si>
    <t>Antall fosterbarn &lt; 18 år</t>
  </si>
  <si>
    <t>Antall fosterbarn 18 år og over</t>
  </si>
  <si>
    <t>Sum plasserte fosterbarn</t>
  </si>
  <si>
    <t>Ant. barn &lt; 18 år m/oppfylt krav om 4 tilsynsbesøk pr. år</t>
  </si>
  <si>
    <t>Ant. barn &lt; 18 år - ikke oppfylt krav om 4 tilsyns-besøk pr. år</t>
  </si>
  <si>
    <t>Herav med ingen tilsyns-besøk</t>
  </si>
  <si>
    <t>Tabell 2 -5 - Tilsyns- og oppfølgingsbesøk for barn 0 - 17 år i fosterhjem i perioden 01.01 - 31.12.</t>
  </si>
  <si>
    <r>
      <t xml:space="preserve">Antall fosterbarn plassert av </t>
    </r>
    <r>
      <rPr>
        <u/>
        <sz val="11"/>
        <color rgb="FF000000"/>
        <rFont val="Arial"/>
        <family val="2"/>
      </rPr>
      <t>bydelens</t>
    </r>
    <r>
      <rPr>
        <sz val="11"/>
        <color rgb="FF000000"/>
        <rFont val="Arial"/>
        <family val="2"/>
      </rPr>
      <t xml:space="preserve"> barnevern</t>
    </r>
  </si>
  <si>
    <r>
      <t xml:space="preserve">Sum tilsyns-besøk for disse (bydelens </t>
    </r>
    <r>
      <rPr>
        <u/>
        <sz val="11"/>
        <color rgb="FF000000"/>
        <rFont val="Arial"/>
        <family val="2"/>
      </rPr>
      <t>plasserings-ansvar)</t>
    </r>
    <r>
      <rPr>
        <sz val="11"/>
        <color rgb="FF000000"/>
        <rFont val="Arial"/>
        <family val="2"/>
      </rPr>
      <t xml:space="preserve">   </t>
    </r>
  </si>
  <si>
    <t>Gjennom-snittlig antall tilsyns-besøk pr. barn plassert av bydelens barnevern</t>
  </si>
  <si>
    <r>
      <t xml:space="preserve">Antall fosterbarn plassert i bydelen av </t>
    </r>
    <r>
      <rPr>
        <u/>
        <sz val="11"/>
        <color rgb="FF000000"/>
        <rFont val="Arial"/>
        <family val="2"/>
      </rPr>
      <t>andre bydelers/-kommuners</t>
    </r>
    <r>
      <rPr>
        <sz val="11"/>
        <color rgb="FF000000"/>
        <rFont val="Arial"/>
        <family val="2"/>
      </rPr>
      <t xml:space="preserve"> barnevern</t>
    </r>
  </si>
  <si>
    <r>
      <t xml:space="preserve">Sum tilsyns-besøk for disse (bydelens </t>
    </r>
    <r>
      <rPr>
        <u/>
        <sz val="11"/>
        <color rgb="FF000000"/>
        <rFont val="Arial"/>
        <family val="2"/>
      </rPr>
      <t>tilsyns-ansvar)</t>
    </r>
    <r>
      <rPr>
        <sz val="11"/>
        <color rgb="FF000000"/>
        <rFont val="Arial"/>
        <family val="2"/>
      </rPr>
      <t xml:space="preserve">    </t>
    </r>
  </si>
  <si>
    <t>Gj.snittlig antall tilsyns-besøk pr. barn plassert av andre  barnevern</t>
  </si>
  <si>
    <r>
      <t xml:space="preserve">Sum </t>
    </r>
    <r>
      <rPr>
        <u/>
        <sz val="11"/>
        <color rgb="FF000000"/>
        <rFont val="Arial"/>
        <family val="2"/>
      </rPr>
      <t>oppfølgings-</t>
    </r>
    <r>
      <rPr>
        <sz val="11"/>
        <color rgb="FF000000"/>
        <rFont val="Arial"/>
        <family val="2"/>
      </rPr>
      <t xml:space="preserve">besøk for disse </t>
    </r>
  </si>
  <si>
    <t xml:space="preserve">Gj.snittlig antall oppfølgings-besøk pr. barn </t>
  </si>
  <si>
    <t>Tabell 2 - 6 - A - Saker behandlet av Fylkesnemnda i løpet av året</t>
  </si>
  <si>
    <t>Tabell 2 - 6 - B - Saker behandlet av Tingretten  i perioden 1.1 - 31.12</t>
  </si>
  <si>
    <t>Tabell 2 - 6 - C - Saker behandlet av Lagmannsretten i perioden 1.1 - 31.12</t>
  </si>
  <si>
    <t>Herav saker hvor vedtaket inkluderer bruk av tvang</t>
  </si>
  <si>
    <t>Totalt antall saker behandlet</t>
  </si>
  <si>
    <t>Pålegg om hjelpe-tiltak etter § 4.4</t>
  </si>
  <si>
    <t>Forbud mot flytting etter § 4.8</t>
  </si>
  <si>
    <t>Omsorgs-overtakelse etter §§ 4.8 og 4.12</t>
  </si>
  <si>
    <t>Fratakelse av foreldreansvar etter § 4.20</t>
  </si>
  <si>
    <t>Tiltak for barn med adferds-vansker etter § 4.24</t>
  </si>
  <si>
    <t>Sum antall saker med bruk av tvang</t>
  </si>
  <si>
    <t>Sum antall barn omfattet av sakene</t>
  </si>
  <si>
    <t>Kriteriebefolkningen i bydelene etter alder per 1.1.2022</t>
  </si>
  <si>
    <t> </t>
  </si>
  <si>
    <t>Justert befolkning i aldersgruppene 67 år og over</t>
  </si>
  <si>
    <t>Alder</t>
  </si>
  <si>
    <t>Alder i alt</t>
  </si>
  <si>
    <t>0 år</t>
  </si>
  <si>
    <t>1-2 år</t>
  </si>
  <si>
    <t>3-5 år</t>
  </si>
  <si>
    <t>6-9 år</t>
  </si>
  <si>
    <t>10-12 år</t>
  </si>
  <si>
    <t>13-15 år</t>
  </si>
  <si>
    <t>16-17 år</t>
  </si>
  <si>
    <t>18-19 år</t>
  </si>
  <si>
    <t>20-22 år</t>
  </si>
  <si>
    <t>23-24 år</t>
  </si>
  <si>
    <t>25-29 år</t>
  </si>
  <si>
    <t>30-39 år</t>
  </si>
  <si>
    <t>40-49 år</t>
  </si>
  <si>
    <t>50-66 år</t>
  </si>
  <si>
    <t>67-74 år</t>
  </si>
  <si>
    <t>75-79 år</t>
  </si>
  <si>
    <t>80-84 år</t>
  </si>
  <si>
    <t>85-89 år</t>
  </si>
  <si>
    <t>90-94 år</t>
  </si>
  <si>
    <t>95+ år</t>
  </si>
  <si>
    <t>geografi</t>
  </si>
  <si>
    <t>Oslo i alt</t>
  </si>
  <si>
    <t>Bydel St.Hanshaugen</t>
  </si>
  <si>
    <t>Kilde: Oslo kommunes statistikkbank- Folkemengden etter administrativ bydel og alder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</si>
</sst>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 * #,##0.00_ ;_ * \-#,##0.00_ ;_ * &quot;-&quot;??_ ;_ @_ "/>
    <numFmt numFmtId="165" formatCode="0.0&quot; &quot;%"/>
    <numFmt numFmtId="166" formatCode="0&quot; &quot;%"/>
    <numFmt numFmtId="167" formatCode="#,##0;&quot;-&quot;#,##0"/>
    <numFmt numFmtId="168" formatCode="&quot; &quot;#,##0.00&quot; &quot;;&quot; (&quot;#,##0.00&quot;)&quot;;&quot; -&quot;00&quot; &quot;;&quot; &quot;@&quot; &quot;"/>
    <numFmt numFmtId="169" formatCode="&quot; &quot;#,##0&quot; &quot;;&quot; (&quot;#,##0&quot;)&quot;;&quot; -&quot;00&quot; &quot;;&quot; &quot;@&quot; &quot;"/>
    <numFmt numFmtId="170" formatCode="&quot; &quot;#,##0.0&quot; &quot;;&quot; (&quot;#,##0.0&quot;)&quot;;&quot; -&quot;00&quot; &quot;;&quot; &quot;@&quot; &quot;"/>
    <numFmt numFmtId="171" formatCode="_(* #,##0.00_);_(* \(#,##0.00\);_(* &quot;-&quot;??_);_(@_)"/>
    <numFmt numFmtId="172" formatCode="0%"/>
    <numFmt numFmtId="173" formatCode="0.0"/>
  </numFmts>
  <fonts count="34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0"/>
      <color rgb="FF00000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u/>
      <sz val="11"/>
      <color rgb="FF000000"/>
      <name val="Arial"/>
      <family val="2"/>
    </font>
    <font>
      <sz val="11"/>
      <color rgb="FFFF000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rgb="FF000000"/>
      </patternFill>
    </fill>
  </fills>
  <borders count="11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</borders>
  <cellStyleXfs count="225">
    <xf numFmtId="0" fontId="0" fillId="0" borderId="0"/>
    <xf numFmtId="168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 applyNumberFormat="0" applyFont="0" applyBorder="0" applyProtection="0"/>
    <xf numFmtId="166" fontId="5" fillId="0" borderId="0" applyFont="0" applyFill="0" applyBorder="0" applyAlignment="0" applyProtection="0"/>
    <xf numFmtId="0" fontId="6" fillId="0" borderId="0" applyNumberFormat="0" applyBorder="0" applyProtection="0"/>
    <xf numFmtId="167" fontId="5" fillId="0" borderId="0" applyFont="0" applyFill="0" applyBorder="0" applyAlignment="0" applyProtection="0"/>
    <xf numFmtId="0" fontId="4" fillId="0" borderId="0"/>
    <xf numFmtId="168" fontId="5" fillId="0" borderId="0" applyFont="0" applyFill="0" applyBorder="0" applyAlignment="0" applyProtection="0"/>
    <xf numFmtId="0" fontId="3" fillId="0" borderId="0"/>
    <xf numFmtId="0" fontId="14" fillId="0" borderId="0"/>
    <xf numFmtId="9" fontId="14" fillId="0" borderId="0" applyFont="0" applyFill="0" applyBorder="0" applyAlignment="0" applyProtection="0"/>
    <xf numFmtId="0" fontId="20" fillId="0" borderId="0"/>
    <xf numFmtId="171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2" fillId="0" borderId="0"/>
    <xf numFmtId="172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12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4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4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3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164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4" fillId="0" borderId="0"/>
    <xf numFmtId="9" fontId="1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6" fillId="0" borderId="0" applyNumberFormat="0" applyBorder="0" applyProtection="0"/>
    <xf numFmtId="164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4" fillId="0" borderId="0"/>
    <xf numFmtId="9" fontId="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2" fontId="12" fillId="0" borderId="0" applyFont="0" applyFill="0" applyBorder="0" applyAlignment="0" applyProtection="0"/>
  </cellStyleXfs>
  <cellXfs count="508">
    <xf numFmtId="0" fontId="0" fillId="0" borderId="0" xfId="0"/>
    <xf numFmtId="3" fontId="7" fillId="0" borderId="0" xfId="0" applyNumberFormat="1" applyFont="1"/>
    <xf numFmtId="3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3" fontId="8" fillId="0" borderId="2" xfId="0" applyNumberFormat="1" applyFont="1" applyBorder="1" applyAlignment="1">
      <alignment horizontal="center" wrapText="1"/>
    </xf>
    <xf numFmtId="3" fontId="8" fillId="0" borderId="4" xfId="0" applyNumberFormat="1" applyFont="1" applyBorder="1" applyAlignment="1">
      <alignment horizontal="center" wrapText="1"/>
    </xf>
    <xf numFmtId="3" fontId="7" fillId="0" borderId="6" xfId="0" applyNumberFormat="1" applyFont="1" applyBorder="1" applyAlignment="1">
      <alignment horizontal="center"/>
    </xf>
    <xf numFmtId="3" fontId="7" fillId="0" borderId="7" xfId="0" applyNumberFormat="1" applyFont="1" applyBorder="1" applyAlignment="1">
      <alignment wrapText="1"/>
    </xf>
    <xf numFmtId="3" fontId="7" fillId="0" borderId="8" xfId="0" applyNumberFormat="1" applyFont="1" applyBorder="1" applyAlignment="1">
      <alignment horizontal="center"/>
    </xf>
    <xf numFmtId="3" fontId="7" fillId="0" borderId="9" xfId="0" applyNumberFormat="1" applyFont="1" applyBorder="1" applyAlignment="1">
      <alignment wrapText="1"/>
    </xf>
    <xf numFmtId="3" fontId="7" fillId="0" borderId="10" xfId="0" applyNumberFormat="1" applyFont="1" applyBorder="1" applyAlignment="1">
      <alignment horizontal="center"/>
    </xf>
    <xf numFmtId="3" fontId="7" fillId="0" borderId="11" xfId="0" applyNumberFormat="1" applyFont="1" applyBorder="1" applyAlignment="1">
      <alignment wrapText="1"/>
    </xf>
    <xf numFmtId="3" fontId="8" fillId="0" borderId="0" xfId="0" applyNumberFormat="1" applyFont="1"/>
    <xf numFmtId="3" fontId="11" fillId="0" borderId="0" xfId="0" applyNumberFormat="1" applyFont="1" applyAlignment="1">
      <alignment horizontal="left" vertical="center"/>
    </xf>
    <xf numFmtId="3" fontId="8" fillId="0" borderId="3" xfId="0" applyNumberFormat="1" applyFont="1" applyBorder="1" applyAlignment="1">
      <alignment horizontal="center" wrapText="1"/>
    </xf>
    <xf numFmtId="3" fontId="8" fillId="0" borderId="18" xfId="0" applyNumberFormat="1" applyFont="1" applyBorder="1" applyAlignment="1">
      <alignment horizontal="center" wrapText="1"/>
    </xf>
    <xf numFmtId="0" fontId="14" fillId="0" borderId="0" xfId="0" applyFont="1"/>
    <xf numFmtId="3" fontId="7" fillId="0" borderId="32" xfId="0" applyNumberFormat="1" applyFont="1" applyBorder="1"/>
    <xf numFmtId="3" fontId="8" fillId="0" borderId="28" xfId="0" applyNumberFormat="1" applyFont="1" applyBorder="1" applyAlignment="1">
      <alignment horizontal="center"/>
    </xf>
    <xf numFmtId="3" fontId="7" fillId="0" borderId="31" xfId="0" applyNumberFormat="1" applyFont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5" fillId="0" borderId="21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wrapText="1"/>
    </xf>
    <xf numFmtId="0" fontId="16" fillId="0" borderId="8" xfId="0" applyFont="1" applyBorder="1" applyAlignment="1">
      <alignment horizontal="center"/>
    </xf>
    <xf numFmtId="0" fontId="16" fillId="0" borderId="9" xfId="0" applyFont="1" applyBorder="1" applyAlignment="1">
      <alignment wrapText="1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wrapText="1"/>
    </xf>
    <xf numFmtId="0" fontId="15" fillId="0" borderId="0" xfId="0" applyFont="1"/>
    <xf numFmtId="0" fontId="15" fillId="0" borderId="28" xfId="0" applyFont="1" applyBorder="1" applyAlignment="1">
      <alignment horizontal="center"/>
    </xf>
    <xf numFmtId="0" fontId="15" fillId="0" borderId="13" xfId="0" applyFont="1" applyBorder="1"/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wrapText="1"/>
    </xf>
    <xf numFmtId="0" fontId="16" fillId="3" borderId="0" xfId="0" applyFont="1" applyFill="1"/>
    <xf numFmtId="0" fontId="16" fillId="4" borderId="0" xfId="0" applyFont="1" applyFill="1"/>
    <xf numFmtId="2" fontId="16" fillId="0" borderId="0" xfId="0" applyNumberFormat="1" applyFont="1"/>
    <xf numFmtId="0" fontId="15" fillId="0" borderId="12" xfId="0" applyFont="1" applyBorder="1"/>
    <xf numFmtId="2" fontId="15" fillId="0" borderId="0" xfId="0" applyNumberFormat="1" applyFont="1"/>
    <xf numFmtId="0" fontId="15" fillId="0" borderId="1" xfId="0" applyFont="1" applyBorder="1"/>
    <xf numFmtId="0" fontId="16" fillId="0" borderId="31" xfId="0" applyFont="1" applyBorder="1" applyAlignment="1">
      <alignment horizontal="center"/>
    </xf>
    <xf numFmtId="170" fontId="16" fillId="0" borderId="32" xfId="1" applyNumberFormat="1" applyFont="1" applyBorder="1"/>
    <xf numFmtId="0" fontId="16" fillId="0" borderId="33" xfId="0" applyFont="1" applyBorder="1" applyAlignment="1">
      <alignment horizontal="center"/>
    </xf>
    <xf numFmtId="170" fontId="16" fillId="0" borderId="35" xfId="1" applyNumberFormat="1" applyFont="1" applyBorder="1"/>
    <xf numFmtId="0" fontId="19" fillId="0" borderId="0" xfId="0" applyFont="1" applyAlignment="1">
      <alignment horizontal="left"/>
    </xf>
    <xf numFmtId="0" fontId="15" fillId="0" borderId="14" xfId="0" applyFont="1" applyBorder="1"/>
    <xf numFmtId="0" fontId="15" fillId="0" borderId="24" xfId="0" applyFont="1" applyBorder="1"/>
    <xf numFmtId="165" fontId="15" fillId="0" borderId="24" xfId="2" applyNumberFormat="1" applyFont="1" applyBorder="1"/>
    <xf numFmtId="0" fontId="15" fillId="0" borderId="16" xfId="0" applyFont="1" applyBorder="1"/>
    <xf numFmtId="0" fontId="15" fillId="0" borderId="15" xfId="0" applyFont="1" applyBorder="1"/>
    <xf numFmtId="0" fontId="15" fillId="0" borderId="17" xfId="0" applyFont="1" applyBorder="1"/>
    <xf numFmtId="165" fontId="15" fillId="0" borderId="17" xfId="2" applyNumberFormat="1" applyFont="1" applyBorder="1"/>
    <xf numFmtId="0" fontId="15" fillId="0" borderId="59" xfId="0" applyFont="1" applyBorder="1" applyAlignment="1">
      <alignment horizontal="center" wrapText="1"/>
    </xf>
    <xf numFmtId="1" fontId="16" fillId="0" borderId="27" xfId="0" applyNumberFormat="1" applyFont="1" applyBorder="1"/>
    <xf numFmtId="0" fontId="15" fillId="0" borderId="62" xfId="0" applyFont="1" applyBorder="1" applyAlignment="1">
      <alignment horizontal="center" wrapText="1"/>
    </xf>
    <xf numFmtId="0" fontId="15" fillId="0" borderId="61" xfId="0" applyFont="1" applyBorder="1" applyAlignment="1">
      <alignment horizontal="center" wrapText="1"/>
    </xf>
    <xf numFmtId="0" fontId="7" fillId="0" borderId="52" xfId="0" applyFont="1" applyBorder="1" applyAlignment="1">
      <alignment wrapText="1"/>
    </xf>
    <xf numFmtId="0" fontId="15" fillId="0" borderId="60" xfId="0" applyFont="1" applyBorder="1" applyAlignment="1">
      <alignment horizontal="center" wrapText="1"/>
    </xf>
    <xf numFmtId="0" fontId="16" fillId="0" borderId="27" xfId="0" applyFont="1" applyBorder="1"/>
    <xf numFmtId="0" fontId="16" fillId="0" borderId="38" xfId="0" applyFont="1" applyBorder="1"/>
    <xf numFmtId="0" fontId="16" fillId="0" borderId="34" xfId="0" applyFont="1" applyBorder="1"/>
    <xf numFmtId="3" fontId="7" fillId="0" borderId="35" xfId="0" applyNumberFormat="1" applyFont="1" applyBorder="1"/>
    <xf numFmtId="0" fontId="15" fillId="0" borderId="57" xfId="0" applyFont="1" applyBorder="1" applyAlignment="1">
      <alignment horizontal="center" wrapText="1"/>
    </xf>
    <xf numFmtId="0" fontId="15" fillId="0" borderId="56" xfId="0" applyFont="1" applyBorder="1" applyAlignment="1">
      <alignment horizontal="center" wrapText="1"/>
    </xf>
    <xf numFmtId="0" fontId="15" fillId="0" borderId="12" xfId="0" applyFont="1" applyBorder="1" applyAlignment="1">
      <alignment horizontal="center"/>
    </xf>
    <xf numFmtId="0" fontId="15" fillId="0" borderId="58" xfId="0" applyFont="1" applyBorder="1" applyAlignment="1">
      <alignment horizontal="center" wrapText="1"/>
    </xf>
    <xf numFmtId="0" fontId="16" fillId="0" borderId="63" xfId="0" applyFont="1" applyBorder="1" applyAlignment="1">
      <alignment horizontal="center"/>
    </xf>
    <xf numFmtId="0" fontId="16" fillId="0" borderId="54" xfId="0" applyFont="1" applyBorder="1" applyAlignment="1">
      <alignment horizontal="center"/>
    </xf>
    <xf numFmtId="0" fontId="16" fillId="0" borderId="64" xfId="0" applyFont="1" applyBorder="1" applyAlignment="1">
      <alignment horizontal="center"/>
    </xf>
    <xf numFmtId="3" fontId="20" fillId="0" borderId="0" xfId="112" applyNumberFormat="1" applyFont="1" applyAlignment="1">
      <alignment horizontal="right"/>
    </xf>
    <xf numFmtId="3" fontId="20" fillId="0" borderId="0" xfId="44" applyNumberFormat="1" applyFont="1" applyAlignment="1">
      <alignment horizontal="right"/>
    </xf>
    <xf numFmtId="3" fontId="7" fillId="0" borderId="68" xfId="0" applyNumberFormat="1" applyFont="1" applyBorder="1"/>
    <xf numFmtId="3" fontId="7" fillId="0" borderId="69" xfId="0" applyNumberFormat="1" applyFont="1" applyBorder="1"/>
    <xf numFmtId="0" fontId="7" fillId="0" borderId="53" xfId="0" applyFont="1" applyBorder="1" applyAlignment="1">
      <alignment wrapText="1"/>
    </xf>
    <xf numFmtId="3" fontId="7" fillId="0" borderId="33" xfId="0" applyNumberFormat="1" applyFont="1" applyBorder="1" applyAlignment="1">
      <alignment horizontal="center"/>
    </xf>
    <xf numFmtId="1" fontId="20" fillId="0" borderId="0" xfId="112" applyNumberFormat="1" applyFont="1"/>
    <xf numFmtId="1" fontId="20" fillId="0" borderId="0" xfId="44" applyNumberFormat="1" applyFont="1"/>
    <xf numFmtId="0" fontId="20" fillId="0" borderId="0" xfId="19" applyFont="1" applyProtection="1">
      <protection locked="0"/>
    </xf>
    <xf numFmtId="3" fontId="20" fillId="0" borderId="0" xfId="53" applyNumberFormat="1" applyFont="1" applyAlignment="1">
      <alignment horizontal="right"/>
    </xf>
    <xf numFmtId="3" fontId="7" fillId="0" borderId="54" xfId="0" applyNumberFormat="1" applyFont="1" applyBorder="1" applyAlignment="1">
      <alignment horizontal="center"/>
    </xf>
    <xf numFmtId="3" fontId="7" fillId="0" borderId="55" xfId="0" applyNumberFormat="1" applyFont="1" applyBorder="1"/>
    <xf numFmtId="3" fontId="15" fillId="0" borderId="1" xfId="0" applyNumberFormat="1" applyFont="1" applyBorder="1" applyAlignment="1">
      <alignment horizontal="center" wrapText="1"/>
    </xf>
    <xf numFmtId="3" fontId="15" fillId="0" borderId="2" xfId="0" applyNumberFormat="1" applyFont="1" applyBorder="1" applyAlignment="1">
      <alignment horizontal="center" wrapText="1"/>
    </xf>
    <xf numFmtId="3" fontId="15" fillId="0" borderId="3" xfId="0" applyNumberFormat="1" applyFont="1" applyBorder="1" applyAlignment="1">
      <alignment horizontal="center" wrapText="1"/>
    </xf>
    <xf numFmtId="3" fontId="15" fillId="0" borderId="4" xfId="0" applyNumberFormat="1" applyFont="1" applyBorder="1" applyAlignment="1">
      <alignment horizontal="center" wrapText="1"/>
    </xf>
    <xf numFmtId="3" fontId="16" fillId="0" borderId="6" xfId="0" applyNumberFormat="1" applyFont="1" applyBorder="1" applyAlignment="1">
      <alignment horizontal="center"/>
    </xf>
    <xf numFmtId="3" fontId="16" fillId="0" borderId="7" xfId="0" applyNumberFormat="1" applyFont="1" applyBorder="1" applyAlignment="1">
      <alignment wrapText="1"/>
    </xf>
    <xf numFmtId="3" fontId="16" fillId="0" borderId="29" xfId="0" applyNumberFormat="1" applyFont="1" applyBorder="1"/>
    <xf numFmtId="3" fontId="16" fillId="0" borderId="8" xfId="0" applyNumberFormat="1" applyFont="1" applyBorder="1" applyAlignment="1">
      <alignment horizontal="center"/>
    </xf>
    <xf numFmtId="3" fontId="16" fillId="0" borderId="9" xfId="0" applyNumberFormat="1" applyFont="1" applyBorder="1" applyAlignment="1">
      <alignment wrapText="1"/>
    </xf>
    <xf numFmtId="3" fontId="16" fillId="0" borderId="31" xfId="0" applyNumberFormat="1" applyFont="1" applyBorder="1"/>
    <xf numFmtId="3" fontId="16" fillId="0" borderId="27" xfId="0" applyNumberFormat="1" applyFont="1" applyBorder="1"/>
    <xf numFmtId="3" fontId="16" fillId="0" borderId="10" xfId="0" applyNumberFormat="1" applyFont="1" applyBorder="1" applyAlignment="1">
      <alignment horizontal="center"/>
    </xf>
    <xf numFmtId="3" fontId="16" fillId="0" borderId="11" xfId="0" applyNumberFormat="1" applyFont="1" applyBorder="1" applyAlignment="1">
      <alignment wrapText="1"/>
    </xf>
    <xf numFmtId="3" fontId="16" fillId="0" borderId="33" xfId="0" applyNumberFormat="1" applyFont="1" applyBorder="1"/>
    <xf numFmtId="3" fontId="16" fillId="0" borderId="34" xfId="0" applyNumberFormat="1" applyFont="1" applyBorder="1"/>
    <xf numFmtId="3" fontId="15" fillId="0" borderId="0" xfId="0" applyNumberFormat="1" applyFont="1" applyAlignment="1">
      <alignment horizontal="left" vertical="center"/>
    </xf>
    <xf numFmtId="3" fontId="15" fillId="0" borderId="0" xfId="0" applyNumberFormat="1" applyFont="1"/>
    <xf numFmtId="3" fontId="15" fillId="0" borderId="20" xfId="0" applyNumberFormat="1" applyFont="1" applyBorder="1"/>
    <xf numFmtId="3" fontId="16" fillId="0" borderId="31" xfId="0" applyNumberFormat="1" applyFont="1" applyBorder="1" applyAlignment="1">
      <alignment horizontal="center"/>
    </xf>
    <xf numFmtId="3" fontId="16" fillId="0" borderId="33" xfId="0" applyNumberFormat="1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6" fillId="0" borderId="0" xfId="0" applyFont="1" applyAlignment="1">
      <alignment horizontal="center" wrapText="1"/>
    </xf>
    <xf numFmtId="0" fontId="26" fillId="0" borderId="1" xfId="0" applyFont="1" applyBorder="1" applyAlignment="1">
      <alignment horizontal="center" wrapText="1"/>
    </xf>
    <xf numFmtId="0" fontId="26" fillId="0" borderId="2" xfId="0" applyFont="1" applyBorder="1" applyAlignment="1">
      <alignment horizontal="center" wrapText="1"/>
    </xf>
    <xf numFmtId="0" fontId="26" fillId="0" borderId="3" xfId="0" applyFont="1" applyBorder="1" applyAlignment="1">
      <alignment horizontal="center" wrapText="1"/>
    </xf>
    <xf numFmtId="0" fontId="26" fillId="0" borderId="21" xfId="0" applyFont="1" applyBorder="1" applyAlignment="1">
      <alignment horizontal="center" wrapText="1"/>
    </xf>
    <xf numFmtId="0" fontId="26" fillId="0" borderId="18" xfId="0" applyFont="1" applyBorder="1" applyAlignment="1">
      <alignment horizontal="center" wrapText="1"/>
    </xf>
    <xf numFmtId="0" fontId="26" fillId="0" borderId="36" xfId="0" applyFont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5" fillId="0" borderId="6" xfId="0" applyFont="1" applyBorder="1" applyAlignment="1">
      <alignment horizontal="center"/>
    </xf>
    <xf numFmtId="0" fontId="25" fillId="0" borderId="7" xfId="0" applyFont="1" applyBorder="1" applyAlignment="1">
      <alignment wrapText="1"/>
    </xf>
    <xf numFmtId="0" fontId="25" fillId="0" borderId="8" xfId="0" applyFont="1" applyBorder="1" applyAlignment="1">
      <alignment horizontal="center"/>
    </xf>
    <xf numFmtId="0" fontId="25" fillId="0" borderId="9" xfId="0" applyFont="1" applyBorder="1" applyAlignment="1">
      <alignment wrapText="1"/>
    </xf>
    <xf numFmtId="0" fontId="27" fillId="0" borderId="0" xfId="19" applyFont="1" applyProtection="1">
      <protection locked="0"/>
    </xf>
    <xf numFmtId="3" fontId="27" fillId="0" borderId="0" xfId="44" applyNumberFormat="1" applyFont="1" applyAlignment="1">
      <alignment horizontal="right"/>
    </xf>
    <xf numFmtId="3" fontId="27" fillId="0" borderId="0" xfId="112" applyNumberFormat="1" applyFont="1" applyAlignment="1">
      <alignment horizontal="right"/>
    </xf>
    <xf numFmtId="0" fontId="25" fillId="0" borderId="10" xfId="0" applyFont="1" applyBorder="1" applyAlignment="1">
      <alignment horizontal="center"/>
    </xf>
    <xf numFmtId="0" fontId="25" fillId="0" borderId="11" xfId="0" applyFont="1" applyBorder="1" applyAlignment="1">
      <alignment wrapText="1"/>
    </xf>
    <xf numFmtId="0" fontId="26" fillId="0" borderId="49" xfId="0" applyFont="1" applyBorder="1" applyAlignment="1">
      <alignment horizontal="center" wrapText="1"/>
    </xf>
    <xf numFmtId="3" fontId="16" fillId="3" borderId="0" xfId="0" applyNumberFormat="1" applyFont="1" applyFill="1"/>
    <xf numFmtId="3" fontId="16" fillId="0" borderId="0" xfId="0" applyNumberFormat="1" applyFont="1"/>
    <xf numFmtId="3" fontId="16" fillId="0" borderId="0" xfId="0" applyNumberFormat="1" applyFont="1" applyAlignment="1">
      <alignment horizontal="center"/>
    </xf>
    <xf numFmtId="3" fontId="16" fillId="0" borderId="0" xfId="0" applyNumberFormat="1" applyFont="1" applyAlignment="1">
      <alignment horizontal="left"/>
    </xf>
    <xf numFmtId="3" fontId="16" fillId="5" borderId="0" xfId="0" applyNumberFormat="1" applyFont="1" applyFill="1" applyAlignment="1">
      <alignment horizontal="left"/>
    </xf>
    <xf numFmtId="3" fontId="16" fillId="5" borderId="0" xfId="0" applyNumberFormat="1" applyFont="1" applyFill="1"/>
    <xf numFmtId="3" fontId="16" fillId="5" borderId="0" xfId="0" applyNumberFormat="1" applyFont="1" applyFill="1" applyAlignment="1">
      <alignment horizontal="center"/>
    </xf>
    <xf numFmtId="3" fontId="15" fillId="0" borderId="0" xfId="0" applyNumberFormat="1" applyFont="1" applyAlignment="1">
      <alignment horizontal="center" wrapText="1"/>
    </xf>
    <xf numFmtId="3" fontId="15" fillId="0" borderId="18" xfId="0" applyNumberFormat="1" applyFont="1" applyBorder="1" applyAlignment="1">
      <alignment horizontal="center" wrapText="1"/>
    </xf>
    <xf numFmtId="3" fontId="15" fillId="0" borderId="21" xfId="0" applyNumberFormat="1" applyFont="1" applyBorder="1" applyAlignment="1">
      <alignment horizontal="center" wrapText="1"/>
    </xf>
    <xf numFmtId="3" fontId="15" fillId="0" borderId="50" xfId="0" applyNumberFormat="1" applyFont="1" applyBorder="1" applyAlignment="1">
      <alignment horizontal="center" wrapText="1"/>
    </xf>
    <xf numFmtId="3" fontId="15" fillId="0" borderId="36" xfId="0" applyNumberFormat="1" applyFont="1" applyBorder="1" applyAlignment="1">
      <alignment horizontal="center" wrapText="1"/>
    </xf>
    <xf numFmtId="3" fontId="15" fillId="0" borderId="37" xfId="0" applyNumberFormat="1" applyFont="1" applyBorder="1" applyAlignment="1">
      <alignment horizontal="center" wrapText="1"/>
    </xf>
    <xf numFmtId="3" fontId="15" fillId="0" borderId="49" xfId="0" applyNumberFormat="1" applyFont="1" applyBorder="1" applyAlignment="1">
      <alignment horizontal="center" wrapText="1"/>
    </xf>
    <xf numFmtId="3" fontId="16" fillId="0" borderId="30" xfId="0" applyNumberFormat="1" applyFont="1" applyBorder="1"/>
    <xf numFmtId="3" fontId="16" fillId="0" borderId="44" xfId="0" applyNumberFormat="1" applyFont="1" applyBorder="1"/>
    <xf numFmtId="3" fontId="16" fillId="0" borderId="43" xfId="0" applyNumberFormat="1" applyFont="1" applyBorder="1" applyAlignment="1">
      <alignment horizontal="center"/>
    </xf>
    <xf numFmtId="3" fontId="16" fillId="0" borderId="32" xfId="0" applyNumberFormat="1" applyFont="1" applyBorder="1"/>
    <xf numFmtId="3" fontId="16" fillId="0" borderId="46" xfId="0" applyNumberFormat="1" applyFont="1" applyBorder="1"/>
    <xf numFmtId="3" fontId="16" fillId="0" borderId="45" xfId="0" applyNumberFormat="1" applyFont="1" applyBorder="1" applyAlignment="1">
      <alignment horizontal="center"/>
    </xf>
    <xf numFmtId="3" fontId="16" fillId="0" borderId="35" xfId="0" applyNumberFormat="1" applyFont="1" applyBorder="1"/>
    <xf numFmtId="3" fontId="16" fillId="0" borderId="48" xfId="0" applyNumberFormat="1" applyFont="1" applyBorder="1"/>
    <xf numFmtId="3" fontId="16" fillId="0" borderId="47" xfId="0" applyNumberFormat="1" applyFont="1" applyBorder="1" applyAlignment="1">
      <alignment horizontal="center"/>
    </xf>
    <xf numFmtId="3" fontId="15" fillId="0" borderId="19" xfId="0" applyNumberFormat="1" applyFont="1" applyBorder="1"/>
    <xf numFmtId="3" fontId="15" fillId="0" borderId="0" xfId="0" applyNumberFormat="1" applyFont="1" applyAlignment="1">
      <alignment horizontal="center"/>
    </xf>
    <xf numFmtId="3" fontId="16" fillId="0" borderId="19" xfId="0" applyNumberFormat="1" applyFont="1" applyBorder="1"/>
    <xf numFmtId="3" fontId="16" fillId="0" borderId="0" xfId="0" applyNumberFormat="1" applyFont="1" applyAlignment="1">
      <alignment horizontal="left" vertical="top"/>
    </xf>
    <xf numFmtId="3" fontId="16" fillId="0" borderId="15" xfId="0" applyNumberFormat="1" applyFont="1" applyBorder="1" applyAlignment="1">
      <alignment horizontal="center"/>
    </xf>
    <xf numFmtId="3" fontId="15" fillId="0" borderId="15" xfId="0" applyNumberFormat="1" applyFont="1" applyBorder="1" applyAlignment="1">
      <alignment horizontal="center"/>
    </xf>
    <xf numFmtId="0" fontId="15" fillId="0" borderId="40" xfId="0" applyFont="1" applyBorder="1" applyAlignment="1">
      <alignment horizontal="center" wrapText="1"/>
    </xf>
    <xf numFmtId="1" fontId="16" fillId="0" borderId="31" xfId="0" applyNumberFormat="1" applyFont="1" applyBorder="1"/>
    <xf numFmtId="1" fontId="16" fillId="0" borderId="32" xfId="0" applyNumberFormat="1" applyFont="1" applyBorder="1"/>
    <xf numFmtId="0" fontId="16" fillId="0" borderId="32" xfId="0" applyFont="1" applyBorder="1"/>
    <xf numFmtId="0" fontId="16" fillId="0" borderId="35" xfId="0" applyFont="1" applyBorder="1"/>
    <xf numFmtId="0" fontId="16" fillId="3" borderId="0" xfId="7" applyFont="1" applyFill="1"/>
    <xf numFmtId="0" fontId="16" fillId="0" borderId="0" xfId="7" applyFont="1"/>
    <xf numFmtId="0" fontId="16" fillId="0" borderId="0" xfId="7" applyFont="1" applyAlignment="1">
      <alignment horizontal="left"/>
    </xf>
    <xf numFmtId="0" fontId="16" fillId="0" borderId="0" xfId="7" applyFont="1" applyAlignment="1">
      <alignment horizontal="center"/>
    </xf>
    <xf numFmtId="0" fontId="15" fillId="0" borderId="0" xfId="7" applyFont="1" applyAlignment="1">
      <alignment horizontal="left" vertical="center"/>
    </xf>
    <xf numFmtId="0" fontId="15" fillId="0" borderId="0" xfId="7" applyFont="1" applyAlignment="1">
      <alignment horizontal="center" wrapText="1"/>
    </xf>
    <xf numFmtId="0" fontId="15" fillId="0" borderId="39" xfId="7" applyFont="1" applyBorder="1" applyAlignment="1">
      <alignment horizontal="left" vertical="center"/>
    </xf>
    <xf numFmtId="0" fontId="15" fillId="0" borderId="41" xfId="7" applyFont="1" applyBorder="1" applyAlignment="1">
      <alignment horizontal="center" wrapText="1"/>
    </xf>
    <xf numFmtId="0" fontId="15" fillId="0" borderId="42" xfId="7" applyFont="1" applyBorder="1" applyAlignment="1">
      <alignment horizontal="left"/>
    </xf>
    <xf numFmtId="0" fontId="15" fillId="0" borderId="22" xfId="7" applyFont="1" applyBorder="1" applyAlignment="1">
      <alignment horizontal="center" wrapText="1"/>
    </xf>
    <xf numFmtId="0" fontId="15" fillId="0" borderId="1" xfId="7" applyFont="1" applyBorder="1" applyAlignment="1">
      <alignment horizontal="center" wrapText="1"/>
    </xf>
    <xf numFmtId="0" fontId="15" fillId="0" borderId="2" xfId="7" applyFont="1" applyBorder="1" applyAlignment="1">
      <alignment horizontal="center" wrapText="1"/>
    </xf>
    <xf numFmtId="0" fontId="15" fillId="0" borderId="36" xfId="7" applyFont="1" applyBorder="1" applyAlignment="1">
      <alignment horizontal="center" wrapText="1"/>
    </xf>
    <xf numFmtId="0" fontId="15" fillId="0" borderId="21" xfId="7" applyFont="1" applyBorder="1" applyAlignment="1">
      <alignment horizontal="center" wrapText="1"/>
    </xf>
    <xf numFmtId="0" fontId="15" fillId="0" borderId="49" xfId="7" applyFont="1" applyBorder="1" applyAlignment="1">
      <alignment horizontal="center" wrapText="1"/>
    </xf>
    <xf numFmtId="0" fontId="16" fillId="0" borderId="6" xfId="7" applyFont="1" applyBorder="1" applyAlignment="1">
      <alignment horizontal="center"/>
    </xf>
    <xf numFmtId="0" fontId="16" fillId="0" borderId="7" xfId="7" applyFont="1" applyBorder="1" applyAlignment="1">
      <alignment wrapText="1"/>
    </xf>
    <xf numFmtId="2" fontId="16" fillId="0" borderId="0" xfId="7" applyNumberFormat="1" applyFont="1"/>
    <xf numFmtId="0" fontId="16" fillId="0" borderId="8" xfId="7" applyFont="1" applyBorder="1" applyAlignment="1">
      <alignment horizontal="center"/>
    </xf>
    <xf numFmtId="0" fontId="16" fillId="0" borderId="9" xfId="7" applyFont="1" applyBorder="1" applyAlignment="1">
      <alignment wrapText="1"/>
    </xf>
    <xf numFmtId="0" fontId="16" fillId="0" borderId="73" xfId="7" applyFont="1" applyBorder="1"/>
    <xf numFmtId="0" fontId="16" fillId="0" borderId="27" xfId="7" applyFont="1" applyBorder="1"/>
    <xf numFmtId="0" fontId="16" fillId="0" borderId="32" xfId="7" applyFont="1" applyBorder="1"/>
    <xf numFmtId="0" fontId="16" fillId="0" borderId="10" xfId="7" applyFont="1" applyBorder="1" applyAlignment="1">
      <alignment horizontal="center"/>
    </xf>
    <xf numFmtId="0" fontId="16" fillId="0" borderId="11" xfId="7" applyFont="1" applyBorder="1" applyAlignment="1">
      <alignment wrapText="1"/>
    </xf>
    <xf numFmtId="0" fontId="16" fillId="0" borderId="74" xfId="7" applyFont="1" applyBorder="1"/>
    <xf numFmtId="0" fontId="16" fillId="0" borderId="34" xfId="7" applyFont="1" applyBorder="1"/>
    <xf numFmtId="0" fontId="16" fillId="0" borderId="35" xfId="7" applyFont="1" applyBorder="1"/>
    <xf numFmtId="0" fontId="15" fillId="0" borderId="0" xfId="7" applyFont="1"/>
    <xf numFmtId="2" fontId="15" fillId="0" borderId="0" xfId="7" applyNumberFormat="1" applyFont="1"/>
    <xf numFmtId="0" fontId="15" fillId="0" borderId="39" xfId="7" applyFont="1" applyBorder="1" applyAlignment="1">
      <alignment horizontal="left"/>
    </xf>
    <xf numFmtId="3" fontId="14" fillId="0" borderId="0" xfId="0" applyNumberFormat="1" applyFont="1"/>
    <xf numFmtId="0" fontId="26" fillId="0" borderId="87" xfId="0" applyFont="1" applyBorder="1" applyAlignment="1">
      <alignment horizontal="center" wrapText="1"/>
    </xf>
    <xf numFmtId="165" fontId="28" fillId="0" borderId="68" xfId="2" applyNumberFormat="1" applyFont="1" applyFill="1" applyBorder="1"/>
    <xf numFmtId="0" fontId="8" fillId="0" borderId="51" xfId="0" applyFont="1" applyBorder="1" applyAlignment="1">
      <alignment wrapText="1"/>
    </xf>
    <xf numFmtId="3" fontId="16" fillId="0" borderId="54" xfId="0" applyNumberFormat="1" applyFont="1" applyBorder="1" applyAlignment="1">
      <alignment horizontal="center"/>
    </xf>
    <xf numFmtId="1" fontId="28" fillId="0" borderId="25" xfId="0" applyNumberFormat="1" applyFont="1" applyBorder="1"/>
    <xf numFmtId="1" fontId="14" fillId="0" borderId="0" xfId="0" applyNumberFormat="1" applyFont="1"/>
    <xf numFmtId="0" fontId="13" fillId="0" borderId="0" xfId="0" applyFont="1"/>
    <xf numFmtId="3" fontId="7" fillId="0" borderId="54" xfId="0" applyNumberFormat="1" applyFont="1" applyBorder="1"/>
    <xf numFmtId="3" fontId="15" fillId="0" borderId="28" xfId="0" applyNumberFormat="1" applyFont="1" applyBorder="1" applyAlignment="1">
      <alignment horizontal="center"/>
    </xf>
    <xf numFmtId="3" fontId="15" fillId="0" borderId="29" xfId="0" applyNumberFormat="1" applyFont="1" applyBorder="1"/>
    <xf numFmtId="0" fontId="16" fillId="0" borderId="53" xfId="0" applyFont="1" applyBorder="1" applyAlignment="1">
      <alignment wrapText="1"/>
    </xf>
    <xf numFmtId="0" fontId="16" fillId="0" borderId="70" xfId="0" applyFont="1" applyBorder="1" applyAlignment="1">
      <alignment wrapText="1"/>
    </xf>
    <xf numFmtId="0" fontId="16" fillId="0" borderId="52" xfId="0" applyFont="1" applyBorder="1" applyAlignment="1">
      <alignment wrapText="1"/>
    </xf>
    <xf numFmtId="3" fontId="16" fillId="0" borderId="90" xfId="0" applyNumberFormat="1" applyFont="1" applyBorder="1"/>
    <xf numFmtId="3" fontId="16" fillId="0" borderId="54" xfId="0" applyNumberFormat="1" applyFont="1" applyBorder="1"/>
    <xf numFmtId="3" fontId="16" fillId="0" borderId="70" xfId="0" applyNumberFormat="1" applyFont="1" applyBorder="1"/>
    <xf numFmtId="165" fontId="16" fillId="0" borderId="83" xfId="2" applyNumberFormat="1" applyFont="1" applyBorder="1"/>
    <xf numFmtId="3" fontId="16" fillId="0" borderId="20" xfId="0" applyNumberFormat="1" applyFont="1" applyBorder="1"/>
    <xf numFmtId="3" fontId="16" fillId="0" borderId="17" xfId="0" applyNumberFormat="1" applyFont="1" applyBorder="1"/>
    <xf numFmtId="3" fontId="15" fillId="0" borderId="30" xfId="0" applyNumberFormat="1" applyFont="1" applyBorder="1"/>
    <xf numFmtId="3" fontId="15" fillId="0" borderId="51" xfId="0" applyNumberFormat="1" applyFont="1" applyBorder="1" applyAlignment="1">
      <alignment wrapText="1"/>
    </xf>
    <xf numFmtId="3" fontId="16" fillId="0" borderId="52" xfId="0" applyNumberFormat="1" applyFont="1" applyBorder="1" applyAlignment="1">
      <alignment wrapText="1"/>
    </xf>
    <xf numFmtId="3" fontId="16" fillId="0" borderId="53" xfId="0" applyNumberFormat="1" applyFont="1" applyBorder="1" applyAlignment="1">
      <alignment wrapText="1"/>
    </xf>
    <xf numFmtId="3" fontId="15" fillId="0" borderId="17" xfId="0" applyNumberFormat="1" applyFont="1" applyBorder="1"/>
    <xf numFmtId="3" fontId="16" fillId="0" borderId="86" xfId="0" applyNumberFormat="1" applyFont="1" applyBorder="1"/>
    <xf numFmtId="3" fontId="19" fillId="0" borderId="92" xfId="0" applyNumberFormat="1" applyFont="1" applyBorder="1"/>
    <xf numFmtId="3" fontId="19" fillId="0" borderId="0" xfId="0" applyNumberFormat="1" applyFont="1"/>
    <xf numFmtId="3" fontId="16" fillId="0" borderId="75" xfId="0" applyNumberFormat="1" applyFont="1" applyBorder="1"/>
    <xf numFmtId="3" fontId="16" fillId="0" borderId="25" xfId="0" applyNumberFormat="1" applyFont="1" applyBorder="1"/>
    <xf numFmtId="3" fontId="31" fillId="0" borderId="91" xfId="0" applyNumberFormat="1" applyFont="1" applyBorder="1"/>
    <xf numFmtId="1" fontId="28" fillId="0" borderId="31" xfId="0" applyNumberFormat="1" applyFont="1" applyBorder="1"/>
    <xf numFmtId="1" fontId="28" fillId="0" borderId="32" xfId="0" applyNumberFormat="1" applyFont="1" applyBorder="1"/>
    <xf numFmtId="3" fontId="16" fillId="0" borderId="84" xfId="0" applyNumberFormat="1" applyFont="1" applyBorder="1" applyAlignment="1">
      <alignment horizontal="center"/>
    </xf>
    <xf numFmtId="0" fontId="16" fillId="0" borderId="94" xfId="0" applyFont="1" applyBorder="1" applyAlignment="1">
      <alignment wrapText="1"/>
    </xf>
    <xf numFmtId="3" fontId="16" fillId="0" borderId="84" xfId="0" applyNumberFormat="1" applyFont="1" applyBorder="1"/>
    <xf numFmtId="3" fontId="16" fillId="0" borderId="94" xfId="0" applyNumberFormat="1" applyFont="1" applyBorder="1"/>
    <xf numFmtId="165" fontId="16" fillId="0" borderId="86" xfId="2" applyNumberFormat="1" applyFont="1" applyBorder="1"/>
    <xf numFmtId="3" fontId="16" fillId="0" borderId="95" xfId="0" applyNumberFormat="1" applyFont="1" applyBorder="1"/>
    <xf numFmtId="3" fontId="16" fillId="0" borderId="27" xfId="0" applyNumberFormat="1" applyFont="1" applyBorder="1" applyAlignment="1">
      <alignment wrapText="1"/>
    </xf>
    <xf numFmtId="3" fontId="15" fillId="0" borderId="29" xfId="0" applyNumberFormat="1" applyFont="1" applyBorder="1" applyAlignment="1">
      <alignment wrapText="1"/>
    </xf>
    <xf numFmtId="3" fontId="16" fillId="0" borderId="34" xfId="0" applyNumberFormat="1" applyFont="1" applyBorder="1" applyAlignment="1">
      <alignment wrapText="1"/>
    </xf>
    <xf numFmtId="3" fontId="16" fillId="0" borderId="76" xfId="0" applyNumberFormat="1" applyFont="1" applyBorder="1"/>
    <xf numFmtId="3" fontId="15" fillId="0" borderId="56" xfId="0" applyNumberFormat="1" applyFont="1" applyBorder="1" applyAlignment="1">
      <alignment horizontal="center" wrapText="1"/>
    </xf>
    <xf numFmtId="3" fontId="15" fillId="0" borderId="57" xfId="0" applyNumberFormat="1" applyFont="1" applyBorder="1" applyAlignment="1">
      <alignment horizontal="center" wrapText="1"/>
    </xf>
    <xf numFmtId="3" fontId="15" fillId="0" borderId="96" xfId="0" applyNumberFormat="1" applyFont="1" applyBorder="1" applyAlignment="1">
      <alignment horizontal="center" wrapText="1"/>
    </xf>
    <xf numFmtId="3" fontId="15" fillId="0" borderId="58" xfId="0" applyNumberFormat="1" applyFont="1" applyBorder="1" applyAlignment="1">
      <alignment horizontal="center" wrapText="1"/>
    </xf>
    <xf numFmtId="3" fontId="15" fillId="0" borderId="60" xfId="0" applyNumberFormat="1" applyFont="1" applyBorder="1" applyAlignment="1">
      <alignment horizontal="center" wrapText="1"/>
    </xf>
    <xf numFmtId="3" fontId="15" fillId="0" borderId="59" xfId="0" applyNumberFormat="1" applyFont="1" applyBorder="1" applyAlignment="1">
      <alignment horizontal="center" wrapText="1"/>
    </xf>
    <xf numFmtId="3" fontId="15" fillId="0" borderId="61" xfId="0" applyNumberFormat="1" applyFont="1" applyBorder="1" applyAlignment="1">
      <alignment horizontal="center" wrapText="1"/>
    </xf>
    <xf numFmtId="3" fontId="15" fillId="0" borderId="97" xfId="0" applyNumberFormat="1" applyFont="1" applyBorder="1" applyAlignment="1">
      <alignment horizontal="center" wrapText="1"/>
    </xf>
    <xf numFmtId="3" fontId="15" fillId="0" borderId="98" xfId="0" applyNumberFormat="1" applyFont="1" applyBorder="1" applyAlignment="1">
      <alignment horizontal="center" wrapText="1"/>
    </xf>
    <xf numFmtId="3" fontId="16" fillId="0" borderId="63" xfId="0" applyNumberFormat="1" applyFont="1" applyBorder="1" applyAlignment="1">
      <alignment horizontal="center"/>
    </xf>
    <xf numFmtId="3" fontId="16" fillId="0" borderId="64" xfId="0" applyNumberFormat="1" applyFont="1" applyBorder="1" applyAlignment="1">
      <alignment horizontal="center"/>
    </xf>
    <xf numFmtId="3" fontId="16" fillId="0" borderId="99" xfId="0" applyNumberFormat="1" applyFont="1" applyBorder="1" applyAlignment="1">
      <alignment horizontal="center"/>
    </xf>
    <xf numFmtId="3" fontId="15" fillId="0" borderId="100" xfId="0" applyNumberFormat="1" applyFont="1" applyBorder="1" applyAlignment="1">
      <alignment horizontal="center" wrapText="1"/>
    </xf>
    <xf numFmtId="3" fontId="16" fillId="0" borderId="65" xfId="0" applyNumberFormat="1" applyFont="1" applyBorder="1" applyAlignment="1">
      <alignment horizontal="center"/>
    </xf>
    <xf numFmtId="3" fontId="16" fillId="0" borderId="66" xfId="0" applyNumberFormat="1" applyFont="1" applyBorder="1" applyAlignment="1">
      <alignment wrapText="1"/>
    </xf>
    <xf numFmtId="3" fontId="7" fillId="0" borderId="71" xfId="0" applyNumberFormat="1" applyFont="1" applyBorder="1"/>
    <xf numFmtId="3" fontId="8" fillId="0" borderId="72" xfId="0" applyNumberFormat="1" applyFont="1" applyBorder="1"/>
    <xf numFmtId="3" fontId="7" fillId="0" borderId="83" xfId="0" applyNumberFormat="1" applyFont="1" applyBorder="1"/>
    <xf numFmtId="0" fontId="16" fillId="0" borderId="99" xfId="0" applyFont="1" applyBorder="1" applyAlignment="1">
      <alignment horizontal="center"/>
    </xf>
    <xf numFmtId="0" fontId="15" fillId="0" borderId="23" xfId="0" applyFont="1" applyBorder="1" applyAlignment="1">
      <alignment wrapText="1"/>
    </xf>
    <xf numFmtId="0" fontId="15" fillId="0" borderId="51" xfId="0" applyFont="1" applyBorder="1" applyAlignment="1">
      <alignment wrapText="1"/>
    </xf>
    <xf numFmtId="0" fontId="16" fillId="0" borderId="31" xfId="0" applyFont="1" applyBorder="1"/>
    <xf numFmtId="0" fontId="16" fillId="0" borderId="33" xfId="0" applyFont="1" applyBorder="1"/>
    <xf numFmtId="0" fontId="16" fillId="0" borderId="52" xfId="0" applyFont="1" applyBorder="1"/>
    <xf numFmtId="0" fontId="16" fillId="0" borderId="53" xfId="0" applyFont="1" applyBorder="1"/>
    <xf numFmtId="0" fontId="16" fillId="0" borderId="68" xfId="0" applyFont="1" applyBorder="1"/>
    <xf numFmtId="0" fontId="16" fillId="0" borderId="69" xfId="0" applyFont="1" applyBorder="1"/>
    <xf numFmtId="0" fontId="15" fillId="0" borderId="72" xfId="0" applyFont="1" applyBorder="1"/>
    <xf numFmtId="0" fontId="16" fillId="0" borderId="73" xfId="0" applyFont="1" applyBorder="1"/>
    <xf numFmtId="0" fontId="16" fillId="0" borderId="74" xfId="0" applyFont="1" applyBorder="1"/>
    <xf numFmtId="0" fontId="15" fillId="0" borderId="77" xfId="0" applyFont="1" applyBorder="1"/>
    <xf numFmtId="0" fontId="16" fillId="0" borderId="78" xfId="0" applyFont="1" applyBorder="1"/>
    <xf numFmtId="0" fontId="16" fillId="0" borderId="79" xfId="0" applyFont="1" applyBorder="1"/>
    <xf numFmtId="0" fontId="25" fillId="0" borderId="64" xfId="0" applyFont="1" applyBorder="1" applyAlignment="1">
      <alignment horizontal="center"/>
    </xf>
    <xf numFmtId="0" fontId="25" fillId="0" borderId="65" xfId="0" applyFont="1" applyBorder="1" applyAlignment="1">
      <alignment horizontal="center"/>
    </xf>
    <xf numFmtId="0" fontId="25" fillId="0" borderId="66" xfId="0" applyFont="1" applyBorder="1" applyAlignment="1">
      <alignment wrapText="1"/>
    </xf>
    <xf numFmtId="1" fontId="28" fillId="0" borderId="33" xfId="0" applyNumberFormat="1" applyFont="1" applyBorder="1"/>
    <xf numFmtId="1" fontId="28" fillId="0" borderId="35" xfId="0" applyNumberFormat="1" applyFont="1" applyBorder="1"/>
    <xf numFmtId="1" fontId="28" fillId="0" borderId="76" xfId="0" applyNumberFormat="1" applyFont="1" applyBorder="1"/>
    <xf numFmtId="165" fontId="28" fillId="0" borderId="69" xfId="2" applyNumberFormat="1" applyFont="1" applyFill="1" applyBorder="1"/>
    <xf numFmtId="169" fontId="16" fillId="0" borderId="31" xfId="0" applyNumberFormat="1" applyFont="1" applyBorder="1"/>
    <xf numFmtId="169" fontId="16" fillId="0" borderId="33" xfId="0" applyNumberFormat="1" applyFont="1" applyBorder="1"/>
    <xf numFmtId="0" fontId="15" fillId="0" borderId="28" xfId="7" applyFont="1" applyBorder="1" applyAlignment="1">
      <alignment horizontal="center"/>
    </xf>
    <xf numFmtId="0" fontId="16" fillId="0" borderId="33" xfId="7" applyFont="1" applyBorder="1" applyAlignment="1">
      <alignment horizontal="center"/>
    </xf>
    <xf numFmtId="0" fontId="15" fillId="0" borderId="51" xfId="7" applyFont="1" applyBorder="1" applyAlignment="1">
      <alignment wrapText="1"/>
    </xf>
    <xf numFmtId="0" fontId="16" fillId="0" borderId="53" xfId="7" applyFont="1" applyBorder="1" applyAlignment="1">
      <alignment wrapText="1"/>
    </xf>
    <xf numFmtId="0" fontId="16" fillId="0" borderId="33" xfId="7" applyFont="1" applyBorder="1"/>
    <xf numFmtId="3" fontId="16" fillId="0" borderId="55" xfId="0" applyNumberFormat="1" applyFont="1" applyBorder="1"/>
    <xf numFmtId="3" fontId="16" fillId="0" borderId="88" xfId="0" applyNumberFormat="1" applyFont="1" applyBorder="1"/>
    <xf numFmtId="3" fontId="16" fillId="0" borderId="89" xfId="0" applyNumberFormat="1" applyFont="1" applyBorder="1" applyAlignment="1">
      <alignment horizontal="center"/>
    </xf>
    <xf numFmtId="3" fontId="16" fillId="0" borderId="104" xfId="0" applyNumberFormat="1" applyFont="1" applyBorder="1" applyAlignment="1">
      <alignment wrapText="1"/>
    </xf>
    <xf numFmtId="165" fontId="15" fillId="0" borderId="72" xfId="2" applyNumberFormat="1" applyFont="1" applyBorder="1"/>
    <xf numFmtId="0" fontId="33" fillId="0" borderId="0" xfId="0" applyFont="1" applyAlignment="1">
      <alignment horizontal="left" vertical="center"/>
    </xf>
    <xf numFmtId="3" fontId="8" fillId="0" borderId="33" xfId="0" applyNumberFormat="1" applyFont="1" applyBorder="1"/>
    <xf numFmtId="3" fontId="16" fillId="0" borderId="38" xfId="0" applyNumberFormat="1" applyFont="1" applyBorder="1" applyAlignment="1">
      <alignment wrapText="1"/>
    </xf>
    <xf numFmtId="3" fontId="16" fillId="0" borderId="38" xfId="0" applyNumberFormat="1" applyFont="1" applyBorder="1"/>
    <xf numFmtId="3" fontId="16" fillId="0" borderId="70" xfId="0" applyNumberFormat="1" applyFont="1" applyBorder="1" applyAlignment="1">
      <alignment wrapText="1"/>
    </xf>
    <xf numFmtId="3" fontId="16" fillId="0" borderId="26" xfId="0" applyNumberFormat="1" applyFont="1" applyBorder="1"/>
    <xf numFmtId="3" fontId="17" fillId="0" borderId="92" xfId="0" applyNumberFormat="1" applyFont="1" applyBorder="1"/>
    <xf numFmtId="1" fontId="16" fillId="0" borderId="33" xfId="0" applyNumberFormat="1" applyFont="1" applyBorder="1"/>
    <xf numFmtId="1" fontId="16" fillId="0" borderId="35" xfId="0" applyNumberFormat="1" applyFont="1" applyBorder="1"/>
    <xf numFmtId="1" fontId="16" fillId="0" borderId="25" xfId="0" applyNumberFormat="1" applyFont="1" applyBorder="1"/>
    <xf numFmtId="1" fontId="16" fillId="0" borderId="34" xfId="0" applyNumberFormat="1" applyFont="1" applyBorder="1"/>
    <xf numFmtId="169" fontId="16" fillId="0" borderId="54" xfId="0" applyNumberFormat="1" applyFont="1" applyBorder="1"/>
    <xf numFmtId="170" fontId="16" fillId="0" borderId="55" xfId="1" applyNumberFormat="1" applyFont="1" applyBorder="1"/>
    <xf numFmtId="0" fontId="16" fillId="0" borderId="93" xfId="7" applyFont="1" applyBorder="1" applyAlignment="1">
      <alignment horizontal="center"/>
    </xf>
    <xf numFmtId="0" fontId="15" fillId="0" borderId="50" xfId="7" applyFont="1" applyBorder="1" applyAlignment="1">
      <alignment horizontal="center" wrapText="1"/>
    </xf>
    <xf numFmtId="0" fontId="15" fillId="0" borderId="54" xfId="7" applyFont="1" applyBorder="1"/>
    <xf numFmtId="0" fontId="15" fillId="0" borderId="38" xfId="7" applyFont="1" applyBorder="1"/>
    <xf numFmtId="0" fontId="15" fillId="0" borderId="55" xfId="7" applyFont="1" applyBorder="1"/>
    <xf numFmtId="0" fontId="16" fillId="0" borderId="31" xfId="7" applyFont="1" applyBorder="1"/>
    <xf numFmtId="0" fontId="15" fillId="0" borderId="83" xfId="7" applyFont="1" applyBorder="1"/>
    <xf numFmtId="0" fontId="15" fillId="0" borderId="40" xfId="7" applyFont="1" applyBorder="1" applyAlignment="1">
      <alignment horizontal="center" wrapText="1"/>
    </xf>
    <xf numFmtId="0" fontId="15" fillId="0" borderId="105" xfId="7" applyFont="1" applyBorder="1" applyAlignment="1">
      <alignment horizontal="center" wrapText="1"/>
    </xf>
    <xf numFmtId="0" fontId="15" fillId="0" borderId="98" xfId="7" applyFont="1" applyBorder="1" applyAlignment="1">
      <alignment horizontal="center" wrapText="1"/>
    </xf>
    <xf numFmtId="0" fontId="7" fillId="0" borderId="70" xfId="0" applyFont="1" applyBorder="1" applyAlignment="1">
      <alignment wrapText="1"/>
    </xf>
    <xf numFmtId="3" fontId="8" fillId="0" borderId="54" xfId="0" applyNumberFormat="1" applyFont="1" applyBorder="1"/>
    <xf numFmtId="3" fontId="8" fillId="0" borderId="31" xfId="0" applyNumberFormat="1" applyFont="1" applyBorder="1"/>
    <xf numFmtId="165" fontId="15" fillId="0" borderId="30" xfId="2" applyNumberFormat="1" applyFont="1" applyBorder="1"/>
    <xf numFmtId="165" fontId="16" fillId="0" borderId="32" xfId="2" applyNumberFormat="1" applyFont="1" applyBorder="1"/>
    <xf numFmtId="165" fontId="16" fillId="0" borderId="35" xfId="2" applyNumberFormat="1" applyFont="1" applyBorder="1"/>
    <xf numFmtId="0" fontId="26" fillId="0" borderId="0" xfId="0" applyFont="1"/>
    <xf numFmtId="0" fontId="26" fillId="0" borderId="89" xfId="0" applyFont="1" applyBorder="1" applyAlignment="1">
      <alignment horizontal="center"/>
    </xf>
    <xf numFmtId="0" fontId="26" fillId="0" borderId="104" xfId="0" applyFont="1" applyBorder="1" applyAlignment="1">
      <alignment wrapText="1"/>
    </xf>
    <xf numFmtId="3" fontId="8" fillId="0" borderId="71" xfId="0" applyNumberFormat="1" applyFont="1" applyBorder="1"/>
    <xf numFmtId="3" fontId="15" fillId="0" borderId="55" xfId="0" applyNumberFormat="1" applyFont="1" applyBorder="1"/>
    <xf numFmtId="3" fontId="15" fillId="0" borderId="38" xfId="0" applyNumberFormat="1" applyFont="1" applyBorder="1"/>
    <xf numFmtId="3" fontId="16" fillId="0" borderId="85" xfId="0" applyNumberFormat="1" applyFont="1" applyBorder="1"/>
    <xf numFmtId="3" fontId="16" fillId="0" borderId="107" xfId="0" applyNumberFormat="1" applyFont="1" applyBorder="1"/>
    <xf numFmtId="0" fontId="16" fillId="0" borderId="90" xfId="0" applyFont="1" applyBorder="1"/>
    <xf numFmtId="0" fontId="16" fillId="0" borderId="54" xfId="0" applyFont="1" applyBorder="1"/>
    <xf numFmtId="173" fontId="16" fillId="0" borderId="55" xfId="0" applyNumberFormat="1" applyFont="1" applyBorder="1"/>
    <xf numFmtId="173" fontId="16" fillId="0" borderId="70" xfId="0" applyNumberFormat="1" applyFont="1" applyBorder="1"/>
    <xf numFmtId="173" fontId="15" fillId="0" borderId="51" xfId="0" applyNumberFormat="1" applyFont="1" applyBorder="1"/>
    <xf numFmtId="170" fontId="16" fillId="0" borderId="70" xfId="1" applyNumberFormat="1" applyFont="1" applyBorder="1"/>
    <xf numFmtId="170" fontId="16" fillId="0" borderId="52" xfId="1" applyNumberFormat="1" applyFont="1" applyBorder="1"/>
    <xf numFmtId="170" fontId="16" fillId="0" borderId="53" xfId="1" applyNumberFormat="1" applyFont="1" applyBorder="1"/>
    <xf numFmtId="173" fontId="15" fillId="0" borderId="30" xfId="0" applyNumberFormat="1" applyFont="1" applyBorder="1"/>
    <xf numFmtId="0" fontId="16" fillId="0" borderId="106" xfId="7" applyFont="1" applyBorder="1"/>
    <xf numFmtId="0" fontId="16" fillId="0" borderId="25" xfId="7" applyFont="1" applyBorder="1"/>
    <xf numFmtId="0" fontId="16" fillId="0" borderId="76" xfId="7" applyFont="1" applyBorder="1"/>
    <xf numFmtId="0" fontId="16" fillId="0" borderId="27" xfId="7" applyFont="1" applyBorder="1" applyAlignment="1">
      <alignment wrapText="1"/>
    </xf>
    <xf numFmtId="0" fontId="15" fillId="0" borderId="108" xfId="7" applyFont="1" applyBorder="1"/>
    <xf numFmtId="0" fontId="15" fillId="0" borderId="26" xfId="7" applyFont="1" applyBorder="1"/>
    <xf numFmtId="0" fontId="16" fillId="0" borderId="27" xfId="7" applyFont="1" applyBorder="1" applyAlignment="1">
      <alignment horizontal="center"/>
    </xf>
    <xf numFmtId="0" fontId="25" fillId="0" borderId="63" xfId="0" applyFont="1" applyBorder="1" applyAlignment="1">
      <alignment horizontal="center"/>
    </xf>
    <xf numFmtId="1" fontId="28" fillId="0" borderId="54" xfId="0" applyNumberFormat="1" applyFont="1" applyBorder="1"/>
    <xf numFmtId="1" fontId="28" fillId="0" borderId="55" xfId="0" applyNumberFormat="1" applyFont="1" applyBorder="1"/>
    <xf numFmtId="1" fontId="28" fillId="0" borderId="26" xfId="0" applyNumberFormat="1" applyFont="1" applyBorder="1"/>
    <xf numFmtId="1" fontId="26" fillId="0" borderId="54" xfId="0" applyNumberFormat="1" applyFont="1" applyBorder="1"/>
    <xf numFmtId="165" fontId="28" fillId="0" borderId="71" xfId="2" applyNumberFormat="1" applyFont="1" applyFill="1" applyBorder="1"/>
    <xf numFmtId="0" fontId="15" fillId="0" borderId="89" xfId="0" applyFont="1" applyBorder="1" applyAlignment="1">
      <alignment horizontal="center"/>
    </xf>
    <xf numFmtId="0" fontId="15" fillId="0" borderId="104" xfId="0" applyFont="1" applyBorder="1" applyAlignment="1">
      <alignment wrapText="1"/>
    </xf>
    <xf numFmtId="0" fontId="16" fillId="0" borderId="65" xfId="0" applyFont="1" applyBorder="1" applyAlignment="1">
      <alignment horizontal="center"/>
    </xf>
    <xf numFmtId="0" fontId="16" fillId="0" borderId="66" xfId="0" applyFont="1" applyBorder="1" applyAlignment="1">
      <alignment wrapText="1"/>
    </xf>
    <xf numFmtId="1" fontId="16" fillId="0" borderId="76" xfId="0" applyNumberFormat="1" applyFont="1" applyBorder="1"/>
    <xf numFmtId="0" fontId="15" fillId="0" borderId="102" xfId="0" applyFont="1" applyBorder="1" applyAlignment="1">
      <alignment horizontal="center" wrapText="1"/>
    </xf>
    <xf numFmtId="0" fontId="15" fillId="0" borderId="103" xfId="0" applyFont="1" applyBorder="1" applyAlignment="1">
      <alignment horizontal="center" wrapText="1"/>
    </xf>
    <xf numFmtId="0" fontId="16" fillId="0" borderId="109" xfId="0" applyFont="1" applyBorder="1" applyAlignment="1">
      <alignment horizontal="center" wrapText="1"/>
    </xf>
    <xf numFmtId="0" fontId="16" fillId="0" borderId="110" xfId="0" applyFont="1" applyBorder="1" applyAlignment="1">
      <alignment horizontal="center" wrapText="1"/>
    </xf>
    <xf numFmtId="0" fontId="25" fillId="0" borderId="111" xfId="0" applyFont="1" applyBorder="1" applyAlignment="1">
      <alignment horizontal="center"/>
    </xf>
    <xf numFmtId="0" fontId="25" fillId="0" borderId="112" xfId="0" applyFont="1" applyBorder="1" applyAlignment="1">
      <alignment wrapText="1"/>
    </xf>
    <xf numFmtId="1" fontId="28" fillId="0" borderId="93" xfId="0" applyNumberFormat="1" applyFont="1" applyBorder="1"/>
    <xf numFmtId="1" fontId="28" fillId="0" borderId="113" xfId="0" applyNumberFormat="1" applyFont="1" applyBorder="1"/>
    <xf numFmtId="1" fontId="28" fillId="0" borderId="0" xfId="0" applyNumberFormat="1" applyFont="1"/>
    <xf numFmtId="1" fontId="25" fillId="0" borderId="93" xfId="0" applyNumberFormat="1" applyFont="1" applyBorder="1"/>
    <xf numFmtId="165" fontId="28" fillId="0" borderId="114" xfId="2" applyNumberFormat="1" applyFont="1" applyFill="1" applyBorder="1"/>
    <xf numFmtId="1" fontId="32" fillId="0" borderId="54" xfId="0" applyNumberFormat="1" applyFont="1" applyBorder="1"/>
    <xf numFmtId="1" fontId="32" fillId="0" borderId="55" xfId="0" applyNumberFormat="1" applyFont="1" applyBorder="1"/>
    <xf numFmtId="1" fontId="32" fillId="0" borderId="26" xfId="0" applyNumberFormat="1" applyFont="1" applyBorder="1"/>
    <xf numFmtId="1" fontId="25" fillId="0" borderId="73" xfId="0" applyNumberFormat="1" applyFont="1" applyBorder="1"/>
    <xf numFmtId="1" fontId="25" fillId="0" borderId="74" xfId="0" applyNumberFormat="1" applyFont="1" applyBorder="1"/>
    <xf numFmtId="1" fontId="25" fillId="0" borderId="33" xfId="0" applyNumberFormat="1" applyFont="1" applyBorder="1"/>
    <xf numFmtId="1" fontId="25" fillId="0" borderId="54" xfId="0" applyNumberFormat="1" applyFont="1" applyBorder="1"/>
    <xf numFmtId="1" fontId="25" fillId="0" borderId="31" xfId="0" applyNumberFormat="1" applyFont="1" applyBorder="1"/>
    <xf numFmtId="0" fontId="16" fillId="0" borderId="70" xfId="0" applyFont="1" applyBorder="1"/>
    <xf numFmtId="0" fontId="16" fillId="0" borderId="83" xfId="0" applyFont="1" applyBorder="1"/>
    <xf numFmtId="0" fontId="16" fillId="0" borderId="71" xfId="0" applyFont="1" applyBorder="1"/>
    <xf numFmtId="165" fontId="16" fillId="0" borderId="55" xfId="2" applyNumberFormat="1" applyFont="1" applyBorder="1"/>
    <xf numFmtId="0" fontId="16" fillId="0" borderId="55" xfId="0" applyFont="1" applyBorder="1"/>
    <xf numFmtId="0" fontId="16" fillId="0" borderId="75" xfId="0" applyFont="1" applyBorder="1"/>
    <xf numFmtId="0" fontId="16" fillId="0" borderId="25" xfId="0" applyFont="1" applyBorder="1"/>
    <xf numFmtId="0" fontId="16" fillId="0" borderId="76" xfId="0" applyFont="1" applyBorder="1"/>
    <xf numFmtId="3" fontId="16" fillId="6" borderId="28" xfId="0" applyNumberFormat="1" applyFont="1" applyFill="1" applyBorder="1"/>
    <xf numFmtId="3" fontId="16" fillId="6" borderId="29" xfId="0" applyNumberFormat="1" applyFont="1" applyFill="1" applyBorder="1"/>
    <xf numFmtId="3" fontId="16" fillId="6" borderId="30" xfId="0" applyNumberFormat="1" applyFont="1" applyFill="1" applyBorder="1"/>
    <xf numFmtId="3" fontId="16" fillId="6" borderId="31" xfId="0" applyNumberFormat="1" applyFont="1" applyFill="1" applyBorder="1"/>
    <xf numFmtId="3" fontId="16" fillId="6" borderId="27" xfId="0" applyNumberFormat="1" applyFont="1" applyFill="1" applyBorder="1"/>
    <xf numFmtId="3" fontId="16" fillId="6" borderId="32" xfId="0" applyNumberFormat="1" applyFont="1" applyFill="1" applyBorder="1"/>
    <xf numFmtId="3" fontId="16" fillId="6" borderId="80" xfId="0" applyNumberFormat="1" applyFont="1" applyFill="1" applyBorder="1"/>
    <xf numFmtId="3" fontId="16" fillId="6" borderId="81" xfId="0" applyNumberFormat="1" applyFont="1" applyFill="1" applyBorder="1"/>
    <xf numFmtId="3" fontId="16" fillId="6" borderId="82" xfId="0" applyNumberFormat="1" applyFont="1" applyFill="1" applyBorder="1"/>
    <xf numFmtId="1" fontId="16" fillId="0" borderId="54" xfId="0" applyNumberFormat="1" applyFont="1" applyBorder="1"/>
    <xf numFmtId="1" fontId="16" fillId="0" borderId="55" xfId="0" applyNumberFormat="1" applyFont="1" applyBorder="1"/>
    <xf numFmtId="1" fontId="16" fillId="0" borderId="26" xfId="0" applyNumberFormat="1" applyFont="1" applyBorder="1"/>
    <xf numFmtId="1" fontId="16" fillId="0" borderId="38" xfId="0" applyNumberFormat="1" applyFont="1" applyBorder="1"/>
    <xf numFmtId="0" fontId="16" fillId="0" borderId="70" xfId="7" applyFont="1" applyBorder="1" applyAlignment="1">
      <alignment wrapText="1"/>
    </xf>
    <xf numFmtId="0" fontId="16" fillId="0" borderId="90" xfId="7" applyFont="1" applyBorder="1" applyAlignment="1">
      <alignment horizontal="center"/>
    </xf>
    <xf numFmtId="3" fontId="7" fillId="0" borderId="26" xfId="0" applyNumberFormat="1" applyFont="1" applyBorder="1"/>
    <xf numFmtId="3" fontId="7" fillId="0" borderId="25" xfId="0" applyNumberFormat="1" applyFont="1" applyBorder="1"/>
    <xf numFmtId="3" fontId="7" fillId="0" borderId="76" xfId="0" applyNumberFormat="1" applyFont="1" applyBorder="1"/>
    <xf numFmtId="3" fontId="7" fillId="0" borderId="73" xfId="0" applyNumberFormat="1" applyFont="1" applyBorder="1"/>
    <xf numFmtId="3" fontId="7" fillId="0" borderId="74" xfId="0" applyNumberFormat="1" applyFont="1" applyBorder="1"/>
    <xf numFmtId="0" fontId="26" fillId="0" borderId="115" xfId="0" applyFont="1" applyBorder="1" applyAlignment="1">
      <alignment horizontal="center" wrapText="1"/>
    </xf>
    <xf numFmtId="165" fontId="32" fillId="0" borderId="71" xfId="2" applyNumberFormat="1" applyFont="1" applyFill="1" applyBorder="1"/>
    <xf numFmtId="1" fontId="28" fillId="0" borderId="72" xfId="0" applyNumberFormat="1" applyFont="1" applyBorder="1"/>
    <xf numFmtId="1" fontId="28" fillId="0" borderId="73" xfId="0" applyNumberFormat="1" applyFont="1" applyBorder="1"/>
    <xf numFmtId="1" fontId="28" fillId="0" borderId="74" xfId="0" applyNumberFormat="1" applyFont="1" applyBorder="1"/>
    <xf numFmtId="1" fontId="32" fillId="0" borderId="71" xfId="0" applyNumberFormat="1" applyFont="1" applyBorder="1"/>
    <xf numFmtId="1" fontId="28" fillId="0" borderId="68" xfId="0" applyNumberFormat="1" applyFont="1" applyBorder="1"/>
    <xf numFmtId="1" fontId="28" fillId="0" borderId="114" xfId="0" applyNumberFormat="1" applyFont="1" applyBorder="1"/>
    <xf numFmtId="1" fontId="28" fillId="0" borderId="69" xfId="0" applyNumberFormat="1" applyFont="1" applyBorder="1"/>
    <xf numFmtId="1" fontId="28" fillId="0" borderId="71" xfId="0" applyNumberFormat="1" applyFont="1" applyBorder="1"/>
    <xf numFmtId="1" fontId="26" fillId="0" borderId="83" xfId="0" applyNumberFormat="1" applyFont="1" applyBorder="1"/>
    <xf numFmtId="1" fontId="25" fillId="0" borderId="116" xfId="0" applyNumberFormat="1" applyFont="1" applyBorder="1"/>
    <xf numFmtId="1" fontId="25" fillId="0" borderId="83" xfId="0" applyNumberFormat="1" applyFont="1" applyBorder="1"/>
    <xf numFmtId="166" fontId="25" fillId="0" borderId="72" xfId="2" applyFont="1" applyBorder="1"/>
    <xf numFmtId="166" fontId="25" fillId="0" borderId="73" xfId="2" applyFont="1" applyBorder="1"/>
    <xf numFmtId="166" fontId="25" fillId="0" borderId="74" xfId="2" applyFont="1" applyBorder="1"/>
    <xf numFmtId="166" fontId="28" fillId="0" borderId="72" xfId="2" applyFont="1" applyFill="1" applyBorder="1"/>
    <xf numFmtId="166" fontId="28" fillId="0" borderId="73" xfId="2" applyFont="1" applyFill="1" applyBorder="1"/>
    <xf numFmtId="166" fontId="28" fillId="0" borderId="74" xfId="2" applyFont="1" applyFill="1" applyBorder="1"/>
    <xf numFmtId="166" fontId="32" fillId="0" borderId="55" xfId="2" applyFont="1" applyFill="1" applyBorder="1"/>
    <xf numFmtId="166" fontId="28" fillId="0" borderId="32" xfId="2" applyFont="1" applyFill="1" applyBorder="1"/>
    <xf numFmtId="166" fontId="28" fillId="0" borderId="113" xfId="2" applyFont="1" applyFill="1" applyBorder="1"/>
    <xf numFmtId="166" fontId="28" fillId="0" borderId="35" xfId="2" applyFont="1" applyFill="1" applyBorder="1"/>
    <xf numFmtId="166" fontId="28" fillId="0" borderId="55" xfId="2" applyFont="1" applyFill="1" applyBorder="1"/>
    <xf numFmtId="166" fontId="28" fillId="0" borderId="72" xfId="2" applyFont="1" applyBorder="1"/>
    <xf numFmtId="166" fontId="28" fillId="0" borderId="73" xfId="2" applyFont="1" applyBorder="1"/>
    <xf numFmtId="166" fontId="28" fillId="0" borderId="74" xfId="2" applyFont="1" applyBorder="1"/>
    <xf numFmtId="3" fontId="8" fillId="0" borderId="55" xfId="0" applyNumberFormat="1" applyFont="1" applyBorder="1"/>
    <xf numFmtId="0" fontId="15" fillId="0" borderId="54" xfId="0" applyFont="1" applyBorder="1"/>
    <xf numFmtId="0" fontId="15" fillId="0" borderId="70" xfId="0" applyFont="1" applyBorder="1"/>
    <xf numFmtId="3" fontId="17" fillId="0" borderId="28" xfId="0" applyNumberFormat="1" applyFont="1" applyBorder="1" applyAlignment="1">
      <alignment horizontal="right"/>
    </xf>
    <xf numFmtId="3" fontId="17" fillId="0" borderId="30" xfId="0" applyNumberFormat="1" applyFont="1" applyBorder="1" applyAlignment="1">
      <alignment horizontal="right"/>
    </xf>
    <xf numFmtId="3" fontId="17" fillId="0" borderId="31" xfId="0" applyNumberFormat="1" applyFont="1" applyBorder="1" applyAlignment="1">
      <alignment horizontal="right"/>
    </xf>
    <xf numFmtId="3" fontId="17" fillId="0" borderId="32" xfId="0" applyNumberFormat="1" applyFont="1" applyBorder="1" applyAlignment="1">
      <alignment horizontal="right"/>
    </xf>
    <xf numFmtId="3" fontId="17" fillId="0" borderId="33" xfId="0" applyNumberFormat="1" applyFont="1" applyBorder="1" applyAlignment="1">
      <alignment horizontal="right"/>
    </xf>
    <xf numFmtId="3" fontId="17" fillId="0" borderId="35" xfId="0" applyNumberFormat="1" applyFont="1" applyBorder="1" applyAlignment="1">
      <alignment horizontal="right"/>
    </xf>
    <xf numFmtId="0" fontId="15" fillId="0" borderId="71" xfId="0" applyFont="1" applyBorder="1"/>
    <xf numFmtId="3" fontId="17" fillId="0" borderId="27" xfId="0" applyNumberFormat="1" applyFont="1" applyBorder="1" applyAlignment="1">
      <alignment horizontal="right"/>
    </xf>
    <xf numFmtId="3" fontId="17" fillId="0" borderId="72" xfId="0" applyNumberFormat="1" applyFont="1" applyBorder="1" applyAlignment="1">
      <alignment horizontal="right"/>
    </xf>
    <xf numFmtId="3" fontId="17" fillId="0" borderId="73" xfId="0" applyNumberFormat="1" applyFont="1" applyBorder="1" applyAlignment="1">
      <alignment horizontal="right"/>
    </xf>
    <xf numFmtId="3" fontId="17" fillId="0" borderId="74" xfId="0" applyNumberFormat="1" applyFont="1" applyBorder="1" applyAlignment="1">
      <alignment horizontal="right"/>
    </xf>
    <xf numFmtId="0" fontId="15" fillId="0" borderId="55" xfId="0" applyFont="1" applyBorder="1"/>
    <xf numFmtId="0" fontId="15" fillId="0" borderId="83" xfId="0" applyFont="1" applyBorder="1"/>
    <xf numFmtId="165" fontId="16" fillId="0" borderId="75" xfId="2" applyNumberFormat="1" applyFont="1" applyBorder="1"/>
    <xf numFmtId="165" fontId="16" fillId="0" borderId="25" xfId="2" applyNumberFormat="1" applyFont="1" applyBorder="1"/>
    <xf numFmtId="165" fontId="16" fillId="0" borderId="76" xfId="2" applyNumberFormat="1" applyFont="1" applyBorder="1"/>
    <xf numFmtId="3" fontId="8" fillId="0" borderId="26" xfId="0" applyNumberFormat="1" applyFont="1" applyBorder="1"/>
    <xf numFmtId="3" fontId="13" fillId="2" borderId="67" xfId="0" applyNumberFormat="1" applyFont="1" applyFill="1" applyBorder="1" applyAlignment="1">
      <alignment horizontal="right"/>
    </xf>
    <xf numFmtId="3" fontId="13" fillId="2" borderId="68" xfId="0" applyNumberFormat="1" applyFont="1" applyFill="1" applyBorder="1" applyAlignment="1">
      <alignment horizontal="right"/>
    </xf>
    <xf numFmtId="3" fontId="13" fillId="2" borderId="117" xfId="0" applyNumberFormat="1" applyFont="1" applyFill="1" applyBorder="1" applyAlignment="1">
      <alignment horizontal="right"/>
    </xf>
    <xf numFmtId="1" fontId="30" fillId="0" borderId="28" xfId="0" applyNumberFormat="1" applyFont="1" applyBorder="1"/>
    <xf numFmtId="1" fontId="13" fillId="0" borderId="30" xfId="0" applyNumberFormat="1" applyFont="1" applyBorder="1"/>
    <xf numFmtId="1" fontId="30" fillId="0" borderId="31" xfId="0" applyNumberFormat="1" applyFont="1" applyBorder="1"/>
    <xf numFmtId="1" fontId="13" fillId="0" borderId="32" xfId="0" applyNumberFormat="1" applyFont="1" applyBorder="1"/>
    <xf numFmtId="1" fontId="30" fillId="0" borderId="33" xfId="0" applyNumberFormat="1" applyFont="1" applyBorder="1"/>
    <xf numFmtId="1" fontId="13" fillId="0" borderId="35" xfId="0" applyNumberFormat="1" applyFont="1" applyBorder="1"/>
    <xf numFmtId="165" fontId="16" fillId="0" borderId="67" xfId="2" applyNumberFormat="1" applyFont="1" applyBorder="1"/>
    <xf numFmtId="165" fontId="16" fillId="0" borderId="71" xfId="2" applyNumberFormat="1" applyFont="1" applyBorder="1"/>
    <xf numFmtId="165" fontId="16" fillId="0" borderId="101" xfId="2" applyNumberFormat="1" applyFont="1" applyBorder="1"/>
    <xf numFmtId="3" fontId="15" fillId="0" borderId="54" xfId="0" applyNumberFormat="1" applyFont="1" applyBorder="1"/>
    <xf numFmtId="165" fontId="16" fillId="0" borderId="26" xfId="2" applyNumberFormat="1" applyFont="1" applyBorder="1"/>
    <xf numFmtId="165" fontId="16" fillId="0" borderId="107" xfId="2" applyNumberFormat="1" applyFont="1" applyBorder="1"/>
    <xf numFmtId="3" fontId="15" fillId="0" borderId="90" xfId="0" applyNumberFormat="1" applyFont="1" applyBorder="1"/>
    <xf numFmtId="3" fontId="15" fillId="0" borderId="70" xfId="0" applyNumberFormat="1" applyFont="1" applyBorder="1"/>
    <xf numFmtId="3" fontId="15" fillId="0" borderId="26" xfId="0" applyNumberFormat="1" applyFont="1" applyBorder="1"/>
    <xf numFmtId="3" fontId="17" fillId="0" borderId="29" xfId="0" applyNumberFormat="1" applyFont="1" applyBorder="1" applyAlignment="1">
      <alignment horizontal="right"/>
    </xf>
    <xf numFmtId="3" fontId="17" fillId="0" borderId="34" xfId="0" applyNumberFormat="1" applyFont="1" applyBorder="1" applyAlignment="1">
      <alignment horizontal="right"/>
    </xf>
    <xf numFmtId="1" fontId="15" fillId="0" borderId="54" xfId="0" applyNumberFormat="1" applyFont="1" applyBorder="1"/>
    <xf numFmtId="1" fontId="15" fillId="0" borderId="55" xfId="0" applyNumberFormat="1" applyFont="1" applyBorder="1"/>
    <xf numFmtId="1" fontId="15" fillId="0" borderId="38" xfId="0" applyNumberFormat="1" applyFont="1" applyBorder="1"/>
    <xf numFmtId="169" fontId="15" fillId="0" borderId="54" xfId="0" applyNumberFormat="1" applyFont="1" applyBorder="1"/>
    <xf numFmtId="0" fontId="15" fillId="0" borderId="38" xfId="0" applyFont="1" applyBorder="1"/>
    <xf numFmtId="0" fontId="15" fillId="0" borderId="90" xfId="0" applyFont="1" applyBorder="1"/>
    <xf numFmtId="0" fontId="16" fillId="0" borderId="118" xfId="0" applyFont="1" applyBorder="1" applyAlignment="1">
      <alignment horizontal="center" wrapText="1"/>
    </xf>
    <xf numFmtId="173" fontId="16" fillId="0" borderId="67" xfId="0" applyNumberFormat="1" applyFont="1" applyBorder="1"/>
    <xf numFmtId="173" fontId="16" fillId="0" borderId="71" xfId="0" applyNumberFormat="1" applyFont="1" applyBorder="1"/>
    <xf numFmtId="173" fontId="16" fillId="0" borderId="101" xfId="0" applyNumberFormat="1" applyFont="1" applyBorder="1"/>
    <xf numFmtId="0" fontId="16" fillId="0" borderId="75" xfId="7" applyFont="1" applyBorder="1"/>
    <xf numFmtId="0" fontId="15" fillId="0" borderId="3" xfId="7" applyFont="1" applyBorder="1" applyAlignment="1">
      <alignment horizontal="center" wrapText="1"/>
    </xf>
    <xf numFmtId="0" fontId="15" fillId="0" borderId="18" xfId="7" applyFont="1" applyBorder="1" applyAlignment="1">
      <alignment horizontal="center" wrapText="1"/>
    </xf>
    <xf numFmtId="1" fontId="15" fillId="0" borderId="26" xfId="0" applyNumberFormat="1" applyFont="1" applyBorder="1"/>
    <xf numFmtId="1" fontId="16" fillId="0" borderId="30" xfId="0" applyNumberFormat="1" applyFont="1" applyBorder="1"/>
    <xf numFmtId="0" fontId="16" fillId="0" borderId="26" xfId="7" applyFont="1" applyBorder="1" applyAlignment="1">
      <alignment wrapText="1"/>
    </xf>
    <xf numFmtId="0" fontId="16" fillId="0" borderId="28" xfId="7" applyFont="1" applyBorder="1"/>
    <xf numFmtId="0" fontId="16" fillId="0" borderId="29" xfId="7" applyFont="1" applyBorder="1"/>
    <xf numFmtId="0" fontId="16" fillId="0" borderId="30" xfId="7" applyFont="1" applyBorder="1"/>
    <xf numFmtId="1" fontId="28" fillId="0" borderId="67" xfId="0" applyNumberFormat="1" applyFont="1" applyBorder="1"/>
    <xf numFmtId="1" fontId="28" fillId="0" borderId="28" xfId="0" applyNumberFormat="1" applyFont="1" applyBorder="1"/>
    <xf numFmtId="1" fontId="28" fillId="0" borderId="30" xfId="0" applyNumberFormat="1" applyFont="1" applyBorder="1"/>
    <xf numFmtId="3" fontId="16" fillId="0" borderId="28" xfId="0" applyNumberFormat="1" applyFont="1" applyBorder="1"/>
    <xf numFmtId="1" fontId="16" fillId="0" borderId="28" xfId="0" applyNumberFormat="1" applyFont="1" applyBorder="1"/>
    <xf numFmtId="1" fontId="16" fillId="0" borderId="75" xfId="0" applyNumberFormat="1" applyFont="1" applyBorder="1"/>
    <xf numFmtId="1" fontId="16" fillId="0" borderId="29" xfId="0" applyNumberFormat="1" applyFont="1" applyBorder="1"/>
    <xf numFmtId="1" fontId="16" fillId="0" borderId="84" xfId="0" applyNumberFormat="1" applyFont="1" applyBorder="1"/>
    <xf numFmtId="1" fontId="16" fillId="0" borderId="88" xfId="0" applyNumberFormat="1" applyFont="1" applyBorder="1"/>
    <xf numFmtId="1" fontId="16" fillId="0" borderId="107" xfId="0" applyNumberFormat="1" applyFont="1" applyBorder="1"/>
    <xf numFmtId="1" fontId="16" fillId="0" borderId="85" xfId="0" applyNumberFormat="1" applyFont="1" applyBorder="1"/>
    <xf numFmtId="3" fontId="17" fillId="0" borderId="54" xfId="0" applyNumberFormat="1" applyFont="1" applyBorder="1"/>
    <xf numFmtId="0" fontId="29" fillId="0" borderId="0" xfId="0" applyFont="1"/>
    <xf numFmtId="0" fontId="29" fillId="7" borderId="0" xfId="0" applyFont="1" applyFill="1"/>
    <xf numFmtId="0" fontId="14" fillId="7" borderId="0" xfId="0" applyFont="1" applyFill="1"/>
    <xf numFmtId="0" fontId="30" fillId="0" borderId="0" xfId="0" applyFont="1"/>
    <xf numFmtId="3" fontId="15" fillId="0" borderId="0" xfId="0" applyNumberFormat="1" applyFont="1" applyAlignment="1">
      <alignment vertical="center" wrapText="1"/>
    </xf>
    <xf numFmtId="3" fontId="15" fillId="0" borderId="0" xfId="0" applyNumberFormat="1" applyFont="1" applyAlignment="1">
      <alignment horizontal="left" vertical="center" wrapText="1"/>
    </xf>
    <xf numFmtId="0" fontId="15" fillId="0" borderId="5" xfId="7" applyFont="1" applyBorder="1" applyAlignment="1">
      <alignment horizontal="center" wrapText="1"/>
    </xf>
    <xf numFmtId="0" fontId="15" fillId="0" borderId="18" xfId="7" applyFont="1" applyBorder="1" applyAlignment="1">
      <alignment horizontal="center" wrapText="1"/>
    </xf>
  </cellXfs>
  <cellStyles count="225">
    <cellStyle name="Hyperkobling 2" xfId="37"/>
    <cellStyle name="Komma" xfId="1" builtinId="3" customBuiltin="1"/>
    <cellStyle name="Komma 2" xfId="13"/>
    <cellStyle name="Komma 3" xfId="18"/>
    <cellStyle name="Normal" xfId="0" builtinId="0" customBuiltin="1"/>
    <cellStyle name="Normal 10" xfId="44"/>
    <cellStyle name="Normal 10 2" xfId="112"/>
    <cellStyle name="Normal 10 3" xfId="120"/>
    <cellStyle name="Normal 10 3 2" xfId="53"/>
    <cellStyle name="Normal 10 3 2 2" xfId="223"/>
    <cellStyle name="Normal 10 4" xfId="88"/>
    <cellStyle name="Normal 10 4 2" xfId="188"/>
    <cellStyle name="Normal 10 5" xfId="54"/>
    <cellStyle name="Normal 11" xfId="9"/>
    <cellStyle name="Normal 11 2" xfId="82"/>
    <cellStyle name="Normal 11 3" xfId="70"/>
    <cellStyle name="Normal 12" xfId="52"/>
    <cellStyle name="Normal 13" xfId="160"/>
    <cellStyle name="Normal 2" xfId="3"/>
    <cellStyle name="Normal 2 2" xfId="38"/>
    <cellStyle name="Normal 2 2 2" xfId="95"/>
    <cellStyle name="Normal 2 2 3" xfId="72"/>
    <cellStyle name="Normal 2 2 4" xfId="175"/>
    <cellStyle name="Normal 2 3" xfId="15"/>
    <cellStyle name="Normal 2 3 2" xfId="94"/>
    <cellStyle name="Normal 2 4" xfId="102"/>
    <cellStyle name="Normal 3" xfId="7"/>
    <cellStyle name="Normal 3 2" xfId="19"/>
    <cellStyle name="Normal 3 2 2" xfId="104"/>
    <cellStyle name="Normal 3 2 3" xfId="84"/>
    <cellStyle name="Normal 3 2 3 2" xfId="185"/>
    <cellStyle name="Normal 3 3" xfId="10"/>
    <cellStyle name="Normal 3 3 2" xfId="92"/>
    <cellStyle name="Normal 3 4" xfId="51"/>
    <cellStyle name="Normal 3 4 2" xfId="101"/>
    <cellStyle name="Normal 3 4 3" xfId="152"/>
    <cellStyle name="Normal 3 5" xfId="113"/>
    <cellStyle name="Normal 3 5 2" xfId="153"/>
    <cellStyle name="Normal 3 5 2 2" xfId="216"/>
    <cellStyle name="Normal 3 6" xfId="81"/>
    <cellStyle name="Normal 3 6 2" xfId="183"/>
    <cellStyle name="Normal 3 7" xfId="157"/>
    <cellStyle name="Normal 4" xfId="20"/>
    <cellStyle name="Normal 4 10" xfId="55"/>
    <cellStyle name="Normal 4 11" xfId="161"/>
    <cellStyle name="Normal 4 2" xfId="22"/>
    <cellStyle name="Normal 4 2 2" xfId="30"/>
    <cellStyle name="Normal 4 2 2 2" xfId="139"/>
    <cellStyle name="Normal 4 2 2 2 2" xfId="210"/>
    <cellStyle name="Normal 4 2 2 3" xfId="64"/>
    <cellStyle name="Normal 4 2 2 4" xfId="169"/>
    <cellStyle name="Normal 4 2 3" xfId="34"/>
    <cellStyle name="Normal 4 2 3 2" xfId="68"/>
    <cellStyle name="Normal 4 2 3 3" xfId="173"/>
    <cellStyle name="Normal 4 2 4" xfId="124"/>
    <cellStyle name="Normal 4 2 4 2" xfId="195"/>
    <cellStyle name="Normal 4 2 5" xfId="135"/>
    <cellStyle name="Normal 4 2 5 2" xfId="206"/>
    <cellStyle name="Normal 4 2 6" xfId="143"/>
    <cellStyle name="Normal 4 2 6 2" xfId="214"/>
    <cellStyle name="Normal 4 2 7" xfId="129"/>
    <cellStyle name="Normal 4 2 7 2" xfId="200"/>
    <cellStyle name="Normal 4 2 8" xfId="57"/>
    <cellStyle name="Normal 4 2 9" xfId="163"/>
    <cellStyle name="Normal 4 2_MAL2T-2014A.XLS" xfId="145"/>
    <cellStyle name="Normal 4 3" xfId="25"/>
    <cellStyle name="Normal 4 3 2" xfId="47"/>
    <cellStyle name="Normal 4 3 2 2" xfId="137"/>
    <cellStyle name="Normal 4 3 2 2 2" xfId="208"/>
    <cellStyle name="Normal 4 3 2 3" xfId="76"/>
    <cellStyle name="Normal 4 3 2 4" xfId="178"/>
    <cellStyle name="Normal 4 3 3" xfId="121"/>
    <cellStyle name="Normal 4 3 3 2" xfId="192"/>
    <cellStyle name="Normal 4 3 4" xfId="126"/>
    <cellStyle name="Normal 4 3 4 2" xfId="197"/>
    <cellStyle name="Normal 4 3 5" xfId="132"/>
    <cellStyle name="Normal 4 3 5 2" xfId="203"/>
    <cellStyle name="Normal 4 3 6" xfId="60"/>
    <cellStyle name="Normal 4 3 7" xfId="166"/>
    <cellStyle name="Normal 4 3_MAL2T-2014A.XLS" xfId="146"/>
    <cellStyle name="Normal 4 4" xfId="26"/>
    <cellStyle name="Normal 4 4 2" xfId="49"/>
    <cellStyle name="Normal 4 4 2 2" xfId="78"/>
    <cellStyle name="Normal 4 4 2 3" xfId="180"/>
    <cellStyle name="Normal 4 4 3" xfId="61"/>
    <cellStyle name="Normal 4 4 4" xfId="167"/>
    <cellStyle name="Normal 4 5" xfId="32"/>
    <cellStyle name="Normal 4 5 2" xfId="66"/>
    <cellStyle name="Normal 4 5 3" xfId="171"/>
    <cellStyle name="Normal 4 6" xfId="122"/>
    <cellStyle name="Normal 4 6 2" xfId="193"/>
    <cellStyle name="Normal 4 7" xfId="133"/>
    <cellStyle name="Normal 4 7 2" xfId="204"/>
    <cellStyle name="Normal 4 8" xfId="141"/>
    <cellStyle name="Normal 4 8 2" xfId="212"/>
    <cellStyle name="Normal 4 9" xfId="127"/>
    <cellStyle name="Normal 4 9 2" xfId="198"/>
    <cellStyle name="Normal 4_MAL1K-2014A.XLS" xfId="39"/>
    <cellStyle name="Normal 5" xfId="16"/>
    <cellStyle name="Normal 5 2" xfId="29"/>
    <cellStyle name="Normal 5 2 2" xfId="107"/>
    <cellStyle name="Normal 5 2 3" xfId="115"/>
    <cellStyle name="Normal 5 2 3 2" xfId="159"/>
    <cellStyle name="Normal 5 2 3 2 2" xfId="218"/>
    <cellStyle name="Normal 5 2 4" xfId="83"/>
    <cellStyle name="Normal 5 2 4 2" xfId="184"/>
    <cellStyle name="Normal 5 2 5" xfId="63"/>
    <cellStyle name="Normal 5 3" xfId="36"/>
    <cellStyle name="Normal 5 4" xfId="45"/>
    <cellStyle name="Normal 5 4 2" xfId="74"/>
    <cellStyle name="Normal 5 4 3" xfId="176"/>
    <cellStyle name="Normal 5 5" xfId="103"/>
    <cellStyle name="Normal 5 6" xfId="114"/>
    <cellStyle name="Normal 5 6 2" xfId="147"/>
    <cellStyle name="Normal 5 6 2 2" xfId="217"/>
    <cellStyle name="Normal 5 7" xfId="158"/>
    <cellStyle name="Normal 6" xfId="40"/>
    <cellStyle name="Normal 6 2" xfId="87"/>
    <cellStyle name="Normal 6 2 2" xfId="187"/>
    <cellStyle name="Normal 6 3" xfId="108"/>
    <cellStyle name="Normal 6 4" xfId="116"/>
    <cellStyle name="Normal 6 4 2" xfId="149"/>
    <cellStyle name="Normal 6 4 2 2" xfId="219"/>
    <cellStyle name="Normal 6 5" xfId="80"/>
    <cellStyle name="Normal 6 5 2" xfId="182"/>
    <cellStyle name="Normal 6 6" xfId="151"/>
    <cellStyle name="Normal 7" xfId="42"/>
    <cellStyle name="Normal 7 2" xfId="110"/>
    <cellStyle name="Normal 7 3" xfId="118"/>
    <cellStyle name="Normal 7 3 2" xfId="156"/>
    <cellStyle name="Normal 7 3 2 2" xfId="221"/>
    <cellStyle name="Normal 7 4" xfId="85"/>
    <cellStyle name="Normal 7 4 2" xfId="186"/>
    <cellStyle name="Normal 7 5" xfId="154"/>
    <cellStyle name="Normal 8" xfId="43"/>
    <cellStyle name="Normal 8 2" xfId="100"/>
    <cellStyle name="Normal 8 3" xfId="98"/>
    <cellStyle name="Normal 8 4" xfId="111"/>
    <cellStyle name="Normal 8 5" xfId="119"/>
    <cellStyle name="Normal 8 5 2" xfId="150"/>
    <cellStyle name="Normal 8 5 2 2" xfId="222"/>
    <cellStyle name="Normal 8 6" xfId="90"/>
    <cellStyle name="Normal 8 7" xfId="155"/>
    <cellStyle name="Normal 9" xfId="41"/>
    <cellStyle name="Normal 9 2" xfId="109"/>
    <cellStyle name="Normal 9 3" xfId="117"/>
    <cellStyle name="Normal 9 3 2" xfId="71"/>
    <cellStyle name="Normal 9 3 2 2" xfId="220"/>
    <cellStyle name="Normal 9 4" xfId="89"/>
    <cellStyle name="Normal 9 4 2" xfId="189"/>
    <cellStyle name="Normal 9 5" xfId="73"/>
    <cellStyle name="Prosent" xfId="2" builtinId="5" customBuiltin="1"/>
    <cellStyle name="Prosent 13" xfId="224"/>
    <cellStyle name="Prosent 2" xfId="4"/>
    <cellStyle name="Prosent 2 2" xfId="23"/>
    <cellStyle name="Prosent 2 2 2" xfId="31"/>
    <cellStyle name="Prosent 2 2 2 2" xfId="140"/>
    <cellStyle name="Prosent 2 2 2 2 2" xfId="211"/>
    <cellStyle name="Prosent 2 2 2 3" xfId="65"/>
    <cellStyle name="Prosent 2 2 2 4" xfId="170"/>
    <cellStyle name="Prosent 2 2 3" xfId="35"/>
    <cellStyle name="Prosent 2 2 3 2" xfId="69"/>
    <cellStyle name="Prosent 2 2 3 3" xfId="174"/>
    <cellStyle name="Prosent 2 2 4" xfId="105"/>
    <cellStyle name="Prosent 2 2 4 2" xfId="190"/>
    <cellStyle name="Prosent 2 2 5" xfId="91"/>
    <cellStyle name="Prosent 2 2 5 2" xfId="136"/>
    <cellStyle name="Prosent 2 2 5 2 2" xfId="207"/>
    <cellStyle name="Prosent 2 2 6" xfId="144"/>
    <cellStyle name="Prosent 2 2 6 2" xfId="215"/>
    <cellStyle name="Prosent 2 2 7" xfId="130"/>
    <cellStyle name="Prosent 2 2 7 2" xfId="201"/>
    <cellStyle name="Prosent 2 2 8" xfId="58"/>
    <cellStyle name="Prosent 2 2 9" xfId="164"/>
    <cellStyle name="Prosent 2 3" xfId="24"/>
    <cellStyle name="Prosent 2 3 2" xfId="48"/>
    <cellStyle name="Prosent 2 3 2 2" xfId="138"/>
    <cellStyle name="Prosent 2 3 2 2 2" xfId="209"/>
    <cellStyle name="Prosent 2 3 2 3" xfId="77"/>
    <cellStyle name="Prosent 2 3 2 4" xfId="179"/>
    <cellStyle name="Prosent 2 3 3" xfId="106"/>
    <cellStyle name="Prosent 2 3 3 2" xfId="191"/>
    <cellStyle name="Prosent 2 3 4" xfId="93"/>
    <cellStyle name="Prosent 2 3 4 2" xfId="125"/>
    <cellStyle name="Prosent 2 3 4 2 2" xfId="196"/>
    <cellStyle name="Prosent 2 3 5" xfId="131"/>
    <cellStyle name="Prosent 2 3 5 2" xfId="202"/>
    <cellStyle name="Prosent 2 3 6" xfId="59"/>
    <cellStyle name="Prosent 2 3 7" xfId="165"/>
    <cellStyle name="Prosent 2 4" xfId="21"/>
    <cellStyle name="Prosent 2 4 2" xfId="50"/>
    <cellStyle name="Prosent 2 4 2 2" xfId="79"/>
    <cellStyle name="Prosent 2 4 2 3" xfId="181"/>
    <cellStyle name="Prosent 2 4 3" xfId="56"/>
    <cellStyle name="Prosent 2 4 4" xfId="162"/>
    <cellStyle name="Prosent 2 5" xfId="28"/>
    <cellStyle name="Prosent 2 5 2" xfId="33"/>
    <cellStyle name="Prosent 2 5 2 2" xfId="67"/>
    <cellStyle name="Prosent 2 5 2 3" xfId="172"/>
    <cellStyle name="Prosent 2 6" xfId="14"/>
    <cellStyle name="Prosent 2 6 2" xfId="123"/>
    <cellStyle name="Prosent 2 6 3" xfId="194"/>
    <cellStyle name="Prosent 2 7" xfId="134"/>
    <cellStyle name="Prosent 2 7 2" xfId="205"/>
    <cellStyle name="Prosent 2 8" xfId="142"/>
    <cellStyle name="Prosent 2 8 2" xfId="213"/>
    <cellStyle name="Prosent 2 9" xfId="128"/>
    <cellStyle name="Prosent 2 9 2" xfId="199"/>
    <cellStyle name="Prosent 3" xfId="11"/>
    <cellStyle name="Prosent 3 2" xfId="46"/>
    <cellStyle name="Prosent 3 2 2" xfId="75"/>
    <cellStyle name="Prosent 3 2 3" xfId="177"/>
    <cellStyle name="Prosent 4" xfId="17"/>
    <cellStyle name="Prosent 5" xfId="27"/>
    <cellStyle name="Prosent 5 2" xfId="148"/>
    <cellStyle name="Prosent 6" xfId="62"/>
    <cellStyle name="Prosent 7" xfId="168"/>
    <cellStyle name="Svein" xfId="5"/>
    <cellStyle name="Svein 2" xfId="12"/>
    <cellStyle name="Svein 3" xfId="96"/>
    <cellStyle name="Tusen[0]" xfId="6"/>
    <cellStyle name="Tusenskille 2" xfId="86"/>
    <cellStyle name="Tusenskille 2 2" xfId="99"/>
    <cellStyle name="Tusenskille 2 3" xfId="97"/>
    <cellStyle name="Tusenskille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95253</xdr:rowOff>
    </xdr:from>
    <xdr:ext cx="2965454" cy="257175"/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0" y="2381253"/>
          <a:ext cx="2965454" cy="257175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00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 - Sum for alle aldersgrupper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800-000003000000}"/>
            </a:ext>
            <a:ext uri="{147F2762-F138-4A5C-976F-8EAC2B608ADB}">
              <a16:predDERef xmlns:a16="http://schemas.microsoft.com/office/drawing/2014/main" pred="{00000000-0008-0000-0800-000002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800-000004000000}"/>
            </a:ext>
            <a:ext uri="{147F2762-F138-4A5C-976F-8EAC2B608ADB}">
              <a16:predDERef xmlns:a16="http://schemas.microsoft.com/office/drawing/2014/main" pred="{00000000-0008-0000-0800-000003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800-000005000000}"/>
            </a:ext>
            <a:ext uri="{147F2762-F138-4A5C-976F-8EAC2B608ADB}">
              <a16:predDERef xmlns:a16="http://schemas.microsoft.com/office/drawing/2014/main" pred="{00000000-0008-0000-0800-000004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800-000007000000}"/>
            </a:ext>
            <a:ext uri="{147F2762-F138-4A5C-976F-8EAC2B608ADB}">
              <a16:predDERef xmlns:a16="http://schemas.microsoft.com/office/drawing/2014/main" pred="{00000000-0008-0000-0800-000006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800-000008000000}"/>
            </a:ext>
            <a:ext uri="{147F2762-F138-4A5C-976F-8EAC2B608ADB}">
              <a16:predDERef xmlns:a16="http://schemas.microsoft.com/office/drawing/2014/main" pred="{00000000-0008-0000-0800-000007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800-000009000000}"/>
            </a:ext>
            <a:ext uri="{147F2762-F138-4A5C-976F-8EAC2B608ADB}">
              <a16:predDERef xmlns:a16="http://schemas.microsoft.com/office/drawing/2014/main" pred="{00000000-0008-0000-0800-000008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800-00000C000000}"/>
            </a:ext>
            <a:ext uri="{147F2762-F138-4A5C-976F-8EAC2B608ADB}">
              <a16:predDERef xmlns:a16="http://schemas.microsoft.com/office/drawing/2014/main" pred="{00000000-0008-0000-0800-00000B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00000000-0008-0000-0800-00000D000000}"/>
            </a:ext>
            <a:ext uri="{147F2762-F138-4A5C-976F-8EAC2B608ADB}">
              <a16:predDERef xmlns:a16="http://schemas.microsoft.com/office/drawing/2014/main" pred="{00000000-0008-0000-0800-00000C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00000000-0008-0000-0800-00000E000000}"/>
            </a:ext>
            <a:ext uri="{147F2762-F138-4A5C-976F-8EAC2B608ADB}">
              <a16:predDERef xmlns:a16="http://schemas.microsoft.com/office/drawing/2014/main" pred="{00000000-0008-0000-0800-00000D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800-000011000000}"/>
            </a:ext>
            <a:ext uri="{147F2762-F138-4A5C-976F-8EAC2B608ADB}">
              <a16:predDERef xmlns:a16="http://schemas.microsoft.com/office/drawing/2014/main" pred="{00000000-0008-0000-0800-000010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18" name="Text Box 3">
          <a:extLst>
            <a:ext uri="{FF2B5EF4-FFF2-40B4-BE49-F238E27FC236}">
              <a16:creationId xmlns:a16="http://schemas.microsoft.com/office/drawing/2014/main" id="{00000000-0008-0000-0800-000012000000}"/>
            </a:ext>
            <a:ext uri="{147F2762-F138-4A5C-976F-8EAC2B608ADB}">
              <a16:predDERef xmlns:a16="http://schemas.microsoft.com/office/drawing/2014/main" pred="{00000000-0008-0000-0800-000011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19" name="Text Box 4">
          <a:extLst>
            <a:ext uri="{FF2B5EF4-FFF2-40B4-BE49-F238E27FC236}">
              <a16:creationId xmlns:a16="http://schemas.microsoft.com/office/drawing/2014/main" id="{00000000-0008-0000-0800-000013000000}"/>
            </a:ext>
            <a:ext uri="{147F2762-F138-4A5C-976F-8EAC2B608ADB}">
              <a16:predDERef xmlns:a16="http://schemas.microsoft.com/office/drawing/2014/main" pred="{00000000-0008-0000-0800-000012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95250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800-000015000000}"/>
            </a:ext>
            <a:ext uri="{147F2762-F138-4A5C-976F-8EAC2B608ADB}">
              <a16:predDERef xmlns:a16="http://schemas.microsoft.com/office/drawing/2014/main" pred="{00000000-0008-0000-0800-000014000000}"/>
            </a:ext>
          </a:extLst>
        </xdr:cNvPr>
        <xdr:cNvSpPr txBox="1">
          <a:spLocks noChangeArrowheads="1"/>
        </xdr:cNvSpPr>
      </xdr:nvSpPr>
      <xdr:spPr bwMode="auto">
        <a:xfrm>
          <a:off x="0" y="41243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95250</xdr:rowOff>
    </xdr:to>
    <xdr:sp macro="" textlink="">
      <xdr:nvSpPr>
        <xdr:cNvPr id="22" name="Text Box 3">
          <a:extLst>
            <a:ext uri="{FF2B5EF4-FFF2-40B4-BE49-F238E27FC236}">
              <a16:creationId xmlns:a16="http://schemas.microsoft.com/office/drawing/2014/main" id="{00000000-0008-0000-0800-000016000000}"/>
            </a:ext>
            <a:ext uri="{147F2762-F138-4A5C-976F-8EAC2B608ADB}">
              <a16:predDERef xmlns:a16="http://schemas.microsoft.com/office/drawing/2014/main" pred="{00000000-0008-0000-0800-000015000000}"/>
            </a:ext>
          </a:extLst>
        </xdr:cNvPr>
        <xdr:cNvSpPr txBox="1">
          <a:spLocks noChangeArrowheads="1"/>
        </xdr:cNvSpPr>
      </xdr:nvSpPr>
      <xdr:spPr bwMode="auto">
        <a:xfrm>
          <a:off x="0" y="41243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95250</xdr:rowOff>
    </xdr:to>
    <xdr:sp macro="" textlink="">
      <xdr:nvSpPr>
        <xdr:cNvPr id="23" name="Text Box 4">
          <a:extLst>
            <a:ext uri="{FF2B5EF4-FFF2-40B4-BE49-F238E27FC236}">
              <a16:creationId xmlns:a16="http://schemas.microsoft.com/office/drawing/2014/main" id="{00000000-0008-0000-0800-000017000000}"/>
            </a:ext>
            <a:ext uri="{147F2762-F138-4A5C-976F-8EAC2B608ADB}">
              <a16:predDERef xmlns:a16="http://schemas.microsoft.com/office/drawing/2014/main" pred="{00000000-0008-0000-0800-000016000000}"/>
            </a:ext>
          </a:extLst>
        </xdr:cNvPr>
        <xdr:cNvSpPr txBox="1">
          <a:spLocks noChangeArrowheads="1"/>
        </xdr:cNvSpPr>
      </xdr:nvSpPr>
      <xdr:spPr bwMode="auto">
        <a:xfrm>
          <a:off x="0" y="41243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800-000019000000}"/>
            </a:ext>
            <a:ext uri="{147F2762-F138-4A5C-976F-8EAC2B608ADB}">
              <a16:predDERef xmlns:a16="http://schemas.microsoft.com/office/drawing/2014/main" pred="{00000000-0008-0000-0800-000018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26" name="Text Box 3">
          <a:extLst>
            <a:ext uri="{FF2B5EF4-FFF2-40B4-BE49-F238E27FC236}">
              <a16:creationId xmlns:a16="http://schemas.microsoft.com/office/drawing/2014/main" id="{00000000-0008-0000-0800-00001A000000}"/>
            </a:ext>
            <a:ext uri="{147F2762-F138-4A5C-976F-8EAC2B608ADB}">
              <a16:predDERef xmlns:a16="http://schemas.microsoft.com/office/drawing/2014/main" pred="{00000000-0008-0000-0800-000019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27" name="Text Box 4">
          <a:extLst>
            <a:ext uri="{FF2B5EF4-FFF2-40B4-BE49-F238E27FC236}">
              <a16:creationId xmlns:a16="http://schemas.microsoft.com/office/drawing/2014/main" id="{00000000-0008-0000-0800-00001B000000}"/>
            </a:ext>
            <a:ext uri="{147F2762-F138-4A5C-976F-8EAC2B608ADB}">
              <a16:predDERef xmlns:a16="http://schemas.microsoft.com/office/drawing/2014/main" pred="{00000000-0008-0000-0800-00001A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800-00001E000000}"/>
            </a:ext>
            <a:ext uri="{147F2762-F138-4A5C-976F-8EAC2B608ADB}">
              <a16:predDERef xmlns:a16="http://schemas.microsoft.com/office/drawing/2014/main" pred="{00000000-0008-0000-0800-00001D000000}"/>
            </a:ext>
          </a:extLst>
        </xdr:cNvPr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800-00001F000000}"/>
            </a:ext>
            <a:ext uri="{147F2762-F138-4A5C-976F-8EAC2B608ADB}">
              <a16:predDERef xmlns:a16="http://schemas.microsoft.com/office/drawing/2014/main" pred="{00000000-0008-0000-0800-00001E000000}"/>
            </a:ext>
          </a:extLst>
        </xdr:cNvPr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32" name="Text Box 4">
          <a:extLst>
            <a:ext uri="{FF2B5EF4-FFF2-40B4-BE49-F238E27FC236}">
              <a16:creationId xmlns:a16="http://schemas.microsoft.com/office/drawing/2014/main" id="{00000000-0008-0000-0800-000020000000}"/>
            </a:ext>
            <a:ext uri="{147F2762-F138-4A5C-976F-8EAC2B608ADB}">
              <a16:predDERef xmlns:a16="http://schemas.microsoft.com/office/drawing/2014/main" pred="{00000000-0008-0000-0800-00001F000000}"/>
            </a:ext>
          </a:extLst>
        </xdr:cNvPr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800-000023000000}"/>
            </a:ext>
            <a:ext uri="{147F2762-F138-4A5C-976F-8EAC2B608ADB}">
              <a16:predDERef xmlns:a16="http://schemas.microsoft.com/office/drawing/2014/main" pred="{00000000-0008-0000-0800-000022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36" name="Text Box 3">
          <a:extLst>
            <a:ext uri="{FF2B5EF4-FFF2-40B4-BE49-F238E27FC236}">
              <a16:creationId xmlns:a16="http://schemas.microsoft.com/office/drawing/2014/main" id="{00000000-0008-0000-0800-000024000000}"/>
            </a:ext>
            <a:ext uri="{147F2762-F138-4A5C-976F-8EAC2B608ADB}">
              <a16:predDERef xmlns:a16="http://schemas.microsoft.com/office/drawing/2014/main" pred="{00000000-0008-0000-0800-000023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00000000-0008-0000-0800-000025000000}"/>
            </a:ext>
            <a:ext uri="{147F2762-F138-4A5C-976F-8EAC2B608ADB}">
              <a16:predDERef xmlns:a16="http://schemas.microsoft.com/office/drawing/2014/main" pred="{00000000-0008-0000-0800-000024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00000000-0008-0000-0800-000028000000}"/>
            </a:ext>
            <a:ext uri="{147F2762-F138-4A5C-976F-8EAC2B608ADB}">
              <a16:predDERef xmlns:a16="http://schemas.microsoft.com/office/drawing/2014/main" pred="{00000000-0008-0000-0800-000027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800-000029000000}"/>
            </a:ext>
            <a:ext uri="{147F2762-F138-4A5C-976F-8EAC2B608ADB}">
              <a16:predDERef xmlns:a16="http://schemas.microsoft.com/office/drawing/2014/main" pred="{00000000-0008-0000-0800-000028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42" name="Text Box 4">
          <a:extLst>
            <a:ext uri="{FF2B5EF4-FFF2-40B4-BE49-F238E27FC236}">
              <a16:creationId xmlns:a16="http://schemas.microsoft.com/office/drawing/2014/main" id="{00000000-0008-0000-0800-00002A000000}"/>
            </a:ext>
            <a:ext uri="{147F2762-F138-4A5C-976F-8EAC2B608ADB}">
              <a16:predDERef xmlns:a16="http://schemas.microsoft.com/office/drawing/2014/main" pred="{00000000-0008-0000-0800-000029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95250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00000000-0008-0000-0800-00002C000000}"/>
            </a:ext>
            <a:ext uri="{147F2762-F138-4A5C-976F-8EAC2B608ADB}">
              <a16:predDERef xmlns:a16="http://schemas.microsoft.com/office/drawing/2014/main" pred="{00000000-0008-0000-0800-00002B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95250</xdr:rowOff>
    </xdr:to>
    <xdr:sp macro="" textlink="">
      <xdr:nvSpPr>
        <xdr:cNvPr id="45" name="Text Box 3">
          <a:extLst>
            <a:ext uri="{FF2B5EF4-FFF2-40B4-BE49-F238E27FC236}">
              <a16:creationId xmlns:a16="http://schemas.microsoft.com/office/drawing/2014/main" id="{00000000-0008-0000-0800-00002D000000}"/>
            </a:ext>
            <a:ext uri="{147F2762-F138-4A5C-976F-8EAC2B608ADB}">
              <a16:predDERef xmlns:a16="http://schemas.microsoft.com/office/drawing/2014/main" pred="{00000000-0008-0000-0800-00002C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95250</xdr:rowOff>
    </xdr:to>
    <xdr:sp macro="" textlink="">
      <xdr:nvSpPr>
        <xdr:cNvPr id="46" name="Text Box 4">
          <a:extLst>
            <a:ext uri="{FF2B5EF4-FFF2-40B4-BE49-F238E27FC236}">
              <a16:creationId xmlns:a16="http://schemas.microsoft.com/office/drawing/2014/main" id="{00000000-0008-0000-0800-00002E000000}"/>
            </a:ext>
            <a:ext uri="{147F2762-F138-4A5C-976F-8EAC2B608ADB}">
              <a16:predDERef xmlns:a16="http://schemas.microsoft.com/office/drawing/2014/main" pred="{00000000-0008-0000-0800-00002D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800-00002F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0800-000030000000}"/>
            </a:ext>
            <a:ext uri="{147F2762-F138-4A5C-976F-8EAC2B608ADB}">
              <a16:predDERef xmlns:a16="http://schemas.microsoft.com/office/drawing/2014/main" pred="{00000000-0008-0000-0800-00002F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00000000-0008-0000-0800-000031000000}"/>
            </a:ext>
            <a:ext uri="{147F2762-F138-4A5C-976F-8EAC2B608ADB}">
              <a16:predDERef xmlns:a16="http://schemas.microsoft.com/office/drawing/2014/main" pred="{00000000-0008-0000-0800-000030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50" name="Text Box 4">
          <a:extLst>
            <a:ext uri="{FF2B5EF4-FFF2-40B4-BE49-F238E27FC236}">
              <a16:creationId xmlns:a16="http://schemas.microsoft.com/office/drawing/2014/main" id="{00000000-0008-0000-0800-000032000000}"/>
            </a:ext>
            <a:ext uri="{147F2762-F138-4A5C-976F-8EAC2B608ADB}">
              <a16:predDERef xmlns:a16="http://schemas.microsoft.com/office/drawing/2014/main" pred="{00000000-0008-0000-0800-000031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800-000033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800-000034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800-000035000000}"/>
            </a:ext>
            <a:ext uri="{147F2762-F138-4A5C-976F-8EAC2B608ADB}">
              <a16:predDERef xmlns:a16="http://schemas.microsoft.com/office/drawing/2014/main" pred="{00000000-0008-0000-0800-000034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54" name="Text Box 3">
          <a:extLst>
            <a:ext uri="{FF2B5EF4-FFF2-40B4-BE49-F238E27FC236}">
              <a16:creationId xmlns:a16="http://schemas.microsoft.com/office/drawing/2014/main" id="{00000000-0008-0000-0800-000036000000}"/>
            </a:ext>
            <a:ext uri="{147F2762-F138-4A5C-976F-8EAC2B608ADB}">
              <a16:predDERef xmlns:a16="http://schemas.microsoft.com/office/drawing/2014/main" pred="{00000000-0008-0000-0800-000035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55" name="Text Box 4">
          <a:extLst>
            <a:ext uri="{FF2B5EF4-FFF2-40B4-BE49-F238E27FC236}">
              <a16:creationId xmlns:a16="http://schemas.microsoft.com/office/drawing/2014/main" id="{00000000-0008-0000-0800-000037000000}"/>
            </a:ext>
            <a:ext uri="{147F2762-F138-4A5C-976F-8EAC2B608ADB}">
              <a16:predDERef xmlns:a16="http://schemas.microsoft.com/office/drawing/2014/main" pred="{00000000-0008-0000-0800-000036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800-000038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800-000039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0800-00003A000000}"/>
            </a:ext>
            <a:ext uri="{147F2762-F138-4A5C-976F-8EAC2B608ADB}">
              <a16:predDERef xmlns:a16="http://schemas.microsoft.com/office/drawing/2014/main" pred="{00000000-0008-0000-0800-000039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59" name="Text Box 3">
          <a:extLst>
            <a:ext uri="{FF2B5EF4-FFF2-40B4-BE49-F238E27FC236}">
              <a16:creationId xmlns:a16="http://schemas.microsoft.com/office/drawing/2014/main" id="{00000000-0008-0000-0800-00003B000000}"/>
            </a:ext>
            <a:ext uri="{147F2762-F138-4A5C-976F-8EAC2B608ADB}">
              <a16:predDERef xmlns:a16="http://schemas.microsoft.com/office/drawing/2014/main" pred="{00000000-0008-0000-0800-00003A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60" name="Text Box 4">
          <a:extLst>
            <a:ext uri="{FF2B5EF4-FFF2-40B4-BE49-F238E27FC236}">
              <a16:creationId xmlns:a16="http://schemas.microsoft.com/office/drawing/2014/main" id="{00000000-0008-0000-0800-00003C000000}"/>
            </a:ext>
            <a:ext uri="{147F2762-F138-4A5C-976F-8EAC2B608ADB}">
              <a16:predDERef xmlns:a16="http://schemas.microsoft.com/office/drawing/2014/main" pred="{00000000-0008-0000-0800-00003B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0000000-0008-0000-0800-00003D000000}"/>
            </a:ext>
            <a:ext uri="{147F2762-F138-4A5C-976F-8EAC2B608ADB}">
              <a16:predDERef xmlns:a16="http://schemas.microsoft.com/office/drawing/2014/main" pred="{00000000-0008-0000-0800-00003C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62" name="Text Box 3">
          <a:extLst>
            <a:ext uri="{FF2B5EF4-FFF2-40B4-BE49-F238E27FC236}">
              <a16:creationId xmlns:a16="http://schemas.microsoft.com/office/drawing/2014/main" id="{00000000-0008-0000-0800-00003E000000}"/>
            </a:ext>
            <a:ext uri="{147F2762-F138-4A5C-976F-8EAC2B608ADB}">
              <a16:predDERef xmlns:a16="http://schemas.microsoft.com/office/drawing/2014/main" pred="{00000000-0008-0000-0800-00003D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63" name="Text Box 4">
          <a:extLst>
            <a:ext uri="{FF2B5EF4-FFF2-40B4-BE49-F238E27FC236}">
              <a16:creationId xmlns:a16="http://schemas.microsoft.com/office/drawing/2014/main" id="{00000000-0008-0000-0800-00003F000000}"/>
            </a:ext>
            <a:ext uri="{147F2762-F138-4A5C-976F-8EAC2B608ADB}">
              <a16:predDERef xmlns:a16="http://schemas.microsoft.com/office/drawing/2014/main" pred="{00000000-0008-0000-0800-00003E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800-000040000000}"/>
            </a:ext>
            <a:ext uri="{147F2762-F138-4A5C-976F-8EAC2B608ADB}">
              <a16:predDERef xmlns:a16="http://schemas.microsoft.com/office/drawing/2014/main" pred="{00000000-0008-0000-0800-00003F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00000000-0008-0000-0800-000041000000}"/>
            </a:ext>
            <a:ext uri="{147F2762-F138-4A5C-976F-8EAC2B608ADB}">
              <a16:predDERef xmlns:a16="http://schemas.microsoft.com/office/drawing/2014/main" pred="{00000000-0008-0000-0800-000040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66" name="Text Box 4">
          <a:extLst>
            <a:ext uri="{FF2B5EF4-FFF2-40B4-BE49-F238E27FC236}">
              <a16:creationId xmlns:a16="http://schemas.microsoft.com/office/drawing/2014/main" id="{00000000-0008-0000-0800-000042000000}"/>
            </a:ext>
            <a:ext uri="{147F2762-F138-4A5C-976F-8EAC2B608ADB}">
              <a16:predDERef xmlns:a16="http://schemas.microsoft.com/office/drawing/2014/main" pred="{00000000-0008-0000-0800-000041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0800-000043000000}"/>
            </a:ext>
            <a:ext uri="{147F2762-F138-4A5C-976F-8EAC2B608ADB}">
              <a16:predDERef xmlns:a16="http://schemas.microsoft.com/office/drawing/2014/main" pred="{00000000-0008-0000-0800-000042000000}"/>
            </a:ext>
          </a:extLst>
        </xdr:cNvPr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68" name="Text Box 3">
          <a:extLst>
            <a:ext uri="{FF2B5EF4-FFF2-40B4-BE49-F238E27FC236}">
              <a16:creationId xmlns:a16="http://schemas.microsoft.com/office/drawing/2014/main" id="{00000000-0008-0000-0800-000044000000}"/>
            </a:ext>
            <a:ext uri="{147F2762-F138-4A5C-976F-8EAC2B608ADB}">
              <a16:predDERef xmlns:a16="http://schemas.microsoft.com/office/drawing/2014/main" pred="{00000000-0008-0000-0800-000043000000}"/>
            </a:ext>
          </a:extLst>
        </xdr:cNvPr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69" name="Text Box 4">
          <a:extLst>
            <a:ext uri="{FF2B5EF4-FFF2-40B4-BE49-F238E27FC236}">
              <a16:creationId xmlns:a16="http://schemas.microsoft.com/office/drawing/2014/main" id="{00000000-0008-0000-0800-000045000000}"/>
            </a:ext>
            <a:ext uri="{147F2762-F138-4A5C-976F-8EAC2B608ADB}">
              <a16:predDERef xmlns:a16="http://schemas.microsoft.com/office/drawing/2014/main" pred="{00000000-0008-0000-0800-000044000000}"/>
            </a:ext>
          </a:extLst>
        </xdr:cNvPr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800-000046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0000000-0008-0000-0800-000047000000}"/>
            </a:ext>
            <a:ext uri="{147F2762-F138-4A5C-976F-8EAC2B608ADB}">
              <a16:predDERef xmlns:a16="http://schemas.microsoft.com/office/drawing/2014/main" pred="{00000000-0008-0000-0800-000046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72" name="Text Box 3">
          <a:extLst>
            <a:ext uri="{FF2B5EF4-FFF2-40B4-BE49-F238E27FC236}">
              <a16:creationId xmlns:a16="http://schemas.microsoft.com/office/drawing/2014/main" id="{00000000-0008-0000-0800-000048000000}"/>
            </a:ext>
            <a:ext uri="{147F2762-F138-4A5C-976F-8EAC2B608ADB}">
              <a16:predDERef xmlns:a16="http://schemas.microsoft.com/office/drawing/2014/main" pred="{00000000-0008-0000-0800-000047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73" name="Text Box 4">
          <a:extLst>
            <a:ext uri="{FF2B5EF4-FFF2-40B4-BE49-F238E27FC236}">
              <a16:creationId xmlns:a16="http://schemas.microsoft.com/office/drawing/2014/main" id="{00000000-0008-0000-0800-000049000000}"/>
            </a:ext>
            <a:ext uri="{147F2762-F138-4A5C-976F-8EAC2B608ADB}">
              <a16:predDERef xmlns:a16="http://schemas.microsoft.com/office/drawing/2014/main" pred="{00000000-0008-0000-0800-000048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800-00004A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800-00004B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00000000-0008-0000-0800-00004C000000}"/>
            </a:ext>
            <a:ext uri="{147F2762-F138-4A5C-976F-8EAC2B608ADB}">
              <a16:predDERef xmlns:a16="http://schemas.microsoft.com/office/drawing/2014/main" pred="{00000000-0008-0000-0800-00004B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00000000-0008-0000-0800-00004D000000}"/>
            </a:ext>
            <a:ext uri="{147F2762-F138-4A5C-976F-8EAC2B608ADB}">
              <a16:predDERef xmlns:a16="http://schemas.microsoft.com/office/drawing/2014/main" pred="{00000000-0008-0000-0800-00004C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78" name="Text Box 4">
          <a:extLst>
            <a:ext uri="{FF2B5EF4-FFF2-40B4-BE49-F238E27FC236}">
              <a16:creationId xmlns:a16="http://schemas.microsoft.com/office/drawing/2014/main" id="{00000000-0008-0000-0800-00004E000000}"/>
            </a:ext>
            <a:ext uri="{147F2762-F138-4A5C-976F-8EAC2B608ADB}">
              <a16:predDERef xmlns:a16="http://schemas.microsoft.com/office/drawing/2014/main" pred="{00000000-0008-0000-0800-00004D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800-00004F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95250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0000000-0008-0000-0800-000050000000}"/>
            </a:ext>
            <a:ext uri="{147F2762-F138-4A5C-976F-8EAC2B608ADB}">
              <a16:predDERef xmlns:a16="http://schemas.microsoft.com/office/drawing/2014/main" pred="{00000000-0008-0000-0800-00004F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95250</xdr:rowOff>
    </xdr:to>
    <xdr:sp macro="" textlink="">
      <xdr:nvSpPr>
        <xdr:cNvPr id="81" name="Text Box 3">
          <a:extLst>
            <a:ext uri="{FF2B5EF4-FFF2-40B4-BE49-F238E27FC236}">
              <a16:creationId xmlns:a16="http://schemas.microsoft.com/office/drawing/2014/main" id="{00000000-0008-0000-0800-000051000000}"/>
            </a:ext>
            <a:ext uri="{147F2762-F138-4A5C-976F-8EAC2B608ADB}">
              <a16:predDERef xmlns:a16="http://schemas.microsoft.com/office/drawing/2014/main" pred="{00000000-0008-0000-0800-000050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95250</xdr:rowOff>
    </xdr:to>
    <xdr:sp macro="" textlink="">
      <xdr:nvSpPr>
        <xdr:cNvPr id="82" name="Text Box 4">
          <a:extLst>
            <a:ext uri="{FF2B5EF4-FFF2-40B4-BE49-F238E27FC236}">
              <a16:creationId xmlns:a16="http://schemas.microsoft.com/office/drawing/2014/main" id="{00000000-0008-0000-0800-000052000000}"/>
            </a:ext>
            <a:ext uri="{147F2762-F138-4A5C-976F-8EAC2B608ADB}">
              <a16:predDERef xmlns:a16="http://schemas.microsoft.com/office/drawing/2014/main" pred="{00000000-0008-0000-0800-000051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800-000053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00000000-0008-0000-0800-000054000000}"/>
            </a:ext>
            <a:ext uri="{147F2762-F138-4A5C-976F-8EAC2B608ADB}">
              <a16:predDERef xmlns:a16="http://schemas.microsoft.com/office/drawing/2014/main" pred="{00000000-0008-0000-0800-000053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00000000-0008-0000-0800-000055000000}"/>
            </a:ext>
            <a:ext uri="{147F2762-F138-4A5C-976F-8EAC2B608ADB}">
              <a16:predDERef xmlns:a16="http://schemas.microsoft.com/office/drawing/2014/main" pred="{00000000-0008-0000-0800-000054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86" name="Text Box 4">
          <a:extLst>
            <a:ext uri="{FF2B5EF4-FFF2-40B4-BE49-F238E27FC236}">
              <a16:creationId xmlns:a16="http://schemas.microsoft.com/office/drawing/2014/main" id="{00000000-0008-0000-0800-000056000000}"/>
            </a:ext>
            <a:ext uri="{147F2762-F138-4A5C-976F-8EAC2B608ADB}">
              <a16:predDERef xmlns:a16="http://schemas.microsoft.com/office/drawing/2014/main" pred="{00000000-0008-0000-0800-000055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800-000057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800-000058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00000000-0008-0000-0800-000059000000}"/>
            </a:ext>
            <a:ext uri="{147F2762-F138-4A5C-976F-8EAC2B608ADB}">
              <a16:predDERef xmlns:a16="http://schemas.microsoft.com/office/drawing/2014/main" pred="{00000000-0008-0000-0800-000058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90" name="Text Box 3">
          <a:extLst>
            <a:ext uri="{FF2B5EF4-FFF2-40B4-BE49-F238E27FC236}">
              <a16:creationId xmlns:a16="http://schemas.microsoft.com/office/drawing/2014/main" id="{00000000-0008-0000-0800-00005A000000}"/>
            </a:ext>
            <a:ext uri="{147F2762-F138-4A5C-976F-8EAC2B608ADB}">
              <a16:predDERef xmlns:a16="http://schemas.microsoft.com/office/drawing/2014/main" pred="{00000000-0008-0000-0800-000059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91" name="Text Box 4">
          <a:extLst>
            <a:ext uri="{FF2B5EF4-FFF2-40B4-BE49-F238E27FC236}">
              <a16:creationId xmlns:a16="http://schemas.microsoft.com/office/drawing/2014/main" id="{00000000-0008-0000-0800-00005B000000}"/>
            </a:ext>
            <a:ext uri="{147F2762-F138-4A5C-976F-8EAC2B608ADB}">
              <a16:predDERef xmlns:a16="http://schemas.microsoft.com/office/drawing/2014/main" pred="{00000000-0008-0000-0800-00005A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800-00005C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800-00005D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0800-00005E000000}"/>
            </a:ext>
            <a:ext uri="{147F2762-F138-4A5C-976F-8EAC2B608ADB}">
              <a16:predDERef xmlns:a16="http://schemas.microsoft.com/office/drawing/2014/main" pred="{00000000-0008-0000-0800-00005D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95" name="Text Box 3">
          <a:extLst>
            <a:ext uri="{FF2B5EF4-FFF2-40B4-BE49-F238E27FC236}">
              <a16:creationId xmlns:a16="http://schemas.microsoft.com/office/drawing/2014/main" id="{00000000-0008-0000-0800-00005F000000}"/>
            </a:ext>
            <a:ext uri="{147F2762-F138-4A5C-976F-8EAC2B608ADB}">
              <a16:predDERef xmlns:a16="http://schemas.microsoft.com/office/drawing/2014/main" pred="{00000000-0008-0000-0800-00005E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96" name="Text Box 4">
          <a:extLst>
            <a:ext uri="{FF2B5EF4-FFF2-40B4-BE49-F238E27FC236}">
              <a16:creationId xmlns:a16="http://schemas.microsoft.com/office/drawing/2014/main" id="{00000000-0008-0000-0800-000060000000}"/>
            </a:ext>
            <a:ext uri="{147F2762-F138-4A5C-976F-8EAC2B608ADB}">
              <a16:predDERef xmlns:a16="http://schemas.microsoft.com/office/drawing/2014/main" pred="{00000000-0008-0000-0800-00005F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00000000-0008-0000-0800-000061000000}"/>
            </a:ext>
            <a:ext uri="{147F2762-F138-4A5C-976F-8EAC2B608ADB}">
              <a16:predDERef xmlns:a16="http://schemas.microsoft.com/office/drawing/2014/main" pred="{00000000-0008-0000-0800-000060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800-000062000000}"/>
            </a:ext>
            <a:ext uri="{147F2762-F138-4A5C-976F-8EAC2B608ADB}">
              <a16:predDERef xmlns:a16="http://schemas.microsoft.com/office/drawing/2014/main" pred="{00000000-0008-0000-0800-000061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99" name="Text Box 4">
          <a:extLst>
            <a:ext uri="{FF2B5EF4-FFF2-40B4-BE49-F238E27FC236}">
              <a16:creationId xmlns:a16="http://schemas.microsoft.com/office/drawing/2014/main" id="{00000000-0008-0000-0800-000063000000}"/>
            </a:ext>
            <a:ext uri="{147F2762-F138-4A5C-976F-8EAC2B608ADB}">
              <a16:predDERef xmlns:a16="http://schemas.microsoft.com/office/drawing/2014/main" pred="{00000000-0008-0000-0800-000062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0000000-0008-0000-0800-000064000000}"/>
            </a:ext>
            <a:ext uri="{147F2762-F138-4A5C-976F-8EAC2B608ADB}">
              <a16:predDERef xmlns:a16="http://schemas.microsoft.com/office/drawing/2014/main" pred="{00000000-0008-0000-0800-000063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01" name="Text Box 3">
          <a:extLst>
            <a:ext uri="{FF2B5EF4-FFF2-40B4-BE49-F238E27FC236}">
              <a16:creationId xmlns:a16="http://schemas.microsoft.com/office/drawing/2014/main" id="{00000000-0008-0000-0800-000065000000}"/>
            </a:ext>
            <a:ext uri="{147F2762-F138-4A5C-976F-8EAC2B608ADB}">
              <a16:predDERef xmlns:a16="http://schemas.microsoft.com/office/drawing/2014/main" pred="{00000000-0008-0000-0800-000064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02" name="Text Box 4">
          <a:extLst>
            <a:ext uri="{FF2B5EF4-FFF2-40B4-BE49-F238E27FC236}">
              <a16:creationId xmlns:a16="http://schemas.microsoft.com/office/drawing/2014/main" id="{00000000-0008-0000-0800-000066000000}"/>
            </a:ext>
            <a:ext uri="{147F2762-F138-4A5C-976F-8EAC2B608ADB}">
              <a16:predDERef xmlns:a16="http://schemas.microsoft.com/office/drawing/2014/main" pred="{00000000-0008-0000-0800-000065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00000000-0008-0000-0800-000067000000}"/>
            </a:ext>
            <a:ext uri="{147F2762-F138-4A5C-976F-8EAC2B608ADB}">
              <a16:predDERef xmlns:a16="http://schemas.microsoft.com/office/drawing/2014/main" pred="{00000000-0008-0000-0800-000066000000}"/>
            </a:ext>
          </a:extLst>
        </xdr:cNvPr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04" name="Text Box 3">
          <a:extLst>
            <a:ext uri="{FF2B5EF4-FFF2-40B4-BE49-F238E27FC236}">
              <a16:creationId xmlns:a16="http://schemas.microsoft.com/office/drawing/2014/main" id="{00000000-0008-0000-0800-000068000000}"/>
            </a:ext>
            <a:ext uri="{147F2762-F138-4A5C-976F-8EAC2B608ADB}">
              <a16:predDERef xmlns:a16="http://schemas.microsoft.com/office/drawing/2014/main" pred="{00000000-0008-0000-0800-000067000000}"/>
            </a:ext>
          </a:extLst>
        </xdr:cNvPr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05" name="Text Box 4">
          <a:extLst>
            <a:ext uri="{FF2B5EF4-FFF2-40B4-BE49-F238E27FC236}">
              <a16:creationId xmlns:a16="http://schemas.microsoft.com/office/drawing/2014/main" id="{00000000-0008-0000-0800-000069000000}"/>
            </a:ext>
            <a:ext uri="{147F2762-F138-4A5C-976F-8EAC2B608ADB}">
              <a16:predDERef xmlns:a16="http://schemas.microsoft.com/office/drawing/2014/main" pred="{00000000-0008-0000-0800-000068000000}"/>
            </a:ext>
          </a:extLst>
        </xdr:cNvPr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800-00006A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0800-00006B000000}"/>
            </a:ext>
            <a:ext uri="{147F2762-F138-4A5C-976F-8EAC2B608ADB}">
              <a16:predDERef xmlns:a16="http://schemas.microsoft.com/office/drawing/2014/main" pred="{00000000-0008-0000-0800-00006A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00000000-0008-0000-0800-00006C000000}"/>
            </a:ext>
            <a:ext uri="{147F2762-F138-4A5C-976F-8EAC2B608ADB}">
              <a16:predDERef xmlns:a16="http://schemas.microsoft.com/office/drawing/2014/main" pred="{00000000-0008-0000-0800-00006B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09" name="Text Box 4">
          <a:extLst>
            <a:ext uri="{FF2B5EF4-FFF2-40B4-BE49-F238E27FC236}">
              <a16:creationId xmlns:a16="http://schemas.microsoft.com/office/drawing/2014/main" id="{00000000-0008-0000-0800-00006D000000}"/>
            </a:ext>
            <a:ext uri="{147F2762-F138-4A5C-976F-8EAC2B608ADB}">
              <a16:predDERef xmlns:a16="http://schemas.microsoft.com/office/drawing/2014/main" pred="{00000000-0008-0000-0800-00006C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00000000-0008-0000-0800-00006E000000}"/>
            </a:ext>
            <a:ext uri="{147F2762-F138-4A5C-976F-8EAC2B608ADB}">
              <a16:predDERef xmlns:a16="http://schemas.microsoft.com/office/drawing/2014/main" pred="{00000000-0008-0000-0800-00006D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11" name="Text Box 3">
          <a:extLst>
            <a:ext uri="{FF2B5EF4-FFF2-40B4-BE49-F238E27FC236}">
              <a16:creationId xmlns:a16="http://schemas.microsoft.com/office/drawing/2014/main" id="{00000000-0008-0000-0800-00006F000000}"/>
            </a:ext>
            <a:ext uri="{147F2762-F138-4A5C-976F-8EAC2B608ADB}">
              <a16:predDERef xmlns:a16="http://schemas.microsoft.com/office/drawing/2014/main" pred="{00000000-0008-0000-0800-00006E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12" name="Text Box 4">
          <a:extLst>
            <a:ext uri="{FF2B5EF4-FFF2-40B4-BE49-F238E27FC236}">
              <a16:creationId xmlns:a16="http://schemas.microsoft.com/office/drawing/2014/main" id="{00000000-0008-0000-0800-000070000000}"/>
            </a:ext>
            <a:ext uri="{147F2762-F138-4A5C-976F-8EAC2B608ADB}">
              <a16:predDERef xmlns:a16="http://schemas.microsoft.com/office/drawing/2014/main" pred="{00000000-0008-0000-0800-00006F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0000000-0008-0000-0800-000071000000}"/>
            </a:ext>
            <a:ext uri="{147F2762-F138-4A5C-976F-8EAC2B608ADB}">
              <a16:predDERef xmlns:a16="http://schemas.microsoft.com/office/drawing/2014/main" pred="{00000000-0008-0000-0800-000070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00000000-0008-0000-0800-000072000000}"/>
            </a:ext>
            <a:ext uri="{147F2762-F138-4A5C-976F-8EAC2B608ADB}">
              <a16:predDERef xmlns:a16="http://schemas.microsoft.com/office/drawing/2014/main" pred="{00000000-0008-0000-0800-000071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15" name="Text Box 4">
          <a:extLst>
            <a:ext uri="{FF2B5EF4-FFF2-40B4-BE49-F238E27FC236}">
              <a16:creationId xmlns:a16="http://schemas.microsoft.com/office/drawing/2014/main" id="{00000000-0008-0000-0800-000073000000}"/>
            </a:ext>
            <a:ext uri="{147F2762-F138-4A5C-976F-8EAC2B608ADB}">
              <a16:predDERef xmlns:a16="http://schemas.microsoft.com/office/drawing/2014/main" pred="{00000000-0008-0000-0800-000072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id="{00000000-0008-0000-0800-000074000000}"/>
            </a:ext>
            <a:ext uri="{147F2762-F138-4A5C-976F-8EAC2B608ADB}">
              <a16:predDERef xmlns:a16="http://schemas.microsoft.com/office/drawing/2014/main" pred="{00000000-0008-0000-0800-000073000000}"/>
            </a:ext>
          </a:extLst>
        </xdr:cNvPr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17" name="Text Box 3">
          <a:extLst>
            <a:ext uri="{FF2B5EF4-FFF2-40B4-BE49-F238E27FC236}">
              <a16:creationId xmlns:a16="http://schemas.microsoft.com/office/drawing/2014/main" id="{00000000-0008-0000-0800-000075000000}"/>
            </a:ext>
            <a:ext uri="{147F2762-F138-4A5C-976F-8EAC2B608ADB}">
              <a16:predDERef xmlns:a16="http://schemas.microsoft.com/office/drawing/2014/main" pred="{00000000-0008-0000-0800-000074000000}"/>
            </a:ext>
          </a:extLst>
        </xdr:cNvPr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18" name="Text Box 4">
          <a:extLst>
            <a:ext uri="{FF2B5EF4-FFF2-40B4-BE49-F238E27FC236}">
              <a16:creationId xmlns:a16="http://schemas.microsoft.com/office/drawing/2014/main" id="{00000000-0008-0000-0800-000076000000}"/>
            </a:ext>
            <a:ext uri="{147F2762-F138-4A5C-976F-8EAC2B608ADB}">
              <a16:predDERef xmlns:a16="http://schemas.microsoft.com/office/drawing/2014/main" pred="{00000000-0008-0000-0800-000075000000}"/>
            </a:ext>
          </a:extLst>
        </xdr:cNvPr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00000000-0008-0000-0800-000077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0000000-0008-0000-0800-000078000000}"/>
            </a:ext>
            <a:ext uri="{147F2762-F138-4A5C-976F-8EAC2B608ADB}">
              <a16:predDERef xmlns:a16="http://schemas.microsoft.com/office/drawing/2014/main" pred="{00000000-0008-0000-0800-000077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21" name="Text Box 3">
          <a:extLst>
            <a:ext uri="{FF2B5EF4-FFF2-40B4-BE49-F238E27FC236}">
              <a16:creationId xmlns:a16="http://schemas.microsoft.com/office/drawing/2014/main" id="{00000000-0008-0000-0800-000079000000}"/>
            </a:ext>
            <a:ext uri="{147F2762-F138-4A5C-976F-8EAC2B608ADB}">
              <a16:predDERef xmlns:a16="http://schemas.microsoft.com/office/drawing/2014/main" pred="{00000000-0008-0000-0800-000078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22" name="Text Box 4">
          <a:extLst>
            <a:ext uri="{FF2B5EF4-FFF2-40B4-BE49-F238E27FC236}">
              <a16:creationId xmlns:a16="http://schemas.microsoft.com/office/drawing/2014/main" id="{00000000-0008-0000-0800-00007A000000}"/>
            </a:ext>
            <a:ext uri="{147F2762-F138-4A5C-976F-8EAC2B608ADB}">
              <a16:predDERef xmlns:a16="http://schemas.microsoft.com/office/drawing/2014/main" pred="{00000000-0008-0000-0800-000079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0800-00007B000000}"/>
            </a:ext>
            <a:ext uri="{147F2762-F138-4A5C-976F-8EAC2B608ADB}">
              <a16:predDERef xmlns:a16="http://schemas.microsoft.com/office/drawing/2014/main" pred="{00000000-0008-0000-0800-00007A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24" name="Text Box 3">
          <a:extLst>
            <a:ext uri="{FF2B5EF4-FFF2-40B4-BE49-F238E27FC236}">
              <a16:creationId xmlns:a16="http://schemas.microsoft.com/office/drawing/2014/main" id="{00000000-0008-0000-0800-00007C000000}"/>
            </a:ext>
            <a:ext uri="{147F2762-F138-4A5C-976F-8EAC2B608ADB}">
              <a16:predDERef xmlns:a16="http://schemas.microsoft.com/office/drawing/2014/main" pred="{00000000-0008-0000-0800-00007B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25" name="Text Box 4">
          <a:extLst>
            <a:ext uri="{FF2B5EF4-FFF2-40B4-BE49-F238E27FC236}">
              <a16:creationId xmlns:a16="http://schemas.microsoft.com/office/drawing/2014/main" id="{00000000-0008-0000-0800-00007D000000}"/>
            </a:ext>
            <a:ext uri="{147F2762-F138-4A5C-976F-8EAC2B608ADB}">
              <a16:predDERef xmlns:a16="http://schemas.microsoft.com/office/drawing/2014/main" pred="{00000000-0008-0000-0800-00007C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00000000-0008-0000-0800-00007E000000}"/>
            </a:ext>
            <a:ext uri="{147F2762-F138-4A5C-976F-8EAC2B608ADB}">
              <a16:predDERef xmlns:a16="http://schemas.microsoft.com/office/drawing/2014/main" pred="{00000000-0008-0000-0800-00007D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27" name="Text Box 3">
          <a:extLst>
            <a:ext uri="{FF2B5EF4-FFF2-40B4-BE49-F238E27FC236}">
              <a16:creationId xmlns:a16="http://schemas.microsoft.com/office/drawing/2014/main" id="{00000000-0008-0000-0800-00007F000000}"/>
            </a:ext>
            <a:ext uri="{147F2762-F138-4A5C-976F-8EAC2B608ADB}">
              <a16:predDERef xmlns:a16="http://schemas.microsoft.com/office/drawing/2014/main" pred="{00000000-0008-0000-0800-00007E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28" name="Text Box 4">
          <a:extLst>
            <a:ext uri="{FF2B5EF4-FFF2-40B4-BE49-F238E27FC236}">
              <a16:creationId xmlns:a16="http://schemas.microsoft.com/office/drawing/2014/main" id="{00000000-0008-0000-0800-000080000000}"/>
            </a:ext>
            <a:ext uri="{147F2762-F138-4A5C-976F-8EAC2B608ADB}">
              <a16:predDERef xmlns:a16="http://schemas.microsoft.com/office/drawing/2014/main" pred="{00000000-0008-0000-0800-00007F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0000000-0008-0000-0800-000081000000}"/>
            </a:ext>
            <a:ext uri="{147F2762-F138-4A5C-976F-8EAC2B608ADB}">
              <a16:predDERef xmlns:a16="http://schemas.microsoft.com/office/drawing/2014/main" pred="{00000000-0008-0000-0800-000080000000}"/>
            </a:ext>
          </a:extLst>
        </xdr:cNvPr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30" name="Text Box 3">
          <a:extLst>
            <a:ext uri="{FF2B5EF4-FFF2-40B4-BE49-F238E27FC236}">
              <a16:creationId xmlns:a16="http://schemas.microsoft.com/office/drawing/2014/main" id="{00000000-0008-0000-0800-000082000000}"/>
            </a:ext>
            <a:ext uri="{147F2762-F138-4A5C-976F-8EAC2B608ADB}">
              <a16:predDERef xmlns:a16="http://schemas.microsoft.com/office/drawing/2014/main" pred="{00000000-0008-0000-0800-000081000000}"/>
            </a:ext>
          </a:extLst>
        </xdr:cNvPr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31" name="Text Box 4">
          <a:extLst>
            <a:ext uri="{FF2B5EF4-FFF2-40B4-BE49-F238E27FC236}">
              <a16:creationId xmlns:a16="http://schemas.microsoft.com/office/drawing/2014/main" id="{00000000-0008-0000-0800-000083000000}"/>
            </a:ext>
            <a:ext uri="{147F2762-F138-4A5C-976F-8EAC2B608ADB}">
              <a16:predDERef xmlns:a16="http://schemas.microsoft.com/office/drawing/2014/main" pred="{00000000-0008-0000-0800-000082000000}"/>
            </a:ext>
          </a:extLst>
        </xdr:cNvPr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00000000-0008-0000-0800-000084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00000000-0008-0000-0800-000085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34" name="Text Box 3">
          <a:extLst>
            <a:ext uri="{FF2B5EF4-FFF2-40B4-BE49-F238E27FC236}">
              <a16:creationId xmlns:a16="http://schemas.microsoft.com/office/drawing/2014/main" id="{00000000-0008-0000-0800-000086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35" name="Text Box 4">
          <a:extLst>
            <a:ext uri="{FF2B5EF4-FFF2-40B4-BE49-F238E27FC236}">
              <a16:creationId xmlns:a16="http://schemas.microsoft.com/office/drawing/2014/main" id="{00000000-0008-0000-0800-000087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161925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00000000-0008-0000-0800-000088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00000000-0008-0000-0800-000089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161925</xdr:rowOff>
    </xdr:to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00000000-0008-0000-0800-00008A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00000000-0008-0000-0800-00008B000000}"/>
            </a:ext>
            <a:ext uri="{147F2762-F138-4A5C-976F-8EAC2B608ADB}">
              <a16:predDERef xmlns:a16="http://schemas.microsoft.com/office/drawing/2014/main" pred="{00000000-0008-0000-0800-00008A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40" name="Text Box 3">
          <a:extLst>
            <a:ext uri="{FF2B5EF4-FFF2-40B4-BE49-F238E27FC236}">
              <a16:creationId xmlns:a16="http://schemas.microsoft.com/office/drawing/2014/main" id="{00000000-0008-0000-0800-00008C000000}"/>
            </a:ext>
            <a:ext uri="{147F2762-F138-4A5C-976F-8EAC2B608ADB}">
              <a16:predDERef xmlns:a16="http://schemas.microsoft.com/office/drawing/2014/main" pred="{00000000-0008-0000-0800-00008B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41" name="Text Box 4">
          <a:extLst>
            <a:ext uri="{FF2B5EF4-FFF2-40B4-BE49-F238E27FC236}">
              <a16:creationId xmlns:a16="http://schemas.microsoft.com/office/drawing/2014/main" id="{00000000-0008-0000-0800-00008D000000}"/>
            </a:ext>
            <a:ext uri="{147F2762-F138-4A5C-976F-8EAC2B608ADB}">
              <a16:predDERef xmlns:a16="http://schemas.microsoft.com/office/drawing/2014/main" pred="{00000000-0008-0000-0800-00008C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00000000-0008-0000-0800-00008E000000}"/>
            </a:ext>
            <a:ext uri="{147F2762-F138-4A5C-976F-8EAC2B608ADB}">
              <a16:predDERef xmlns:a16="http://schemas.microsoft.com/office/drawing/2014/main" pred="{00000000-0008-0000-0800-00008D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43" name="Text Box 3">
          <a:extLst>
            <a:ext uri="{FF2B5EF4-FFF2-40B4-BE49-F238E27FC236}">
              <a16:creationId xmlns:a16="http://schemas.microsoft.com/office/drawing/2014/main" id="{00000000-0008-0000-0800-00008F000000}"/>
            </a:ext>
            <a:ext uri="{147F2762-F138-4A5C-976F-8EAC2B608ADB}">
              <a16:predDERef xmlns:a16="http://schemas.microsoft.com/office/drawing/2014/main" pred="{00000000-0008-0000-0800-00008E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44" name="Text Box 4">
          <a:extLst>
            <a:ext uri="{FF2B5EF4-FFF2-40B4-BE49-F238E27FC236}">
              <a16:creationId xmlns:a16="http://schemas.microsoft.com/office/drawing/2014/main" id="{00000000-0008-0000-0800-000090000000}"/>
            </a:ext>
            <a:ext uri="{147F2762-F138-4A5C-976F-8EAC2B608ADB}">
              <a16:predDERef xmlns:a16="http://schemas.microsoft.com/office/drawing/2014/main" pred="{00000000-0008-0000-0800-00008F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00000000-0008-0000-0800-000091000000}"/>
            </a:ext>
            <a:ext uri="{147F2762-F138-4A5C-976F-8EAC2B608ADB}">
              <a16:predDERef xmlns:a16="http://schemas.microsoft.com/office/drawing/2014/main" pred="{00000000-0008-0000-0800-000090000000}"/>
            </a:ext>
          </a:extLst>
        </xdr:cNvPr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46" name="Text Box 3">
          <a:extLst>
            <a:ext uri="{FF2B5EF4-FFF2-40B4-BE49-F238E27FC236}">
              <a16:creationId xmlns:a16="http://schemas.microsoft.com/office/drawing/2014/main" id="{00000000-0008-0000-0800-000092000000}"/>
            </a:ext>
            <a:ext uri="{147F2762-F138-4A5C-976F-8EAC2B608ADB}">
              <a16:predDERef xmlns:a16="http://schemas.microsoft.com/office/drawing/2014/main" pred="{00000000-0008-0000-0800-000091000000}"/>
            </a:ext>
          </a:extLst>
        </xdr:cNvPr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47" name="Text Box 4">
          <a:extLst>
            <a:ext uri="{FF2B5EF4-FFF2-40B4-BE49-F238E27FC236}">
              <a16:creationId xmlns:a16="http://schemas.microsoft.com/office/drawing/2014/main" id="{00000000-0008-0000-0800-000093000000}"/>
            </a:ext>
            <a:ext uri="{147F2762-F138-4A5C-976F-8EAC2B608ADB}">
              <a16:predDERef xmlns:a16="http://schemas.microsoft.com/office/drawing/2014/main" pred="{00000000-0008-0000-0800-000092000000}"/>
            </a:ext>
          </a:extLst>
        </xdr:cNvPr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00000000-0008-0000-0800-000094000000}"/>
            </a:ext>
            <a:ext uri="{147F2762-F138-4A5C-976F-8EAC2B608ADB}">
              <a16:predDERef xmlns:a16="http://schemas.microsoft.com/office/drawing/2014/main" pred="{00000000-0008-0000-0800-000093000000}"/>
            </a:ext>
          </a:extLst>
        </xdr:cNvPr>
        <xdr:cNvSpPr txBox="1">
          <a:spLocks noChangeArrowheads="1"/>
        </xdr:cNvSpPr>
      </xdr:nvSpPr>
      <xdr:spPr bwMode="auto">
        <a:xfrm>
          <a:off x="0" y="45491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49" name="Text Box 3">
          <a:extLst>
            <a:ext uri="{FF2B5EF4-FFF2-40B4-BE49-F238E27FC236}">
              <a16:creationId xmlns:a16="http://schemas.microsoft.com/office/drawing/2014/main" id="{00000000-0008-0000-0800-000095000000}"/>
            </a:ext>
            <a:ext uri="{147F2762-F138-4A5C-976F-8EAC2B608ADB}">
              <a16:predDERef xmlns:a16="http://schemas.microsoft.com/office/drawing/2014/main" pred="{00000000-0008-0000-0800-000094000000}"/>
            </a:ext>
          </a:extLst>
        </xdr:cNvPr>
        <xdr:cNvSpPr txBox="1">
          <a:spLocks noChangeArrowheads="1"/>
        </xdr:cNvSpPr>
      </xdr:nvSpPr>
      <xdr:spPr bwMode="auto">
        <a:xfrm>
          <a:off x="0" y="45491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50" name="Text Box 4">
          <a:extLst>
            <a:ext uri="{FF2B5EF4-FFF2-40B4-BE49-F238E27FC236}">
              <a16:creationId xmlns:a16="http://schemas.microsoft.com/office/drawing/2014/main" id="{00000000-0008-0000-0800-000096000000}"/>
            </a:ext>
            <a:ext uri="{147F2762-F138-4A5C-976F-8EAC2B608ADB}">
              <a16:predDERef xmlns:a16="http://schemas.microsoft.com/office/drawing/2014/main" pred="{00000000-0008-0000-0800-000095000000}"/>
            </a:ext>
          </a:extLst>
        </xdr:cNvPr>
        <xdr:cNvSpPr txBox="1">
          <a:spLocks noChangeArrowheads="1"/>
        </xdr:cNvSpPr>
      </xdr:nvSpPr>
      <xdr:spPr bwMode="auto">
        <a:xfrm>
          <a:off x="0" y="45491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00000000-0008-0000-0800-000097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00000000-0008-0000-0800-000098000000}"/>
            </a:ext>
            <a:ext uri="{147F2762-F138-4A5C-976F-8EAC2B608ADB}">
              <a16:predDERef xmlns:a16="http://schemas.microsoft.com/office/drawing/2014/main" pred="{00000000-0008-0000-0800-000097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53" name="Text Box 3">
          <a:extLst>
            <a:ext uri="{FF2B5EF4-FFF2-40B4-BE49-F238E27FC236}">
              <a16:creationId xmlns:a16="http://schemas.microsoft.com/office/drawing/2014/main" id="{00000000-0008-0000-0800-000099000000}"/>
            </a:ext>
            <a:ext uri="{147F2762-F138-4A5C-976F-8EAC2B608ADB}">
              <a16:predDERef xmlns:a16="http://schemas.microsoft.com/office/drawing/2014/main" pred="{00000000-0008-0000-0800-000098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54" name="Text Box 4">
          <a:extLst>
            <a:ext uri="{FF2B5EF4-FFF2-40B4-BE49-F238E27FC236}">
              <a16:creationId xmlns:a16="http://schemas.microsoft.com/office/drawing/2014/main" id="{00000000-0008-0000-0800-00009A000000}"/>
            </a:ext>
            <a:ext uri="{147F2762-F138-4A5C-976F-8EAC2B608ADB}">
              <a16:predDERef xmlns:a16="http://schemas.microsoft.com/office/drawing/2014/main" pred="{00000000-0008-0000-0800-000099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800-00009B000000}"/>
            </a:ext>
            <a:ext uri="{147F2762-F138-4A5C-976F-8EAC2B608ADB}">
              <a16:predDERef xmlns:a16="http://schemas.microsoft.com/office/drawing/2014/main" pred="{00000000-0008-0000-0800-00009A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56" name="Text Box 3">
          <a:extLst>
            <a:ext uri="{FF2B5EF4-FFF2-40B4-BE49-F238E27FC236}">
              <a16:creationId xmlns:a16="http://schemas.microsoft.com/office/drawing/2014/main" id="{00000000-0008-0000-0800-00009C000000}"/>
            </a:ext>
            <a:ext uri="{147F2762-F138-4A5C-976F-8EAC2B608ADB}">
              <a16:predDERef xmlns:a16="http://schemas.microsoft.com/office/drawing/2014/main" pred="{00000000-0008-0000-0800-00009B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57" name="Text Box 4">
          <a:extLst>
            <a:ext uri="{FF2B5EF4-FFF2-40B4-BE49-F238E27FC236}">
              <a16:creationId xmlns:a16="http://schemas.microsoft.com/office/drawing/2014/main" id="{00000000-0008-0000-0800-00009D000000}"/>
            </a:ext>
            <a:ext uri="{147F2762-F138-4A5C-976F-8EAC2B608ADB}">
              <a16:predDERef xmlns:a16="http://schemas.microsoft.com/office/drawing/2014/main" pred="{00000000-0008-0000-0800-00009C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00000000-0008-0000-0800-00009E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0000000-0008-0000-0800-00009F000000}"/>
            </a:ext>
            <a:ext uri="{147F2762-F138-4A5C-976F-8EAC2B608ADB}">
              <a16:predDERef xmlns:a16="http://schemas.microsoft.com/office/drawing/2014/main" pred="{00000000-0008-0000-0800-00009E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60" name="Text Box 3">
          <a:extLst>
            <a:ext uri="{FF2B5EF4-FFF2-40B4-BE49-F238E27FC236}">
              <a16:creationId xmlns:a16="http://schemas.microsoft.com/office/drawing/2014/main" id="{00000000-0008-0000-0800-0000A0000000}"/>
            </a:ext>
            <a:ext uri="{147F2762-F138-4A5C-976F-8EAC2B608ADB}">
              <a16:predDERef xmlns:a16="http://schemas.microsoft.com/office/drawing/2014/main" pred="{00000000-0008-0000-0800-00009F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61" name="Text Box 4">
          <a:extLst>
            <a:ext uri="{FF2B5EF4-FFF2-40B4-BE49-F238E27FC236}">
              <a16:creationId xmlns:a16="http://schemas.microsoft.com/office/drawing/2014/main" id="{00000000-0008-0000-0800-0000A1000000}"/>
            </a:ext>
            <a:ext uri="{147F2762-F138-4A5C-976F-8EAC2B608ADB}">
              <a16:predDERef xmlns:a16="http://schemas.microsoft.com/office/drawing/2014/main" pred="{00000000-0008-0000-0800-0000A0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800-0000A2000000}"/>
            </a:ext>
            <a:ext uri="{147F2762-F138-4A5C-976F-8EAC2B608ADB}">
              <a16:predDERef xmlns:a16="http://schemas.microsoft.com/office/drawing/2014/main" pred="{00000000-0008-0000-0800-0000A1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63" name="Text Box 3">
          <a:extLst>
            <a:ext uri="{FF2B5EF4-FFF2-40B4-BE49-F238E27FC236}">
              <a16:creationId xmlns:a16="http://schemas.microsoft.com/office/drawing/2014/main" id="{00000000-0008-0000-0800-0000A3000000}"/>
            </a:ext>
            <a:ext uri="{147F2762-F138-4A5C-976F-8EAC2B608ADB}">
              <a16:predDERef xmlns:a16="http://schemas.microsoft.com/office/drawing/2014/main" pred="{00000000-0008-0000-0800-0000A2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64" name="Text Box 4">
          <a:extLst>
            <a:ext uri="{FF2B5EF4-FFF2-40B4-BE49-F238E27FC236}">
              <a16:creationId xmlns:a16="http://schemas.microsoft.com/office/drawing/2014/main" id="{00000000-0008-0000-0800-0000A4000000}"/>
            </a:ext>
            <a:ext uri="{147F2762-F138-4A5C-976F-8EAC2B608ADB}">
              <a16:predDERef xmlns:a16="http://schemas.microsoft.com/office/drawing/2014/main" pred="{00000000-0008-0000-0800-0000A3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00000000-0008-0000-0800-0000A5000000}"/>
            </a:ext>
            <a:ext uri="{147F2762-F138-4A5C-976F-8EAC2B608ADB}">
              <a16:predDERef xmlns:a16="http://schemas.microsoft.com/office/drawing/2014/main" pred="{00000000-0008-0000-0800-0000A4000000}"/>
            </a:ext>
          </a:extLst>
        </xdr:cNvPr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66" name="Text Box 3">
          <a:extLst>
            <a:ext uri="{FF2B5EF4-FFF2-40B4-BE49-F238E27FC236}">
              <a16:creationId xmlns:a16="http://schemas.microsoft.com/office/drawing/2014/main" id="{00000000-0008-0000-0800-0000A6000000}"/>
            </a:ext>
            <a:ext uri="{147F2762-F138-4A5C-976F-8EAC2B608ADB}">
              <a16:predDERef xmlns:a16="http://schemas.microsoft.com/office/drawing/2014/main" pred="{00000000-0008-0000-0800-0000A5000000}"/>
            </a:ext>
          </a:extLst>
        </xdr:cNvPr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67" name="Text Box 4">
          <a:extLst>
            <a:ext uri="{FF2B5EF4-FFF2-40B4-BE49-F238E27FC236}">
              <a16:creationId xmlns:a16="http://schemas.microsoft.com/office/drawing/2014/main" id="{00000000-0008-0000-0800-0000A7000000}"/>
            </a:ext>
            <a:ext uri="{147F2762-F138-4A5C-976F-8EAC2B608ADB}">
              <a16:predDERef xmlns:a16="http://schemas.microsoft.com/office/drawing/2014/main" pred="{00000000-0008-0000-0800-0000A6000000}"/>
            </a:ext>
          </a:extLst>
        </xdr:cNvPr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00000000-0008-0000-0800-0000A8000000}"/>
            </a:ext>
            <a:ext uri="{147F2762-F138-4A5C-976F-8EAC2B608ADB}">
              <a16:predDERef xmlns:a16="http://schemas.microsoft.com/office/drawing/2014/main" pred="{00000000-0008-0000-0800-0000A7000000}"/>
            </a:ext>
          </a:extLst>
        </xdr:cNvPr>
        <xdr:cNvSpPr txBox="1">
          <a:spLocks noChangeArrowheads="1"/>
        </xdr:cNvSpPr>
      </xdr:nvSpPr>
      <xdr:spPr bwMode="auto">
        <a:xfrm>
          <a:off x="0" y="488442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69" name="Text Box 3">
          <a:extLst>
            <a:ext uri="{FF2B5EF4-FFF2-40B4-BE49-F238E27FC236}">
              <a16:creationId xmlns:a16="http://schemas.microsoft.com/office/drawing/2014/main" id="{00000000-0008-0000-0800-0000A9000000}"/>
            </a:ext>
            <a:ext uri="{147F2762-F138-4A5C-976F-8EAC2B608ADB}">
              <a16:predDERef xmlns:a16="http://schemas.microsoft.com/office/drawing/2014/main" pred="{00000000-0008-0000-0800-0000A8000000}"/>
            </a:ext>
          </a:extLst>
        </xdr:cNvPr>
        <xdr:cNvSpPr txBox="1">
          <a:spLocks noChangeArrowheads="1"/>
        </xdr:cNvSpPr>
      </xdr:nvSpPr>
      <xdr:spPr bwMode="auto">
        <a:xfrm>
          <a:off x="0" y="488442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70" name="Text Box 4">
          <a:extLst>
            <a:ext uri="{FF2B5EF4-FFF2-40B4-BE49-F238E27FC236}">
              <a16:creationId xmlns:a16="http://schemas.microsoft.com/office/drawing/2014/main" id="{00000000-0008-0000-0800-0000AA000000}"/>
            </a:ext>
            <a:ext uri="{147F2762-F138-4A5C-976F-8EAC2B608ADB}">
              <a16:predDERef xmlns:a16="http://schemas.microsoft.com/office/drawing/2014/main" pred="{00000000-0008-0000-0800-0000A9000000}"/>
            </a:ext>
          </a:extLst>
        </xdr:cNvPr>
        <xdr:cNvSpPr txBox="1">
          <a:spLocks noChangeArrowheads="1"/>
        </xdr:cNvSpPr>
      </xdr:nvSpPr>
      <xdr:spPr bwMode="auto">
        <a:xfrm>
          <a:off x="0" y="488442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00000000-0008-0000-0800-0000AB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00000000-0008-0000-0800-0000AC000000}"/>
            </a:ext>
            <a:ext uri="{147F2762-F138-4A5C-976F-8EAC2B608ADB}">
              <a16:predDERef xmlns:a16="http://schemas.microsoft.com/office/drawing/2014/main" pred="{00000000-0008-0000-0800-0000AB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73" name="Text Box 3">
          <a:extLst>
            <a:ext uri="{FF2B5EF4-FFF2-40B4-BE49-F238E27FC236}">
              <a16:creationId xmlns:a16="http://schemas.microsoft.com/office/drawing/2014/main" id="{00000000-0008-0000-0800-0000AD000000}"/>
            </a:ext>
            <a:ext uri="{147F2762-F138-4A5C-976F-8EAC2B608ADB}">
              <a16:predDERef xmlns:a16="http://schemas.microsoft.com/office/drawing/2014/main" pred="{00000000-0008-0000-0800-0000AC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74" name="Text Box 4">
          <a:extLst>
            <a:ext uri="{FF2B5EF4-FFF2-40B4-BE49-F238E27FC236}">
              <a16:creationId xmlns:a16="http://schemas.microsoft.com/office/drawing/2014/main" id="{00000000-0008-0000-0800-0000AE000000}"/>
            </a:ext>
            <a:ext uri="{147F2762-F138-4A5C-976F-8EAC2B608ADB}">
              <a16:predDERef xmlns:a16="http://schemas.microsoft.com/office/drawing/2014/main" pred="{00000000-0008-0000-0800-0000AD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00000000-0008-0000-0800-0000AF000000}"/>
            </a:ext>
            <a:ext uri="{147F2762-F138-4A5C-976F-8EAC2B608ADB}">
              <a16:predDERef xmlns:a16="http://schemas.microsoft.com/office/drawing/2014/main" pred="{00000000-0008-0000-0800-0000AE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76" name="Text Box 3">
          <a:extLst>
            <a:ext uri="{FF2B5EF4-FFF2-40B4-BE49-F238E27FC236}">
              <a16:creationId xmlns:a16="http://schemas.microsoft.com/office/drawing/2014/main" id="{00000000-0008-0000-0800-0000B0000000}"/>
            </a:ext>
            <a:ext uri="{147F2762-F138-4A5C-976F-8EAC2B608ADB}">
              <a16:predDERef xmlns:a16="http://schemas.microsoft.com/office/drawing/2014/main" pred="{00000000-0008-0000-0800-0000AF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77" name="Text Box 4">
          <a:extLst>
            <a:ext uri="{FF2B5EF4-FFF2-40B4-BE49-F238E27FC236}">
              <a16:creationId xmlns:a16="http://schemas.microsoft.com/office/drawing/2014/main" id="{00000000-0008-0000-0800-0000B1000000}"/>
            </a:ext>
            <a:ext uri="{147F2762-F138-4A5C-976F-8EAC2B608ADB}">
              <a16:predDERef xmlns:a16="http://schemas.microsoft.com/office/drawing/2014/main" pred="{00000000-0008-0000-0800-0000B0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800-0000B2000000}"/>
            </a:ext>
            <a:ext uri="{147F2762-F138-4A5C-976F-8EAC2B608ADB}">
              <a16:predDERef xmlns:a16="http://schemas.microsoft.com/office/drawing/2014/main" pred="{00000000-0008-0000-0800-0000B1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79" name="Text Box 3">
          <a:extLst>
            <a:ext uri="{FF2B5EF4-FFF2-40B4-BE49-F238E27FC236}">
              <a16:creationId xmlns:a16="http://schemas.microsoft.com/office/drawing/2014/main" id="{00000000-0008-0000-0800-0000B3000000}"/>
            </a:ext>
            <a:ext uri="{147F2762-F138-4A5C-976F-8EAC2B608ADB}">
              <a16:predDERef xmlns:a16="http://schemas.microsoft.com/office/drawing/2014/main" pred="{00000000-0008-0000-0800-0000B2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80" name="Text Box 4">
          <a:extLst>
            <a:ext uri="{FF2B5EF4-FFF2-40B4-BE49-F238E27FC236}">
              <a16:creationId xmlns:a16="http://schemas.microsoft.com/office/drawing/2014/main" id="{00000000-0008-0000-0800-0000B4000000}"/>
            </a:ext>
            <a:ext uri="{147F2762-F138-4A5C-976F-8EAC2B608ADB}">
              <a16:predDERef xmlns:a16="http://schemas.microsoft.com/office/drawing/2014/main" pred="{00000000-0008-0000-0800-0000B3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00000000-0008-0000-0800-0000B5000000}"/>
            </a:ext>
            <a:ext uri="{147F2762-F138-4A5C-976F-8EAC2B608ADB}">
              <a16:predDERef xmlns:a16="http://schemas.microsoft.com/office/drawing/2014/main" pred="{00000000-0008-0000-0800-0000B400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82" name="Text Box 3">
          <a:extLst>
            <a:ext uri="{FF2B5EF4-FFF2-40B4-BE49-F238E27FC236}">
              <a16:creationId xmlns:a16="http://schemas.microsoft.com/office/drawing/2014/main" id="{00000000-0008-0000-0800-0000B6000000}"/>
            </a:ext>
            <a:ext uri="{147F2762-F138-4A5C-976F-8EAC2B608ADB}">
              <a16:predDERef xmlns:a16="http://schemas.microsoft.com/office/drawing/2014/main" pred="{00000000-0008-0000-0800-0000B500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83" name="Text Box 4">
          <a:extLst>
            <a:ext uri="{FF2B5EF4-FFF2-40B4-BE49-F238E27FC236}">
              <a16:creationId xmlns:a16="http://schemas.microsoft.com/office/drawing/2014/main" id="{00000000-0008-0000-0800-0000B7000000}"/>
            </a:ext>
            <a:ext uri="{147F2762-F138-4A5C-976F-8EAC2B608ADB}">
              <a16:predDERef xmlns:a16="http://schemas.microsoft.com/office/drawing/2014/main" pred="{00000000-0008-0000-0800-0000B600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\Fiu\Pos\Felles-POS\Bydelsstatistikk\2003\2.%20tertial%202003\Bydelene\T2-2003MAL-bydel-x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2T-2003A.XLS"/>
      <sheetName val="MAL2T-2003B.XLS"/>
      <sheetName val="befolkning pr. 1.1.2003"/>
      <sheetName val="befolkn. pr. 1.1.2003-korrigert"/>
      <sheetName val="Grønt hefte-befolk-korr-nye byd"/>
      <sheetName val="Plantall 2003-alle bydeler"/>
      <sheetName val="MAL2T_2003B_XLS"/>
      <sheetName val="MAL2T-2003A_XLS"/>
      <sheetName val="MAL2T-2003B_XLS"/>
      <sheetName val="befolkning_pr__1_1_2003"/>
      <sheetName val="befolkn__pr__1_1_2003-korrigert"/>
      <sheetName val="Grønt_hefte-befolk-korr-nye_byd"/>
      <sheetName val="Plantall_2003-alle_bydeler"/>
      <sheetName val="MAL2T-2003A_XLS1"/>
      <sheetName val="MAL2T-2003B_XLS1"/>
      <sheetName val="befolkning_pr__1_1_20031"/>
      <sheetName val="befolkn__pr__1_1_2003-korriger1"/>
      <sheetName val="Grønt_hefte-befolk-korr-nye_by1"/>
      <sheetName val="Plantall_2003-alle_bydeler1"/>
      <sheetName val="MAL2T-2003A_XLS2"/>
      <sheetName val="MAL2T-2003A_XLS3"/>
      <sheetName val="MAL2T-2003A_XLS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>
        <row r="7">
          <cell r="G7">
            <v>0</v>
          </cell>
        </row>
        <row r="10">
          <cell r="G10" t="str">
            <v>xxxx</v>
          </cell>
        </row>
        <row r="11">
          <cell r="G11" t="str">
            <v>xxxx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7">
          <cell r="G17">
            <v>0</v>
          </cell>
        </row>
        <row r="21">
          <cell r="G21">
            <v>0</v>
          </cell>
        </row>
        <row r="22">
          <cell r="G22" t="str">
            <v xml:space="preserve"> xxxxx</v>
          </cell>
        </row>
        <row r="23">
          <cell r="G23" t="str">
            <v xml:space="preserve"> xxxxx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3">
          <cell r="G33" t="str">
            <v>xxxx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 t="str">
            <v>xxxx</v>
          </cell>
        </row>
        <row r="47">
          <cell r="G47" t="str">
            <v>xxxxx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 t="str">
            <v>xxxx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 t="str">
            <v>xxxx</v>
          </cell>
        </row>
        <row r="73">
          <cell r="G73" t="str">
            <v>xxxxx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 t="str">
            <v>xxxx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9">
          <cell r="G119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2">
          <cell r="G132">
            <v>0</v>
          </cell>
        </row>
        <row r="135">
          <cell r="G135">
            <v>0</v>
          </cell>
        </row>
        <row r="136">
          <cell r="G136">
            <v>0</v>
          </cell>
        </row>
        <row r="142">
          <cell r="G142" t="str">
            <v>xxxx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 t="str">
            <v>xxx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 t="str">
            <v>xxx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 t="str">
            <v>xxx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 t="str">
            <v>xxx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 t="str">
            <v>xxx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72">
          <cell r="G172" t="str">
            <v>xxx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 t="str">
            <v>xxx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 t="str">
            <v>xxx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 t="str">
            <v>xxx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 t="str">
            <v>xxx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 t="str">
            <v>xxx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9">
          <cell r="G199">
            <v>0</v>
          </cell>
        </row>
        <row r="200">
          <cell r="G200">
            <v>0</v>
          </cell>
        </row>
        <row r="201">
          <cell r="G201">
            <v>0</v>
          </cell>
        </row>
        <row r="202">
          <cell r="G202">
            <v>0</v>
          </cell>
        </row>
        <row r="203">
          <cell r="G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0</v>
          </cell>
        </row>
        <row r="212">
          <cell r="G212">
            <v>0</v>
          </cell>
        </row>
        <row r="213">
          <cell r="G213">
            <v>0</v>
          </cell>
        </row>
        <row r="214">
          <cell r="G214">
            <v>0</v>
          </cell>
        </row>
        <row r="215">
          <cell r="G215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5">
          <cell r="G225">
            <v>0</v>
          </cell>
        </row>
        <row r="226">
          <cell r="G226">
            <v>0</v>
          </cell>
        </row>
        <row r="234">
          <cell r="G234">
            <v>0</v>
          </cell>
        </row>
        <row r="235">
          <cell r="G235">
            <v>0</v>
          </cell>
        </row>
        <row r="236">
          <cell r="G236">
            <v>0</v>
          </cell>
        </row>
        <row r="237">
          <cell r="G237">
            <v>0</v>
          </cell>
        </row>
        <row r="238">
          <cell r="G238">
            <v>0</v>
          </cell>
        </row>
        <row r="239">
          <cell r="G239" t="str">
            <v>xxxx</v>
          </cell>
        </row>
        <row r="240">
          <cell r="G240">
            <v>0</v>
          </cell>
        </row>
        <row r="241">
          <cell r="G241">
            <v>0</v>
          </cell>
        </row>
        <row r="242">
          <cell r="G242">
            <v>0</v>
          </cell>
        </row>
        <row r="243">
          <cell r="G243">
            <v>0</v>
          </cell>
        </row>
        <row r="246">
          <cell r="G246">
            <v>0</v>
          </cell>
        </row>
        <row r="247">
          <cell r="G247">
            <v>0</v>
          </cell>
        </row>
        <row r="248">
          <cell r="G248">
            <v>0</v>
          </cell>
        </row>
        <row r="249">
          <cell r="G249">
            <v>0</v>
          </cell>
        </row>
        <row r="250">
          <cell r="G250">
            <v>0</v>
          </cell>
        </row>
        <row r="251">
          <cell r="G251" t="str">
            <v>xxxx</v>
          </cell>
        </row>
        <row r="252">
          <cell r="G252">
            <v>0</v>
          </cell>
        </row>
        <row r="253">
          <cell r="G253">
            <v>0</v>
          </cell>
        </row>
        <row r="254">
          <cell r="G254">
            <v>0</v>
          </cell>
        </row>
        <row r="255">
          <cell r="G255">
            <v>0</v>
          </cell>
        </row>
        <row r="258">
          <cell r="G258">
            <v>0</v>
          </cell>
        </row>
        <row r="259">
          <cell r="G259">
            <v>0</v>
          </cell>
        </row>
        <row r="260">
          <cell r="G260">
            <v>0</v>
          </cell>
        </row>
        <row r="261">
          <cell r="G261">
            <v>0</v>
          </cell>
        </row>
        <row r="262">
          <cell r="G262">
            <v>0</v>
          </cell>
        </row>
        <row r="263">
          <cell r="G263" t="str">
            <v>xxxx</v>
          </cell>
        </row>
        <row r="264">
          <cell r="G264">
            <v>0</v>
          </cell>
        </row>
        <row r="265">
          <cell r="G265">
            <v>0</v>
          </cell>
        </row>
        <row r="266">
          <cell r="G266">
            <v>0</v>
          </cell>
        </row>
        <row r="267">
          <cell r="G267">
            <v>0</v>
          </cell>
        </row>
        <row r="271">
          <cell r="G271">
            <v>0</v>
          </cell>
        </row>
        <row r="272">
          <cell r="G272">
            <v>0</v>
          </cell>
        </row>
        <row r="273">
          <cell r="G273">
            <v>0</v>
          </cell>
        </row>
        <row r="274">
          <cell r="G274">
            <v>0</v>
          </cell>
        </row>
        <row r="279">
          <cell r="G279">
            <v>0</v>
          </cell>
        </row>
        <row r="280">
          <cell r="G280">
            <v>0</v>
          </cell>
        </row>
        <row r="281">
          <cell r="G281">
            <v>0</v>
          </cell>
        </row>
        <row r="282">
          <cell r="G282">
            <v>0</v>
          </cell>
        </row>
        <row r="289">
          <cell r="G289">
            <v>0</v>
          </cell>
        </row>
        <row r="291">
          <cell r="G291" t="str">
            <v>xxx</v>
          </cell>
        </row>
        <row r="292">
          <cell r="G292" t="str">
            <v>xxx</v>
          </cell>
        </row>
        <row r="293">
          <cell r="G293">
            <v>0</v>
          </cell>
        </row>
        <row r="294">
          <cell r="G294">
            <v>0</v>
          </cell>
        </row>
        <row r="295">
          <cell r="G295">
            <v>0</v>
          </cell>
        </row>
        <row r="296">
          <cell r="G296">
            <v>0</v>
          </cell>
        </row>
        <row r="297">
          <cell r="G297" t="str">
            <v>xxx</v>
          </cell>
        </row>
        <row r="298">
          <cell r="G298" t="str">
            <v>xxx</v>
          </cell>
        </row>
        <row r="299">
          <cell r="G299">
            <v>0</v>
          </cell>
        </row>
        <row r="300">
          <cell r="G300">
            <v>0</v>
          </cell>
        </row>
        <row r="301">
          <cell r="G301">
            <v>0</v>
          </cell>
        </row>
        <row r="302">
          <cell r="G302">
            <v>0</v>
          </cell>
        </row>
        <row r="308">
          <cell r="G308">
            <v>0</v>
          </cell>
        </row>
        <row r="309">
          <cell r="G309">
            <v>0</v>
          </cell>
        </row>
        <row r="310">
          <cell r="G310">
            <v>0</v>
          </cell>
        </row>
        <row r="311">
          <cell r="G311">
            <v>0</v>
          </cell>
        </row>
        <row r="312">
          <cell r="G312">
            <v>0</v>
          </cell>
        </row>
        <row r="313">
          <cell r="G313">
            <v>0</v>
          </cell>
        </row>
        <row r="314">
          <cell r="G314">
            <v>0</v>
          </cell>
        </row>
        <row r="315">
          <cell r="G315">
            <v>0</v>
          </cell>
        </row>
        <row r="320">
          <cell r="G320">
            <v>0</v>
          </cell>
        </row>
        <row r="321">
          <cell r="G321">
            <v>0</v>
          </cell>
        </row>
        <row r="322">
          <cell r="G322" t="str">
            <v>xxx</v>
          </cell>
        </row>
        <row r="323">
          <cell r="G323">
            <v>0</v>
          </cell>
        </row>
        <row r="324">
          <cell r="G324" t="str">
            <v>xxx</v>
          </cell>
        </row>
        <row r="325">
          <cell r="G325">
            <v>0</v>
          </cell>
        </row>
        <row r="326">
          <cell r="G326">
            <v>0</v>
          </cell>
        </row>
        <row r="327">
          <cell r="G327" t="str">
            <v>xxx</v>
          </cell>
        </row>
        <row r="328">
          <cell r="G328">
            <v>0</v>
          </cell>
        </row>
        <row r="329">
          <cell r="G329">
            <v>0</v>
          </cell>
        </row>
        <row r="330">
          <cell r="G330">
            <v>0</v>
          </cell>
        </row>
        <row r="331">
          <cell r="G331">
            <v>0</v>
          </cell>
        </row>
        <row r="332">
          <cell r="G332">
            <v>0</v>
          </cell>
        </row>
        <row r="333">
          <cell r="G333" t="str">
            <v>xxx</v>
          </cell>
        </row>
        <row r="334">
          <cell r="G334">
            <v>0</v>
          </cell>
        </row>
        <row r="335">
          <cell r="G335">
            <v>0</v>
          </cell>
        </row>
        <row r="336">
          <cell r="G336">
            <v>0</v>
          </cell>
        </row>
        <row r="337">
          <cell r="G337">
            <v>0</v>
          </cell>
        </row>
        <row r="338">
          <cell r="G338">
            <v>0</v>
          </cell>
        </row>
        <row r="339">
          <cell r="G339">
            <v>0</v>
          </cell>
        </row>
        <row r="340">
          <cell r="G340" t="str">
            <v>xxx</v>
          </cell>
        </row>
        <row r="341">
          <cell r="G341">
            <v>0</v>
          </cell>
        </row>
        <row r="342">
          <cell r="G342">
            <v>0</v>
          </cell>
        </row>
        <row r="343">
          <cell r="G343">
            <v>0</v>
          </cell>
        </row>
        <row r="344">
          <cell r="G344">
            <v>0</v>
          </cell>
        </row>
        <row r="345">
          <cell r="G345">
            <v>0</v>
          </cell>
        </row>
        <row r="346">
          <cell r="G346">
            <v>0</v>
          </cell>
        </row>
        <row r="347">
          <cell r="G347">
            <v>0</v>
          </cell>
        </row>
        <row r="352">
          <cell r="G352">
            <v>0</v>
          </cell>
        </row>
        <row r="357">
          <cell r="G357">
            <v>0</v>
          </cell>
        </row>
        <row r="362">
          <cell r="G362">
            <v>0</v>
          </cell>
        </row>
        <row r="366">
          <cell r="G366">
            <v>0</v>
          </cell>
        </row>
        <row r="370">
          <cell r="G370">
            <v>0</v>
          </cell>
        </row>
        <row r="374">
          <cell r="G374">
            <v>0</v>
          </cell>
        </row>
        <row r="378">
          <cell r="G378">
            <v>0</v>
          </cell>
        </row>
        <row r="386">
          <cell r="G386">
            <v>0</v>
          </cell>
        </row>
        <row r="387">
          <cell r="G387">
            <v>0</v>
          </cell>
        </row>
        <row r="388">
          <cell r="G388">
            <v>0</v>
          </cell>
        </row>
        <row r="389">
          <cell r="G389">
            <v>0</v>
          </cell>
        </row>
        <row r="390">
          <cell r="G390">
            <v>0</v>
          </cell>
        </row>
        <row r="391">
          <cell r="G391">
            <v>0</v>
          </cell>
        </row>
        <row r="392">
          <cell r="G392">
            <v>0</v>
          </cell>
        </row>
        <row r="393">
          <cell r="G393">
            <v>0</v>
          </cell>
        </row>
        <row r="394">
          <cell r="G394">
            <v>0</v>
          </cell>
        </row>
        <row r="395">
          <cell r="G395">
            <v>0</v>
          </cell>
        </row>
        <row r="397">
          <cell r="G397">
            <v>0</v>
          </cell>
        </row>
        <row r="399">
          <cell r="G399" t="e">
            <v>#DIV/0!</v>
          </cell>
        </row>
        <row r="403">
          <cell r="G403" t="e">
            <v>#DIV/0!</v>
          </cell>
        </row>
        <row r="409">
          <cell r="G409">
            <v>0</v>
          </cell>
        </row>
        <row r="411">
          <cell r="G411">
            <v>0</v>
          </cell>
        </row>
        <row r="415">
          <cell r="G415">
            <v>0</v>
          </cell>
        </row>
        <row r="416">
          <cell r="G416">
            <v>0</v>
          </cell>
        </row>
        <row r="417">
          <cell r="G417">
            <v>0</v>
          </cell>
        </row>
        <row r="419">
          <cell r="G419">
            <v>0</v>
          </cell>
        </row>
        <row r="420">
          <cell r="G420">
            <v>0</v>
          </cell>
        </row>
        <row r="421">
          <cell r="G421">
            <v>0</v>
          </cell>
        </row>
        <row r="422">
          <cell r="G422">
            <v>0</v>
          </cell>
        </row>
        <row r="423">
          <cell r="G423">
            <v>0</v>
          </cell>
        </row>
        <row r="425">
          <cell r="G425">
            <v>0</v>
          </cell>
        </row>
        <row r="426">
          <cell r="G426">
            <v>0</v>
          </cell>
        </row>
        <row r="427">
          <cell r="G427">
            <v>0</v>
          </cell>
        </row>
        <row r="428">
          <cell r="G428">
            <v>0</v>
          </cell>
        </row>
        <row r="429">
          <cell r="G429">
            <v>0</v>
          </cell>
        </row>
        <row r="431">
          <cell r="G431">
            <v>0</v>
          </cell>
        </row>
        <row r="432">
          <cell r="G432">
            <v>0</v>
          </cell>
        </row>
        <row r="433">
          <cell r="G433">
            <v>0</v>
          </cell>
        </row>
        <row r="434">
          <cell r="G434">
            <v>0</v>
          </cell>
        </row>
        <row r="435">
          <cell r="G435">
            <v>0</v>
          </cell>
        </row>
        <row r="437">
          <cell r="G437">
            <v>0</v>
          </cell>
        </row>
        <row r="438">
          <cell r="G438">
            <v>0</v>
          </cell>
        </row>
        <row r="439">
          <cell r="G439">
            <v>0</v>
          </cell>
        </row>
        <row r="440">
          <cell r="G440">
            <v>0</v>
          </cell>
        </row>
        <row r="441">
          <cell r="G441">
            <v>0</v>
          </cell>
        </row>
        <row r="446">
          <cell r="G446">
            <v>0</v>
          </cell>
        </row>
        <row r="448">
          <cell r="G448">
            <v>0</v>
          </cell>
        </row>
        <row r="449">
          <cell r="G449">
            <v>0</v>
          </cell>
        </row>
        <row r="450">
          <cell r="G450">
            <v>0</v>
          </cell>
        </row>
        <row r="451">
          <cell r="G451">
            <v>0</v>
          </cell>
        </row>
        <row r="452">
          <cell r="G452">
            <v>0</v>
          </cell>
        </row>
        <row r="453">
          <cell r="G453">
            <v>0</v>
          </cell>
        </row>
        <row r="456">
          <cell r="G456">
            <v>0</v>
          </cell>
        </row>
        <row r="458">
          <cell r="G458">
            <v>0</v>
          </cell>
        </row>
        <row r="459">
          <cell r="G459">
            <v>0</v>
          </cell>
        </row>
        <row r="460">
          <cell r="G460">
            <v>0</v>
          </cell>
        </row>
        <row r="461">
          <cell r="G461">
            <v>0</v>
          </cell>
        </row>
        <row r="462">
          <cell r="G462">
            <v>0</v>
          </cell>
        </row>
        <row r="463">
          <cell r="G463">
            <v>0</v>
          </cell>
        </row>
        <row r="466">
          <cell r="G466">
            <v>0</v>
          </cell>
        </row>
        <row r="467">
          <cell r="G467">
            <v>0</v>
          </cell>
        </row>
        <row r="468">
          <cell r="G468">
            <v>0</v>
          </cell>
        </row>
        <row r="469">
          <cell r="G469">
            <v>0</v>
          </cell>
        </row>
        <row r="471">
          <cell r="G471">
            <v>0</v>
          </cell>
        </row>
        <row r="475">
          <cell r="G475" t="str">
            <v>xxx</v>
          </cell>
        </row>
        <row r="476">
          <cell r="G476">
            <v>0</v>
          </cell>
        </row>
        <row r="477">
          <cell r="G477">
            <v>0</v>
          </cell>
        </row>
        <row r="478">
          <cell r="G478">
            <v>0</v>
          </cell>
        </row>
        <row r="479">
          <cell r="G479">
            <v>0</v>
          </cell>
        </row>
        <row r="480">
          <cell r="G480">
            <v>0</v>
          </cell>
        </row>
        <row r="481">
          <cell r="G481">
            <v>0</v>
          </cell>
        </row>
        <row r="482">
          <cell r="G482">
            <v>0</v>
          </cell>
        </row>
        <row r="483">
          <cell r="G483">
            <v>0</v>
          </cell>
        </row>
        <row r="484">
          <cell r="G484" t="str">
            <v>xxx</v>
          </cell>
        </row>
        <row r="485">
          <cell r="G485">
            <v>0</v>
          </cell>
        </row>
        <row r="486">
          <cell r="G486">
            <v>0</v>
          </cell>
        </row>
        <row r="487">
          <cell r="G487">
            <v>0</v>
          </cell>
        </row>
        <row r="488">
          <cell r="G488">
            <v>0</v>
          </cell>
        </row>
        <row r="489">
          <cell r="G489">
            <v>0</v>
          </cell>
        </row>
        <row r="490">
          <cell r="G490">
            <v>0</v>
          </cell>
        </row>
        <row r="491">
          <cell r="G491">
            <v>0</v>
          </cell>
        </row>
        <row r="492">
          <cell r="G492">
            <v>0</v>
          </cell>
        </row>
        <row r="493">
          <cell r="G493" t="str">
            <v>xxx</v>
          </cell>
        </row>
        <row r="494">
          <cell r="G494">
            <v>0</v>
          </cell>
        </row>
        <row r="495">
          <cell r="G495">
            <v>0</v>
          </cell>
        </row>
        <row r="496">
          <cell r="G496">
            <v>0</v>
          </cell>
        </row>
        <row r="497">
          <cell r="G497">
            <v>0</v>
          </cell>
        </row>
        <row r="498">
          <cell r="G498">
            <v>0</v>
          </cell>
        </row>
        <row r="499">
          <cell r="G499">
            <v>0</v>
          </cell>
        </row>
        <row r="500">
          <cell r="G500">
            <v>0</v>
          </cell>
        </row>
        <row r="501">
          <cell r="G501">
            <v>0</v>
          </cell>
        </row>
        <row r="502">
          <cell r="G502" t="str">
            <v>xxx</v>
          </cell>
        </row>
        <row r="503">
          <cell r="G503">
            <v>0</v>
          </cell>
        </row>
        <row r="504">
          <cell r="G504">
            <v>0</v>
          </cell>
        </row>
        <row r="505">
          <cell r="G505">
            <v>0</v>
          </cell>
        </row>
        <row r="506">
          <cell r="G506">
            <v>0</v>
          </cell>
        </row>
        <row r="507">
          <cell r="G507">
            <v>0</v>
          </cell>
        </row>
        <row r="508">
          <cell r="G508">
            <v>0</v>
          </cell>
        </row>
        <row r="509">
          <cell r="G509">
            <v>0</v>
          </cell>
        </row>
        <row r="510">
          <cell r="G510">
            <v>0</v>
          </cell>
        </row>
        <row r="511">
          <cell r="G511" t="str">
            <v>xxx</v>
          </cell>
        </row>
        <row r="512">
          <cell r="G512">
            <v>0</v>
          </cell>
        </row>
        <row r="513">
          <cell r="G513">
            <v>0</v>
          </cell>
        </row>
        <row r="514">
          <cell r="G514">
            <v>0</v>
          </cell>
        </row>
        <row r="515">
          <cell r="G515">
            <v>0</v>
          </cell>
        </row>
        <row r="516">
          <cell r="G516">
            <v>0</v>
          </cell>
        </row>
        <row r="517">
          <cell r="G517">
            <v>0</v>
          </cell>
        </row>
        <row r="518">
          <cell r="G518">
            <v>0</v>
          </cell>
        </row>
        <row r="519">
          <cell r="G519">
            <v>0</v>
          </cell>
        </row>
        <row r="520">
          <cell r="G520" t="str">
            <v>xxx</v>
          </cell>
        </row>
        <row r="521">
          <cell r="G521">
            <v>0</v>
          </cell>
        </row>
        <row r="522">
          <cell r="G522">
            <v>0</v>
          </cell>
        </row>
        <row r="523">
          <cell r="G523">
            <v>0</v>
          </cell>
        </row>
        <row r="524">
          <cell r="G524">
            <v>0</v>
          </cell>
        </row>
        <row r="525">
          <cell r="G525">
            <v>0</v>
          </cell>
        </row>
        <row r="526">
          <cell r="G526">
            <v>0</v>
          </cell>
        </row>
        <row r="527">
          <cell r="G527">
            <v>0</v>
          </cell>
        </row>
        <row r="528">
          <cell r="G528">
            <v>0</v>
          </cell>
        </row>
        <row r="529">
          <cell r="G529" t="str">
            <v>xxx</v>
          </cell>
        </row>
        <row r="530">
          <cell r="G530">
            <v>0</v>
          </cell>
        </row>
        <row r="531">
          <cell r="G531">
            <v>0</v>
          </cell>
        </row>
        <row r="532">
          <cell r="G532">
            <v>0</v>
          </cell>
        </row>
        <row r="533">
          <cell r="G533">
            <v>0</v>
          </cell>
        </row>
        <row r="534">
          <cell r="G534">
            <v>0</v>
          </cell>
        </row>
        <row r="535">
          <cell r="G535">
            <v>0</v>
          </cell>
        </row>
        <row r="536">
          <cell r="G536">
            <v>0</v>
          </cell>
        </row>
        <row r="537">
          <cell r="G537">
            <v>0</v>
          </cell>
        </row>
        <row r="538">
          <cell r="G538" t="str">
            <v>xxx</v>
          </cell>
        </row>
        <row r="539">
          <cell r="G539">
            <v>0</v>
          </cell>
        </row>
        <row r="540">
          <cell r="G540">
            <v>0</v>
          </cell>
        </row>
        <row r="541">
          <cell r="G541">
            <v>0</v>
          </cell>
        </row>
        <row r="542">
          <cell r="G542">
            <v>0</v>
          </cell>
        </row>
        <row r="543">
          <cell r="G543">
            <v>0</v>
          </cell>
        </row>
        <row r="544">
          <cell r="G544">
            <v>0</v>
          </cell>
        </row>
        <row r="545">
          <cell r="G545">
            <v>0</v>
          </cell>
        </row>
        <row r="546">
          <cell r="G546">
            <v>0</v>
          </cell>
        </row>
        <row r="547">
          <cell r="G547" t="str">
            <v>xxx</v>
          </cell>
        </row>
        <row r="548">
          <cell r="G548">
            <v>0</v>
          </cell>
        </row>
        <row r="549">
          <cell r="G549">
            <v>0</v>
          </cell>
        </row>
        <row r="550">
          <cell r="G550">
            <v>0</v>
          </cell>
        </row>
        <row r="551">
          <cell r="G551">
            <v>0</v>
          </cell>
        </row>
        <row r="552">
          <cell r="G552">
            <v>0</v>
          </cell>
        </row>
        <row r="553">
          <cell r="G553">
            <v>0</v>
          </cell>
        </row>
        <row r="554">
          <cell r="G554">
            <v>0</v>
          </cell>
        </row>
        <row r="555">
          <cell r="G555">
            <v>0</v>
          </cell>
        </row>
        <row r="557">
          <cell r="G557">
            <v>0</v>
          </cell>
        </row>
        <row r="560">
          <cell r="G560">
            <v>0</v>
          </cell>
        </row>
        <row r="568">
          <cell r="G568">
            <v>0</v>
          </cell>
        </row>
        <row r="569">
          <cell r="G569">
            <v>0</v>
          </cell>
        </row>
        <row r="570">
          <cell r="G570">
            <v>0</v>
          </cell>
        </row>
        <row r="571">
          <cell r="G571">
            <v>0</v>
          </cell>
        </row>
        <row r="573">
          <cell r="G573">
            <v>0</v>
          </cell>
        </row>
        <row r="574">
          <cell r="G574">
            <v>0</v>
          </cell>
        </row>
        <row r="575">
          <cell r="G575">
            <v>0</v>
          </cell>
        </row>
        <row r="576">
          <cell r="G576">
            <v>0</v>
          </cell>
        </row>
        <row r="578">
          <cell r="G578">
            <v>0</v>
          </cell>
        </row>
        <row r="579">
          <cell r="G579">
            <v>0</v>
          </cell>
        </row>
        <row r="580">
          <cell r="G580">
            <v>0</v>
          </cell>
        </row>
        <row r="581">
          <cell r="G581">
            <v>0</v>
          </cell>
        </row>
        <row r="585">
          <cell r="G585">
            <v>0</v>
          </cell>
        </row>
        <row r="586">
          <cell r="G586">
            <v>0</v>
          </cell>
        </row>
        <row r="587">
          <cell r="G587" t="e">
            <v>#DIV/0!</v>
          </cell>
        </row>
        <row r="588">
          <cell r="G588" t="e">
            <v>#DIV/0!</v>
          </cell>
        </row>
        <row r="592">
          <cell r="G592">
            <v>0</v>
          </cell>
        </row>
        <row r="593">
          <cell r="G593">
            <v>0</v>
          </cell>
        </row>
        <row r="594">
          <cell r="G594">
            <v>0</v>
          </cell>
        </row>
        <row r="595">
          <cell r="G595">
            <v>0</v>
          </cell>
        </row>
        <row r="596">
          <cell r="G596">
            <v>0</v>
          </cell>
        </row>
        <row r="597">
          <cell r="G597" t="str">
            <v>xxxxx</v>
          </cell>
        </row>
        <row r="598">
          <cell r="G598">
            <v>0</v>
          </cell>
        </row>
        <row r="599">
          <cell r="G599">
            <v>0</v>
          </cell>
        </row>
        <row r="600">
          <cell r="G600">
            <v>0</v>
          </cell>
        </row>
        <row r="601">
          <cell r="G601">
            <v>0</v>
          </cell>
        </row>
        <row r="602">
          <cell r="G602">
            <v>0</v>
          </cell>
        </row>
        <row r="606">
          <cell r="G606">
            <v>0</v>
          </cell>
        </row>
        <row r="607">
          <cell r="G607">
            <v>0</v>
          </cell>
        </row>
        <row r="608">
          <cell r="G608">
            <v>0</v>
          </cell>
        </row>
        <row r="610">
          <cell r="G610">
            <v>0</v>
          </cell>
        </row>
        <row r="611">
          <cell r="G611">
            <v>0</v>
          </cell>
        </row>
        <row r="612">
          <cell r="G612">
            <v>0</v>
          </cell>
        </row>
        <row r="625">
          <cell r="G625">
            <v>0</v>
          </cell>
        </row>
        <row r="626">
          <cell r="G626">
            <v>0</v>
          </cell>
        </row>
        <row r="627">
          <cell r="G627">
            <v>0</v>
          </cell>
        </row>
        <row r="628">
          <cell r="G628">
            <v>0</v>
          </cell>
        </row>
        <row r="629">
          <cell r="G629">
            <v>0</v>
          </cell>
        </row>
        <row r="630">
          <cell r="G630">
            <v>0</v>
          </cell>
        </row>
        <row r="632">
          <cell r="G632">
            <v>0</v>
          </cell>
        </row>
        <row r="633">
          <cell r="G633">
            <v>0</v>
          </cell>
        </row>
        <row r="634">
          <cell r="G634">
            <v>0</v>
          </cell>
        </row>
        <row r="635">
          <cell r="G635">
            <v>0</v>
          </cell>
        </row>
        <row r="636">
          <cell r="G636">
            <v>0</v>
          </cell>
        </row>
        <row r="637">
          <cell r="G637">
            <v>0</v>
          </cell>
        </row>
        <row r="642">
          <cell r="G642" t="str">
            <v xml:space="preserve"> </v>
          </cell>
        </row>
        <row r="643">
          <cell r="G643">
            <v>0</v>
          </cell>
        </row>
        <row r="644">
          <cell r="G644">
            <v>0</v>
          </cell>
        </row>
        <row r="645">
          <cell r="G645">
            <v>0</v>
          </cell>
        </row>
        <row r="646">
          <cell r="G646">
            <v>0</v>
          </cell>
        </row>
        <row r="647">
          <cell r="G647">
            <v>0</v>
          </cell>
        </row>
        <row r="648">
          <cell r="G648">
            <v>0</v>
          </cell>
        </row>
        <row r="649">
          <cell r="G649">
            <v>0</v>
          </cell>
        </row>
        <row r="650">
          <cell r="G650">
            <v>0</v>
          </cell>
        </row>
        <row r="651">
          <cell r="G651">
            <v>0</v>
          </cell>
        </row>
        <row r="652">
          <cell r="G652">
            <v>0</v>
          </cell>
        </row>
        <row r="653">
          <cell r="G653">
            <v>0</v>
          </cell>
        </row>
        <row r="654">
          <cell r="G654">
            <v>0</v>
          </cell>
        </row>
        <row r="655">
          <cell r="G655">
            <v>0</v>
          </cell>
        </row>
        <row r="656">
          <cell r="G656">
            <v>0</v>
          </cell>
        </row>
        <row r="657">
          <cell r="G657">
            <v>0</v>
          </cell>
        </row>
        <row r="659">
          <cell r="G659">
            <v>0</v>
          </cell>
        </row>
        <row r="660">
          <cell r="G660">
            <v>0</v>
          </cell>
        </row>
        <row r="661">
          <cell r="G661">
            <v>0</v>
          </cell>
        </row>
        <row r="662">
          <cell r="G662">
            <v>0</v>
          </cell>
        </row>
        <row r="663">
          <cell r="G663">
            <v>0</v>
          </cell>
        </row>
        <row r="664">
          <cell r="G664">
            <v>0</v>
          </cell>
        </row>
        <row r="665">
          <cell r="G665">
            <v>0</v>
          </cell>
        </row>
        <row r="666">
          <cell r="G666">
            <v>0</v>
          </cell>
        </row>
        <row r="667">
          <cell r="G667">
            <v>0</v>
          </cell>
        </row>
        <row r="668">
          <cell r="G668">
            <v>0</v>
          </cell>
        </row>
        <row r="669">
          <cell r="G669">
            <v>0</v>
          </cell>
        </row>
        <row r="670">
          <cell r="G670">
            <v>0</v>
          </cell>
        </row>
        <row r="671">
          <cell r="G671">
            <v>0</v>
          </cell>
        </row>
        <row r="672">
          <cell r="G672">
            <v>0</v>
          </cell>
        </row>
        <row r="673">
          <cell r="G673">
            <v>0</v>
          </cell>
        </row>
        <row r="677">
          <cell r="G677" t="e">
            <v>#DIV/0!</v>
          </cell>
        </row>
        <row r="678">
          <cell r="G678" t="e">
            <v>#DIV/0!</v>
          </cell>
        </row>
        <row r="680">
          <cell r="G680">
            <v>0</v>
          </cell>
        </row>
        <row r="681">
          <cell r="G681">
            <v>0</v>
          </cell>
        </row>
        <row r="689">
          <cell r="G689">
            <v>0</v>
          </cell>
        </row>
        <row r="690">
          <cell r="G690">
            <v>0</v>
          </cell>
        </row>
        <row r="691">
          <cell r="G691" t="e">
            <v>#DIV/0!</v>
          </cell>
        </row>
        <row r="692">
          <cell r="G692" t="e">
            <v>#DIV/0!</v>
          </cell>
        </row>
        <row r="693">
          <cell r="G693" t="e">
            <v>#DIV/0!</v>
          </cell>
        </row>
        <row r="694">
          <cell r="G694" t="e">
            <v>#DIV/0!</v>
          </cell>
        </row>
        <row r="696">
          <cell r="G696">
            <v>0</v>
          </cell>
        </row>
        <row r="697">
          <cell r="G697">
            <v>0</v>
          </cell>
        </row>
        <row r="698">
          <cell r="G698">
            <v>0</v>
          </cell>
        </row>
        <row r="699">
          <cell r="G699">
            <v>0</v>
          </cell>
        </row>
        <row r="700">
          <cell r="G700">
            <v>0</v>
          </cell>
        </row>
        <row r="701">
          <cell r="G701">
            <v>0</v>
          </cell>
        </row>
        <row r="703">
          <cell r="G703">
            <v>0</v>
          </cell>
        </row>
        <row r="708">
          <cell r="G708">
            <v>0</v>
          </cell>
        </row>
        <row r="709">
          <cell r="G709">
            <v>0</v>
          </cell>
        </row>
        <row r="710">
          <cell r="G710">
            <v>0</v>
          </cell>
        </row>
        <row r="712">
          <cell r="G712">
            <v>0</v>
          </cell>
        </row>
        <row r="713">
          <cell r="G713">
            <v>0</v>
          </cell>
        </row>
        <row r="714">
          <cell r="G714">
            <v>0</v>
          </cell>
        </row>
        <row r="719">
          <cell r="G719" t="e">
            <v>#DIV/0!</v>
          </cell>
        </row>
        <row r="720">
          <cell r="G720" t="e">
            <v>#DIV/0!</v>
          </cell>
        </row>
        <row r="722">
          <cell r="G722">
            <v>0</v>
          </cell>
        </row>
        <row r="723">
          <cell r="G723">
            <v>0</v>
          </cell>
        </row>
        <row r="727">
          <cell r="G727">
            <v>0</v>
          </cell>
        </row>
        <row r="728">
          <cell r="G728">
            <v>0</v>
          </cell>
        </row>
        <row r="730">
          <cell r="G730">
            <v>0</v>
          </cell>
        </row>
        <row r="731">
          <cell r="G731">
            <v>0</v>
          </cell>
        </row>
      </sheetData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3"/>
  <dimension ref="A1:AB32"/>
  <sheetViews>
    <sheetView showGridLines="0" tabSelected="1" zoomScaleNormal="100" workbookViewId="0">
      <selection activeCell="N6" sqref="N6"/>
    </sheetView>
  </sheetViews>
  <sheetFormatPr baseColWidth="10" defaultColWidth="11.42578125" defaultRowHeight="14.25" x14ac:dyDescent="0.2"/>
  <cols>
    <col min="1" max="1" width="4.85546875" style="23" customWidth="1"/>
    <col min="2" max="2" width="24.140625" style="22" customWidth="1"/>
    <col min="3" max="3" width="12.7109375" style="22" customWidth="1"/>
    <col min="4" max="4" width="14" style="22" customWidth="1"/>
    <col min="5" max="5" width="11" style="22" customWidth="1"/>
    <col min="6" max="6" width="11.140625" style="22" customWidth="1"/>
    <col min="7" max="7" width="11" style="22" customWidth="1"/>
    <col min="8" max="8" width="16.42578125" style="22" customWidth="1"/>
    <col min="9" max="9" width="14.140625" style="22" customWidth="1"/>
    <col min="10" max="10" width="8.7109375" style="22" hidden="1" customWidth="1"/>
    <col min="11" max="11" width="12.7109375" style="22" customWidth="1"/>
    <col min="12" max="12" width="11.42578125" style="22" customWidth="1"/>
    <col min="13" max="13" width="15.140625" style="22" customWidth="1"/>
    <col min="14" max="16384" width="11.42578125" style="22"/>
  </cols>
  <sheetData>
    <row r="1" spans="1:28" x14ac:dyDescent="0.2">
      <c r="A1" s="24" t="s">
        <v>0</v>
      </c>
    </row>
    <row r="2" spans="1:28" x14ac:dyDescent="0.2">
      <c r="A2" s="53"/>
    </row>
    <row r="3" spans="1:28" x14ac:dyDescent="0.2">
      <c r="A3" s="24" t="str">
        <f>A5</f>
        <v>Tabell 2 - 2 - Meldinger i barnevernet i perioden 01.01. -31.12</v>
      </c>
    </row>
    <row r="5" spans="1:28" s="25" customFormat="1" ht="26.25" customHeight="1" thickBot="1" x14ac:dyDescent="0.3">
      <c r="A5" s="26" t="s">
        <v>1</v>
      </c>
    </row>
    <row r="6" spans="1:28" s="25" customFormat="1" ht="111.4" customHeight="1" thickBot="1" x14ac:dyDescent="0.3">
      <c r="A6" s="72" t="s">
        <v>2</v>
      </c>
      <c r="B6" s="71" t="s">
        <v>3</v>
      </c>
      <c r="C6" s="74" t="s">
        <v>4</v>
      </c>
      <c r="D6" s="61" t="s">
        <v>5</v>
      </c>
      <c r="E6" s="66" t="s">
        <v>6</v>
      </c>
      <c r="F6" s="64" t="s">
        <v>7</v>
      </c>
      <c r="G6" s="64" t="s">
        <v>8</v>
      </c>
      <c r="H6" s="61" t="s">
        <v>9</v>
      </c>
      <c r="I6" s="61" t="s">
        <v>10</v>
      </c>
      <c r="J6" s="61" t="s">
        <v>11</v>
      </c>
      <c r="K6" s="63" t="s">
        <v>12</v>
      </c>
    </row>
    <row r="7" spans="1:28" ht="15" customHeight="1" x14ac:dyDescent="0.2">
      <c r="A7" s="75">
        <v>1</v>
      </c>
      <c r="B7" s="33" t="s">
        <v>13</v>
      </c>
      <c r="C7" s="432">
        <v>978</v>
      </c>
      <c r="D7" s="433">
        <v>2</v>
      </c>
      <c r="E7" s="440">
        <f t="shared" ref="E7:E21" si="0">SUM(C7:D7)</f>
        <v>980</v>
      </c>
      <c r="F7" s="433">
        <v>98</v>
      </c>
      <c r="G7" s="445">
        <f t="shared" ref="G7:G22" si="1">F7/(F7+H7)</f>
        <v>0.15934959349593497</v>
      </c>
      <c r="H7" s="432">
        <v>517</v>
      </c>
      <c r="I7" s="433">
        <v>1</v>
      </c>
      <c r="J7" s="379"/>
      <c r="K7" s="440">
        <v>641</v>
      </c>
      <c r="M7" s="79"/>
      <c r="N7" s="78"/>
      <c r="O7" s="79"/>
      <c r="P7" s="79"/>
      <c r="Q7" s="79"/>
      <c r="R7" s="78"/>
      <c r="S7" s="79"/>
      <c r="T7" s="78"/>
      <c r="U7" s="79"/>
      <c r="V7" s="79"/>
      <c r="W7" s="79"/>
      <c r="X7" s="79"/>
      <c r="Y7" s="79"/>
      <c r="Z7" s="78"/>
      <c r="AA7" s="79"/>
    </row>
    <row r="8" spans="1:28" ht="12.75" customHeight="1" x14ac:dyDescent="0.2">
      <c r="A8" s="77">
        <v>2</v>
      </c>
      <c r="B8" s="35" t="s">
        <v>14</v>
      </c>
      <c r="C8" s="434">
        <v>635</v>
      </c>
      <c r="D8" s="435">
        <v>1</v>
      </c>
      <c r="E8" s="441">
        <f t="shared" si="0"/>
        <v>636</v>
      </c>
      <c r="F8" s="435">
        <v>87</v>
      </c>
      <c r="G8" s="446">
        <f t="shared" si="1"/>
        <v>0.23015873015873015</v>
      </c>
      <c r="H8" s="434">
        <v>291</v>
      </c>
      <c r="I8" s="435">
        <v>6</v>
      </c>
      <c r="J8" s="380"/>
      <c r="K8" s="441">
        <v>409</v>
      </c>
      <c r="M8" s="87"/>
      <c r="N8" s="78"/>
      <c r="O8" s="87"/>
      <c r="P8" s="87"/>
      <c r="Q8" s="87"/>
      <c r="R8" s="78"/>
      <c r="S8" s="87"/>
      <c r="T8" s="78"/>
      <c r="U8" s="87"/>
      <c r="V8" s="87"/>
      <c r="W8" s="87"/>
      <c r="X8" s="87"/>
      <c r="Y8" s="87"/>
      <c r="Z8" s="78"/>
      <c r="AA8" s="87"/>
      <c r="AB8" s="86"/>
    </row>
    <row r="9" spans="1:28" x14ac:dyDescent="0.2">
      <c r="A9" s="77">
        <v>3</v>
      </c>
      <c r="B9" s="35" t="s">
        <v>15</v>
      </c>
      <c r="C9" s="434">
        <v>391</v>
      </c>
      <c r="D9" s="435">
        <v>1</v>
      </c>
      <c r="E9" s="441">
        <f t="shared" si="0"/>
        <v>392</v>
      </c>
      <c r="F9" s="435">
        <v>63</v>
      </c>
      <c r="G9" s="446">
        <f t="shared" si="1"/>
        <v>0.24513618677042801</v>
      </c>
      <c r="H9" s="434">
        <v>194</v>
      </c>
      <c r="I9" s="435">
        <v>3</v>
      </c>
      <c r="J9" s="380"/>
      <c r="K9" s="441">
        <v>271</v>
      </c>
      <c r="M9" s="87"/>
      <c r="N9" s="78"/>
      <c r="O9" s="87"/>
      <c r="P9" s="87"/>
      <c r="Q9" s="87"/>
      <c r="R9" s="78"/>
      <c r="S9" s="87"/>
      <c r="T9" s="78"/>
      <c r="U9" s="87"/>
      <c r="V9" s="87"/>
      <c r="W9" s="87"/>
      <c r="X9" s="87"/>
      <c r="Y9" s="87"/>
      <c r="Z9" s="78"/>
      <c r="AA9" s="87"/>
    </row>
    <row r="10" spans="1:28" x14ac:dyDescent="0.2">
      <c r="A10" s="77">
        <v>4</v>
      </c>
      <c r="B10" s="35" t="s">
        <v>16</v>
      </c>
      <c r="C10" s="434">
        <v>345</v>
      </c>
      <c r="D10" s="435">
        <v>4</v>
      </c>
      <c r="E10" s="441">
        <f t="shared" si="0"/>
        <v>349</v>
      </c>
      <c r="F10" s="435">
        <v>47</v>
      </c>
      <c r="G10" s="446">
        <f t="shared" si="1"/>
        <v>0.22926829268292684</v>
      </c>
      <c r="H10" s="434">
        <v>158</v>
      </c>
      <c r="I10" s="435">
        <v>5</v>
      </c>
      <c r="J10" s="380"/>
      <c r="K10" s="441">
        <v>216</v>
      </c>
      <c r="M10" s="87"/>
      <c r="N10" s="78"/>
      <c r="O10" s="87"/>
      <c r="P10" s="87"/>
      <c r="Q10" s="87"/>
      <c r="R10" s="78"/>
      <c r="S10" s="87"/>
      <c r="T10" s="78"/>
      <c r="U10" s="87"/>
      <c r="V10" s="87"/>
      <c r="W10" s="87"/>
      <c r="X10" s="87"/>
      <c r="Y10" s="87"/>
      <c r="Z10" s="78"/>
      <c r="AA10" s="87"/>
    </row>
    <row r="11" spans="1:28" x14ac:dyDescent="0.2">
      <c r="A11" s="77">
        <v>5</v>
      </c>
      <c r="B11" s="35" t="s">
        <v>17</v>
      </c>
      <c r="C11" s="434">
        <v>582</v>
      </c>
      <c r="D11" s="435">
        <v>2</v>
      </c>
      <c r="E11" s="441">
        <f t="shared" si="0"/>
        <v>584</v>
      </c>
      <c r="F11" s="435">
        <v>53</v>
      </c>
      <c r="G11" s="446">
        <f t="shared" si="1"/>
        <v>0.15406976744186046</v>
      </c>
      <c r="H11" s="434">
        <v>291</v>
      </c>
      <c r="I11" s="435">
        <v>1</v>
      </c>
      <c r="J11" s="380"/>
      <c r="K11" s="441">
        <v>368</v>
      </c>
    </row>
    <row r="12" spans="1:28" x14ac:dyDescent="0.2">
      <c r="A12" s="77">
        <v>6</v>
      </c>
      <c r="B12" s="35" t="s">
        <v>18</v>
      </c>
      <c r="C12" s="434">
        <v>286</v>
      </c>
      <c r="D12" s="435">
        <v>0</v>
      </c>
      <c r="E12" s="441">
        <f t="shared" si="0"/>
        <v>286</v>
      </c>
      <c r="F12" s="435">
        <v>19</v>
      </c>
      <c r="G12" s="446">
        <f t="shared" si="1"/>
        <v>0.1</v>
      </c>
      <c r="H12" s="434">
        <v>171</v>
      </c>
      <c r="I12" s="435">
        <v>3</v>
      </c>
      <c r="J12" s="380"/>
      <c r="K12" s="441">
        <v>218</v>
      </c>
    </row>
    <row r="13" spans="1:28" x14ac:dyDescent="0.2">
      <c r="A13" s="77">
        <v>7</v>
      </c>
      <c r="B13" s="35" t="s">
        <v>19</v>
      </c>
      <c r="C13" s="434">
        <v>313</v>
      </c>
      <c r="D13" s="435">
        <v>2</v>
      </c>
      <c r="E13" s="441">
        <f t="shared" si="0"/>
        <v>315</v>
      </c>
      <c r="F13" s="435">
        <v>53</v>
      </c>
      <c r="G13" s="446">
        <f t="shared" si="1"/>
        <v>0.23555555555555555</v>
      </c>
      <c r="H13" s="434">
        <v>172</v>
      </c>
      <c r="I13" s="435">
        <v>3</v>
      </c>
      <c r="J13" s="380"/>
      <c r="K13" s="441">
        <v>227</v>
      </c>
    </row>
    <row r="14" spans="1:28" x14ac:dyDescent="0.2">
      <c r="A14" s="77">
        <v>8</v>
      </c>
      <c r="B14" s="35" t="s">
        <v>20</v>
      </c>
      <c r="C14" s="434">
        <v>373</v>
      </c>
      <c r="D14" s="435">
        <v>1</v>
      </c>
      <c r="E14" s="441">
        <f t="shared" si="0"/>
        <v>374</v>
      </c>
      <c r="F14" s="435">
        <v>59</v>
      </c>
      <c r="G14" s="446">
        <f t="shared" si="1"/>
        <v>0.22957198443579765</v>
      </c>
      <c r="H14" s="434">
        <v>198</v>
      </c>
      <c r="I14" s="435">
        <v>0</v>
      </c>
      <c r="J14" s="380"/>
      <c r="K14" s="441">
        <v>259</v>
      </c>
    </row>
    <row r="15" spans="1:28" x14ac:dyDescent="0.2">
      <c r="A15" s="77">
        <v>9</v>
      </c>
      <c r="B15" s="35" t="s">
        <v>21</v>
      </c>
      <c r="C15" s="434">
        <v>581</v>
      </c>
      <c r="D15" s="435">
        <v>0</v>
      </c>
      <c r="E15" s="441">
        <f t="shared" si="0"/>
        <v>581</v>
      </c>
      <c r="F15" s="435">
        <v>62</v>
      </c>
      <c r="G15" s="446">
        <f t="shared" si="1"/>
        <v>0.16893732970027248</v>
      </c>
      <c r="H15" s="434">
        <v>305</v>
      </c>
      <c r="I15" s="435">
        <v>0</v>
      </c>
      <c r="J15" s="380"/>
      <c r="K15" s="441">
        <v>401</v>
      </c>
    </row>
    <row r="16" spans="1:28" x14ac:dyDescent="0.2">
      <c r="A16" s="77">
        <v>10</v>
      </c>
      <c r="B16" s="35" t="s">
        <v>22</v>
      </c>
      <c r="C16" s="434">
        <v>681</v>
      </c>
      <c r="D16" s="435">
        <v>0</v>
      </c>
      <c r="E16" s="441">
        <f t="shared" si="0"/>
        <v>681</v>
      </c>
      <c r="F16" s="435">
        <v>21</v>
      </c>
      <c r="G16" s="446">
        <f t="shared" si="1"/>
        <v>5.1597051597051594E-2</v>
      </c>
      <c r="H16" s="434">
        <v>386</v>
      </c>
      <c r="I16" s="435">
        <v>1</v>
      </c>
      <c r="J16" s="380"/>
      <c r="K16" s="441">
        <v>427</v>
      </c>
    </row>
    <row r="17" spans="1:15" x14ac:dyDescent="0.2">
      <c r="A17" s="77">
        <v>11</v>
      </c>
      <c r="B17" s="35" t="s">
        <v>23</v>
      </c>
      <c r="C17" s="434">
        <v>879</v>
      </c>
      <c r="D17" s="435">
        <v>8</v>
      </c>
      <c r="E17" s="441">
        <f t="shared" si="0"/>
        <v>887</v>
      </c>
      <c r="F17" s="435">
        <v>87</v>
      </c>
      <c r="G17" s="446">
        <f t="shared" si="1"/>
        <v>0.15130434782608695</v>
      </c>
      <c r="H17" s="434">
        <v>488</v>
      </c>
      <c r="I17" s="435">
        <v>4</v>
      </c>
      <c r="J17" s="380"/>
      <c r="K17" s="441">
        <v>597</v>
      </c>
    </row>
    <row r="18" spans="1:15" x14ac:dyDescent="0.2">
      <c r="A18" s="77">
        <v>12</v>
      </c>
      <c r="B18" s="35" t="s">
        <v>24</v>
      </c>
      <c r="C18" s="434">
        <v>1232</v>
      </c>
      <c r="D18" s="435">
        <v>0</v>
      </c>
      <c r="E18" s="441">
        <f t="shared" si="0"/>
        <v>1232</v>
      </c>
      <c r="F18" s="435">
        <v>78</v>
      </c>
      <c r="G18" s="446">
        <f t="shared" si="1"/>
        <v>0.106703146374829</v>
      </c>
      <c r="H18" s="434">
        <v>653</v>
      </c>
      <c r="I18" s="435">
        <v>0</v>
      </c>
      <c r="J18" s="380"/>
      <c r="K18" s="441">
        <v>767</v>
      </c>
    </row>
    <row r="19" spans="1:15" x14ac:dyDescent="0.2">
      <c r="A19" s="77">
        <v>13</v>
      </c>
      <c r="B19" s="35" t="s">
        <v>25</v>
      </c>
      <c r="C19" s="434">
        <v>678</v>
      </c>
      <c r="D19" s="435">
        <v>12</v>
      </c>
      <c r="E19" s="441">
        <f t="shared" si="0"/>
        <v>690</v>
      </c>
      <c r="F19" s="435">
        <v>92</v>
      </c>
      <c r="G19" s="446">
        <f t="shared" si="1"/>
        <v>0.21904761904761905</v>
      </c>
      <c r="H19" s="434">
        <v>328</v>
      </c>
      <c r="I19" s="435">
        <v>0</v>
      </c>
      <c r="J19" s="380"/>
      <c r="K19" s="441">
        <v>445</v>
      </c>
    </row>
    <row r="20" spans="1:15" x14ac:dyDescent="0.2">
      <c r="A20" s="77">
        <v>14</v>
      </c>
      <c r="B20" s="35" t="s">
        <v>26</v>
      </c>
      <c r="C20" s="434">
        <v>475</v>
      </c>
      <c r="D20" s="435">
        <v>1</v>
      </c>
      <c r="E20" s="441">
        <f t="shared" si="0"/>
        <v>476</v>
      </c>
      <c r="F20" s="435">
        <v>47</v>
      </c>
      <c r="G20" s="446">
        <f t="shared" si="1"/>
        <v>0.13742690058479531</v>
      </c>
      <c r="H20" s="434">
        <v>295</v>
      </c>
      <c r="I20" s="435">
        <v>1</v>
      </c>
      <c r="J20" s="380"/>
      <c r="K20" s="441">
        <v>344</v>
      </c>
    </row>
    <row r="21" spans="1:15" ht="15.75" customHeight="1" thickBot="1" x14ac:dyDescent="0.25">
      <c r="A21" s="257">
        <v>15</v>
      </c>
      <c r="B21" s="37" t="s">
        <v>27</v>
      </c>
      <c r="C21" s="436">
        <v>1024</v>
      </c>
      <c r="D21" s="437">
        <v>16</v>
      </c>
      <c r="E21" s="442">
        <f t="shared" si="0"/>
        <v>1040</v>
      </c>
      <c r="F21" s="437">
        <v>73</v>
      </c>
      <c r="G21" s="447">
        <f t="shared" si="1"/>
        <v>0.12784588441330999</v>
      </c>
      <c r="H21" s="436">
        <v>498</v>
      </c>
      <c r="I21" s="437">
        <v>4</v>
      </c>
      <c r="J21" s="381"/>
      <c r="K21" s="442">
        <v>656</v>
      </c>
    </row>
    <row r="22" spans="1:15" s="38" customFormat="1" ht="15" x14ac:dyDescent="0.25">
      <c r="A22" s="39"/>
      <c r="B22" s="259" t="s">
        <v>28</v>
      </c>
      <c r="C22" s="430">
        <f>SUM(C7:C21)</f>
        <v>9453</v>
      </c>
      <c r="D22" s="431">
        <f>SUM(D7:D21)</f>
        <v>50</v>
      </c>
      <c r="E22" s="266">
        <f>SUM(E7:E21)</f>
        <v>9503</v>
      </c>
      <c r="F22" s="438">
        <f>SUM(F7:F21)</f>
        <v>939</v>
      </c>
      <c r="G22" s="317">
        <f t="shared" si="1"/>
        <v>0.1595853161114888</v>
      </c>
      <c r="H22" s="443">
        <f>SUM(H7:H21)</f>
        <v>4945</v>
      </c>
      <c r="I22" s="444">
        <f>SUM(I7:I21)</f>
        <v>32</v>
      </c>
      <c r="J22" s="269">
        <f>SUM(J7:J21)</f>
        <v>0</v>
      </c>
      <c r="K22" s="443">
        <f>SUM(K7:K21)</f>
        <v>6246</v>
      </c>
    </row>
    <row r="23" spans="1:15" x14ac:dyDescent="0.2">
      <c r="A23" s="76"/>
      <c r="B23" s="208" t="s">
        <v>29</v>
      </c>
      <c r="C23" s="329">
        <v>10231</v>
      </c>
      <c r="D23" s="374">
        <v>33</v>
      </c>
      <c r="E23" s="375">
        <v>10264</v>
      </c>
      <c r="F23" s="376">
        <v>902</v>
      </c>
      <c r="G23" s="377">
        <v>0.14303837614969869</v>
      </c>
      <c r="H23" s="378">
        <v>5404</v>
      </c>
      <c r="I23" s="375">
        <v>50</v>
      </c>
      <c r="J23" s="328">
        <v>0</v>
      </c>
      <c r="K23" s="378">
        <v>6690</v>
      </c>
    </row>
    <row r="24" spans="1:15" x14ac:dyDescent="0.2">
      <c r="A24" s="76"/>
      <c r="B24" s="208" t="s">
        <v>30</v>
      </c>
      <c r="C24" s="329">
        <v>6435</v>
      </c>
      <c r="D24" s="374">
        <v>28</v>
      </c>
      <c r="E24" s="375">
        <v>6463</v>
      </c>
      <c r="F24" s="376">
        <v>815</v>
      </c>
      <c r="G24" s="377">
        <v>0.12669050209855434</v>
      </c>
      <c r="H24" s="378">
        <v>5618</v>
      </c>
      <c r="I24" s="375">
        <v>30</v>
      </c>
      <c r="J24" s="328">
        <v>0</v>
      </c>
      <c r="K24" s="378">
        <v>6045</v>
      </c>
    </row>
    <row r="25" spans="1:15" x14ac:dyDescent="0.2">
      <c r="A25" s="76"/>
      <c r="B25" s="208" t="s">
        <v>31</v>
      </c>
      <c r="C25" s="329">
        <v>6768</v>
      </c>
      <c r="D25" s="374">
        <v>27</v>
      </c>
      <c r="E25" s="375">
        <v>6795</v>
      </c>
      <c r="F25" s="376">
        <v>877</v>
      </c>
      <c r="G25" s="377">
        <v>0.12965700768775873</v>
      </c>
      <c r="H25" s="378">
        <v>5887</v>
      </c>
      <c r="I25" s="375">
        <v>31</v>
      </c>
      <c r="J25" s="328">
        <v>0</v>
      </c>
      <c r="K25" s="378">
        <v>6315</v>
      </c>
    </row>
    <row r="26" spans="1:15" x14ac:dyDescent="0.2">
      <c r="A26" s="76"/>
      <c r="B26" s="208" t="s">
        <v>32</v>
      </c>
      <c r="C26" s="329">
        <v>6838</v>
      </c>
      <c r="D26" s="374">
        <v>55</v>
      </c>
      <c r="E26" s="375">
        <v>6893</v>
      </c>
      <c r="F26" s="376">
        <v>679</v>
      </c>
      <c r="G26" s="377">
        <v>9.8878695208970441E-2</v>
      </c>
      <c r="H26" s="378">
        <v>6188</v>
      </c>
      <c r="I26" s="375">
        <v>26</v>
      </c>
      <c r="J26" s="328">
        <v>0</v>
      </c>
      <c r="K26" s="378">
        <v>6449</v>
      </c>
    </row>
    <row r="27" spans="1:15" x14ac:dyDescent="0.2">
      <c r="A27" s="49"/>
      <c r="B27" s="209" t="s">
        <v>33</v>
      </c>
      <c r="C27" s="260">
        <v>7001</v>
      </c>
      <c r="D27" s="262">
        <v>50</v>
      </c>
      <c r="E27" s="267">
        <v>7051</v>
      </c>
      <c r="F27" s="264">
        <v>793</v>
      </c>
      <c r="G27" s="318">
        <v>0.11341533180778032</v>
      </c>
      <c r="H27" s="163">
        <v>6199</v>
      </c>
      <c r="I27" s="267">
        <v>59</v>
      </c>
      <c r="J27" s="270">
        <v>0</v>
      </c>
      <c r="K27" s="163">
        <v>6563</v>
      </c>
    </row>
    <row r="28" spans="1:15" x14ac:dyDescent="0.2">
      <c r="A28" s="49"/>
      <c r="B28" s="209" t="s">
        <v>34</v>
      </c>
      <c r="C28" s="260">
        <v>6357</v>
      </c>
      <c r="D28" s="262">
        <v>42</v>
      </c>
      <c r="E28" s="267">
        <v>6399</v>
      </c>
      <c r="F28" s="264">
        <v>919</v>
      </c>
      <c r="G28" s="318">
        <v>0.14477000630119724</v>
      </c>
      <c r="H28" s="163">
        <v>5429</v>
      </c>
      <c r="I28" s="267">
        <v>51</v>
      </c>
      <c r="J28" s="270">
        <v>0</v>
      </c>
      <c r="K28" s="163">
        <v>5935</v>
      </c>
    </row>
    <row r="29" spans="1:15" x14ac:dyDescent="0.2">
      <c r="A29" s="49"/>
      <c r="B29" s="209" t="s">
        <v>35</v>
      </c>
      <c r="C29" s="260">
        <v>6154</v>
      </c>
      <c r="D29" s="262">
        <v>20</v>
      </c>
      <c r="E29" s="267">
        <v>6174</v>
      </c>
      <c r="F29" s="264">
        <v>1409</v>
      </c>
      <c r="G29" s="318">
        <v>0.22981569075191649</v>
      </c>
      <c r="H29" s="163">
        <v>4722</v>
      </c>
      <c r="I29" s="267">
        <v>43</v>
      </c>
      <c r="J29" s="270">
        <v>0</v>
      </c>
      <c r="K29" s="163">
        <v>5706</v>
      </c>
    </row>
    <row r="30" spans="1:15" ht="15" thickBot="1" x14ac:dyDescent="0.25">
      <c r="A30" s="51"/>
      <c r="B30" s="207" t="s">
        <v>36</v>
      </c>
      <c r="C30" s="261">
        <v>5699</v>
      </c>
      <c r="D30" s="263">
        <v>35</v>
      </c>
      <c r="E30" s="268">
        <v>5734</v>
      </c>
      <c r="F30" s="265">
        <v>1126</v>
      </c>
      <c r="G30" s="319">
        <v>0.19716336893713884</v>
      </c>
      <c r="H30" s="164">
        <v>4585</v>
      </c>
      <c r="I30" s="268">
        <v>22</v>
      </c>
      <c r="J30" s="271">
        <v>0</v>
      </c>
      <c r="K30" s="164">
        <v>5289</v>
      </c>
      <c r="O30" s="22" t="s">
        <v>37</v>
      </c>
    </row>
    <row r="31" spans="1:15" s="38" customFormat="1" ht="19.5" hidden="1" customHeight="1" thickBot="1" x14ac:dyDescent="0.3">
      <c r="A31" s="73"/>
      <c r="B31" s="258" t="s">
        <v>38</v>
      </c>
      <c r="C31" s="46">
        <v>1508</v>
      </c>
      <c r="D31" s="40">
        <v>20</v>
      </c>
      <c r="E31" s="54">
        <v>1528</v>
      </c>
      <c r="F31" s="55">
        <v>292</v>
      </c>
      <c r="G31" s="56">
        <v>0.19109947643979058</v>
      </c>
      <c r="H31" s="40">
        <v>1206</v>
      </c>
      <c r="I31" s="40">
        <v>30</v>
      </c>
      <c r="J31" s="40">
        <v>1528</v>
      </c>
      <c r="K31" s="54">
        <v>1510</v>
      </c>
    </row>
    <row r="32" spans="1:15" s="38" customFormat="1" ht="21" hidden="1" customHeight="1" thickBot="1" x14ac:dyDescent="0.3">
      <c r="A32" s="41"/>
      <c r="B32" s="42" t="s">
        <v>39</v>
      </c>
      <c r="C32" s="48">
        <v>1606</v>
      </c>
      <c r="D32" s="57">
        <v>6</v>
      </c>
      <c r="E32" s="58">
        <v>1612</v>
      </c>
      <c r="F32" s="59">
        <v>316</v>
      </c>
      <c r="G32" s="60">
        <v>0.19602977667493796</v>
      </c>
      <c r="H32" s="57">
        <v>1279</v>
      </c>
      <c r="I32" s="57">
        <v>17</v>
      </c>
      <c r="J32" s="57">
        <v>1612</v>
      </c>
      <c r="K32" s="58">
        <v>1600</v>
      </c>
    </row>
  </sheetData>
  <pageMargins left="0.7" right="0.7" top="0.78740157499999996" bottom="0.78740157499999996" header="0.3" footer="0.3"/>
  <pageSetup paperSize="9" orientation="landscape" r:id="rId1"/>
  <headerFooter>
    <oddFooter>&amp;L&amp;F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AF41"/>
  <sheetViews>
    <sheetView showGridLines="0" zoomScaleNormal="100" workbookViewId="0">
      <selection activeCell="T8" sqref="T8"/>
    </sheetView>
  </sheetViews>
  <sheetFormatPr baseColWidth="10" defaultColWidth="11.42578125" defaultRowHeight="15" x14ac:dyDescent="0.2"/>
  <cols>
    <col min="1" max="1" width="4.85546875" style="111" customWidth="1"/>
    <col min="2" max="2" width="5.5703125" style="110" customWidth="1"/>
    <col min="3" max="3" width="23.42578125" style="110" customWidth="1"/>
    <col min="4" max="4" width="12.5703125" style="110" customWidth="1"/>
    <col min="5" max="5" width="11.28515625" style="110" customWidth="1"/>
    <col min="6" max="6" width="9.7109375" style="110" customWidth="1"/>
    <col min="7" max="8" width="10.42578125" style="110" customWidth="1"/>
    <col min="9" max="9" width="11.42578125" style="110" customWidth="1"/>
    <col min="10" max="12" width="13.140625" style="110" customWidth="1"/>
    <col min="13" max="13" width="10.42578125" style="110" customWidth="1"/>
    <col min="14" max="14" width="11.140625" style="110" customWidth="1"/>
    <col min="15" max="15" width="15.140625" style="110" customWidth="1"/>
    <col min="16" max="16" width="4.85546875" style="111" customWidth="1"/>
    <col min="17" max="17" width="10.42578125" style="110" customWidth="1"/>
    <col min="18" max="16384" width="11.42578125" style="110"/>
  </cols>
  <sheetData>
    <row r="1" spans="1:32" x14ac:dyDescent="0.2">
      <c r="A1" s="110"/>
    </row>
    <row r="2" spans="1:32" x14ac:dyDescent="0.2">
      <c r="A2" s="112" t="s">
        <v>0</v>
      </c>
    </row>
    <row r="3" spans="1:32" x14ac:dyDescent="0.2">
      <c r="A3" s="112"/>
    </row>
    <row r="4" spans="1:32" x14ac:dyDescent="0.2">
      <c r="A4" s="112"/>
    </row>
    <row r="5" spans="1:32" x14ac:dyDescent="0.2">
      <c r="A5" s="112" t="str">
        <f>B8</f>
        <v>Tabell 2 - 3 - B - Undersøkelsessaker i barnevernet i perioden 01.01. - 31.12.</v>
      </c>
    </row>
    <row r="6" spans="1:32" x14ac:dyDescent="0.2">
      <c r="A6" s="112"/>
    </row>
    <row r="8" spans="1:32" s="113" customFormat="1" ht="26.25" customHeight="1" thickBot="1" x14ac:dyDescent="0.3">
      <c r="B8" s="291" t="s">
        <v>40</v>
      </c>
    </row>
    <row r="9" spans="1:32" s="113" customFormat="1" ht="128.1" customHeight="1" thickBot="1" x14ac:dyDescent="0.3">
      <c r="B9" s="114" t="s">
        <v>2</v>
      </c>
      <c r="C9" s="115" t="s">
        <v>3</v>
      </c>
      <c r="D9" s="116" t="s">
        <v>41</v>
      </c>
      <c r="E9" s="117" t="s">
        <v>42</v>
      </c>
      <c r="F9" s="117" t="s">
        <v>43</v>
      </c>
      <c r="G9" s="118" t="s">
        <v>44</v>
      </c>
      <c r="H9" s="118" t="s">
        <v>45</v>
      </c>
      <c r="I9" s="119" t="s">
        <v>46</v>
      </c>
      <c r="J9" s="120" t="s">
        <v>47</v>
      </c>
      <c r="K9" s="120" t="s">
        <v>48</v>
      </c>
      <c r="L9" s="130" t="s">
        <v>49</v>
      </c>
      <c r="M9" s="402" t="s">
        <v>50</v>
      </c>
      <c r="N9" s="197" t="s">
        <v>51</v>
      </c>
      <c r="O9" s="119" t="s">
        <v>52</v>
      </c>
    </row>
    <row r="10" spans="1:32" ht="15" customHeight="1" x14ac:dyDescent="0.2">
      <c r="A10" s="110"/>
      <c r="B10" s="121">
        <v>1</v>
      </c>
      <c r="C10" s="122" t="s">
        <v>13</v>
      </c>
      <c r="D10" s="489">
        <v>517</v>
      </c>
      <c r="E10" s="490">
        <v>106</v>
      </c>
      <c r="F10" s="488">
        <f>D10+E10</f>
        <v>623</v>
      </c>
      <c r="G10" s="488">
        <v>154</v>
      </c>
      <c r="H10" s="488">
        <v>370</v>
      </c>
      <c r="I10" s="488">
        <v>7</v>
      </c>
      <c r="J10" s="415">
        <f>1-I10/(H10+G10)</f>
        <v>0.98664122137404575</v>
      </c>
      <c r="K10" s="488">
        <v>0</v>
      </c>
      <c r="L10" s="418">
        <f>1-K10/(H10+G10)</f>
        <v>1</v>
      </c>
      <c r="M10" s="404">
        <v>99</v>
      </c>
      <c r="N10" s="404">
        <v>582</v>
      </c>
      <c r="O10" s="426">
        <f>G10/(G10+H10)</f>
        <v>0.29389312977099236</v>
      </c>
      <c r="P10" s="110"/>
      <c r="Q10" s="110" t="s">
        <v>37</v>
      </c>
    </row>
    <row r="11" spans="1:32" ht="15.75" customHeight="1" x14ac:dyDescent="0.25">
      <c r="A11" s="110"/>
      <c r="B11" s="123">
        <v>2</v>
      </c>
      <c r="C11" s="124" t="s">
        <v>14</v>
      </c>
      <c r="D11" s="227">
        <v>291</v>
      </c>
      <c r="E11" s="228">
        <v>77</v>
      </c>
      <c r="F11" s="408">
        <f t="shared" ref="F11:F24" si="0">D11+E11</f>
        <v>368</v>
      </c>
      <c r="G11" s="408">
        <v>93</v>
      </c>
      <c r="H11" s="408">
        <v>200</v>
      </c>
      <c r="I11" s="408">
        <v>0</v>
      </c>
      <c r="J11" s="416">
        <f t="shared" ref="J11:J25" si="1">1-I11/(H11+G11)</f>
        <v>1</v>
      </c>
      <c r="K11" s="408">
        <v>0</v>
      </c>
      <c r="L11" s="419">
        <f t="shared" ref="L11:L24" si="2">1-K11/(H11+G11)</f>
        <v>1</v>
      </c>
      <c r="M11" s="405">
        <v>75</v>
      </c>
      <c r="N11" s="405">
        <v>349</v>
      </c>
      <c r="O11" s="427">
        <f t="shared" ref="O11:O25" si="3">G11/(G11+H11)</f>
        <v>0.3174061433447099</v>
      </c>
      <c r="P11" s="110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</row>
    <row r="12" spans="1:32" ht="15.75" x14ac:dyDescent="0.25">
      <c r="A12" s="110"/>
      <c r="B12" s="123">
        <v>3</v>
      </c>
      <c r="C12" s="124" t="s">
        <v>15</v>
      </c>
      <c r="D12" s="227">
        <v>194</v>
      </c>
      <c r="E12" s="228">
        <v>47</v>
      </c>
      <c r="F12" s="408">
        <f t="shared" si="0"/>
        <v>241</v>
      </c>
      <c r="G12" s="408">
        <v>80</v>
      </c>
      <c r="H12" s="408">
        <v>129</v>
      </c>
      <c r="I12" s="408">
        <v>7</v>
      </c>
      <c r="J12" s="416">
        <f t="shared" si="1"/>
        <v>0.96650717703349287</v>
      </c>
      <c r="K12" s="408">
        <v>1</v>
      </c>
      <c r="L12" s="419">
        <f t="shared" si="2"/>
        <v>0.99521531100478466</v>
      </c>
      <c r="M12" s="405">
        <v>32</v>
      </c>
      <c r="N12" s="405">
        <v>231</v>
      </c>
      <c r="O12" s="427">
        <f t="shared" si="3"/>
        <v>0.38277511961722488</v>
      </c>
      <c r="P12" s="110"/>
      <c r="R12" s="126"/>
      <c r="S12" s="127"/>
      <c r="T12" s="126"/>
      <c r="U12" s="126"/>
      <c r="V12" s="126"/>
      <c r="W12" s="127"/>
      <c r="X12" s="126"/>
      <c r="Y12" s="127"/>
      <c r="Z12" s="126"/>
      <c r="AA12" s="126"/>
      <c r="AB12" s="126"/>
      <c r="AC12" s="126"/>
      <c r="AD12" s="126"/>
      <c r="AE12" s="127"/>
      <c r="AF12" s="126"/>
    </row>
    <row r="13" spans="1:32" x14ac:dyDescent="0.2">
      <c r="A13" s="110"/>
      <c r="B13" s="123">
        <v>4</v>
      </c>
      <c r="C13" s="124" t="s">
        <v>16</v>
      </c>
      <c r="D13" s="227">
        <v>158</v>
      </c>
      <c r="E13" s="228">
        <v>47</v>
      </c>
      <c r="F13" s="408">
        <f t="shared" si="0"/>
        <v>205</v>
      </c>
      <c r="G13" s="408">
        <v>48</v>
      </c>
      <c r="H13" s="408">
        <v>123</v>
      </c>
      <c r="I13" s="408">
        <v>2</v>
      </c>
      <c r="J13" s="416">
        <f t="shared" si="1"/>
        <v>0.98830409356725146</v>
      </c>
      <c r="K13" s="408">
        <v>0</v>
      </c>
      <c r="L13" s="419">
        <f t="shared" si="2"/>
        <v>1</v>
      </c>
      <c r="M13" s="405">
        <v>34</v>
      </c>
      <c r="N13" s="405">
        <v>189</v>
      </c>
      <c r="O13" s="427">
        <f t="shared" si="3"/>
        <v>0.2807017543859649</v>
      </c>
      <c r="P13" s="110"/>
    </row>
    <row r="14" spans="1:32" x14ac:dyDescent="0.2">
      <c r="A14" s="110"/>
      <c r="B14" s="123">
        <v>5</v>
      </c>
      <c r="C14" s="124" t="s">
        <v>17</v>
      </c>
      <c r="D14" s="227">
        <v>291</v>
      </c>
      <c r="E14" s="228">
        <v>94</v>
      </c>
      <c r="F14" s="408">
        <f t="shared" si="0"/>
        <v>385</v>
      </c>
      <c r="G14" s="408">
        <v>64</v>
      </c>
      <c r="H14" s="408">
        <v>261</v>
      </c>
      <c r="I14" s="408">
        <v>6</v>
      </c>
      <c r="J14" s="416">
        <f t="shared" si="1"/>
        <v>0.98153846153846158</v>
      </c>
      <c r="K14" s="408">
        <v>0</v>
      </c>
      <c r="L14" s="419">
        <f t="shared" si="2"/>
        <v>1</v>
      </c>
      <c r="M14" s="405">
        <v>60</v>
      </c>
      <c r="N14" s="405">
        <v>359</v>
      </c>
      <c r="O14" s="427">
        <f t="shared" si="3"/>
        <v>0.19692307692307692</v>
      </c>
      <c r="P14" s="110"/>
    </row>
    <row r="15" spans="1:32" ht="20.25" customHeight="1" x14ac:dyDescent="0.2">
      <c r="A15" s="110"/>
      <c r="B15" s="123">
        <v>6</v>
      </c>
      <c r="C15" s="124" t="s">
        <v>18</v>
      </c>
      <c r="D15" s="227">
        <v>171</v>
      </c>
      <c r="E15" s="228">
        <v>55</v>
      </c>
      <c r="F15" s="408">
        <f t="shared" si="0"/>
        <v>226</v>
      </c>
      <c r="G15" s="408">
        <v>71</v>
      </c>
      <c r="H15" s="408">
        <v>126</v>
      </c>
      <c r="I15" s="408">
        <v>6</v>
      </c>
      <c r="J15" s="416">
        <f t="shared" si="1"/>
        <v>0.96954314720812185</v>
      </c>
      <c r="K15" s="408">
        <v>0</v>
      </c>
      <c r="L15" s="419">
        <f t="shared" si="2"/>
        <v>1</v>
      </c>
      <c r="M15" s="405">
        <v>29</v>
      </c>
      <c r="N15" s="405">
        <v>221</v>
      </c>
      <c r="O15" s="427">
        <f t="shared" si="3"/>
        <v>0.3604060913705584</v>
      </c>
      <c r="P15" s="110"/>
    </row>
    <row r="16" spans="1:32" x14ac:dyDescent="0.2">
      <c r="A16" s="110"/>
      <c r="B16" s="123">
        <v>7</v>
      </c>
      <c r="C16" s="124" t="s">
        <v>19</v>
      </c>
      <c r="D16" s="227">
        <v>172</v>
      </c>
      <c r="E16" s="228">
        <v>34</v>
      </c>
      <c r="F16" s="408">
        <f t="shared" si="0"/>
        <v>206</v>
      </c>
      <c r="G16" s="408">
        <v>77</v>
      </c>
      <c r="H16" s="408">
        <v>90</v>
      </c>
      <c r="I16" s="408">
        <v>0</v>
      </c>
      <c r="J16" s="416">
        <f t="shared" si="1"/>
        <v>1</v>
      </c>
      <c r="K16" s="408">
        <v>0</v>
      </c>
      <c r="L16" s="419">
        <f t="shared" si="2"/>
        <v>1</v>
      </c>
      <c r="M16" s="405">
        <v>39</v>
      </c>
      <c r="N16" s="405">
        <v>199</v>
      </c>
      <c r="O16" s="427">
        <f t="shared" si="3"/>
        <v>0.46107784431137727</v>
      </c>
      <c r="P16" s="110"/>
    </row>
    <row r="17" spans="1:23" x14ac:dyDescent="0.2">
      <c r="A17" s="110"/>
      <c r="B17" s="123">
        <v>8</v>
      </c>
      <c r="C17" s="124" t="s">
        <v>20</v>
      </c>
      <c r="D17" s="227">
        <v>198</v>
      </c>
      <c r="E17" s="228">
        <v>59</v>
      </c>
      <c r="F17" s="408">
        <f t="shared" si="0"/>
        <v>257</v>
      </c>
      <c r="G17" s="408">
        <v>50</v>
      </c>
      <c r="H17" s="408">
        <v>166</v>
      </c>
      <c r="I17" s="408">
        <v>2</v>
      </c>
      <c r="J17" s="416">
        <f t="shared" si="1"/>
        <v>0.9907407407407407</v>
      </c>
      <c r="K17" s="408">
        <v>0</v>
      </c>
      <c r="L17" s="419">
        <f t="shared" si="2"/>
        <v>1</v>
      </c>
      <c r="M17" s="405">
        <v>41</v>
      </c>
      <c r="N17" s="405">
        <v>241</v>
      </c>
      <c r="O17" s="427">
        <f t="shared" si="3"/>
        <v>0.23148148148148148</v>
      </c>
      <c r="P17" s="110"/>
    </row>
    <row r="18" spans="1:23" x14ac:dyDescent="0.2">
      <c r="A18" s="110"/>
      <c r="B18" s="123">
        <v>9</v>
      </c>
      <c r="C18" s="124" t="s">
        <v>21</v>
      </c>
      <c r="D18" s="227">
        <v>305</v>
      </c>
      <c r="E18" s="228">
        <v>74</v>
      </c>
      <c r="F18" s="408">
        <f t="shared" si="0"/>
        <v>379</v>
      </c>
      <c r="G18" s="408">
        <v>120</v>
      </c>
      <c r="H18" s="408">
        <v>192</v>
      </c>
      <c r="I18" s="408">
        <v>1</v>
      </c>
      <c r="J18" s="416">
        <f t="shared" si="1"/>
        <v>0.99679487179487181</v>
      </c>
      <c r="K18" s="408">
        <v>2</v>
      </c>
      <c r="L18" s="419">
        <f t="shared" si="2"/>
        <v>0.99358974358974361</v>
      </c>
      <c r="M18" s="405">
        <v>67</v>
      </c>
      <c r="N18" s="405">
        <v>364</v>
      </c>
      <c r="O18" s="427">
        <f t="shared" si="3"/>
        <v>0.38461538461538464</v>
      </c>
      <c r="P18" s="110"/>
    </row>
    <row r="19" spans="1:23" x14ac:dyDescent="0.2">
      <c r="A19" s="110"/>
      <c r="B19" s="123">
        <v>10</v>
      </c>
      <c r="C19" s="124" t="s">
        <v>22</v>
      </c>
      <c r="D19" s="227">
        <v>386</v>
      </c>
      <c r="E19" s="228">
        <v>96</v>
      </c>
      <c r="F19" s="408">
        <f t="shared" si="0"/>
        <v>482</v>
      </c>
      <c r="G19" s="408">
        <v>166</v>
      </c>
      <c r="H19" s="408">
        <v>209</v>
      </c>
      <c r="I19" s="408">
        <v>9</v>
      </c>
      <c r="J19" s="416">
        <f t="shared" si="1"/>
        <v>0.97599999999999998</v>
      </c>
      <c r="K19" s="408">
        <v>0</v>
      </c>
      <c r="L19" s="419">
        <f t="shared" si="2"/>
        <v>1</v>
      </c>
      <c r="M19" s="405">
        <v>107</v>
      </c>
      <c r="N19" s="405">
        <v>431</v>
      </c>
      <c r="O19" s="427">
        <f t="shared" si="3"/>
        <v>0.44266666666666665</v>
      </c>
      <c r="P19" s="110"/>
    </row>
    <row r="20" spans="1:23" ht="20.25" customHeight="1" x14ac:dyDescent="0.2">
      <c r="A20" s="110"/>
      <c r="B20" s="123">
        <v>11</v>
      </c>
      <c r="C20" s="124" t="s">
        <v>23</v>
      </c>
      <c r="D20" s="227">
        <v>488</v>
      </c>
      <c r="E20" s="228">
        <v>129</v>
      </c>
      <c r="F20" s="408">
        <f t="shared" si="0"/>
        <v>617</v>
      </c>
      <c r="G20" s="408">
        <v>138</v>
      </c>
      <c r="H20" s="408">
        <v>356</v>
      </c>
      <c r="I20" s="408">
        <v>1</v>
      </c>
      <c r="J20" s="416">
        <f t="shared" si="1"/>
        <v>0.99797570850202433</v>
      </c>
      <c r="K20" s="408">
        <v>0</v>
      </c>
      <c r="L20" s="419">
        <f t="shared" si="2"/>
        <v>1</v>
      </c>
      <c r="M20" s="405">
        <v>123</v>
      </c>
      <c r="N20" s="405">
        <v>581</v>
      </c>
      <c r="O20" s="427">
        <f t="shared" si="3"/>
        <v>0.2793522267206478</v>
      </c>
      <c r="P20" s="110"/>
    </row>
    <row r="21" spans="1:23" x14ac:dyDescent="0.2">
      <c r="A21" s="110"/>
      <c r="B21" s="123">
        <v>12</v>
      </c>
      <c r="C21" s="124" t="s">
        <v>24</v>
      </c>
      <c r="D21" s="227">
        <v>653</v>
      </c>
      <c r="E21" s="228">
        <v>187</v>
      </c>
      <c r="F21" s="408">
        <f t="shared" si="0"/>
        <v>840</v>
      </c>
      <c r="G21" s="408">
        <v>171</v>
      </c>
      <c r="H21" s="408">
        <v>522</v>
      </c>
      <c r="I21" s="408">
        <v>6</v>
      </c>
      <c r="J21" s="416">
        <f t="shared" si="1"/>
        <v>0.9913419913419913</v>
      </c>
      <c r="K21" s="408">
        <v>1</v>
      </c>
      <c r="L21" s="419">
        <f t="shared" si="2"/>
        <v>0.99855699855699853</v>
      </c>
      <c r="M21" s="405">
        <v>147</v>
      </c>
      <c r="N21" s="405">
        <v>773</v>
      </c>
      <c r="O21" s="427">
        <f t="shared" si="3"/>
        <v>0.24675324675324675</v>
      </c>
      <c r="P21" s="110"/>
    </row>
    <row r="22" spans="1:23" x14ac:dyDescent="0.2">
      <c r="A22" s="110"/>
      <c r="B22" s="123">
        <v>13</v>
      </c>
      <c r="C22" s="124" t="s">
        <v>25</v>
      </c>
      <c r="D22" s="227">
        <v>328</v>
      </c>
      <c r="E22" s="228">
        <v>68</v>
      </c>
      <c r="F22" s="408">
        <f t="shared" si="0"/>
        <v>396</v>
      </c>
      <c r="G22" s="408">
        <v>92</v>
      </c>
      <c r="H22" s="408">
        <v>223</v>
      </c>
      <c r="I22" s="408">
        <v>2</v>
      </c>
      <c r="J22" s="416">
        <f t="shared" si="1"/>
        <v>0.99365079365079367</v>
      </c>
      <c r="K22" s="408">
        <v>0</v>
      </c>
      <c r="L22" s="419">
        <f t="shared" si="2"/>
        <v>1</v>
      </c>
      <c r="M22" s="405">
        <v>81</v>
      </c>
      <c r="N22" s="405">
        <v>370</v>
      </c>
      <c r="O22" s="427">
        <f t="shared" si="3"/>
        <v>0.29206349206349208</v>
      </c>
      <c r="P22" s="110"/>
    </row>
    <row r="23" spans="1:23" x14ac:dyDescent="0.2">
      <c r="A23" s="110"/>
      <c r="B23" s="123">
        <v>14</v>
      </c>
      <c r="C23" s="124" t="s">
        <v>26</v>
      </c>
      <c r="D23" s="227">
        <v>295</v>
      </c>
      <c r="E23" s="228">
        <v>58</v>
      </c>
      <c r="F23" s="408">
        <f t="shared" si="0"/>
        <v>353</v>
      </c>
      <c r="G23" s="408">
        <v>59</v>
      </c>
      <c r="H23" s="408">
        <v>214</v>
      </c>
      <c r="I23" s="408">
        <v>3</v>
      </c>
      <c r="J23" s="416">
        <f t="shared" si="1"/>
        <v>0.98901098901098905</v>
      </c>
      <c r="K23" s="408">
        <v>0</v>
      </c>
      <c r="L23" s="419">
        <f t="shared" si="2"/>
        <v>1</v>
      </c>
      <c r="M23" s="405">
        <v>80</v>
      </c>
      <c r="N23" s="405">
        <v>339</v>
      </c>
      <c r="O23" s="427">
        <f t="shared" si="3"/>
        <v>0.21611721611721613</v>
      </c>
      <c r="P23" s="110"/>
    </row>
    <row r="24" spans="1:23" ht="30.75" thickBot="1" x14ac:dyDescent="0.25">
      <c r="A24" s="110"/>
      <c r="B24" s="128">
        <v>15</v>
      </c>
      <c r="C24" s="129" t="s">
        <v>27</v>
      </c>
      <c r="D24" s="275">
        <v>498</v>
      </c>
      <c r="E24" s="276">
        <v>148</v>
      </c>
      <c r="F24" s="410">
        <f t="shared" si="0"/>
        <v>646</v>
      </c>
      <c r="G24" s="410">
        <v>195</v>
      </c>
      <c r="H24" s="410">
        <v>322</v>
      </c>
      <c r="I24" s="410">
        <v>18</v>
      </c>
      <c r="J24" s="417">
        <f t="shared" si="1"/>
        <v>0.96518375241779497</v>
      </c>
      <c r="K24" s="410">
        <v>0</v>
      </c>
      <c r="L24" s="420">
        <f t="shared" si="2"/>
        <v>1</v>
      </c>
      <c r="M24" s="406">
        <v>129</v>
      </c>
      <c r="N24" s="406">
        <v>619</v>
      </c>
      <c r="O24" s="428">
        <f t="shared" si="3"/>
        <v>0.37717601547388779</v>
      </c>
      <c r="P24" s="110"/>
    </row>
    <row r="25" spans="1:23" s="320" customFormat="1" ht="20.25" customHeight="1" x14ac:dyDescent="0.25">
      <c r="B25" s="321"/>
      <c r="C25" s="322" t="s">
        <v>28</v>
      </c>
      <c r="D25" s="366">
        <f t="shared" ref="D25:I25" si="4">SUM(D10:D24)</f>
        <v>4945</v>
      </c>
      <c r="E25" s="367">
        <f t="shared" si="4"/>
        <v>1279</v>
      </c>
      <c r="F25" s="368">
        <f t="shared" si="4"/>
        <v>6224</v>
      </c>
      <c r="G25" s="348">
        <f t="shared" si="4"/>
        <v>1578</v>
      </c>
      <c r="H25" s="412">
        <f t="shared" si="4"/>
        <v>3503</v>
      </c>
      <c r="I25" s="407">
        <f t="shared" si="4"/>
        <v>70</v>
      </c>
      <c r="J25" s="421">
        <f t="shared" si="1"/>
        <v>0.98622318441251722</v>
      </c>
      <c r="K25" s="367">
        <f>SUM(K10:K24)</f>
        <v>4</v>
      </c>
      <c r="L25" s="421">
        <f>1-K25/(H25+G25)</f>
        <v>0.99921275339500093</v>
      </c>
      <c r="M25" s="367">
        <f>SUM(M10:M24)</f>
        <v>1143</v>
      </c>
      <c r="N25" s="367">
        <f>SUM(N10:N24)</f>
        <v>5848</v>
      </c>
      <c r="O25" s="403">
        <f t="shared" si="3"/>
        <v>0.31056878567211177</v>
      </c>
    </row>
    <row r="26" spans="1:23" ht="20.25" customHeight="1" x14ac:dyDescent="0.2">
      <c r="A26" s="110"/>
      <c r="B26" s="344"/>
      <c r="C26" s="122" t="s">
        <v>29</v>
      </c>
      <c r="D26" s="345">
        <v>5404</v>
      </c>
      <c r="E26" s="346">
        <v>1332</v>
      </c>
      <c r="F26" s="347">
        <v>6736</v>
      </c>
      <c r="G26" s="372">
        <v>1872</v>
      </c>
      <c r="H26" s="414">
        <v>3571</v>
      </c>
      <c r="I26" s="411">
        <v>244</v>
      </c>
      <c r="J26" s="425">
        <v>0.95517178026823446</v>
      </c>
      <c r="K26" s="346">
        <v>10</v>
      </c>
      <c r="L26" s="425">
        <v>0.99816277787984564</v>
      </c>
      <c r="M26" s="346">
        <v>1293</v>
      </c>
      <c r="N26" s="346">
        <v>6303</v>
      </c>
      <c r="O26" s="349">
        <v>0.34392798089288995</v>
      </c>
      <c r="P26" s="110"/>
    </row>
    <row r="27" spans="1:23" ht="20.25" customHeight="1" x14ac:dyDescent="0.2">
      <c r="A27" s="110"/>
      <c r="B27" s="272"/>
      <c r="C27" s="124" t="s">
        <v>30</v>
      </c>
      <c r="D27" s="227">
        <v>5618</v>
      </c>
      <c r="E27" s="228">
        <v>1337</v>
      </c>
      <c r="F27" s="201">
        <v>6955</v>
      </c>
      <c r="G27" s="373">
        <v>1849</v>
      </c>
      <c r="H27" s="369">
        <v>3757</v>
      </c>
      <c r="I27" s="408">
        <v>191</v>
      </c>
      <c r="J27" s="422">
        <v>0.96592936139850161</v>
      </c>
      <c r="K27" s="228">
        <v>35</v>
      </c>
      <c r="L27" s="422">
        <v>0.99375668926150551</v>
      </c>
      <c r="M27" s="228">
        <v>1344</v>
      </c>
      <c r="N27" s="228">
        <v>6504</v>
      </c>
      <c r="O27" s="198">
        <v>0.32982518729932214</v>
      </c>
      <c r="P27" s="110"/>
    </row>
    <row r="28" spans="1:23" ht="20.25" customHeight="1" x14ac:dyDescent="0.2">
      <c r="A28" s="110"/>
      <c r="B28" s="272"/>
      <c r="C28" s="124" t="s">
        <v>31</v>
      </c>
      <c r="D28" s="227">
        <v>5887</v>
      </c>
      <c r="E28" s="228">
        <v>1628</v>
      </c>
      <c r="F28" s="201">
        <v>7515</v>
      </c>
      <c r="G28" s="373">
        <v>2062</v>
      </c>
      <c r="H28" s="369">
        <v>4139</v>
      </c>
      <c r="I28" s="408">
        <v>310</v>
      </c>
      <c r="J28" s="422">
        <v>0.95000806321561038</v>
      </c>
      <c r="K28" s="228">
        <v>36</v>
      </c>
      <c r="L28" s="422">
        <v>0.99419448476052252</v>
      </c>
      <c r="M28" s="228">
        <v>1314</v>
      </c>
      <c r="N28" s="228">
        <v>7002</v>
      </c>
      <c r="O28" s="198">
        <v>0.33252701177229477</v>
      </c>
      <c r="P28" s="110"/>
    </row>
    <row r="29" spans="1:23" ht="20.25" customHeight="1" x14ac:dyDescent="0.2">
      <c r="A29" s="110"/>
      <c r="B29" s="359"/>
      <c r="C29" s="360" t="s">
        <v>32</v>
      </c>
      <c r="D29" s="361">
        <v>6188</v>
      </c>
      <c r="E29" s="362">
        <v>1543</v>
      </c>
      <c r="F29" s="363">
        <v>7731</v>
      </c>
      <c r="G29" s="364">
        <v>2001</v>
      </c>
      <c r="H29" s="413">
        <v>4097</v>
      </c>
      <c r="I29" s="409">
        <v>232</v>
      </c>
      <c r="J29" s="423">
        <v>0.96195473925877339</v>
      </c>
      <c r="K29" s="362">
        <v>7</v>
      </c>
      <c r="L29" s="423">
        <v>0.99885208265004921</v>
      </c>
      <c r="M29" s="362">
        <v>1633</v>
      </c>
      <c r="N29" s="362">
        <v>7240</v>
      </c>
      <c r="O29" s="365">
        <v>0.32814037389307971</v>
      </c>
      <c r="P29" s="110"/>
    </row>
    <row r="30" spans="1:23" ht="20.25" customHeight="1" thickBot="1" x14ac:dyDescent="0.25">
      <c r="A30" s="110"/>
      <c r="B30" s="273"/>
      <c r="C30" s="274" t="s">
        <v>33</v>
      </c>
      <c r="D30" s="275">
        <v>6197</v>
      </c>
      <c r="E30" s="276">
        <v>1365</v>
      </c>
      <c r="F30" s="277">
        <v>7562</v>
      </c>
      <c r="G30" s="371">
        <v>2123</v>
      </c>
      <c r="H30" s="370">
        <v>3868</v>
      </c>
      <c r="I30" s="410">
        <v>252</v>
      </c>
      <c r="J30" s="424">
        <v>0.95793690535803711</v>
      </c>
      <c r="K30" s="276">
        <v>12</v>
      </c>
      <c r="L30" s="424">
        <v>0.99799699549323984</v>
      </c>
      <c r="M30" s="276">
        <v>1571</v>
      </c>
      <c r="N30" s="276">
        <v>7005</v>
      </c>
      <c r="O30" s="278">
        <v>0.35436488065431482</v>
      </c>
      <c r="P30" s="110"/>
    </row>
    <row r="31" spans="1:23" ht="20.25" customHeight="1" x14ac:dyDescent="0.2">
      <c r="A31" s="110"/>
      <c r="B31" s="344"/>
      <c r="C31" s="122" t="s">
        <v>34</v>
      </c>
      <c r="D31" s="345">
        <v>5429</v>
      </c>
      <c r="E31" s="346">
        <v>1336</v>
      </c>
      <c r="F31" s="347">
        <v>6765</v>
      </c>
      <c r="G31" s="372">
        <v>1810</v>
      </c>
      <c r="H31" s="414">
        <v>3592</v>
      </c>
      <c r="I31" s="411">
        <v>445</v>
      </c>
      <c r="J31" s="425">
        <v>0.91762310255460944</v>
      </c>
      <c r="K31" s="346">
        <v>6</v>
      </c>
      <c r="L31" s="425">
        <v>0.99888930025916323</v>
      </c>
      <c r="M31" s="346">
        <v>1363</v>
      </c>
      <c r="N31" s="346">
        <v>6289</v>
      </c>
      <c r="O31" s="349">
        <v>0.33506108848574601</v>
      </c>
      <c r="P31" s="110"/>
      <c r="W31" s="110" t="s">
        <v>37</v>
      </c>
    </row>
    <row r="32" spans="1:23" ht="20.25" customHeight="1" x14ac:dyDescent="0.2">
      <c r="A32" s="110"/>
      <c r="B32" s="272"/>
      <c r="C32" s="124" t="s">
        <v>35</v>
      </c>
      <c r="D32" s="227">
        <v>4722</v>
      </c>
      <c r="E32" s="228">
        <v>1008</v>
      </c>
      <c r="F32" s="201">
        <v>5730</v>
      </c>
      <c r="G32" s="373">
        <v>1665</v>
      </c>
      <c r="H32" s="369">
        <v>2725</v>
      </c>
      <c r="I32" s="408">
        <v>200</v>
      </c>
      <c r="J32" s="422">
        <v>0.95444191343963558</v>
      </c>
      <c r="K32" s="228">
        <v>10</v>
      </c>
      <c r="L32" s="422">
        <v>0.99772209567198178</v>
      </c>
      <c r="M32" s="228">
        <v>1337</v>
      </c>
      <c r="N32" s="228">
        <v>5366</v>
      </c>
      <c r="O32" s="198">
        <v>0.37927107061503418</v>
      </c>
      <c r="P32" s="110"/>
    </row>
    <row r="33" spans="1:19" ht="20.25" customHeight="1" thickBot="1" x14ac:dyDescent="0.25">
      <c r="A33" s="110"/>
      <c r="B33" s="273"/>
      <c r="C33" s="274" t="s">
        <v>36</v>
      </c>
      <c r="D33" s="275">
        <v>4585</v>
      </c>
      <c r="E33" s="276">
        <v>1047</v>
      </c>
      <c r="F33" s="277">
        <v>5632</v>
      </c>
      <c r="G33" s="371">
        <v>1807</v>
      </c>
      <c r="H33" s="370">
        <v>2757</v>
      </c>
      <c r="I33" s="410">
        <v>213</v>
      </c>
      <c r="J33" s="424">
        <v>0.95333041191936896</v>
      </c>
      <c r="K33" s="276">
        <v>16</v>
      </c>
      <c r="L33" s="424">
        <v>0.99649430324276955</v>
      </c>
      <c r="M33" s="276">
        <v>1066</v>
      </c>
      <c r="N33" s="276">
        <v>5196</v>
      </c>
      <c r="O33" s="278">
        <v>0.39592462751971952</v>
      </c>
      <c r="P33" s="110"/>
    </row>
    <row r="34" spans="1:19" x14ac:dyDescent="0.2">
      <c r="A34" s="112"/>
      <c r="B34" s="112"/>
    </row>
    <row r="35" spans="1:19" x14ac:dyDescent="0.2">
      <c r="A35" s="110"/>
      <c r="P35" s="110"/>
    </row>
    <row r="36" spans="1:19" x14ac:dyDescent="0.2">
      <c r="A36" s="110"/>
      <c r="S36" s="110" t="s">
        <v>37</v>
      </c>
    </row>
    <row r="37" spans="1:19" x14ac:dyDescent="0.2">
      <c r="A37" s="110"/>
    </row>
    <row r="40" spans="1:19" x14ac:dyDescent="0.2">
      <c r="A40" s="110"/>
      <c r="M40" s="110" t="s">
        <v>37</v>
      </c>
    </row>
    <row r="41" spans="1:19" x14ac:dyDescent="0.2">
      <c r="A41" s="110"/>
      <c r="D41" s="110" t="s">
        <v>37</v>
      </c>
    </row>
  </sheetData>
  <pageMargins left="0.7" right="0.7" top="0.78740157499999996" bottom="0.78740157499999996" header="0.3" footer="0.3"/>
  <pageSetup paperSize="9" orientation="landscape" r:id="rId1"/>
  <headerFooter>
    <oddFooter>&amp;L&amp;F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AH47"/>
  <sheetViews>
    <sheetView showGridLines="0" zoomScale="110" zoomScaleNormal="110" workbookViewId="0">
      <selection activeCell="T9" sqref="T9"/>
    </sheetView>
  </sheetViews>
  <sheetFormatPr baseColWidth="10" defaultColWidth="11.42578125" defaultRowHeight="12" x14ac:dyDescent="0.2"/>
  <cols>
    <col min="1" max="1" width="4.85546875" style="2" customWidth="1"/>
    <col min="2" max="2" width="22" style="1" bestFit="1" customWidth="1"/>
    <col min="3" max="3" width="10.7109375" style="1" customWidth="1"/>
    <col min="4" max="4" width="8" style="1" customWidth="1"/>
    <col min="5" max="5" width="12.7109375" style="1" customWidth="1"/>
    <col min="6" max="6" width="8.5703125" style="1" customWidth="1"/>
    <col min="7" max="7" width="8.85546875" style="1" customWidth="1"/>
    <col min="8" max="8" width="9" style="1" customWidth="1"/>
    <col min="9" max="9" width="11.42578125" style="1" customWidth="1"/>
    <col min="10" max="10" width="4.85546875" style="2" customWidth="1"/>
    <col min="11" max="11" width="22" style="1" bestFit="1" customWidth="1"/>
    <col min="12" max="12" width="10.42578125" style="1" customWidth="1"/>
    <col min="13" max="13" width="9.28515625" style="1" customWidth="1"/>
    <col min="14" max="14" width="10.85546875" style="1" customWidth="1"/>
    <col min="15" max="15" width="9" style="1" customWidth="1"/>
    <col min="16" max="16" width="8.85546875" style="1" customWidth="1"/>
    <col min="17" max="17" width="8" style="1" customWidth="1"/>
    <col min="18" max="18" width="11.140625" style="1" customWidth="1"/>
    <col min="19" max="19" width="11.42578125" style="1" customWidth="1"/>
    <col min="20" max="16384" width="11.42578125" style="1"/>
  </cols>
  <sheetData>
    <row r="1" spans="1:34" x14ac:dyDescent="0.2">
      <c r="A1" s="3" t="s">
        <v>0</v>
      </c>
      <c r="J1" s="3"/>
    </row>
    <row r="3" spans="1:34" x14ac:dyDescent="0.2">
      <c r="A3" s="3" t="str">
        <f>A8</f>
        <v>Tabell 2-4-1 - A1 - Barn og unge med tiltak i barnevernet pr. 31.12.</v>
      </c>
      <c r="J3" s="3"/>
    </row>
    <row r="4" spans="1:34" x14ac:dyDescent="0.2">
      <c r="A4" s="3" t="str">
        <f>J8</f>
        <v>Tabell 2-4-1 - A2 - Barn og unge med tiltak i barnevernet i perioden 01.01 - 31.12.</v>
      </c>
      <c r="J4" s="3"/>
    </row>
    <row r="5" spans="1:34" x14ac:dyDescent="0.2">
      <c r="A5" s="3"/>
      <c r="J5" s="3"/>
    </row>
    <row r="6" spans="1:34" x14ac:dyDescent="0.2">
      <c r="A6" s="3"/>
      <c r="J6" s="3"/>
    </row>
    <row r="8" spans="1:34" s="4" customFormat="1" ht="13.5" thickBot="1" x14ac:dyDescent="0.25">
      <c r="A8" s="15" t="s">
        <v>53</v>
      </c>
      <c r="J8" s="15" t="s">
        <v>54</v>
      </c>
    </row>
    <row r="9" spans="1:34" s="4" customFormat="1" ht="90" customHeight="1" thickBot="1" x14ac:dyDescent="0.25">
      <c r="A9" s="5" t="s">
        <v>2</v>
      </c>
      <c r="B9" s="6" t="s">
        <v>3</v>
      </c>
      <c r="C9" s="16" t="s">
        <v>55</v>
      </c>
      <c r="D9" s="7" t="s">
        <v>56</v>
      </c>
      <c r="E9" s="16" t="s">
        <v>57</v>
      </c>
      <c r="F9" s="7" t="s">
        <v>56</v>
      </c>
      <c r="G9" s="16" t="s">
        <v>58</v>
      </c>
      <c r="H9" s="17" t="s">
        <v>59</v>
      </c>
      <c r="J9" s="5" t="s">
        <v>2</v>
      </c>
      <c r="K9" s="6" t="s">
        <v>3</v>
      </c>
      <c r="L9" s="16" t="s">
        <v>55</v>
      </c>
      <c r="M9" s="7" t="s">
        <v>56</v>
      </c>
      <c r="N9" s="16" t="s">
        <v>57</v>
      </c>
      <c r="O9" s="7" t="s">
        <v>56</v>
      </c>
      <c r="P9" s="7" t="s">
        <v>60</v>
      </c>
      <c r="Q9" s="17" t="s">
        <v>59</v>
      </c>
      <c r="R9" s="17" t="s">
        <v>61</v>
      </c>
      <c r="U9" s="4" t="s">
        <v>37</v>
      </c>
    </row>
    <row r="10" spans="1:34" ht="12.75" x14ac:dyDescent="0.2">
      <c r="A10" s="8">
        <v>1</v>
      </c>
      <c r="B10" s="9" t="s">
        <v>13</v>
      </c>
      <c r="C10" s="452">
        <v>165</v>
      </c>
      <c r="D10" s="453">
        <v>153</v>
      </c>
      <c r="E10" s="452">
        <v>167</v>
      </c>
      <c r="F10" s="453">
        <v>121</v>
      </c>
      <c r="G10" s="453">
        <v>3</v>
      </c>
      <c r="H10" s="449">
        <f>C10+E10</f>
        <v>332</v>
      </c>
      <c r="J10" s="8">
        <v>1</v>
      </c>
      <c r="K10" s="9" t="s">
        <v>13</v>
      </c>
      <c r="L10" s="452">
        <v>341</v>
      </c>
      <c r="M10" s="453">
        <v>304</v>
      </c>
      <c r="N10" s="452">
        <v>210</v>
      </c>
      <c r="O10" s="453">
        <v>139</v>
      </c>
      <c r="P10" s="453">
        <v>20</v>
      </c>
      <c r="Q10" s="453">
        <f>L10+N10-R10</f>
        <v>518</v>
      </c>
      <c r="R10" s="453">
        <v>33</v>
      </c>
      <c r="T10" s="85"/>
      <c r="U10" s="84"/>
      <c r="V10" s="85"/>
      <c r="W10" s="85"/>
      <c r="X10" s="85"/>
      <c r="Y10" s="84"/>
      <c r="Z10" s="85"/>
      <c r="AA10" s="84"/>
      <c r="AB10" s="85"/>
      <c r="AC10" s="85"/>
      <c r="AD10" s="85"/>
      <c r="AE10" s="85"/>
      <c r="AF10" s="85"/>
      <c r="AG10" s="84"/>
      <c r="AH10" s="85"/>
    </row>
    <row r="11" spans="1:34" ht="12.75" x14ac:dyDescent="0.2">
      <c r="A11" s="10">
        <v>2</v>
      </c>
      <c r="B11" s="11" t="s">
        <v>14</v>
      </c>
      <c r="C11" s="454">
        <v>199</v>
      </c>
      <c r="D11" s="455">
        <v>181</v>
      </c>
      <c r="E11" s="454">
        <v>106</v>
      </c>
      <c r="F11" s="455">
        <v>79</v>
      </c>
      <c r="G11" s="455">
        <v>0</v>
      </c>
      <c r="H11" s="450">
        <f>C11+E11</f>
        <v>305</v>
      </c>
      <c r="J11" s="10">
        <v>2</v>
      </c>
      <c r="K11" s="11" t="s">
        <v>14</v>
      </c>
      <c r="L11" s="454">
        <v>299</v>
      </c>
      <c r="M11" s="455">
        <v>263</v>
      </c>
      <c r="N11" s="454">
        <v>136</v>
      </c>
      <c r="O11" s="455">
        <v>104</v>
      </c>
      <c r="P11" s="455">
        <v>24</v>
      </c>
      <c r="Q11" s="455">
        <f t="shared" ref="Q11:Q24" si="0">L11+N11-R11</f>
        <v>405</v>
      </c>
      <c r="R11" s="455">
        <v>30</v>
      </c>
      <c r="T11" s="85"/>
      <c r="U11" s="84"/>
      <c r="V11" s="85"/>
      <c r="W11" s="85"/>
      <c r="X11" s="85"/>
      <c r="Y11" s="84"/>
      <c r="Z11" s="85"/>
      <c r="AA11" s="84"/>
      <c r="AB11" s="85"/>
      <c r="AC11" s="85"/>
      <c r="AD11" s="85"/>
      <c r="AE11" s="85"/>
      <c r="AF11" s="85"/>
      <c r="AG11" s="84"/>
      <c r="AH11" s="85"/>
    </row>
    <row r="12" spans="1:34" ht="12.75" x14ac:dyDescent="0.2">
      <c r="A12" s="10">
        <v>3</v>
      </c>
      <c r="B12" s="11" t="s">
        <v>15</v>
      </c>
      <c r="C12" s="454">
        <v>111</v>
      </c>
      <c r="D12" s="455">
        <v>100</v>
      </c>
      <c r="E12" s="454">
        <v>105</v>
      </c>
      <c r="F12" s="455">
        <v>77</v>
      </c>
      <c r="G12" s="455">
        <v>0</v>
      </c>
      <c r="H12" s="450">
        <f t="shared" ref="H12:H23" si="1">C12+E12</f>
        <v>216</v>
      </c>
      <c r="J12" s="10">
        <v>3</v>
      </c>
      <c r="K12" s="11" t="s">
        <v>15</v>
      </c>
      <c r="L12" s="454">
        <v>177</v>
      </c>
      <c r="M12" s="455">
        <v>159</v>
      </c>
      <c r="N12" s="454">
        <v>125</v>
      </c>
      <c r="O12" s="455">
        <v>90</v>
      </c>
      <c r="P12" s="455">
        <v>15</v>
      </c>
      <c r="Q12" s="455">
        <f t="shared" si="0"/>
        <v>285</v>
      </c>
      <c r="R12" s="455">
        <v>17</v>
      </c>
      <c r="T12" s="85"/>
      <c r="U12" s="84"/>
      <c r="V12" s="85"/>
      <c r="W12" s="85"/>
      <c r="X12" s="85"/>
      <c r="Y12" s="84"/>
      <c r="Z12" s="85"/>
      <c r="AA12" s="84"/>
      <c r="AB12" s="85"/>
      <c r="AC12" s="85"/>
      <c r="AD12" s="85"/>
      <c r="AE12" s="85"/>
      <c r="AF12" s="85"/>
      <c r="AG12" s="84"/>
      <c r="AH12" s="85"/>
    </row>
    <row r="13" spans="1:34" ht="12.75" x14ac:dyDescent="0.2">
      <c r="A13" s="10">
        <v>4</v>
      </c>
      <c r="B13" s="11" t="s">
        <v>16</v>
      </c>
      <c r="C13" s="454">
        <v>57</v>
      </c>
      <c r="D13" s="455">
        <v>50</v>
      </c>
      <c r="E13" s="454">
        <v>52</v>
      </c>
      <c r="F13" s="455">
        <v>35</v>
      </c>
      <c r="G13" s="455">
        <v>0</v>
      </c>
      <c r="H13" s="450">
        <f t="shared" si="1"/>
        <v>109</v>
      </c>
      <c r="J13" s="10">
        <v>4</v>
      </c>
      <c r="K13" s="11" t="s">
        <v>16</v>
      </c>
      <c r="L13" s="454">
        <v>121</v>
      </c>
      <c r="M13" s="455">
        <v>110</v>
      </c>
      <c r="N13" s="454">
        <v>77</v>
      </c>
      <c r="O13" s="455">
        <v>43</v>
      </c>
      <c r="P13" s="455">
        <v>10</v>
      </c>
      <c r="Q13" s="455">
        <f t="shared" si="0"/>
        <v>186</v>
      </c>
      <c r="R13" s="455">
        <v>12</v>
      </c>
      <c r="T13" s="85"/>
      <c r="U13" s="84"/>
      <c r="V13" s="85"/>
      <c r="W13" s="85"/>
      <c r="X13" s="85"/>
      <c r="Y13" s="84"/>
      <c r="Z13" s="85"/>
      <c r="AA13" s="84"/>
      <c r="AB13" s="85"/>
      <c r="AC13" s="85"/>
      <c r="AD13" s="85"/>
      <c r="AE13" s="85"/>
      <c r="AF13" s="85"/>
      <c r="AG13" s="84"/>
      <c r="AH13" s="85"/>
    </row>
    <row r="14" spans="1:34" x14ac:dyDescent="0.2">
      <c r="A14" s="10">
        <v>5</v>
      </c>
      <c r="B14" s="11" t="s">
        <v>17</v>
      </c>
      <c r="C14" s="454">
        <v>77</v>
      </c>
      <c r="D14" s="455">
        <v>65</v>
      </c>
      <c r="E14" s="454">
        <v>47</v>
      </c>
      <c r="F14" s="455">
        <v>35</v>
      </c>
      <c r="G14" s="455">
        <v>1</v>
      </c>
      <c r="H14" s="450">
        <f t="shared" si="1"/>
        <v>124</v>
      </c>
      <c r="J14" s="10">
        <v>5</v>
      </c>
      <c r="K14" s="11" t="s">
        <v>17</v>
      </c>
      <c r="L14" s="454">
        <v>196</v>
      </c>
      <c r="M14" s="455">
        <v>173</v>
      </c>
      <c r="N14" s="454">
        <v>69</v>
      </c>
      <c r="O14" s="455">
        <v>40</v>
      </c>
      <c r="P14" s="455">
        <v>8</v>
      </c>
      <c r="Q14" s="455">
        <f t="shared" si="0"/>
        <v>252</v>
      </c>
      <c r="R14" s="455">
        <v>13</v>
      </c>
    </row>
    <row r="15" spans="1:34" x14ac:dyDescent="0.2">
      <c r="A15" s="10">
        <v>6</v>
      </c>
      <c r="B15" s="11" t="s">
        <v>18</v>
      </c>
      <c r="C15" s="454">
        <v>103</v>
      </c>
      <c r="D15" s="455">
        <v>97</v>
      </c>
      <c r="E15" s="454">
        <v>24</v>
      </c>
      <c r="F15" s="455">
        <v>15</v>
      </c>
      <c r="G15" s="455">
        <v>0</v>
      </c>
      <c r="H15" s="450">
        <f t="shared" si="1"/>
        <v>127</v>
      </c>
      <c r="J15" s="10">
        <v>6</v>
      </c>
      <c r="K15" s="11" t="s">
        <v>18</v>
      </c>
      <c r="L15" s="454">
        <v>164</v>
      </c>
      <c r="M15" s="455">
        <v>148</v>
      </c>
      <c r="N15" s="454">
        <v>33</v>
      </c>
      <c r="O15" s="455">
        <v>18</v>
      </c>
      <c r="P15" s="455">
        <v>12</v>
      </c>
      <c r="Q15" s="455">
        <f t="shared" si="0"/>
        <v>181</v>
      </c>
      <c r="R15" s="455">
        <v>16</v>
      </c>
    </row>
    <row r="16" spans="1:34" x14ac:dyDescent="0.2">
      <c r="A16" s="10">
        <v>7</v>
      </c>
      <c r="B16" s="11" t="s">
        <v>19</v>
      </c>
      <c r="C16" s="454">
        <v>69</v>
      </c>
      <c r="D16" s="455">
        <v>68</v>
      </c>
      <c r="E16" s="454">
        <v>30</v>
      </c>
      <c r="F16" s="455">
        <v>18</v>
      </c>
      <c r="G16" s="455">
        <v>0</v>
      </c>
      <c r="H16" s="450">
        <f t="shared" si="1"/>
        <v>99</v>
      </c>
      <c r="J16" s="10">
        <v>7</v>
      </c>
      <c r="K16" s="11" t="s">
        <v>19</v>
      </c>
      <c r="L16" s="454">
        <v>140</v>
      </c>
      <c r="M16" s="455">
        <v>137</v>
      </c>
      <c r="N16" s="454">
        <v>35</v>
      </c>
      <c r="O16" s="455">
        <v>20</v>
      </c>
      <c r="P16" s="455">
        <v>2</v>
      </c>
      <c r="Q16" s="455">
        <f t="shared" si="0"/>
        <v>170</v>
      </c>
      <c r="R16" s="455">
        <v>5</v>
      </c>
      <c r="V16" s="1" t="s">
        <v>37</v>
      </c>
    </row>
    <row r="17" spans="1:21" x14ac:dyDescent="0.2">
      <c r="A17" s="10">
        <v>8</v>
      </c>
      <c r="B17" s="11" t="s">
        <v>20</v>
      </c>
      <c r="C17" s="454">
        <v>63</v>
      </c>
      <c r="D17" s="455">
        <v>57</v>
      </c>
      <c r="E17" s="454">
        <v>43</v>
      </c>
      <c r="F17" s="455">
        <v>24</v>
      </c>
      <c r="G17" s="455">
        <v>2</v>
      </c>
      <c r="H17" s="450">
        <f t="shared" si="1"/>
        <v>106</v>
      </c>
      <c r="J17" s="10">
        <v>8</v>
      </c>
      <c r="K17" s="11" t="s">
        <v>20</v>
      </c>
      <c r="L17" s="454">
        <v>137</v>
      </c>
      <c r="M17" s="455">
        <v>118</v>
      </c>
      <c r="N17" s="454">
        <v>49</v>
      </c>
      <c r="O17" s="455">
        <v>28</v>
      </c>
      <c r="P17" s="455">
        <v>6</v>
      </c>
      <c r="Q17" s="455">
        <f t="shared" si="0"/>
        <v>176</v>
      </c>
      <c r="R17" s="455">
        <v>10</v>
      </c>
    </row>
    <row r="18" spans="1:21" x14ac:dyDescent="0.2">
      <c r="A18" s="10">
        <v>9</v>
      </c>
      <c r="B18" s="11" t="s">
        <v>21</v>
      </c>
      <c r="C18" s="454">
        <v>194</v>
      </c>
      <c r="D18" s="455">
        <v>171</v>
      </c>
      <c r="E18" s="454">
        <v>64</v>
      </c>
      <c r="F18" s="455">
        <v>38</v>
      </c>
      <c r="G18" s="455">
        <v>0</v>
      </c>
      <c r="H18" s="450">
        <f t="shared" si="1"/>
        <v>258</v>
      </c>
      <c r="J18" s="10">
        <v>9</v>
      </c>
      <c r="K18" s="11" t="s">
        <v>21</v>
      </c>
      <c r="L18" s="454">
        <v>303</v>
      </c>
      <c r="M18" s="455">
        <v>267</v>
      </c>
      <c r="N18" s="454">
        <v>88</v>
      </c>
      <c r="O18" s="455">
        <v>51</v>
      </c>
      <c r="P18" s="455">
        <v>10</v>
      </c>
      <c r="Q18" s="455">
        <f t="shared" si="0"/>
        <v>377</v>
      </c>
      <c r="R18" s="455">
        <v>14</v>
      </c>
    </row>
    <row r="19" spans="1:21" x14ac:dyDescent="0.2">
      <c r="A19" s="10">
        <v>10</v>
      </c>
      <c r="B19" s="11" t="s">
        <v>22</v>
      </c>
      <c r="C19" s="454">
        <v>169</v>
      </c>
      <c r="D19" s="455">
        <v>148</v>
      </c>
      <c r="E19" s="454">
        <v>86</v>
      </c>
      <c r="F19" s="455">
        <v>61</v>
      </c>
      <c r="G19" s="455">
        <v>1</v>
      </c>
      <c r="H19" s="450">
        <f t="shared" si="1"/>
        <v>255</v>
      </c>
      <c r="J19" s="10">
        <v>10</v>
      </c>
      <c r="K19" s="11" t="s">
        <v>22</v>
      </c>
      <c r="L19" s="454">
        <v>370</v>
      </c>
      <c r="M19" s="455">
        <v>325</v>
      </c>
      <c r="N19" s="454">
        <v>116</v>
      </c>
      <c r="O19" s="455">
        <v>80</v>
      </c>
      <c r="P19" s="455">
        <v>16</v>
      </c>
      <c r="Q19" s="455">
        <f t="shared" si="0"/>
        <v>457</v>
      </c>
      <c r="R19" s="455">
        <v>29</v>
      </c>
      <c r="U19" s="1" t="s">
        <v>37</v>
      </c>
    </row>
    <row r="20" spans="1:21" x14ac:dyDescent="0.2">
      <c r="A20" s="10">
        <v>11</v>
      </c>
      <c r="B20" s="11" t="s">
        <v>23</v>
      </c>
      <c r="C20" s="454">
        <v>183</v>
      </c>
      <c r="D20" s="455">
        <v>153</v>
      </c>
      <c r="E20" s="454">
        <v>91</v>
      </c>
      <c r="F20" s="455">
        <v>64</v>
      </c>
      <c r="G20" s="455">
        <v>1</v>
      </c>
      <c r="H20" s="450">
        <f t="shared" si="1"/>
        <v>274</v>
      </c>
      <c r="J20" s="10">
        <v>11</v>
      </c>
      <c r="K20" s="11" t="s">
        <v>23</v>
      </c>
      <c r="L20" s="454">
        <v>351</v>
      </c>
      <c r="M20" s="455">
        <v>306</v>
      </c>
      <c r="N20" s="454">
        <v>108</v>
      </c>
      <c r="O20" s="455">
        <v>69</v>
      </c>
      <c r="P20" s="455">
        <v>10</v>
      </c>
      <c r="Q20" s="455">
        <f t="shared" si="0"/>
        <v>440</v>
      </c>
      <c r="R20" s="455">
        <v>19</v>
      </c>
    </row>
    <row r="21" spans="1:21" x14ac:dyDescent="0.2">
      <c r="A21" s="10">
        <v>12</v>
      </c>
      <c r="B21" s="11" t="s">
        <v>24</v>
      </c>
      <c r="C21" s="454">
        <v>171</v>
      </c>
      <c r="D21" s="455">
        <v>164</v>
      </c>
      <c r="E21" s="454">
        <v>133</v>
      </c>
      <c r="F21" s="455">
        <v>93</v>
      </c>
      <c r="G21" s="455">
        <v>0</v>
      </c>
      <c r="H21" s="450">
        <f t="shared" si="1"/>
        <v>304</v>
      </c>
      <c r="J21" s="10">
        <v>12</v>
      </c>
      <c r="K21" s="11" t="s">
        <v>24</v>
      </c>
      <c r="L21" s="454">
        <v>391</v>
      </c>
      <c r="M21" s="455">
        <v>369</v>
      </c>
      <c r="N21" s="454">
        <v>172</v>
      </c>
      <c r="O21" s="455">
        <v>119</v>
      </c>
      <c r="P21" s="455">
        <v>30</v>
      </c>
      <c r="Q21" s="455">
        <f t="shared" si="0"/>
        <v>541</v>
      </c>
      <c r="R21" s="455">
        <v>22</v>
      </c>
    </row>
    <row r="22" spans="1:21" x14ac:dyDescent="0.2">
      <c r="A22" s="10">
        <v>13</v>
      </c>
      <c r="B22" s="11" t="s">
        <v>25</v>
      </c>
      <c r="C22" s="454">
        <v>137</v>
      </c>
      <c r="D22" s="455">
        <v>128</v>
      </c>
      <c r="E22" s="454">
        <v>140</v>
      </c>
      <c r="F22" s="455">
        <v>82</v>
      </c>
      <c r="G22" s="455">
        <v>1</v>
      </c>
      <c r="H22" s="450">
        <f t="shared" si="1"/>
        <v>277</v>
      </c>
      <c r="J22" s="10">
        <v>13</v>
      </c>
      <c r="K22" s="11" t="s">
        <v>25</v>
      </c>
      <c r="L22" s="454">
        <v>250</v>
      </c>
      <c r="M22" s="455">
        <v>234</v>
      </c>
      <c r="N22" s="454">
        <v>161</v>
      </c>
      <c r="O22" s="455">
        <v>91</v>
      </c>
      <c r="P22" s="455">
        <v>7</v>
      </c>
      <c r="Q22" s="455">
        <f t="shared" si="0"/>
        <v>391</v>
      </c>
      <c r="R22" s="455">
        <v>20</v>
      </c>
    </row>
    <row r="23" spans="1:21" x14ac:dyDescent="0.2">
      <c r="A23" s="10">
        <v>14</v>
      </c>
      <c r="B23" s="11" t="s">
        <v>26</v>
      </c>
      <c r="C23" s="454">
        <v>61</v>
      </c>
      <c r="D23" s="455">
        <v>56</v>
      </c>
      <c r="E23" s="454">
        <v>59</v>
      </c>
      <c r="F23" s="455">
        <v>43</v>
      </c>
      <c r="G23" s="455">
        <v>2</v>
      </c>
      <c r="H23" s="450">
        <f t="shared" si="1"/>
        <v>120</v>
      </c>
      <c r="J23" s="10">
        <v>14</v>
      </c>
      <c r="K23" s="11" t="s">
        <v>26</v>
      </c>
      <c r="L23" s="454">
        <v>169</v>
      </c>
      <c r="M23" s="455">
        <v>157</v>
      </c>
      <c r="N23" s="454">
        <v>84</v>
      </c>
      <c r="O23" s="455">
        <v>54</v>
      </c>
      <c r="P23" s="455">
        <v>11</v>
      </c>
      <c r="Q23" s="455">
        <f t="shared" si="0"/>
        <v>238</v>
      </c>
      <c r="R23" s="455">
        <v>15</v>
      </c>
    </row>
    <row r="24" spans="1:21" ht="12.75" thickBot="1" x14ac:dyDescent="0.25">
      <c r="A24" s="12">
        <v>15</v>
      </c>
      <c r="B24" s="13" t="s">
        <v>27</v>
      </c>
      <c r="C24" s="456">
        <v>337</v>
      </c>
      <c r="D24" s="457">
        <v>303</v>
      </c>
      <c r="E24" s="456">
        <v>155</v>
      </c>
      <c r="F24" s="457">
        <v>97</v>
      </c>
      <c r="G24" s="457">
        <v>6</v>
      </c>
      <c r="H24" s="451">
        <f>C24+E24</f>
        <v>492</v>
      </c>
      <c r="J24" s="12">
        <v>15</v>
      </c>
      <c r="K24" s="13" t="s">
        <v>27</v>
      </c>
      <c r="L24" s="456">
        <v>569</v>
      </c>
      <c r="M24" s="457">
        <v>511</v>
      </c>
      <c r="N24" s="456">
        <v>192</v>
      </c>
      <c r="O24" s="457">
        <v>119</v>
      </c>
      <c r="P24" s="457">
        <v>31</v>
      </c>
      <c r="Q24" s="457">
        <f t="shared" si="0"/>
        <v>723</v>
      </c>
      <c r="R24" s="457">
        <v>38</v>
      </c>
    </row>
    <row r="25" spans="1:21" s="14" customFormat="1" x14ac:dyDescent="0.2">
      <c r="A25" s="20"/>
      <c r="B25" s="199" t="s">
        <v>62</v>
      </c>
      <c r="C25" s="315">
        <f t="shared" ref="C25:H25" si="2">SUM(C10:C24)</f>
        <v>2096</v>
      </c>
      <c r="D25" s="429">
        <f t="shared" si="2"/>
        <v>1894</v>
      </c>
      <c r="E25" s="315">
        <f t="shared" si="2"/>
        <v>1302</v>
      </c>
      <c r="F25" s="429">
        <f t="shared" si="2"/>
        <v>882</v>
      </c>
      <c r="G25" s="448">
        <f t="shared" si="2"/>
        <v>17</v>
      </c>
      <c r="H25" s="255">
        <f t="shared" si="2"/>
        <v>3398</v>
      </c>
      <c r="I25" s="1"/>
      <c r="J25" s="20"/>
      <c r="K25" s="199" t="s">
        <v>28</v>
      </c>
      <c r="L25" s="315">
        <f t="shared" ref="L25:R25" si="3">SUM(L10:L24)</f>
        <v>3978</v>
      </c>
      <c r="M25" s="429">
        <f t="shared" si="3"/>
        <v>3581</v>
      </c>
      <c r="N25" s="315">
        <f t="shared" si="3"/>
        <v>1655</v>
      </c>
      <c r="O25" s="429">
        <f t="shared" si="3"/>
        <v>1065</v>
      </c>
      <c r="P25" s="448">
        <f t="shared" si="3"/>
        <v>212</v>
      </c>
      <c r="Q25" s="255">
        <f t="shared" si="3"/>
        <v>5340</v>
      </c>
      <c r="R25" s="323">
        <f t="shared" si="3"/>
        <v>293</v>
      </c>
    </row>
    <row r="26" spans="1:21" x14ac:dyDescent="0.2">
      <c r="A26" s="88"/>
      <c r="B26" s="314" t="s">
        <v>63</v>
      </c>
      <c r="C26" s="204">
        <v>2309</v>
      </c>
      <c r="D26" s="89">
        <v>2143</v>
      </c>
      <c r="E26" s="204">
        <v>1357</v>
      </c>
      <c r="F26" s="89">
        <v>925</v>
      </c>
      <c r="G26" s="397">
        <v>24</v>
      </c>
      <c r="H26" s="256">
        <v>3666</v>
      </c>
      <c r="J26" s="88"/>
      <c r="K26" s="314" t="s">
        <v>29</v>
      </c>
      <c r="L26" s="204">
        <v>4271</v>
      </c>
      <c r="M26" s="89">
        <v>3797</v>
      </c>
      <c r="N26" s="204">
        <v>1681</v>
      </c>
      <c r="O26" s="89">
        <v>1060</v>
      </c>
      <c r="P26" s="397">
        <v>192</v>
      </c>
      <c r="Q26" s="256">
        <v>5663</v>
      </c>
      <c r="R26" s="254">
        <v>289</v>
      </c>
    </row>
    <row r="27" spans="1:21" x14ac:dyDescent="0.2">
      <c r="A27" s="88"/>
      <c r="B27" s="314" t="s">
        <v>64</v>
      </c>
      <c r="C27" s="315">
        <v>2326</v>
      </c>
      <c r="D27" s="89">
        <v>2178</v>
      </c>
      <c r="E27" s="315">
        <v>1384</v>
      </c>
      <c r="F27" s="89">
        <v>963</v>
      </c>
      <c r="G27" s="397">
        <v>39</v>
      </c>
      <c r="H27" s="256">
        <v>3710</v>
      </c>
      <c r="J27" s="88"/>
      <c r="K27" s="314" t="s">
        <v>30</v>
      </c>
      <c r="L27" s="204">
        <v>4383</v>
      </c>
      <c r="M27" s="89">
        <v>4025</v>
      </c>
      <c r="N27" s="204">
        <v>1691</v>
      </c>
      <c r="O27" s="89">
        <v>1106</v>
      </c>
      <c r="P27" s="397">
        <v>177</v>
      </c>
      <c r="Q27" s="256">
        <v>5798</v>
      </c>
      <c r="R27" s="254">
        <v>276</v>
      </c>
    </row>
    <row r="28" spans="1:21" x14ac:dyDescent="0.2">
      <c r="A28" s="88"/>
      <c r="B28" s="314" t="s">
        <v>65</v>
      </c>
      <c r="C28" s="315">
        <v>2514</v>
      </c>
      <c r="D28" s="89">
        <v>2385</v>
      </c>
      <c r="E28" s="315">
        <v>1408</v>
      </c>
      <c r="F28" s="89">
        <v>985</v>
      </c>
      <c r="G28" s="397">
        <v>26</v>
      </c>
      <c r="H28" s="256">
        <v>3922</v>
      </c>
      <c r="J28" s="88"/>
      <c r="K28" s="314" t="s">
        <v>31</v>
      </c>
      <c r="L28" s="204">
        <v>4515</v>
      </c>
      <c r="M28" s="89">
        <v>4208</v>
      </c>
      <c r="N28" s="204">
        <v>1779</v>
      </c>
      <c r="O28" s="89">
        <v>1175</v>
      </c>
      <c r="P28" s="397">
        <v>218</v>
      </c>
      <c r="Q28" s="256">
        <v>6023</v>
      </c>
      <c r="R28" s="254">
        <v>271</v>
      </c>
    </row>
    <row r="29" spans="1:21" x14ac:dyDescent="0.2">
      <c r="A29" s="88"/>
      <c r="B29" s="314" t="s">
        <v>66</v>
      </c>
      <c r="C29" s="315">
        <v>2526</v>
      </c>
      <c r="D29" s="89">
        <v>2381</v>
      </c>
      <c r="E29" s="315">
        <v>1438</v>
      </c>
      <c r="F29" s="89">
        <v>1028</v>
      </c>
      <c r="G29" s="397">
        <v>36</v>
      </c>
      <c r="H29" s="256">
        <v>3964</v>
      </c>
      <c r="J29" s="88"/>
      <c r="K29" s="314" t="s">
        <v>32</v>
      </c>
      <c r="L29" s="315">
        <v>4490</v>
      </c>
      <c r="M29" s="89">
        <v>4187</v>
      </c>
      <c r="N29" s="315">
        <v>1820</v>
      </c>
      <c r="O29" s="89">
        <v>1232</v>
      </c>
      <c r="P29" s="397">
        <v>285</v>
      </c>
      <c r="Q29" s="256">
        <v>5978</v>
      </c>
      <c r="R29" s="254">
        <v>332</v>
      </c>
    </row>
    <row r="30" spans="1:21" x14ac:dyDescent="0.2">
      <c r="A30" s="88"/>
      <c r="B30" s="314" t="s">
        <v>67</v>
      </c>
      <c r="C30" s="315">
        <v>2504</v>
      </c>
      <c r="D30" s="89">
        <v>2386</v>
      </c>
      <c r="E30" s="315">
        <v>1430</v>
      </c>
      <c r="F30" s="89">
        <v>1052</v>
      </c>
      <c r="G30" s="397">
        <v>45</v>
      </c>
      <c r="H30" s="256">
        <v>3934</v>
      </c>
      <c r="J30" s="88"/>
      <c r="K30" s="314" t="s">
        <v>33</v>
      </c>
      <c r="L30" s="315">
        <v>4403</v>
      </c>
      <c r="M30" s="89">
        <v>4125</v>
      </c>
      <c r="N30" s="315">
        <v>1798</v>
      </c>
      <c r="O30" s="89">
        <v>1250</v>
      </c>
      <c r="P30" s="397">
        <v>302</v>
      </c>
      <c r="Q30" s="256">
        <v>5899</v>
      </c>
      <c r="R30" s="254">
        <v>302</v>
      </c>
    </row>
    <row r="31" spans="1:21" x14ac:dyDescent="0.2">
      <c r="A31" s="21"/>
      <c r="B31" s="65" t="s">
        <v>68</v>
      </c>
      <c r="C31" s="316">
        <v>2399</v>
      </c>
      <c r="D31" s="19">
        <v>2281</v>
      </c>
      <c r="E31" s="316">
        <v>1348</v>
      </c>
      <c r="F31" s="19">
        <v>952</v>
      </c>
      <c r="G31" s="398">
        <v>52</v>
      </c>
      <c r="H31" s="400">
        <v>3747</v>
      </c>
      <c r="J31" s="21"/>
      <c r="K31" s="65" t="s">
        <v>34</v>
      </c>
      <c r="L31" s="316">
        <v>4156</v>
      </c>
      <c r="M31" s="19">
        <v>3861</v>
      </c>
      <c r="N31" s="316">
        <v>1773</v>
      </c>
      <c r="O31" s="19">
        <v>1208</v>
      </c>
      <c r="P31" s="398">
        <v>337</v>
      </c>
      <c r="Q31" s="400">
        <f>L31+N31-R31</f>
        <v>5623</v>
      </c>
      <c r="R31" s="80">
        <v>306</v>
      </c>
      <c r="T31" s="14"/>
      <c r="U31" s="14"/>
    </row>
    <row r="32" spans="1:21" x14ac:dyDescent="0.2">
      <c r="A32" s="21"/>
      <c r="B32" s="65" t="s">
        <v>69</v>
      </c>
      <c r="C32" s="316">
        <v>2352</v>
      </c>
      <c r="D32" s="19">
        <v>2210</v>
      </c>
      <c r="E32" s="316">
        <v>1335</v>
      </c>
      <c r="F32" s="19">
        <v>972</v>
      </c>
      <c r="G32" s="398">
        <v>44</v>
      </c>
      <c r="H32" s="400">
        <v>3687</v>
      </c>
      <c r="J32" s="21"/>
      <c r="K32" s="65" t="s">
        <v>35</v>
      </c>
      <c r="L32" s="316">
        <v>4145</v>
      </c>
      <c r="M32" s="19">
        <v>3812</v>
      </c>
      <c r="N32" s="316">
        <v>1746</v>
      </c>
      <c r="O32" s="19">
        <v>1159</v>
      </c>
      <c r="P32" s="398">
        <v>302</v>
      </c>
      <c r="Q32" s="400">
        <f>L32+N32-R32</f>
        <v>5585</v>
      </c>
      <c r="R32" s="80">
        <v>306</v>
      </c>
      <c r="T32" s="14"/>
      <c r="U32" s="14"/>
    </row>
    <row r="33" spans="1:21" ht="12.75" thickBot="1" x14ac:dyDescent="0.25">
      <c r="A33" s="83"/>
      <c r="B33" s="82" t="s">
        <v>70</v>
      </c>
      <c r="C33" s="292">
        <v>2458</v>
      </c>
      <c r="D33" s="70">
        <v>2347</v>
      </c>
      <c r="E33" s="292">
        <v>1396</v>
      </c>
      <c r="F33" s="70">
        <v>963</v>
      </c>
      <c r="G33" s="399" t="s">
        <v>71</v>
      </c>
      <c r="H33" s="401">
        <v>3854</v>
      </c>
      <c r="J33" s="83"/>
      <c r="K33" s="82" t="s">
        <v>36</v>
      </c>
      <c r="L33" s="292">
        <v>4333</v>
      </c>
      <c r="M33" s="70">
        <v>4009</v>
      </c>
      <c r="N33" s="292">
        <v>1752</v>
      </c>
      <c r="O33" s="70">
        <v>1160</v>
      </c>
      <c r="P33" s="399">
        <v>279</v>
      </c>
      <c r="Q33" s="401">
        <f>L33+N33-R33</f>
        <v>5759</v>
      </c>
      <c r="R33" s="81">
        <v>326</v>
      </c>
      <c r="T33" s="14"/>
      <c r="U33" s="14"/>
    </row>
    <row r="35" spans="1:21" x14ac:dyDescent="0.2">
      <c r="J35" s="1"/>
    </row>
    <row r="36" spans="1:21" x14ac:dyDescent="0.2">
      <c r="J36" s="1"/>
    </row>
    <row r="37" spans="1:21" x14ac:dyDescent="0.2">
      <c r="J37" s="1"/>
    </row>
    <row r="38" spans="1:21" x14ac:dyDescent="0.2">
      <c r="J38" s="1"/>
    </row>
    <row r="39" spans="1:21" x14ac:dyDescent="0.2">
      <c r="J39" s="1"/>
    </row>
    <row r="40" spans="1:21" x14ac:dyDescent="0.2">
      <c r="J40" s="1"/>
    </row>
    <row r="41" spans="1:21" x14ac:dyDescent="0.2">
      <c r="J41" s="1"/>
    </row>
    <row r="42" spans="1:21" x14ac:dyDescent="0.2">
      <c r="J42" s="1"/>
    </row>
    <row r="43" spans="1:21" x14ac:dyDescent="0.2">
      <c r="J43" s="1"/>
    </row>
    <row r="44" spans="1:21" x14ac:dyDescent="0.2">
      <c r="J44" s="1"/>
    </row>
    <row r="45" spans="1:21" x14ac:dyDescent="0.2">
      <c r="J45" s="1"/>
    </row>
    <row r="46" spans="1:21" x14ac:dyDescent="0.2">
      <c r="J46" s="1"/>
    </row>
    <row r="47" spans="1:21" x14ac:dyDescent="0.2">
      <c r="J47" s="1"/>
    </row>
  </sheetData>
  <pageMargins left="0.7" right="0.7" top="0.78740157499999996" bottom="0.78740157499999996" header="0.3" footer="0.3"/>
  <pageSetup paperSize="9" orientation="landscape" r:id="rId1"/>
  <headerFooter>
    <oddFooter>&amp;L&amp;F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M33"/>
  <sheetViews>
    <sheetView showGridLines="0" zoomScale="110" zoomScaleNormal="110" workbookViewId="0">
      <selection activeCell="K9" sqref="K9"/>
    </sheetView>
  </sheetViews>
  <sheetFormatPr baseColWidth="10" defaultColWidth="11.42578125" defaultRowHeight="12" x14ac:dyDescent="0.2"/>
  <cols>
    <col min="1" max="1" width="4.85546875" style="2" customWidth="1"/>
    <col min="2" max="2" width="23.85546875" style="1" customWidth="1"/>
    <col min="3" max="3" width="12.5703125" style="1" customWidth="1"/>
    <col min="4" max="4" width="11.42578125" style="1" customWidth="1"/>
    <col min="5" max="5" width="14.140625" style="1" customWidth="1"/>
    <col min="6" max="6" width="12.7109375" style="1" customWidth="1"/>
    <col min="7" max="7" width="14.28515625" style="1" customWidth="1"/>
    <col min="8" max="8" width="16.140625" style="1" customWidth="1"/>
    <col min="9" max="9" width="11.42578125" style="1" customWidth="1"/>
    <col min="10" max="16384" width="11.42578125" style="1"/>
  </cols>
  <sheetData>
    <row r="1" spans="1:11" x14ac:dyDescent="0.2">
      <c r="A1" s="3" t="s">
        <v>0</v>
      </c>
    </row>
    <row r="3" spans="1:11" x14ac:dyDescent="0.2">
      <c r="A3" s="3" t="str">
        <f>A8</f>
        <v>Tabell 2-4-1 - B1 - Barn med hjelpetiltak og omsorgstiltak, med gyldige planer ved periodeslutt pr. 31.12.</v>
      </c>
    </row>
    <row r="4" spans="1:11" x14ac:dyDescent="0.2">
      <c r="A4" s="3"/>
    </row>
    <row r="5" spans="1:11" x14ac:dyDescent="0.2">
      <c r="A5" s="3"/>
    </row>
    <row r="6" spans="1:11" x14ac:dyDescent="0.2">
      <c r="A6" s="3"/>
    </row>
    <row r="8" spans="1:11" s="4" customFormat="1" ht="15.75" thickBot="1" x14ac:dyDescent="0.25">
      <c r="A8" s="105" t="s">
        <v>72</v>
      </c>
    </row>
    <row r="9" spans="1:11" s="4" customFormat="1" ht="75.75" thickBot="1" x14ac:dyDescent="0.3">
      <c r="A9" s="92" t="s">
        <v>2</v>
      </c>
      <c r="B9" s="144" t="s">
        <v>3</v>
      </c>
      <c r="C9" s="92" t="s">
        <v>73</v>
      </c>
      <c r="D9" s="93" t="s">
        <v>74</v>
      </c>
      <c r="E9" s="92" t="s">
        <v>75</v>
      </c>
      <c r="F9" s="93" t="s">
        <v>76</v>
      </c>
      <c r="G9" s="92" t="s">
        <v>77</v>
      </c>
      <c r="H9" s="93" t="s">
        <v>78</v>
      </c>
    </row>
    <row r="10" spans="1:11" ht="14.25" x14ac:dyDescent="0.2">
      <c r="A10" s="288">
        <v>1</v>
      </c>
      <c r="B10" s="289" t="s">
        <v>13</v>
      </c>
      <c r="C10" s="432">
        <v>243</v>
      </c>
      <c r="D10" s="433">
        <v>238</v>
      </c>
      <c r="E10" s="445">
        <f>D10/C10</f>
        <v>0.97942386831275718</v>
      </c>
      <c r="F10" s="432">
        <v>84</v>
      </c>
      <c r="G10" s="433">
        <v>84</v>
      </c>
      <c r="H10" s="458">
        <f>G10/F10</f>
        <v>1</v>
      </c>
    </row>
    <row r="11" spans="1:11" ht="14.25" x14ac:dyDescent="0.2">
      <c r="A11" s="249">
        <v>2</v>
      </c>
      <c r="B11" s="98" t="s">
        <v>14</v>
      </c>
      <c r="C11" s="434">
        <v>235</v>
      </c>
      <c r="D11" s="435">
        <v>234</v>
      </c>
      <c r="E11" s="462">
        <f t="shared" ref="E11:E24" si="0">D11/C11</f>
        <v>0.99574468085106382</v>
      </c>
      <c r="F11" s="434">
        <v>70</v>
      </c>
      <c r="G11" s="435">
        <v>70</v>
      </c>
      <c r="H11" s="459">
        <f t="shared" ref="H11:H24" si="1">G11/F11</f>
        <v>1</v>
      </c>
    </row>
    <row r="12" spans="1:11" ht="14.25" x14ac:dyDescent="0.2">
      <c r="A12" s="249">
        <v>3</v>
      </c>
      <c r="B12" s="98" t="s">
        <v>15</v>
      </c>
      <c r="C12" s="434">
        <v>146</v>
      </c>
      <c r="D12" s="435">
        <v>143</v>
      </c>
      <c r="E12" s="462">
        <f t="shared" si="0"/>
        <v>0.97945205479452058</v>
      </c>
      <c r="F12" s="434">
        <v>70</v>
      </c>
      <c r="G12" s="435">
        <v>70</v>
      </c>
      <c r="H12" s="459">
        <f t="shared" si="1"/>
        <v>1</v>
      </c>
      <c r="J12" s="79"/>
      <c r="K12" s="79"/>
    </row>
    <row r="13" spans="1:11" ht="14.25" x14ac:dyDescent="0.2">
      <c r="A13" s="249">
        <v>4</v>
      </c>
      <c r="B13" s="98" t="s">
        <v>16</v>
      </c>
      <c r="C13" s="434">
        <v>83</v>
      </c>
      <c r="D13" s="435">
        <v>81</v>
      </c>
      <c r="E13" s="462">
        <f t="shared" si="0"/>
        <v>0.97590361445783136</v>
      </c>
      <c r="F13" s="434">
        <v>25</v>
      </c>
      <c r="G13" s="435">
        <v>25</v>
      </c>
      <c r="H13" s="459">
        <f t="shared" si="1"/>
        <v>1</v>
      </c>
      <c r="J13" s="79"/>
      <c r="K13" s="79"/>
    </row>
    <row r="14" spans="1:11" ht="14.25" x14ac:dyDescent="0.2">
      <c r="A14" s="249">
        <v>5</v>
      </c>
      <c r="B14" s="98" t="s">
        <v>17</v>
      </c>
      <c r="C14" s="434">
        <v>98</v>
      </c>
      <c r="D14" s="435">
        <v>97</v>
      </c>
      <c r="E14" s="462">
        <f t="shared" si="0"/>
        <v>0.98979591836734693</v>
      </c>
      <c r="F14" s="434">
        <v>26</v>
      </c>
      <c r="G14" s="435">
        <v>26</v>
      </c>
      <c r="H14" s="459">
        <f t="shared" si="1"/>
        <v>1</v>
      </c>
    </row>
    <row r="15" spans="1:11" ht="14.25" x14ac:dyDescent="0.2">
      <c r="A15" s="249">
        <v>6</v>
      </c>
      <c r="B15" s="98" t="s">
        <v>18</v>
      </c>
      <c r="C15" s="434">
        <v>124</v>
      </c>
      <c r="D15" s="435">
        <v>123</v>
      </c>
      <c r="E15" s="462">
        <f t="shared" si="0"/>
        <v>0.99193548387096775</v>
      </c>
      <c r="F15" s="434">
        <v>6</v>
      </c>
      <c r="G15" s="435">
        <v>6</v>
      </c>
      <c r="H15" s="459">
        <f t="shared" si="1"/>
        <v>1</v>
      </c>
    </row>
    <row r="16" spans="1:11" ht="14.25" x14ac:dyDescent="0.2">
      <c r="A16" s="249">
        <v>7</v>
      </c>
      <c r="B16" s="98" t="s">
        <v>19</v>
      </c>
      <c r="C16" s="434">
        <v>87</v>
      </c>
      <c r="D16" s="435">
        <v>87</v>
      </c>
      <c r="E16" s="462">
        <f t="shared" si="0"/>
        <v>1</v>
      </c>
      <c r="F16" s="434">
        <v>12</v>
      </c>
      <c r="G16" s="435">
        <v>12</v>
      </c>
      <c r="H16" s="459">
        <f t="shared" si="1"/>
        <v>1</v>
      </c>
    </row>
    <row r="17" spans="1:13" ht="14.25" x14ac:dyDescent="0.2">
      <c r="A17" s="249">
        <v>8</v>
      </c>
      <c r="B17" s="98" t="s">
        <v>20</v>
      </c>
      <c r="C17" s="434">
        <v>88</v>
      </c>
      <c r="D17" s="435">
        <v>72</v>
      </c>
      <c r="E17" s="462">
        <f t="shared" si="0"/>
        <v>0.81818181818181823</v>
      </c>
      <c r="F17" s="434">
        <v>13</v>
      </c>
      <c r="G17" s="435">
        <v>13</v>
      </c>
      <c r="H17" s="459">
        <f t="shared" si="1"/>
        <v>1</v>
      </c>
    </row>
    <row r="18" spans="1:13" ht="14.25" x14ac:dyDescent="0.2">
      <c r="A18" s="249">
        <v>9</v>
      </c>
      <c r="B18" s="98" t="s">
        <v>21</v>
      </c>
      <c r="C18" s="434">
        <v>233</v>
      </c>
      <c r="D18" s="435">
        <v>228</v>
      </c>
      <c r="E18" s="462">
        <f t="shared" si="0"/>
        <v>0.97854077253218885</v>
      </c>
      <c r="F18" s="434">
        <v>26</v>
      </c>
      <c r="G18" s="435">
        <v>26</v>
      </c>
      <c r="H18" s="459">
        <f t="shared" si="1"/>
        <v>1</v>
      </c>
      <c r="M18" s="1" t="s">
        <v>79</v>
      </c>
    </row>
    <row r="19" spans="1:13" ht="14.25" x14ac:dyDescent="0.2">
      <c r="A19" s="249">
        <v>10</v>
      </c>
      <c r="B19" s="98" t="s">
        <v>22</v>
      </c>
      <c r="C19" s="434">
        <v>202</v>
      </c>
      <c r="D19" s="435">
        <v>169</v>
      </c>
      <c r="E19" s="462">
        <f t="shared" si="0"/>
        <v>0.8366336633663366</v>
      </c>
      <c r="F19" s="434">
        <v>49</v>
      </c>
      <c r="G19" s="435">
        <v>49</v>
      </c>
      <c r="H19" s="459">
        <f t="shared" si="1"/>
        <v>1</v>
      </c>
    </row>
    <row r="20" spans="1:13" ht="14.25" x14ac:dyDescent="0.2">
      <c r="A20" s="249">
        <v>11</v>
      </c>
      <c r="B20" s="98" t="s">
        <v>23</v>
      </c>
      <c r="C20" s="434">
        <v>220</v>
      </c>
      <c r="D20" s="435">
        <v>216</v>
      </c>
      <c r="E20" s="462">
        <f t="shared" si="0"/>
        <v>0.98181818181818181</v>
      </c>
      <c r="F20" s="434">
        <v>52</v>
      </c>
      <c r="G20" s="435">
        <v>52</v>
      </c>
      <c r="H20" s="459">
        <f t="shared" si="1"/>
        <v>1</v>
      </c>
    </row>
    <row r="21" spans="1:13" ht="14.25" x14ac:dyDescent="0.2">
      <c r="A21" s="249">
        <v>12</v>
      </c>
      <c r="B21" s="98" t="s">
        <v>24</v>
      </c>
      <c r="C21" s="434">
        <v>229</v>
      </c>
      <c r="D21" s="435">
        <v>217</v>
      </c>
      <c r="E21" s="462">
        <f t="shared" si="0"/>
        <v>0.94759825327510916</v>
      </c>
      <c r="F21" s="434">
        <v>78</v>
      </c>
      <c r="G21" s="435">
        <v>76</v>
      </c>
      <c r="H21" s="459">
        <f t="shared" si="1"/>
        <v>0.97435897435897434</v>
      </c>
    </row>
    <row r="22" spans="1:13" ht="14.25" x14ac:dyDescent="0.2">
      <c r="A22" s="249">
        <v>13</v>
      </c>
      <c r="B22" s="98" t="s">
        <v>25</v>
      </c>
      <c r="C22" s="434">
        <v>206</v>
      </c>
      <c r="D22" s="435">
        <v>189</v>
      </c>
      <c r="E22" s="462">
        <f t="shared" si="0"/>
        <v>0.91747572815533984</v>
      </c>
      <c r="F22" s="434">
        <v>68</v>
      </c>
      <c r="G22" s="435">
        <v>68</v>
      </c>
      <c r="H22" s="459">
        <f t="shared" si="1"/>
        <v>1</v>
      </c>
    </row>
    <row r="23" spans="1:13" ht="14.25" x14ac:dyDescent="0.2">
      <c r="A23" s="249">
        <v>14</v>
      </c>
      <c r="B23" s="98" t="s">
        <v>26</v>
      </c>
      <c r="C23" s="434">
        <v>85</v>
      </c>
      <c r="D23" s="435">
        <v>79</v>
      </c>
      <c r="E23" s="462">
        <f t="shared" si="0"/>
        <v>0.92941176470588238</v>
      </c>
      <c r="F23" s="434">
        <v>32</v>
      </c>
      <c r="G23" s="435">
        <v>32</v>
      </c>
      <c r="H23" s="459">
        <f t="shared" si="1"/>
        <v>1</v>
      </c>
    </row>
    <row r="24" spans="1:13" ht="13.9" customHeight="1" thickBot="1" x14ac:dyDescent="0.25">
      <c r="A24" s="252">
        <v>15</v>
      </c>
      <c r="B24" s="253" t="s">
        <v>27</v>
      </c>
      <c r="C24" s="436">
        <v>415</v>
      </c>
      <c r="D24" s="437">
        <v>344</v>
      </c>
      <c r="E24" s="463">
        <f t="shared" si="0"/>
        <v>0.82891566265060246</v>
      </c>
      <c r="F24" s="436">
        <v>72</v>
      </c>
      <c r="G24" s="437">
        <v>70</v>
      </c>
      <c r="H24" s="460">
        <f t="shared" si="1"/>
        <v>0.97222222222222221</v>
      </c>
    </row>
    <row r="25" spans="1:13" s="106" customFormat="1" ht="15" x14ac:dyDescent="0.25">
      <c r="A25" s="205"/>
      <c r="B25" s="259" t="s">
        <v>62</v>
      </c>
      <c r="C25" s="461">
        <f>SUM(C10:C24)</f>
        <v>2694</v>
      </c>
      <c r="D25" s="324">
        <f>SUM(D10:D24)</f>
        <v>2517</v>
      </c>
      <c r="E25" s="290">
        <f t="shared" ref="E25" si="2">D25/C25</f>
        <v>0.9342984409799554</v>
      </c>
      <c r="F25" s="464">
        <f>SUM(F10:F24)</f>
        <v>683</v>
      </c>
      <c r="G25" s="465">
        <f>SUM(G10:G24)</f>
        <v>679</v>
      </c>
      <c r="H25" s="290">
        <f t="shared" ref="H25" si="3">G25/F25</f>
        <v>0.99414348462664714</v>
      </c>
    </row>
    <row r="26" spans="1:13" s="132" customFormat="1" ht="14.25" x14ac:dyDescent="0.2">
      <c r="A26" s="200"/>
      <c r="B26" s="208" t="s">
        <v>63</v>
      </c>
      <c r="C26" s="211">
        <v>2921</v>
      </c>
      <c r="D26" s="286">
        <v>2810</v>
      </c>
      <c r="E26" s="213">
        <v>0.96199931530297844</v>
      </c>
      <c r="F26" s="210">
        <v>701</v>
      </c>
      <c r="G26" s="212">
        <v>701</v>
      </c>
      <c r="H26" s="213">
        <v>1</v>
      </c>
    </row>
    <row r="27" spans="1:13" s="132" customFormat="1" ht="14.25" x14ac:dyDescent="0.2">
      <c r="A27" s="200"/>
      <c r="B27" s="208" t="s">
        <v>64</v>
      </c>
      <c r="C27" s="211">
        <v>2920</v>
      </c>
      <c r="D27" s="286">
        <v>2767</v>
      </c>
      <c r="E27" s="213">
        <v>0.94760273972602738</v>
      </c>
      <c r="F27" s="210">
        <v>732</v>
      </c>
      <c r="G27" s="212">
        <v>724</v>
      </c>
      <c r="H27" s="213">
        <v>0.98907103825136611</v>
      </c>
    </row>
    <row r="28" spans="1:13" s="132" customFormat="1" ht="14.25" x14ac:dyDescent="0.2">
      <c r="A28" s="200"/>
      <c r="B28" s="208" t="s">
        <v>65</v>
      </c>
      <c r="C28" s="211">
        <v>3135</v>
      </c>
      <c r="D28" s="286">
        <v>2873</v>
      </c>
      <c r="E28" s="213">
        <v>0.91642743221690592</v>
      </c>
      <c r="F28" s="210">
        <v>731</v>
      </c>
      <c r="G28" s="212">
        <v>720</v>
      </c>
      <c r="H28" s="213">
        <v>0.98495212038303692</v>
      </c>
    </row>
    <row r="29" spans="1:13" s="132" customFormat="1" ht="14.25" x14ac:dyDescent="0.2">
      <c r="A29" s="200"/>
      <c r="B29" s="208" t="s">
        <v>66</v>
      </c>
      <c r="C29" s="211">
        <v>3162</v>
      </c>
      <c r="D29" s="286">
        <v>2957</v>
      </c>
      <c r="E29" s="213">
        <v>0.93516761543327009</v>
      </c>
      <c r="F29" s="210">
        <v>719</v>
      </c>
      <c r="G29" s="212">
        <v>709</v>
      </c>
      <c r="H29" s="213">
        <v>0.98609179415855353</v>
      </c>
    </row>
    <row r="30" spans="1:13" s="132" customFormat="1" ht="14.25" x14ac:dyDescent="0.2">
      <c r="A30" s="200"/>
      <c r="B30" s="208" t="s">
        <v>67</v>
      </c>
      <c r="C30" s="211">
        <v>3116</v>
      </c>
      <c r="D30" s="286">
        <v>2915</v>
      </c>
      <c r="E30" s="213">
        <v>0.93549422336328625</v>
      </c>
      <c r="F30" s="210">
        <v>719</v>
      </c>
      <c r="G30" s="212">
        <v>713</v>
      </c>
      <c r="H30" s="213">
        <v>0.99165507649513218</v>
      </c>
    </row>
    <row r="31" spans="1:13" s="106" customFormat="1" ht="15" x14ac:dyDescent="0.25">
      <c r="A31" s="200"/>
      <c r="B31" s="208" t="s">
        <v>68</v>
      </c>
      <c r="C31" s="211">
        <v>2960</v>
      </c>
      <c r="D31" s="286">
        <v>2789</v>
      </c>
      <c r="E31" s="213">
        <v>0.94222972972972974</v>
      </c>
      <c r="F31" s="210">
        <v>742</v>
      </c>
      <c r="G31" s="212">
        <v>738</v>
      </c>
      <c r="H31" s="213">
        <v>0.99460916442048519</v>
      </c>
    </row>
    <row r="32" spans="1:13" s="106" customFormat="1" ht="15" x14ac:dyDescent="0.25">
      <c r="A32" s="200"/>
      <c r="B32" s="208" t="s">
        <v>69</v>
      </c>
      <c r="C32" s="211">
        <v>2894</v>
      </c>
      <c r="D32" s="286">
        <v>2702</v>
      </c>
      <c r="E32" s="213">
        <v>0.93365583966827925</v>
      </c>
      <c r="F32" s="210">
        <v>729</v>
      </c>
      <c r="G32" s="212">
        <v>712</v>
      </c>
      <c r="H32" s="213">
        <v>0.97668038408779145</v>
      </c>
    </row>
    <row r="33" spans="1:8" s="106" customFormat="1" ht="15.75" thickBot="1" x14ac:dyDescent="0.3">
      <c r="A33" s="229"/>
      <c r="B33" s="230" t="s">
        <v>80</v>
      </c>
      <c r="C33" s="231">
        <v>3076</v>
      </c>
      <c r="D33" s="287">
        <v>2871</v>
      </c>
      <c r="E33" s="233">
        <v>0.93335500650195058</v>
      </c>
      <c r="F33" s="234">
        <v>708</v>
      </c>
      <c r="G33" s="232">
        <v>697</v>
      </c>
      <c r="H33" s="233">
        <v>0.9844632768361582</v>
      </c>
    </row>
  </sheetData>
  <pageMargins left="0.7" right="0.7" top="0.78740157499999996" bottom="0.78740157499999996" header="0.3" footer="0.3"/>
  <pageSetup paperSize="9" orientation="landscape" r:id="rId1"/>
  <headerFooter>
    <oddFooter>&amp;L&amp;F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AZ157"/>
  <sheetViews>
    <sheetView showGridLines="0" topLeftCell="V20" zoomScaleNormal="100" workbookViewId="0">
      <selection activeCell="AU27" sqref="AU27"/>
    </sheetView>
  </sheetViews>
  <sheetFormatPr baseColWidth="10" defaultColWidth="11.42578125" defaultRowHeight="14.25" x14ac:dyDescent="0.2"/>
  <cols>
    <col min="1" max="1" width="4.85546875" style="133" customWidth="1"/>
    <col min="2" max="2" width="25.140625" style="132" customWidth="1"/>
    <col min="3" max="3" width="7.7109375" style="132" customWidth="1"/>
    <col min="4" max="4" width="10.7109375" style="132" customWidth="1"/>
    <col min="5" max="5" width="7.42578125" style="132" hidden="1" customWidth="1"/>
    <col min="6" max="6" width="7.5703125" style="132" customWidth="1"/>
    <col min="7" max="7" width="7.42578125" style="132" hidden="1" customWidth="1"/>
    <col min="8" max="8" width="7.5703125" style="133" hidden="1" customWidth="1"/>
    <col min="9" max="9" width="9.140625" style="132" bestFit="1" customWidth="1"/>
    <col min="10" max="10" width="7.28515625" style="132" hidden="1" customWidth="1"/>
    <col min="11" max="11" width="7.28515625" style="133" hidden="1" customWidth="1"/>
    <col min="12" max="12" width="7.28515625" style="133" customWidth="1"/>
    <col min="13" max="13" width="8.5703125" style="132" customWidth="1"/>
    <col min="14" max="14" width="7.5703125" style="132" hidden="1" customWidth="1"/>
    <col min="15" max="15" width="5.5703125" style="133" hidden="1" customWidth="1"/>
    <col min="16" max="16" width="7.140625" style="132" customWidth="1"/>
    <col min="17" max="17" width="7.140625" style="132" hidden="1" customWidth="1"/>
    <col min="18" max="18" width="5.28515625" style="133" hidden="1" customWidth="1"/>
    <col min="19" max="21" width="9" style="133" customWidth="1"/>
    <col min="22" max="22" width="7.5703125" style="132" customWidth="1"/>
    <col min="23" max="23" width="4.85546875" style="133" customWidth="1"/>
    <col min="24" max="24" width="21.85546875" style="132" customWidth="1"/>
    <col min="25" max="25" width="7.5703125" style="132" customWidth="1"/>
    <col min="26" max="26" width="9.7109375" style="132" customWidth="1"/>
    <col min="27" max="27" width="8" style="132" hidden="1" customWidth="1"/>
    <col min="28" max="28" width="7" style="132" customWidth="1"/>
    <col min="29" max="29" width="7.85546875" style="132" hidden="1" customWidth="1"/>
    <col min="30" max="30" width="9.5703125" style="132" customWidth="1"/>
    <col min="31" max="31" width="8.85546875" style="132" bestFit="1" customWidth="1"/>
    <col min="32" max="32" width="7.85546875" style="132" hidden="1" customWidth="1"/>
    <col min="33" max="33" width="10.140625" style="132" customWidth="1"/>
    <col min="34" max="34" width="5.7109375" style="132" customWidth="1"/>
    <col min="35" max="35" width="8.140625" style="132" customWidth="1"/>
    <col min="36" max="36" width="7.5703125" style="132" customWidth="1"/>
    <col min="37" max="37" width="7.85546875" style="132" hidden="1" customWidth="1"/>
    <col min="38" max="38" width="10.140625" style="132" customWidth="1"/>
    <col min="39" max="39" width="7.140625" style="132" customWidth="1"/>
    <col min="40" max="40" width="7.85546875" style="132" hidden="1" customWidth="1"/>
    <col min="41" max="41" width="8.7109375" style="132" customWidth="1"/>
    <col min="42" max="42" width="11.42578125" style="132" customWidth="1"/>
    <col min="43" max="16384" width="11.42578125" style="132"/>
  </cols>
  <sheetData>
    <row r="1" spans="1:24" x14ac:dyDescent="0.2">
      <c r="A1" s="131" t="s">
        <v>81</v>
      </c>
      <c r="B1" s="131"/>
    </row>
    <row r="2" spans="1:24" x14ac:dyDescent="0.2">
      <c r="A2" s="134" t="s">
        <v>0</v>
      </c>
      <c r="W2" s="134"/>
    </row>
    <row r="4" spans="1:24" x14ac:dyDescent="0.2">
      <c r="A4" s="135" t="s">
        <v>82</v>
      </c>
      <c r="B4" s="136"/>
      <c r="C4" s="136"/>
      <c r="D4" s="136"/>
      <c r="E4" s="136"/>
      <c r="F4" s="136"/>
      <c r="G4" s="136"/>
      <c r="H4" s="137"/>
      <c r="I4" s="136"/>
      <c r="J4" s="136"/>
      <c r="K4" s="137"/>
      <c r="L4" s="137"/>
      <c r="W4" s="134"/>
    </row>
    <row r="5" spans="1:24" x14ac:dyDescent="0.2">
      <c r="A5" s="132" t="s">
        <v>83</v>
      </c>
      <c r="W5" s="134"/>
    </row>
    <row r="6" spans="1:24" x14ac:dyDescent="0.2">
      <c r="A6" s="134" t="s">
        <v>84</v>
      </c>
      <c r="W6" s="134"/>
    </row>
    <row r="7" spans="1:24" x14ac:dyDescent="0.2">
      <c r="A7" s="134" t="s">
        <v>85</v>
      </c>
      <c r="W7" s="134"/>
    </row>
    <row r="8" spans="1:24" x14ac:dyDescent="0.2">
      <c r="A8" s="134" t="s">
        <v>86</v>
      </c>
      <c r="W8" s="134"/>
    </row>
    <row r="9" spans="1:24" x14ac:dyDescent="0.2">
      <c r="A9" s="134"/>
      <c r="W9" s="134"/>
    </row>
    <row r="10" spans="1:24" x14ac:dyDescent="0.2">
      <c r="A10" s="134" t="s">
        <v>87</v>
      </c>
      <c r="W10" s="134"/>
    </row>
    <row r="11" spans="1:24" x14ac:dyDescent="0.2">
      <c r="W11" s="134"/>
    </row>
    <row r="12" spans="1:24" x14ac:dyDescent="0.2">
      <c r="A12" s="134"/>
      <c r="W12" s="134"/>
      <c r="X12" s="132" t="s">
        <v>37</v>
      </c>
    </row>
    <row r="13" spans="1:24" x14ac:dyDescent="0.2">
      <c r="A13" s="134"/>
      <c r="W13" s="134"/>
    </row>
    <row r="14" spans="1:24" x14ac:dyDescent="0.2">
      <c r="A14" s="134"/>
      <c r="W14" s="134"/>
    </row>
    <row r="15" spans="1:24" x14ac:dyDescent="0.2">
      <c r="A15" s="134"/>
      <c r="W15" s="134"/>
    </row>
    <row r="16" spans="1:24" x14ac:dyDescent="0.2">
      <c r="A16" s="134"/>
      <c r="W16" s="134"/>
    </row>
    <row r="18" spans="1:44" x14ac:dyDescent="0.2">
      <c r="AQ18" s="132" t="s">
        <v>88</v>
      </c>
    </row>
    <row r="19" spans="1:44" s="138" customFormat="1" ht="33" customHeight="1" thickBot="1" x14ac:dyDescent="0.3">
      <c r="A19" s="504" t="s">
        <v>89</v>
      </c>
      <c r="B19" s="504"/>
      <c r="C19" s="504"/>
      <c r="D19" s="504"/>
      <c r="E19" s="504"/>
      <c r="F19" s="504"/>
      <c r="G19" s="504"/>
      <c r="H19" s="504"/>
      <c r="I19" s="504"/>
      <c r="J19" s="504"/>
      <c r="K19" s="504"/>
      <c r="L19" s="504"/>
      <c r="M19" s="504"/>
      <c r="N19" s="504"/>
      <c r="O19" s="504"/>
      <c r="P19" s="504"/>
      <c r="W19" s="105" t="s">
        <v>90</v>
      </c>
      <c r="AQ19" s="138" t="s">
        <v>91</v>
      </c>
    </row>
    <row r="20" spans="1:44" s="138" customFormat="1" ht="125.25" customHeight="1" thickBot="1" x14ac:dyDescent="0.3">
      <c r="A20" s="239" t="s">
        <v>2</v>
      </c>
      <c r="B20" s="240" t="s">
        <v>3</v>
      </c>
      <c r="C20" s="241" t="s">
        <v>92</v>
      </c>
      <c r="D20" s="242" t="s">
        <v>93</v>
      </c>
      <c r="E20" s="243" t="s">
        <v>94</v>
      </c>
      <c r="F20" s="242" t="s">
        <v>95</v>
      </c>
      <c r="G20" s="244" t="s">
        <v>94</v>
      </c>
      <c r="H20" s="243" t="s">
        <v>96</v>
      </c>
      <c r="I20" s="141" t="s">
        <v>97</v>
      </c>
      <c r="J20" s="245" t="s">
        <v>94</v>
      </c>
      <c r="K20" s="243" t="s">
        <v>98</v>
      </c>
      <c r="L20" s="246" t="s">
        <v>99</v>
      </c>
      <c r="M20" s="242" t="s">
        <v>100</v>
      </c>
      <c r="N20" s="244" t="s">
        <v>94</v>
      </c>
      <c r="O20" s="243" t="s">
        <v>101</v>
      </c>
      <c r="P20" s="247" t="s">
        <v>102</v>
      </c>
      <c r="Q20" s="142" t="s">
        <v>94</v>
      </c>
      <c r="R20" s="93" t="s">
        <v>103</v>
      </c>
      <c r="T20" s="138" t="s">
        <v>104</v>
      </c>
      <c r="W20" s="90" t="s">
        <v>2</v>
      </c>
      <c r="X20" s="91" t="s">
        <v>3</v>
      </c>
      <c r="Y20" s="139" t="s">
        <v>92</v>
      </c>
      <c r="Z20" s="92" t="s">
        <v>93</v>
      </c>
      <c r="AA20" s="93" t="s">
        <v>94</v>
      </c>
      <c r="AB20" s="92" t="s">
        <v>95</v>
      </c>
      <c r="AC20" s="140" t="s">
        <v>94</v>
      </c>
      <c r="AD20" s="93" t="s">
        <v>96</v>
      </c>
      <c r="AE20" s="141" t="s">
        <v>97</v>
      </c>
      <c r="AF20" s="140" t="s">
        <v>94</v>
      </c>
      <c r="AG20" s="144" t="s">
        <v>105</v>
      </c>
      <c r="AH20" s="141" t="s">
        <v>99</v>
      </c>
      <c r="AI20" s="143" t="s">
        <v>106</v>
      </c>
      <c r="AJ20" s="92" t="s">
        <v>100</v>
      </c>
      <c r="AK20" s="140" t="s">
        <v>94</v>
      </c>
      <c r="AL20" s="93" t="s">
        <v>101</v>
      </c>
      <c r="AM20" s="92" t="s">
        <v>102</v>
      </c>
      <c r="AN20" s="140" t="s">
        <v>94</v>
      </c>
      <c r="AO20" s="93" t="s">
        <v>103</v>
      </c>
      <c r="AQ20" s="139" t="s">
        <v>107</v>
      </c>
      <c r="AR20" s="138" t="s">
        <v>108</v>
      </c>
    </row>
    <row r="21" spans="1:44" ht="15" thickBot="1" x14ac:dyDescent="0.25">
      <c r="A21" s="248">
        <v>1</v>
      </c>
      <c r="B21" s="95" t="s">
        <v>13</v>
      </c>
      <c r="C21" s="382">
        <f t="shared" ref="C21:P21" si="0">C49+C77+C106+C134</f>
        <v>332</v>
      </c>
      <c r="D21" s="383">
        <f t="shared" si="0"/>
        <v>179</v>
      </c>
      <c r="E21" s="383" t="e">
        <f t="shared" si="0"/>
        <v>#REF!</v>
      </c>
      <c r="F21" s="383">
        <f t="shared" si="0"/>
        <v>103</v>
      </c>
      <c r="G21" s="383" t="e">
        <f t="shared" si="0"/>
        <v>#REF!</v>
      </c>
      <c r="H21" s="383" t="e">
        <f t="shared" si="0"/>
        <v>#REF!</v>
      </c>
      <c r="I21" s="383">
        <f t="shared" si="0"/>
        <v>8</v>
      </c>
      <c r="J21" s="383" t="e">
        <f t="shared" si="0"/>
        <v>#REF!</v>
      </c>
      <c r="K21" s="383" t="e">
        <f t="shared" si="0"/>
        <v>#REF!</v>
      </c>
      <c r="L21" s="383">
        <f t="shared" si="0"/>
        <v>4</v>
      </c>
      <c r="M21" s="383">
        <f t="shared" si="0"/>
        <v>14</v>
      </c>
      <c r="N21" s="383" t="e">
        <f t="shared" si="0"/>
        <v>#REF!</v>
      </c>
      <c r="O21" s="383" t="e">
        <f t="shared" si="0"/>
        <v>#REF!</v>
      </c>
      <c r="P21" s="384">
        <f t="shared" si="0"/>
        <v>24</v>
      </c>
      <c r="Q21" s="146" t="e">
        <v>#REF!</v>
      </c>
      <c r="R21" s="147" t="e">
        <v>#REF!</v>
      </c>
      <c r="W21" s="94">
        <v>1</v>
      </c>
      <c r="X21" s="95" t="s">
        <v>13</v>
      </c>
      <c r="Y21" s="491">
        <v>506</v>
      </c>
      <c r="Z21" s="145">
        <v>341</v>
      </c>
      <c r="AA21" s="224" t="e">
        <v>#REF!</v>
      </c>
      <c r="AB21" s="491">
        <v>138</v>
      </c>
      <c r="AC21" s="96"/>
      <c r="AD21" s="145">
        <v>45891</v>
      </c>
      <c r="AE21" s="491">
        <v>9</v>
      </c>
      <c r="AF21" s="96"/>
      <c r="AG21" s="145">
        <v>3078</v>
      </c>
      <c r="AH21" s="491">
        <v>16</v>
      </c>
      <c r="AI21" s="145">
        <v>1982</v>
      </c>
      <c r="AJ21" s="491">
        <v>19</v>
      </c>
      <c r="AK21" s="96"/>
      <c r="AL21" s="145">
        <v>3769</v>
      </c>
      <c r="AM21" s="491">
        <v>33</v>
      </c>
      <c r="AN21" s="96"/>
      <c r="AO21" s="145">
        <v>9477</v>
      </c>
      <c r="AQ21" s="145">
        <f>Z21+AB21+AE21+AH21+AJ21+AM21</f>
        <v>556</v>
      </c>
      <c r="AR21" s="132">
        <f>Y21-AQ21</f>
        <v>-50</v>
      </c>
    </row>
    <row r="22" spans="1:44" ht="15" thickBot="1" x14ac:dyDescent="0.25">
      <c r="A22" s="249">
        <v>2</v>
      </c>
      <c r="B22" s="98" t="s">
        <v>14</v>
      </c>
      <c r="C22" s="385">
        <f t="shared" ref="C22:P22" si="1">C50+C78+C107+C135</f>
        <v>305</v>
      </c>
      <c r="D22" s="386">
        <f t="shared" si="1"/>
        <v>199</v>
      </c>
      <c r="E22" s="386" t="e">
        <f t="shared" si="1"/>
        <v>#REF!</v>
      </c>
      <c r="F22" s="386">
        <f t="shared" si="1"/>
        <v>65</v>
      </c>
      <c r="G22" s="386" t="e">
        <f t="shared" si="1"/>
        <v>#REF!</v>
      </c>
      <c r="H22" s="386" t="e">
        <f t="shared" si="1"/>
        <v>#REF!</v>
      </c>
      <c r="I22" s="386">
        <f t="shared" si="1"/>
        <v>12</v>
      </c>
      <c r="J22" s="386" t="e">
        <f t="shared" si="1"/>
        <v>#REF!</v>
      </c>
      <c r="K22" s="386" t="e">
        <f t="shared" si="1"/>
        <v>#REF!</v>
      </c>
      <c r="L22" s="386">
        <f t="shared" si="1"/>
        <v>4</v>
      </c>
      <c r="M22" s="386">
        <f t="shared" si="1"/>
        <v>8</v>
      </c>
      <c r="N22" s="386" t="e">
        <f t="shared" si="1"/>
        <v>#REF!</v>
      </c>
      <c r="O22" s="386" t="e">
        <f t="shared" si="1"/>
        <v>#REF!</v>
      </c>
      <c r="P22" s="387">
        <f t="shared" si="1"/>
        <v>17</v>
      </c>
      <c r="Q22" s="149" t="e">
        <v>#REF!</v>
      </c>
      <c r="R22" s="150" t="e">
        <v>#REF!</v>
      </c>
      <c r="W22" s="97">
        <v>2</v>
      </c>
      <c r="X22" s="98" t="s">
        <v>14</v>
      </c>
      <c r="Y22" s="211">
        <v>405</v>
      </c>
      <c r="Z22" s="286">
        <v>299</v>
      </c>
      <c r="AA22" s="296" t="e">
        <v>#REF!</v>
      </c>
      <c r="AB22" s="211">
        <v>72</v>
      </c>
      <c r="AC22" s="294"/>
      <c r="AD22" s="286">
        <v>23601</v>
      </c>
      <c r="AE22" s="211">
        <v>12</v>
      </c>
      <c r="AF22" s="294"/>
      <c r="AG22" s="286">
        <v>4104</v>
      </c>
      <c r="AH22" s="211">
        <v>22</v>
      </c>
      <c r="AI22" s="286">
        <v>2880</v>
      </c>
      <c r="AJ22" s="211">
        <v>20</v>
      </c>
      <c r="AK22" s="294"/>
      <c r="AL22" s="286">
        <v>3091</v>
      </c>
      <c r="AM22" s="211">
        <v>20</v>
      </c>
      <c r="AN22" s="294"/>
      <c r="AO22" s="286">
        <v>6267</v>
      </c>
      <c r="AQ22" s="145">
        <f t="shared" ref="AQ22:AQ35" si="2">Z22+AB22+AE22+AH22+AJ22+AM22</f>
        <v>445</v>
      </c>
      <c r="AR22" s="132">
        <f t="shared" ref="AR22:AR35" si="3">Y22-AQ22</f>
        <v>-40</v>
      </c>
    </row>
    <row r="23" spans="1:44" ht="15" thickBot="1" x14ac:dyDescent="0.25">
      <c r="A23" s="249">
        <v>3</v>
      </c>
      <c r="B23" s="98" t="s">
        <v>15</v>
      </c>
      <c r="C23" s="385">
        <f t="shared" ref="C23:P23" si="4">C51+C79+C108+C136</f>
        <v>216</v>
      </c>
      <c r="D23" s="386">
        <f t="shared" si="4"/>
        <v>111</v>
      </c>
      <c r="E23" s="386" t="e">
        <f t="shared" si="4"/>
        <v>#REF!</v>
      </c>
      <c r="F23" s="386">
        <f t="shared" si="4"/>
        <v>76</v>
      </c>
      <c r="G23" s="386" t="e">
        <f t="shared" si="4"/>
        <v>#REF!</v>
      </c>
      <c r="H23" s="386" t="e">
        <f t="shared" si="4"/>
        <v>#REF!</v>
      </c>
      <c r="I23" s="386">
        <f t="shared" si="4"/>
        <v>3</v>
      </c>
      <c r="J23" s="386" t="e">
        <f t="shared" si="4"/>
        <v>#REF!</v>
      </c>
      <c r="K23" s="386" t="e">
        <f t="shared" si="4"/>
        <v>#REF!</v>
      </c>
      <c r="L23" s="386">
        <f t="shared" si="4"/>
        <v>1</v>
      </c>
      <c r="M23" s="386">
        <f t="shared" si="4"/>
        <v>6</v>
      </c>
      <c r="N23" s="386" t="e">
        <f t="shared" si="4"/>
        <v>#REF!</v>
      </c>
      <c r="O23" s="386" t="e">
        <f t="shared" si="4"/>
        <v>#REF!</v>
      </c>
      <c r="P23" s="387">
        <f t="shared" si="4"/>
        <v>19</v>
      </c>
      <c r="Q23" s="149" t="e">
        <v>#REF!</v>
      </c>
      <c r="R23" s="150" t="e">
        <v>#REF!</v>
      </c>
      <c r="W23" s="97">
        <v>3</v>
      </c>
      <c r="X23" s="98" t="s">
        <v>15</v>
      </c>
      <c r="Y23" s="211">
        <v>285</v>
      </c>
      <c r="Z23" s="286">
        <v>177</v>
      </c>
      <c r="AA23" s="296" t="e">
        <v>#REF!</v>
      </c>
      <c r="AB23" s="211">
        <v>86</v>
      </c>
      <c r="AC23" s="294"/>
      <c r="AD23" s="286">
        <v>27985</v>
      </c>
      <c r="AE23" s="211">
        <v>3</v>
      </c>
      <c r="AF23" s="294"/>
      <c r="AG23" s="286">
        <v>1095</v>
      </c>
      <c r="AH23" s="211">
        <v>13</v>
      </c>
      <c r="AI23" s="286">
        <v>1442</v>
      </c>
      <c r="AJ23" s="211">
        <v>10</v>
      </c>
      <c r="AK23" s="294"/>
      <c r="AL23" s="286">
        <v>1714</v>
      </c>
      <c r="AM23" s="211">
        <v>25</v>
      </c>
      <c r="AN23" s="294"/>
      <c r="AO23" s="286">
        <v>7274</v>
      </c>
      <c r="AQ23" s="145">
        <f t="shared" si="2"/>
        <v>314</v>
      </c>
      <c r="AR23" s="132">
        <f t="shared" si="3"/>
        <v>-29</v>
      </c>
    </row>
    <row r="24" spans="1:44" ht="15.75" customHeight="1" thickBot="1" x14ac:dyDescent="0.25">
      <c r="A24" s="249">
        <v>4</v>
      </c>
      <c r="B24" s="98" t="s">
        <v>16</v>
      </c>
      <c r="C24" s="385">
        <f t="shared" ref="C24:P24" si="5">C52+C80+C109+C137</f>
        <v>109</v>
      </c>
      <c r="D24" s="386">
        <f t="shared" si="5"/>
        <v>57</v>
      </c>
      <c r="E24" s="386" t="e">
        <f t="shared" si="5"/>
        <v>#REF!</v>
      </c>
      <c r="F24" s="386">
        <f t="shared" si="5"/>
        <v>31</v>
      </c>
      <c r="G24" s="386" t="e">
        <f t="shared" si="5"/>
        <v>#REF!</v>
      </c>
      <c r="H24" s="386" t="e">
        <f t="shared" si="5"/>
        <v>#REF!</v>
      </c>
      <c r="I24" s="386">
        <f t="shared" si="5"/>
        <v>0</v>
      </c>
      <c r="J24" s="386" t="e">
        <f t="shared" si="5"/>
        <v>#REF!</v>
      </c>
      <c r="K24" s="386" t="e">
        <f t="shared" si="5"/>
        <v>#REF!</v>
      </c>
      <c r="L24" s="386">
        <f t="shared" si="5"/>
        <v>3</v>
      </c>
      <c r="M24" s="386">
        <f t="shared" si="5"/>
        <v>3</v>
      </c>
      <c r="N24" s="386" t="e">
        <f t="shared" si="5"/>
        <v>#REF!</v>
      </c>
      <c r="O24" s="386" t="e">
        <f t="shared" si="5"/>
        <v>#REF!</v>
      </c>
      <c r="P24" s="387">
        <f t="shared" si="5"/>
        <v>15</v>
      </c>
      <c r="Q24" s="149" t="e">
        <v>#REF!</v>
      </c>
      <c r="R24" s="150" t="e">
        <v>#REF!</v>
      </c>
      <c r="W24" s="97">
        <v>4</v>
      </c>
      <c r="X24" s="98" t="s">
        <v>16</v>
      </c>
      <c r="Y24" s="211">
        <v>186</v>
      </c>
      <c r="Z24" s="286">
        <v>121</v>
      </c>
      <c r="AA24" s="296" t="e">
        <v>#REF!</v>
      </c>
      <c r="AB24" s="211">
        <v>35</v>
      </c>
      <c r="AC24" s="294"/>
      <c r="AD24" s="286">
        <v>11874</v>
      </c>
      <c r="AE24" s="211">
        <v>0</v>
      </c>
      <c r="AF24" s="294"/>
      <c r="AG24" s="286">
        <v>0</v>
      </c>
      <c r="AH24" s="211">
        <v>6</v>
      </c>
      <c r="AI24" s="286">
        <v>657</v>
      </c>
      <c r="AJ24" s="211">
        <v>12</v>
      </c>
      <c r="AK24" s="294"/>
      <c r="AL24" s="286">
        <v>1725</v>
      </c>
      <c r="AM24" s="211">
        <v>23</v>
      </c>
      <c r="AN24" s="294"/>
      <c r="AO24" s="286">
        <v>5907</v>
      </c>
      <c r="AQ24" s="145">
        <f t="shared" si="2"/>
        <v>197</v>
      </c>
      <c r="AR24" s="132">
        <f t="shared" si="3"/>
        <v>-11</v>
      </c>
    </row>
    <row r="25" spans="1:44" ht="15" thickBot="1" x14ac:dyDescent="0.25">
      <c r="A25" s="249">
        <v>5</v>
      </c>
      <c r="B25" s="98" t="s">
        <v>17</v>
      </c>
      <c r="C25" s="385">
        <f t="shared" ref="C25:P25" si="6">C53+C81+C110+C138</f>
        <v>124</v>
      </c>
      <c r="D25" s="386">
        <f t="shared" si="6"/>
        <v>77</v>
      </c>
      <c r="E25" s="386" t="e">
        <f t="shared" si="6"/>
        <v>#REF!</v>
      </c>
      <c r="F25" s="386">
        <f t="shared" si="6"/>
        <v>26</v>
      </c>
      <c r="G25" s="386" t="e">
        <f t="shared" si="6"/>
        <v>#REF!</v>
      </c>
      <c r="H25" s="386" t="e">
        <f t="shared" si="6"/>
        <v>#REF!</v>
      </c>
      <c r="I25" s="386">
        <f t="shared" si="6"/>
        <v>4</v>
      </c>
      <c r="J25" s="386" t="e">
        <f t="shared" si="6"/>
        <v>#REF!</v>
      </c>
      <c r="K25" s="386" t="e">
        <f t="shared" si="6"/>
        <v>#REF!</v>
      </c>
      <c r="L25" s="386">
        <f t="shared" si="6"/>
        <v>6</v>
      </c>
      <c r="M25" s="386">
        <f t="shared" si="6"/>
        <v>4</v>
      </c>
      <c r="N25" s="386" t="e">
        <f t="shared" si="6"/>
        <v>#REF!</v>
      </c>
      <c r="O25" s="386" t="e">
        <f t="shared" si="6"/>
        <v>#REF!</v>
      </c>
      <c r="P25" s="387">
        <f t="shared" si="6"/>
        <v>7</v>
      </c>
      <c r="Q25" s="149" t="e">
        <v>#REF!</v>
      </c>
      <c r="R25" s="150" t="e">
        <v>#REF!</v>
      </c>
      <c r="W25" s="97">
        <v>5</v>
      </c>
      <c r="X25" s="98" t="s">
        <v>17</v>
      </c>
      <c r="Y25" s="499">
        <v>252</v>
      </c>
      <c r="Z25" s="286">
        <v>196</v>
      </c>
      <c r="AA25" s="296" t="e">
        <v>#REF!</v>
      </c>
      <c r="AB25" s="211">
        <v>29</v>
      </c>
      <c r="AC25" s="294"/>
      <c r="AD25" s="286">
        <v>9502</v>
      </c>
      <c r="AE25" s="211">
        <v>7</v>
      </c>
      <c r="AF25" s="294"/>
      <c r="AG25" s="286">
        <v>2091</v>
      </c>
      <c r="AH25" s="211">
        <v>9</v>
      </c>
      <c r="AI25" s="286">
        <v>1386</v>
      </c>
      <c r="AJ25" s="211">
        <v>8</v>
      </c>
      <c r="AK25" s="294"/>
      <c r="AL25" s="286">
        <v>1025</v>
      </c>
      <c r="AM25" s="211">
        <v>16</v>
      </c>
      <c r="AN25" s="294"/>
      <c r="AO25" s="286">
        <v>4369</v>
      </c>
      <c r="AQ25" s="145">
        <f t="shared" si="2"/>
        <v>265</v>
      </c>
      <c r="AR25" s="132">
        <f t="shared" si="3"/>
        <v>-13</v>
      </c>
    </row>
    <row r="26" spans="1:44" ht="15" thickBot="1" x14ac:dyDescent="0.25">
      <c r="A26" s="249">
        <v>6</v>
      </c>
      <c r="B26" s="98" t="s">
        <v>18</v>
      </c>
      <c r="C26" s="385">
        <f t="shared" ref="C26:P26" si="7">C54+C82+C111+C139</f>
        <v>127</v>
      </c>
      <c r="D26" s="386">
        <f t="shared" si="7"/>
        <v>107</v>
      </c>
      <c r="E26" s="386" t="e">
        <f t="shared" si="7"/>
        <v>#REF!</v>
      </c>
      <c r="F26" s="386">
        <f t="shared" si="7"/>
        <v>9</v>
      </c>
      <c r="G26" s="386" t="e">
        <f t="shared" si="7"/>
        <v>#REF!</v>
      </c>
      <c r="H26" s="386" t="e">
        <f t="shared" si="7"/>
        <v>#REF!</v>
      </c>
      <c r="I26" s="386">
        <f t="shared" si="7"/>
        <v>1</v>
      </c>
      <c r="J26" s="386" t="e">
        <f t="shared" si="7"/>
        <v>#REF!</v>
      </c>
      <c r="K26" s="386" t="e">
        <f t="shared" si="7"/>
        <v>#REF!</v>
      </c>
      <c r="L26" s="386">
        <f t="shared" si="7"/>
        <v>4</v>
      </c>
      <c r="M26" s="386">
        <f t="shared" si="7"/>
        <v>4</v>
      </c>
      <c r="N26" s="386" t="e">
        <f t="shared" si="7"/>
        <v>#REF!</v>
      </c>
      <c r="O26" s="386" t="e">
        <f t="shared" si="7"/>
        <v>#REF!</v>
      </c>
      <c r="P26" s="387">
        <f t="shared" si="7"/>
        <v>6</v>
      </c>
      <c r="Q26" s="149" t="e">
        <v>#REF!</v>
      </c>
      <c r="R26" s="150" t="e">
        <v>#REF!</v>
      </c>
      <c r="W26" s="97">
        <v>6</v>
      </c>
      <c r="X26" s="98" t="s">
        <v>18</v>
      </c>
      <c r="Y26" s="211">
        <v>179</v>
      </c>
      <c r="Z26" s="286">
        <v>164</v>
      </c>
      <c r="AA26" s="296" t="e">
        <v>#REF!</v>
      </c>
      <c r="AB26" s="211">
        <v>13</v>
      </c>
      <c r="AC26" s="294"/>
      <c r="AD26" s="286">
        <v>3261</v>
      </c>
      <c r="AE26" s="211">
        <v>1</v>
      </c>
      <c r="AF26" s="294"/>
      <c r="AG26" s="286">
        <v>365</v>
      </c>
      <c r="AH26" s="211">
        <v>6</v>
      </c>
      <c r="AI26" s="286">
        <v>1025</v>
      </c>
      <c r="AJ26" s="211">
        <v>8</v>
      </c>
      <c r="AK26" s="294"/>
      <c r="AL26" s="286">
        <v>784</v>
      </c>
      <c r="AM26" s="211">
        <v>6</v>
      </c>
      <c r="AN26" s="294"/>
      <c r="AO26" s="286">
        <v>1734</v>
      </c>
      <c r="AQ26" s="145">
        <f t="shared" si="2"/>
        <v>198</v>
      </c>
      <c r="AR26" s="132">
        <f t="shared" si="3"/>
        <v>-19</v>
      </c>
    </row>
    <row r="27" spans="1:44" ht="15" thickBot="1" x14ac:dyDescent="0.25">
      <c r="A27" s="249">
        <v>7</v>
      </c>
      <c r="B27" s="98" t="s">
        <v>19</v>
      </c>
      <c r="C27" s="385">
        <f t="shared" ref="C27:P27" si="8">C55+C83+C112+C140</f>
        <v>99</v>
      </c>
      <c r="D27" s="386">
        <f t="shared" si="8"/>
        <v>69</v>
      </c>
      <c r="E27" s="386" t="e">
        <f t="shared" si="8"/>
        <v>#REF!</v>
      </c>
      <c r="F27" s="386">
        <f t="shared" si="8"/>
        <v>14</v>
      </c>
      <c r="G27" s="386" t="e">
        <f t="shared" si="8"/>
        <v>#REF!</v>
      </c>
      <c r="H27" s="386" t="e">
        <f t="shared" si="8"/>
        <v>#REF!</v>
      </c>
      <c r="I27" s="386">
        <f t="shared" si="8"/>
        <v>1</v>
      </c>
      <c r="J27" s="386" t="e">
        <f t="shared" si="8"/>
        <v>#REF!</v>
      </c>
      <c r="K27" s="386" t="e">
        <f t="shared" si="8"/>
        <v>#REF!</v>
      </c>
      <c r="L27" s="386">
        <f t="shared" si="8"/>
        <v>0</v>
      </c>
      <c r="M27" s="386">
        <f t="shared" si="8"/>
        <v>4</v>
      </c>
      <c r="N27" s="386" t="e">
        <f t="shared" si="8"/>
        <v>#REF!</v>
      </c>
      <c r="O27" s="386" t="e">
        <f t="shared" si="8"/>
        <v>#REF!</v>
      </c>
      <c r="P27" s="387">
        <f t="shared" si="8"/>
        <v>11</v>
      </c>
      <c r="Q27" s="149" t="e">
        <v>#REF!</v>
      </c>
      <c r="R27" s="150" t="e">
        <v>#REF!</v>
      </c>
      <c r="W27" s="97">
        <v>7</v>
      </c>
      <c r="X27" s="98" t="s">
        <v>19</v>
      </c>
      <c r="Y27" s="211">
        <v>170</v>
      </c>
      <c r="Z27" s="286">
        <v>140</v>
      </c>
      <c r="AA27" s="296" t="e">
        <v>#REF!</v>
      </c>
      <c r="AB27" s="211">
        <v>16</v>
      </c>
      <c r="AC27" s="294"/>
      <c r="AD27" s="286">
        <v>4736</v>
      </c>
      <c r="AE27" s="211">
        <v>2</v>
      </c>
      <c r="AF27" s="294"/>
      <c r="AG27" s="286">
        <v>608</v>
      </c>
      <c r="AH27" s="211">
        <v>2</v>
      </c>
      <c r="AI27" s="286">
        <v>104</v>
      </c>
      <c r="AJ27" s="211">
        <v>5</v>
      </c>
      <c r="AK27" s="294"/>
      <c r="AL27" s="286">
        <v>880</v>
      </c>
      <c r="AM27" s="211">
        <v>14</v>
      </c>
      <c r="AN27" s="294"/>
      <c r="AO27" s="286">
        <v>3806</v>
      </c>
      <c r="AQ27" s="145">
        <f t="shared" si="2"/>
        <v>179</v>
      </c>
      <c r="AR27" s="132">
        <f t="shared" si="3"/>
        <v>-9</v>
      </c>
    </row>
    <row r="28" spans="1:44" ht="15" thickBot="1" x14ac:dyDescent="0.25">
      <c r="A28" s="249">
        <v>8</v>
      </c>
      <c r="B28" s="98" t="s">
        <v>20</v>
      </c>
      <c r="C28" s="385">
        <f t="shared" ref="C28:P28" si="9">C56+C84+C113+C141</f>
        <v>106</v>
      </c>
      <c r="D28" s="386">
        <f t="shared" si="9"/>
        <v>63</v>
      </c>
      <c r="E28" s="386" t="e">
        <f t="shared" si="9"/>
        <v>#REF!</v>
      </c>
      <c r="F28" s="386">
        <f t="shared" si="9"/>
        <v>18</v>
      </c>
      <c r="G28" s="386" t="e">
        <f t="shared" si="9"/>
        <v>#REF!</v>
      </c>
      <c r="H28" s="386" t="e">
        <f t="shared" si="9"/>
        <v>#REF!</v>
      </c>
      <c r="I28" s="386">
        <f t="shared" si="9"/>
        <v>8</v>
      </c>
      <c r="J28" s="386" t="e">
        <f t="shared" si="9"/>
        <v>#REF!</v>
      </c>
      <c r="K28" s="386" t="e">
        <f t="shared" si="9"/>
        <v>#REF!</v>
      </c>
      <c r="L28" s="386">
        <f t="shared" si="9"/>
        <v>2</v>
      </c>
      <c r="M28" s="386">
        <f t="shared" si="9"/>
        <v>1</v>
      </c>
      <c r="N28" s="386" t="e">
        <f t="shared" si="9"/>
        <v>#REF!</v>
      </c>
      <c r="O28" s="386" t="e">
        <f t="shared" si="9"/>
        <v>#REF!</v>
      </c>
      <c r="P28" s="387">
        <f t="shared" si="9"/>
        <v>14</v>
      </c>
      <c r="Q28" s="149" t="e">
        <v>#REF!</v>
      </c>
      <c r="R28" s="150" t="e">
        <v>#REF!</v>
      </c>
      <c r="W28" s="97">
        <v>8</v>
      </c>
      <c r="X28" s="98" t="s">
        <v>20</v>
      </c>
      <c r="Y28" s="499">
        <v>176</v>
      </c>
      <c r="Z28" s="286">
        <v>137</v>
      </c>
      <c r="AA28" s="296" t="e">
        <v>#REF!</v>
      </c>
      <c r="AB28" s="211">
        <v>23</v>
      </c>
      <c r="AC28" s="294"/>
      <c r="AD28" s="286">
        <v>7006</v>
      </c>
      <c r="AE28" s="211">
        <v>8</v>
      </c>
      <c r="AF28" s="294"/>
      <c r="AG28" s="286">
        <v>2705</v>
      </c>
      <c r="AH28" s="211">
        <v>5</v>
      </c>
      <c r="AI28" s="286">
        <v>558</v>
      </c>
      <c r="AJ28" s="211">
        <v>5</v>
      </c>
      <c r="AK28" s="294"/>
      <c r="AL28" s="286">
        <v>461</v>
      </c>
      <c r="AM28" s="211">
        <v>15</v>
      </c>
      <c r="AN28" s="294"/>
      <c r="AO28" s="286">
        <v>4862</v>
      </c>
      <c r="AQ28" s="145">
        <f t="shared" si="2"/>
        <v>193</v>
      </c>
      <c r="AR28" s="132">
        <f t="shared" si="3"/>
        <v>-17</v>
      </c>
    </row>
    <row r="29" spans="1:44" ht="15" thickBot="1" x14ac:dyDescent="0.25">
      <c r="A29" s="249">
        <v>9</v>
      </c>
      <c r="B29" s="98" t="s">
        <v>21</v>
      </c>
      <c r="C29" s="385">
        <f t="shared" ref="C29:P29" si="10">C57+C85+C114+C142</f>
        <v>258</v>
      </c>
      <c r="D29" s="386">
        <f t="shared" si="10"/>
        <v>195</v>
      </c>
      <c r="E29" s="386" t="e">
        <f t="shared" si="10"/>
        <v>#REF!</v>
      </c>
      <c r="F29" s="386">
        <f t="shared" si="10"/>
        <v>35</v>
      </c>
      <c r="G29" s="386" t="e">
        <f t="shared" si="10"/>
        <v>#REF!</v>
      </c>
      <c r="H29" s="386" t="e">
        <f t="shared" si="10"/>
        <v>#REF!</v>
      </c>
      <c r="I29" s="386">
        <f t="shared" si="10"/>
        <v>4</v>
      </c>
      <c r="J29" s="386" t="e">
        <f t="shared" si="10"/>
        <v>#REF!</v>
      </c>
      <c r="K29" s="386" t="e">
        <f t="shared" si="10"/>
        <v>#REF!</v>
      </c>
      <c r="L29" s="386">
        <f t="shared" si="10"/>
        <v>0</v>
      </c>
      <c r="M29" s="386">
        <f t="shared" si="10"/>
        <v>2</v>
      </c>
      <c r="N29" s="386" t="e">
        <f t="shared" si="10"/>
        <v>#REF!</v>
      </c>
      <c r="O29" s="386" t="e">
        <f t="shared" si="10"/>
        <v>#REF!</v>
      </c>
      <c r="P29" s="387">
        <f t="shared" si="10"/>
        <v>22</v>
      </c>
      <c r="Q29" s="149" t="e">
        <v>#REF!</v>
      </c>
      <c r="R29" s="150" t="e">
        <v>#REF!</v>
      </c>
      <c r="W29" s="97">
        <v>9</v>
      </c>
      <c r="X29" s="98" t="s">
        <v>21</v>
      </c>
      <c r="Y29" s="211">
        <v>377</v>
      </c>
      <c r="Z29" s="286">
        <v>304</v>
      </c>
      <c r="AA29" s="296" t="e">
        <v>#REF!</v>
      </c>
      <c r="AB29" s="211">
        <v>43</v>
      </c>
      <c r="AC29" s="294"/>
      <c r="AD29" s="286">
        <v>13397</v>
      </c>
      <c r="AE29" s="211">
        <v>4</v>
      </c>
      <c r="AF29" s="294"/>
      <c r="AG29" s="286">
        <v>1341</v>
      </c>
      <c r="AH29" s="211">
        <v>12</v>
      </c>
      <c r="AI29" s="286">
        <v>638</v>
      </c>
      <c r="AJ29" s="211">
        <v>6</v>
      </c>
      <c r="AK29" s="294"/>
      <c r="AL29" s="286">
        <v>147</v>
      </c>
      <c r="AM29" s="211">
        <v>27</v>
      </c>
      <c r="AN29" s="294"/>
      <c r="AO29" s="286">
        <v>7190</v>
      </c>
      <c r="AQ29" s="145">
        <f t="shared" si="2"/>
        <v>396</v>
      </c>
      <c r="AR29" s="132">
        <f t="shared" si="3"/>
        <v>-19</v>
      </c>
    </row>
    <row r="30" spans="1:44" ht="15" thickBot="1" x14ac:dyDescent="0.25">
      <c r="A30" s="249">
        <v>10</v>
      </c>
      <c r="B30" s="98" t="s">
        <v>22</v>
      </c>
      <c r="C30" s="385">
        <f t="shared" ref="C30:P30" si="11">C58+C86+C115+C143</f>
        <v>255</v>
      </c>
      <c r="D30" s="386">
        <f t="shared" si="11"/>
        <v>169</v>
      </c>
      <c r="E30" s="386" t="e">
        <f t="shared" si="11"/>
        <v>#REF!</v>
      </c>
      <c r="F30" s="386">
        <f t="shared" si="11"/>
        <v>59</v>
      </c>
      <c r="G30" s="386" t="e">
        <f t="shared" si="11"/>
        <v>#REF!</v>
      </c>
      <c r="H30" s="386" t="e">
        <f t="shared" si="11"/>
        <v>#REF!</v>
      </c>
      <c r="I30" s="386">
        <f t="shared" si="11"/>
        <v>0</v>
      </c>
      <c r="J30" s="386" t="e">
        <f t="shared" si="11"/>
        <v>#REF!</v>
      </c>
      <c r="K30" s="386" t="e">
        <f t="shared" si="11"/>
        <v>#REF!</v>
      </c>
      <c r="L30" s="386">
        <f t="shared" si="11"/>
        <v>3</v>
      </c>
      <c r="M30" s="386">
        <f t="shared" si="11"/>
        <v>4</v>
      </c>
      <c r="N30" s="386" t="e">
        <f t="shared" si="11"/>
        <v>#REF!</v>
      </c>
      <c r="O30" s="386" t="e">
        <f t="shared" si="11"/>
        <v>#REF!</v>
      </c>
      <c r="P30" s="387">
        <f t="shared" si="11"/>
        <v>20</v>
      </c>
      <c r="Q30" s="149" t="e">
        <v>#REF!</v>
      </c>
      <c r="R30" s="150" t="e">
        <v>#REF!</v>
      </c>
      <c r="W30" s="97">
        <v>10</v>
      </c>
      <c r="X30" s="98" t="s">
        <v>22</v>
      </c>
      <c r="Y30" s="211">
        <v>457</v>
      </c>
      <c r="Z30" s="286">
        <v>370</v>
      </c>
      <c r="AA30" s="296" t="e">
        <v>#REF!</v>
      </c>
      <c r="AB30" s="211">
        <v>66</v>
      </c>
      <c r="AC30" s="294"/>
      <c r="AD30" s="286">
        <v>21334</v>
      </c>
      <c r="AE30" s="211">
        <v>1</v>
      </c>
      <c r="AF30" s="294"/>
      <c r="AG30" s="286">
        <v>285</v>
      </c>
      <c r="AH30" s="211">
        <v>28</v>
      </c>
      <c r="AI30" s="286">
        <v>1905</v>
      </c>
      <c r="AJ30" s="211">
        <v>6</v>
      </c>
      <c r="AK30" s="294"/>
      <c r="AL30" s="286">
        <v>949</v>
      </c>
      <c r="AM30" s="211">
        <v>27</v>
      </c>
      <c r="AN30" s="294"/>
      <c r="AO30" s="286">
        <v>7919</v>
      </c>
      <c r="AQ30" s="145">
        <f t="shared" si="2"/>
        <v>498</v>
      </c>
      <c r="AR30" s="132">
        <f t="shared" si="3"/>
        <v>-41</v>
      </c>
    </row>
    <row r="31" spans="1:44" ht="15" thickBot="1" x14ac:dyDescent="0.25">
      <c r="A31" s="249">
        <v>11</v>
      </c>
      <c r="B31" s="98" t="s">
        <v>23</v>
      </c>
      <c r="C31" s="385">
        <f t="shared" ref="C31:P31" si="12">C59+C87+C116+C144</f>
        <v>274</v>
      </c>
      <c r="D31" s="386">
        <f t="shared" si="12"/>
        <v>183</v>
      </c>
      <c r="E31" s="386" t="e">
        <f t="shared" si="12"/>
        <v>#REF!</v>
      </c>
      <c r="F31" s="386">
        <f t="shared" si="12"/>
        <v>52</v>
      </c>
      <c r="G31" s="386" t="e">
        <f t="shared" si="12"/>
        <v>#REF!</v>
      </c>
      <c r="H31" s="386" t="e">
        <f t="shared" si="12"/>
        <v>#REF!</v>
      </c>
      <c r="I31" s="386">
        <f t="shared" si="12"/>
        <v>15</v>
      </c>
      <c r="J31" s="386" t="e">
        <f t="shared" si="12"/>
        <v>#REF!</v>
      </c>
      <c r="K31" s="386" t="e">
        <f t="shared" si="12"/>
        <v>#REF!</v>
      </c>
      <c r="L31" s="386">
        <f t="shared" si="12"/>
        <v>2</v>
      </c>
      <c r="M31" s="386">
        <f t="shared" si="12"/>
        <v>5</v>
      </c>
      <c r="N31" s="386" t="e">
        <f t="shared" si="12"/>
        <v>#REF!</v>
      </c>
      <c r="O31" s="386" t="e">
        <f t="shared" si="12"/>
        <v>#REF!</v>
      </c>
      <c r="P31" s="387">
        <f t="shared" si="12"/>
        <v>17</v>
      </c>
      <c r="Q31" s="149" t="e">
        <v>#REF!</v>
      </c>
      <c r="R31" s="150" t="e">
        <v>#REF!</v>
      </c>
      <c r="W31" s="97">
        <v>11</v>
      </c>
      <c r="X31" s="98" t="s">
        <v>23</v>
      </c>
      <c r="Y31" s="211">
        <v>439</v>
      </c>
      <c r="Z31" s="286">
        <v>350</v>
      </c>
      <c r="AA31" s="296" t="e">
        <v>#REF!</v>
      </c>
      <c r="AB31" s="211">
        <v>55</v>
      </c>
      <c r="AC31" s="294"/>
      <c r="AD31" s="286">
        <v>17945</v>
      </c>
      <c r="AE31" s="211">
        <v>17</v>
      </c>
      <c r="AF31" s="294"/>
      <c r="AG31" s="286">
        <v>5057</v>
      </c>
      <c r="AH31" s="211">
        <v>11</v>
      </c>
      <c r="AI31" s="286">
        <v>1794</v>
      </c>
      <c r="AJ31" s="211">
        <v>14</v>
      </c>
      <c r="AK31" s="294"/>
      <c r="AL31" s="286">
        <v>1732</v>
      </c>
      <c r="AM31" s="211">
        <v>27</v>
      </c>
      <c r="AN31" s="294"/>
      <c r="AO31" s="286">
        <v>6859</v>
      </c>
      <c r="AQ31" s="145">
        <f t="shared" si="2"/>
        <v>474</v>
      </c>
      <c r="AR31" s="132">
        <f t="shared" si="3"/>
        <v>-35</v>
      </c>
    </row>
    <row r="32" spans="1:44" ht="15" thickBot="1" x14ac:dyDescent="0.25">
      <c r="A32" s="249">
        <v>12</v>
      </c>
      <c r="B32" s="98" t="s">
        <v>24</v>
      </c>
      <c r="C32" s="385">
        <f t="shared" ref="C32:P32" si="13">C60+C88+C117+C145</f>
        <v>304</v>
      </c>
      <c r="D32" s="386">
        <f t="shared" si="13"/>
        <v>171</v>
      </c>
      <c r="E32" s="386" t="e">
        <f t="shared" si="13"/>
        <v>#REF!</v>
      </c>
      <c r="F32" s="386">
        <f t="shared" si="13"/>
        <v>64</v>
      </c>
      <c r="G32" s="386" t="e">
        <f t="shared" si="13"/>
        <v>#REF!</v>
      </c>
      <c r="H32" s="386" t="e">
        <f t="shared" si="13"/>
        <v>#REF!</v>
      </c>
      <c r="I32" s="386">
        <f t="shared" si="13"/>
        <v>14</v>
      </c>
      <c r="J32" s="386" t="e">
        <f t="shared" si="13"/>
        <v>#REF!</v>
      </c>
      <c r="K32" s="386" t="e">
        <f t="shared" si="13"/>
        <v>#REF!</v>
      </c>
      <c r="L32" s="386">
        <f t="shared" si="13"/>
        <v>4</v>
      </c>
      <c r="M32" s="386">
        <f t="shared" si="13"/>
        <v>16</v>
      </c>
      <c r="N32" s="386" t="e">
        <f t="shared" si="13"/>
        <v>#REF!</v>
      </c>
      <c r="O32" s="386" t="e">
        <f t="shared" si="13"/>
        <v>#REF!</v>
      </c>
      <c r="P32" s="387">
        <f t="shared" si="13"/>
        <v>35</v>
      </c>
      <c r="Q32" s="149" t="e">
        <v>#REF!</v>
      </c>
      <c r="R32" s="150" t="e">
        <v>#REF!</v>
      </c>
      <c r="W32" s="97">
        <v>12</v>
      </c>
      <c r="X32" s="98" t="s">
        <v>24</v>
      </c>
      <c r="Y32" s="211">
        <v>542</v>
      </c>
      <c r="Z32" s="286">
        <v>392</v>
      </c>
      <c r="AA32" s="296" t="e">
        <v>#REF!</v>
      </c>
      <c r="AB32" s="211">
        <v>75</v>
      </c>
      <c r="AC32" s="294"/>
      <c r="AD32" s="286">
        <v>23278</v>
      </c>
      <c r="AE32" s="211">
        <v>20</v>
      </c>
      <c r="AF32" s="294"/>
      <c r="AG32" s="286">
        <v>5759</v>
      </c>
      <c r="AH32" s="211">
        <v>17</v>
      </c>
      <c r="AI32" s="286">
        <v>1962</v>
      </c>
      <c r="AJ32" s="211">
        <v>39</v>
      </c>
      <c r="AK32" s="294"/>
      <c r="AL32" s="286">
        <v>7283</v>
      </c>
      <c r="AM32" s="211">
        <v>41</v>
      </c>
      <c r="AN32" s="294"/>
      <c r="AO32" s="286">
        <v>11476</v>
      </c>
      <c r="AQ32" s="145">
        <f t="shared" si="2"/>
        <v>584</v>
      </c>
      <c r="AR32" s="132">
        <f t="shared" si="3"/>
        <v>-42</v>
      </c>
    </row>
    <row r="33" spans="1:52" ht="15" thickBot="1" x14ac:dyDescent="0.25">
      <c r="A33" s="249">
        <v>13</v>
      </c>
      <c r="B33" s="98" t="s">
        <v>25</v>
      </c>
      <c r="C33" s="385">
        <f t="shared" ref="C33:P33" si="14">C61+C89+C118+C146</f>
        <v>277</v>
      </c>
      <c r="D33" s="386">
        <f t="shared" si="14"/>
        <v>136</v>
      </c>
      <c r="E33" s="386" t="e">
        <f t="shared" si="14"/>
        <v>#REF!</v>
      </c>
      <c r="F33" s="386">
        <f t="shared" si="14"/>
        <v>75</v>
      </c>
      <c r="G33" s="386" t="e">
        <f t="shared" si="14"/>
        <v>#REF!</v>
      </c>
      <c r="H33" s="386" t="e">
        <f t="shared" si="14"/>
        <v>#REF!</v>
      </c>
      <c r="I33" s="386">
        <f t="shared" si="14"/>
        <v>9</v>
      </c>
      <c r="J33" s="386" t="e">
        <f t="shared" si="14"/>
        <v>#REF!</v>
      </c>
      <c r="K33" s="386" t="e">
        <f t="shared" si="14"/>
        <v>#REF!</v>
      </c>
      <c r="L33" s="386">
        <f t="shared" si="14"/>
        <v>3</v>
      </c>
      <c r="M33" s="386">
        <f t="shared" si="14"/>
        <v>7</v>
      </c>
      <c r="N33" s="386" t="e">
        <f t="shared" si="14"/>
        <v>#REF!</v>
      </c>
      <c r="O33" s="386" t="e">
        <f t="shared" si="14"/>
        <v>#REF!</v>
      </c>
      <c r="P33" s="387">
        <f t="shared" si="14"/>
        <v>47</v>
      </c>
      <c r="Q33" s="149" t="e">
        <v>#REF!</v>
      </c>
      <c r="R33" s="150" t="e">
        <v>#REF!</v>
      </c>
      <c r="W33" s="97">
        <v>13</v>
      </c>
      <c r="X33" s="98" t="s">
        <v>25</v>
      </c>
      <c r="Y33" s="211">
        <v>391</v>
      </c>
      <c r="Z33" s="286">
        <v>250</v>
      </c>
      <c r="AA33" s="296" t="e">
        <v>#REF!</v>
      </c>
      <c r="AB33" s="211">
        <v>81</v>
      </c>
      <c r="AC33" s="294"/>
      <c r="AD33" s="286">
        <v>27156</v>
      </c>
      <c r="AE33" s="211">
        <v>10</v>
      </c>
      <c r="AF33" s="294"/>
      <c r="AG33" s="286">
        <v>3092</v>
      </c>
      <c r="AH33" s="211">
        <v>12</v>
      </c>
      <c r="AI33" s="286">
        <v>1878</v>
      </c>
      <c r="AJ33" s="211">
        <v>13</v>
      </c>
      <c r="AK33" s="294"/>
      <c r="AL33" s="286">
        <v>1982</v>
      </c>
      <c r="AM33" s="211">
        <v>57</v>
      </c>
      <c r="AN33" s="294"/>
      <c r="AO33" s="286">
        <v>17924</v>
      </c>
      <c r="AQ33" s="145">
        <f t="shared" si="2"/>
        <v>423</v>
      </c>
      <c r="AR33" s="132">
        <f t="shared" si="3"/>
        <v>-32</v>
      </c>
    </row>
    <row r="34" spans="1:52" ht="15" thickBot="1" x14ac:dyDescent="0.25">
      <c r="A34" s="249">
        <v>14</v>
      </c>
      <c r="B34" s="98" t="s">
        <v>26</v>
      </c>
      <c r="C34" s="385">
        <f t="shared" ref="C34:P34" si="15">C62+C90+C119+C147</f>
        <v>120</v>
      </c>
      <c r="D34" s="386">
        <f t="shared" si="15"/>
        <v>61</v>
      </c>
      <c r="E34" s="386" t="e">
        <f t="shared" si="15"/>
        <v>#REF!</v>
      </c>
      <c r="F34" s="386">
        <f t="shared" si="15"/>
        <v>29</v>
      </c>
      <c r="G34" s="386" t="e">
        <f t="shared" si="15"/>
        <v>#REF!</v>
      </c>
      <c r="H34" s="386" t="e">
        <f t="shared" si="15"/>
        <v>#REF!</v>
      </c>
      <c r="I34" s="386">
        <f t="shared" si="15"/>
        <v>13</v>
      </c>
      <c r="J34" s="386" t="e">
        <f t="shared" si="15"/>
        <v>#REF!</v>
      </c>
      <c r="K34" s="386" t="e">
        <f t="shared" si="15"/>
        <v>#REF!</v>
      </c>
      <c r="L34" s="386">
        <f t="shared" si="15"/>
        <v>2</v>
      </c>
      <c r="M34" s="386">
        <f t="shared" si="15"/>
        <v>3</v>
      </c>
      <c r="N34" s="386" t="e">
        <f t="shared" si="15"/>
        <v>#REF!</v>
      </c>
      <c r="O34" s="386" t="e">
        <f t="shared" si="15"/>
        <v>#REF!</v>
      </c>
      <c r="P34" s="387">
        <f t="shared" si="15"/>
        <v>12</v>
      </c>
      <c r="Q34" s="149" t="e">
        <v>#REF!</v>
      </c>
      <c r="R34" s="150" t="e">
        <v>#REF!</v>
      </c>
      <c r="W34" s="97">
        <v>14</v>
      </c>
      <c r="X34" s="98" t="s">
        <v>26</v>
      </c>
      <c r="Y34" s="211">
        <v>238</v>
      </c>
      <c r="Z34" s="286">
        <v>169</v>
      </c>
      <c r="AA34" s="296" t="e">
        <v>#REF!</v>
      </c>
      <c r="AB34" s="211">
        <v>38</v>
      </c>
      <c r="AC34" s="294"/>
      <c r="AD34" s="286">
        <v>11830</v>
      </c>
      <c r="AE34" s="211">
        <v>15</v>
      </c>
      <c r="AF34" s="294"/>
      <c r="AG34" s="286">
        <v>5239</v>
      </c>
      <c r="AH34" s="211">
        <v>7</v>
      </c>
      <c r="AI34" s="286">
        <v>685</v>
      </c>
      <c r="AJ34" s="211">
        <v>8</v>
      </c>
      <c r="AK34" s="294"/>
      <c r="AL34" s="286">
        <v>1752</v>
      </c>
      <c r="AM34" s="211">
        <v>20</v>
      </c>
      <c r="AN34" s="294"/>
      <c r="AO34" s="286">
        <v>4839</v>
      </c>
      <c r="AQ34" s="145">
        <f t="shared" si="2"/>
        <v>257</v>
      </c>
      <c r="AR34" s="132">
        <f t="shared" si="3"/>
        <v>-19</v>
      </c>
    </row>
    <row r="35" spans="1:52" ht="13.9" customHeight="1" thickBot="1" x14ac:dyDescent="0.25">
      <c r="A35" s="250">
        <v>15</v>
      </c>
      <c r="B35" s="102" t="s">
        <v>27</v>
      </c>
      <c r="C35" s="388">
        <f t="shared" ref="C35:P35" si="16">C63+C91+C120+C148</f>
        <v>492</v>
      </c>
      <c r="D35" s="389">
        <f t="shared" si="16"/>
        <v>337</v>
      </c>
      <c r="E35" s="389" t="e">
        <f t="shared" si="16"/>
        <v>#REF!</v>
      </c>
      <c r="F35" s="389">
        <f t="shared" si="16"/>
        <v>80</v>
      </c>
      <c r="G35" s="389" t="e">
        <f t="shared" si="16"/>
        <v>#REF!</v>
      </c>
      <c r="H35" s="389" t="e">
        <f t="shared" si="16"/>
        <v>#REF!</v>
      </c>
      <c r="I35" s="389">
        <f t="shared" si="16"/>
        <v>10</v>
      </c>
      <c r="J35" s="389" t="e">
        <f t="shared" si="16"/>
        <v>#REF!</v>
      </c>
      <c r="K35" s="389" t="e">
        <f t="shared" si="16"/>
        <v>#REF!</v>
      </c>
      <c r="L35" s="389">
        <f t="shared" si="16"/>
        <v>6</v>
      </c>
      <c r="M35" s="389">
        <f t="shared" si="16"/>
        <v>19</v>
      </c>
      <c r="N35" s="389" t="e">
        <f t="shared" si="16"/>
        <v>#REF!</v>
      </c>
      <c r="O35" s="389" t="e">
        <f t="shared" si="16"/>
        <v>#REF!</v>
      </c>
      <c r="P35" s="390">
        <f t="shared" si="16"/>
        <v>40</v>
      </c>
      <c r="Q35" s="152" t="e">
        <v>#REF!</v>
      </c>
      <c r="R35" s="153" t="e">
        <v>#REF!</v>
      </c>
      <c r="W35" s="101">
        <v>15</v>
      </c>
      <c r="X35" s="102" t="s">
        <v>27</v>
      </c>
      <c r="Y35" s="231">
        <v>723</v>
      </c>
      <c r="Z35" s="287">
        <v>569</v>
      </c>
      <c r="AA35" s="327" t="e">
        <v>#REF!</v>
      </c>
      <c r="AB35" s="231">
        <v>99</v>
      </c>
      <c r="AC35" s="326"/>
      <c r="AD35" s="287">
        <v>30197</v>
      </c>
      <c r="AE35" s="231">
        <v>15</v>
      </c>
      <c r="AF35" s="326"/>
      <c r="AG35" s="287">
        <v>4519</v>
      </c>
      <c r="AH35" s="231">
        <v>32</v>
      </c>
      <c r="AI35" s="287">
        <v>3303</v>
      </c>
      <c r="AJ35" s="231">
        <v>38</v>
      </c>
      <c r="AK35" s="326"/>
      <c r="AL35" s="287">
        <v>6211</v>
      </c>
      <c r="AM35" s="231">
        <v>49</v>
      </c>
      <c r="AN35" s="326"/>
      <c r="AO35" s="287">
        <v>12494</v>
      </c>
      <c r="AQ35" s="145">
        <f t="shared" si="2"/>
        <v>802</v>
      </c>
      <c r="AR35" s="132">
        <f t="shared" si="3"/>
        <v>-79</v>
      </c>
      <c r="AT35" s="132" t="s">
        <v>37</v>
      </c>
    </row>
    <row r="36" spans="1:52" s="106" customFormat="1" ht="15.75" thickBot="1" x14ac:dyDescent="0.3">
      <c r="A36" s="205"/>
      <c r="B36" s="236" t="s">
        <v>28</v>
      </c>
      <c r="C36" s="206">
        <f>SUM(C21:C35)</f>
        <v>3398</v>
      </c>
      <c r="D36" s="206">
        <f t="shared" ref="D36:P36" si="17">SUM(D21:D35)</f>
        <v>2114</v>
      </c>
      <c r="E36" s="206" t="e">
        <f t="shared" si="17"/>
        <v>#REF!</v>
      </c>
      <c r="F36" s="206">
        <f t="shared" si="17"/>
        <v>736</v>
      </c>
      <c r="G36" s="206" t="e">
        <f t="shared" si="17"/>
        <v>#REF!</v>
      </c>
      <c r="H36" s="206" t="e">
        <f t="shared" si="17"/>
        <v>#REF!</v>
      </c>
      <c r="I36" s="206">
        <f t="shared" si="17"/>
        <v>102</v>
      </c>
      <c r="J36" s="206" t="e">
        <f t="shared" si="17"/>
        <v>#REF!</v>
      </c>
      <c r="K36" s="206" t="e">
        <f t="shared" si="17"/>
        <v>#REF!</v>
      </c>
      <c r="L36" s="206">
        <f t="shared" si="17"/>
        <v>44</v>
      </c>
      <c r="M36" s="206">
        <f t="shared" si="17"/>
        <v>100</v>
      </c>
      <c r="N36" s="206" t="e">
        <f t="shared" si="17"/>
        <v>#REF!</v>
      </c>
      <c r="O36" s="206" t="e">
        <f t="shared" si="17"/>
        <v>#REF!</v>
      </c>
      <c r="P36" s="216">
        <f t="shared" si="17"/>
        <v>306</v>
      </c>
      <c r="Q36" s="107" t="e">
        <v>#REF!</v>
      </c>
      <c r="R36" s="154" t="e">
        <v>#REF!</v>
      </c>
      <c r="S36" s="155"/>
      <c r="T36" s="155"/>
      <c r="U36" s="155"/>
      <c r="W36" s="205"/>
      <c r="X36" s="217" t="s">
        <v>28</v>
      </c>
      <c r="Y36" s="461">
        <f>SUM(Y21:Y35)</f>
        <v>5326</v>
      </c>
      <c r="Z36" s="324">
        <f t="shared" ref="Z36:AO36" si="18">SUM(Z21:Z35)</f>
        <v>3979</v>
      </c>
      <c r="AA36" s="466" t="e">
        <f t="shared" si="18"/>
        <v>#REF!</v>
      </c>
      <c r="AB36" s="461">
        <f t="shared" si="18"/>
        <v>869</v>
      </c>
      <c r="AC36" s="325">
        <f t="shared" si="18"/>
        <v>0</v>
      </c>
      <c r="AD36" s="324">
        <f t="shared" si="18"/>
        <v>278993</v>
      </c>
      <c r="AE36" s="461">
        <f t="shared" si="18"/>
        <v>124</v>
      </c>
      <c r="AF36" s="325">
        <f t="shared" si="18"/>
        <v>0</v>
      </c>
      <c r="AG36" s="324">
        <f t="shared" si="18"/>
        <v>39338</v>
      </c>
      <c r="AH36" s="461">
        <f t="shared" si="18"/>
        <v>198</v>
      </c>
      <c r="AI36" s="324">
        <f t="shared" si="18"/>
        <v>22199</v>
      </c>
      <c r="AJ36" s="461">
        <f t="shared" si="18"/>
        <v>211</v>
      </c>
      <c r="AK36" s="325">
        <f t="shared" si="18"/>
        <v>0</v>
      </c>
      <c r="AL36" s="324">
        <f t="shared" si="18"/>
        <v>33505</v>
      </c>
      <c r="AM36" s="461">
        <f t="shared" si="18"/>
        <v>400</v>
      </c>
      <c r="AN36" s="325">
        <f t="shared" si="18"/>
        <v>0</v>
      </c>
      <c r="AO36" s="324">
        <f t="shared" si="18"/>
        <v>112397</v>
      </c>
      <c r="AQ36" s="226">
        <f>SUM(AQ21:AQ35)</f>
        <v>5781</v>
      </c>
      <c r="AR36" s="106">
        <f>SUM(AR21:AR35)</f>
        <v>-455</v>
      </c>
    </row>
    <row r="37" spans="1:52" ht="15" thickBot="1" x14ac:dyDescent="0.25">
      <c r="A37" s="200"/>
      <c r="B37" s="293" t="s">
        <v>29</v>
      </c>
      <c r="C37" s="294">
        <v>3566</v>
      </c>
      <c r="D37" s="294">
        <v>2310</v>
      </c>
      <c r="E37" s="294" t="e">
        <v>#REF!</v>
      </c>
      <c r="F37" s="294">
        <v>767</v>
      </c>
      <c r="G37" s="294" t="e">
        <v>#REF!</v>
      </c>
      <c r="H37" s="294" t="e">
        <v>#REF!</v>
      </c>
      <c r="I37" s="294">
        <v>108</v>
      </c>
      <c r="J37" s="294" t="e">
        <v>#REF!</v>
      </c>
      <c r="K37" s="294" t="e">
        <v>#REF!</v>
      </c>
      <c r="L37" s="294">
        <v>61</v>
      </c>
      <c r="M37" s="294">
        <v>100</v>
      </c>
      <c r="N37" s="294" t="e">
        <v>#REF!</v>
      </c>
      <c r="O37" s="294" t="e">
        <v>#REF!</v>
      </c>
      <c r="P37" s="286">
        <v>316</v>
      </c>
      <c r="Q37" s="214" t="e">
        <v>#REF!</v>
      </c>
      <c r="R37" s="156" t="e">
        <v>#REF!</v>
      </c>
      <c r="W37" s="200"/>
      <c r="X37" s="295" t="s">
        <v>29</v>
      </c>
      <c r="Y37" s="211">
        <v>4507</v>
      </c>
      <c r="Z37" s="286">
        <v>4266</v>
      </c>
      <c r="AA37" s="296" t="e">
        <v>#REF!</v>
      </c>
      <c r="AB37" s="211">
        <v>895</v>
      </c>
      <c r="AC37" s="294">
        <v>0</v>
      </c>
      <c r="AD37" s="286">
        <v>287865</v>
      </c>
      <c r="AE37" s="211">
        <v>127</v>
      </c>
      <c r="AF37" s="294">
        <v>0</v>
      </c>
      <c r="AG37" s="286">
        <v>39820</v>
      </c>
      <c r="AH37" s="211">
        <v>165</v>
      </c>
      <c r="AI37" s="286">
        <v>21209</v>
      </c>
      <c r="AJ37" s="211">
        <v>228</v>
      </c>
      <c r="AK37" s="294">
        <v>0</v>
      </c>
      <c r="AL37" s="286">
        <v>38934</v>
      </c>
      <c r="AM37" s="211">
        <v>433</v>
      </c>
      <c r="AN37" s="294">
        <v>0</v>
      </c>
      <c r="AO37" s="286">
        <v>117489</v>
      </c>
      <c r="AQ37" s="297">
        <v>6114</v>
      </c>
    </row>
    <row r="38" spans="1:52" ht="15" thickBot="1" x14ac:dyDescent="0.25">
      <c r="A38" s="200"/>
      <c r="B38" s="293" t="s">
        <v>30</v>
      </c>
      <c r="C38" s="294">
        <v>3709</v>
      </c>
      <c r="D38" s="294">
        <v>2337</v>
      </c>
      <c r="E38" s="294" t="e">
        <v>#REF!</v>
      </c>
      <c r="F38" s="294">
        <v>781</v>
      </c>
      <c r="G38" s="294" t="e">
        <v>#REF!</v>
      </c>
      <c r="H38" s="294" t="e">
        <v>#REF!</v>
      </c>
      <c r="I38" s="294">
        <v>102</v>
      </c>
      <c r="J38" s="294" t="e">
        <v>#REF!</v>
      </c>
      <c r="K38" s="294" t="e">
        <v>#REF!</v>
      </c>
      <c r="L38" s="294">
        <v>65</v>
      </c>
      <c r="M38" s="294">
        <v>110</v>
      </c>
      <c r="N38" s="294" t="e">
        <v>#REF!</v>
      </c>
      <c r="O38" s="294" t="e">
        <v>#REF!</v>
      </c>
      <c r="P38" s="286">
        <v>312</v>
      </c>
      <c r="Q38" s="214" t="e">
        <v>#REF!</v>
      </c>
      <c r="R38" s="156" t="e">
        <v>#REF!</v>
      </c>
      <c r="W38" s="200"/>
      <c r="X38" s="295" t="s">
        <v>30</v>
      </c>
      <c r="Y38" s="211">
        <v>5811</v>
      </c>
      <c r="Z38" s="286">
        <v>4384</v>
      </c>
      <c r="AA38" s="296" t="e">
        <v>#REF!</v>
      </c>
      <c r="AB38" s="211">
        <v>909</v>
      </c>
      <c r="AC38" s="294">
        <v>0</v>
      </c>
      <c r="AD38" s="286">
        <v>287505</v>
      </c>
      <c r="AE38" s="211">
        <v>136</v>
      </c>
      <c r="AF38" s="294">
        <v>0</v>
      </c>
      <c r="AG38" s="286">
        <v>39891</v>
      </c>
      <c r="AH38" s="211">
        <v>185</v>
      </c>
      <c r="AI38" s="286">
        <v>23248</v>
      </c>
      <c r="AJ38" s="211">
        <v>227</v>
      </c>
      <c r="AK38" s="294">
        <v>0</v>
      </c>
      <c r="AL38" s="286">
        <v>40861</v>
      </c>
      <c r="AM38" s="211">
        <v>406</v>
      </c>
      <c r="AN38" s="294">
        <v>0</v>
      </c>
      <c r="AO38" s="286">
        <v>108970</v>
      </c>
      <c r="AQ38" s="297">
        <v>6247</v>
      </c>
    </row>
    <row r="39" spans="1:52" ht="15" thickBot="1" x14ac:dyDescent="0.25">
      <c r="A39" s="200"/>
      <c r="B39" s="293" t="s">
        <v>31</v>
      </c>
      <c r="C39" s="294">
        <v>3922</v>
      </c>
      <c r="D39" s="294">
        <v>2544</v>
      </c>
      <c r="E39" s="294" t="e">
        <v>#REF!</v>
      </c>
      <c r="F39" s="294">
        <v>780</v>
      </c>
      <c r="G39" s="294" t="e">
        <v>#REF!</v>
      </c>
      <c r="H39" s="294" t="e">
        <v>#REF!</v>
      </c>
      <c r="I39" s="294">
        <v>107</v>
      </c>
      <c r="J39" s="294" t="e">
        <v>#REF!</v>
      </c>
      <c r="K39" s="294" t="e">
        <v>#REF!</v>
      </c>
      <c r="L39" s="294">
        <v>67</v>
      </c>
      <c r="M39" s="294">
        <v>109</v>
      </c>
      <c r="N39" s="294" t="e">
        <v>#REF!</v>
      </c>
      <c r="O39" s="294" t="e">
        <v>#REF!</v>
      </c>
      <c r="P39" s="286">
        <v>315</v>
      </c>
      <c r="Q39" s="214" t="e">
        <v>#REF!</v>
      </c>
      <c r="R39" s="156" t="e">
        <v>#REF!</v>
      </c>
      <c r="W39" s="200"/>
      <c r="X39" s="295" t="s">
        <v>31</v>
      </c>
      <c r="Y39" s="211">
        <v>5404</v>
      </c>
      <c r="Z39" s="286">
        <v>4503</v>
      </c>
      <c r="AA39" s="296" t="e">
        <v>#REF!</v>
      </c>
      <c r="AB39" s="211">
        <v>924</v>
      </c>
      <c r="AC39" s="294">
        <v>0</v>
      </c>
      <c r="AD39" s="286">
        <v>298377</v>
      </c>
      <c r="AE39" s="211">
        <v>126</v>
      </c>
      <c r="AF39" s="294">
        <v>0</v>
      </c>
      <c r="AG39" s="286">
        <v>38422</v>
      </c>
      <c r="AH39" s="211">
        <v>177</v>
      </c>
      <c r="AI39" s="286">
        <v>23902</v>
      </c>
      <c r="AJ39" s="211">
        <v>296</v>
      </c>
      <c r="AK39" s="294">
        <v>0</v>
      </c>
      <c r="AL39" s="286">
        <v>51501</v>
      </c>
      <c r="AM39" s="211">
        <v>411</v>
      </c>
      <c r="AN39" s="294">
        <v>0</v>
      </c>
      <c r="AO39" s="286">
        <v>111948</v>
      </c>
      <c r="AQ39" s="297">
        <v>6437</v>
      </c>
    </row>
    <row r="40" spans="1:52" ht="15" thickBot="1" x14ac:dyDescent="0.25">
      <c r="A40" s="200"/>
      <c r="B40" s="293" t="s">
        <v>32</v>
      </c>
      <c r="C40" s="294">
        <v>3964</v>
      </c>
      <c r="D40" s="294">
        <v>2533</v>
      </c>
      <c r="E40" s="294" t="e">
        <v>#REF!</v>
      </c>
      <c r="F40" s="294">
        <v>800</v>
      </c>
      <c r="G40" s="294" t="e">
        <v>#REF!</v>
      </c>
      <c r="H40" s="294" t="e">
        <v>#REF!</v>
      </c>
      <c r="I40" s="294">
        <v>91</v>
      </c>
      <c r="J40" s="294" t="e">
        <v>#REF!</v>
      </c>
      <c r="K40" s="294" t="e">
        <v>#REF!</v>
      </c>
      <c r="L40" s="294">
        <v>49</v>
      </c>
      <c r="M40" s="294">
        <v>175</v>
      </c>
      <c r="N40" s="294" t="e">
        <v>#REF!</v>
      </c>
      <c r="O40" s="294" t="e">
        <v>#REF!</v>
      </c>
      <c r="P40" s="286">
        <v>311</v>
      </c>
      <c r="Q40" s="214" t="e">
        <v>#REF!</v>
      </c>
      <c r="R40" s="156" t="e">
        <v>#REF!</v>
      </c>
      <c r="W40" s="200"/>
      <c r="X40" s="295" t="s">
        <v>32</v>
      </c>
      <c r="Y40" s="211">
        <v>5576</v>
      </c>
      <c r="Z40" s="286">
        <v>4491</v>
      </c>
      <c r="AA40" s="296" t="e">
        <v>#REF!</v>
      </c>
      <c r="AB40" s="211">
        <v>956</v>
      </c>
      <c r="AC40" s="294">
        <v>0</v>
      </c>
      <c r="AD40" s="286">
        <v>295656</v>
      </c>
      <c r="AE40" s="211">
        <v>110</v>
      </c>
      <c r="AF40" s="294">
        <v>0</v>
      </c>
      <c r="AG40" s="286">
        <v>34237</v>
      </c>
      <c r="AH40" s="211">
        <v>203</v>
      </c>
      <c r="AI40" s="286">
        <v>22343</v>
      </c>
      <c r="AJ40" s="211">
        <v>330</v>
      </c>
      <c r="AK40" s="294">
        <v>0</v>
      </c>
      <c r="AL40" s="286">
        <v>62687</v>
      </c>
      <c r="AM40" s="211">
        <v>414</v>
      </c>
      <c r="AN40" s="294">
        <v>0</v>
      </c>
      <c r="AO40" s="286">
        <v>106580</v>
      </c>
      <c r="AQ40" s="297">
        <v>6504</v>
      </c>
    </row>
    <row r="41" spans="1:52" ht="15" thickBot="1" x14ac:dyDescent="0.25">
      <c r="A41" s="200"/>
      <c r="B41" s="293" t="s">
        <v>33</v>
      </c>
      <c r="C41" s="294">
        <v>3923</v>
      </c>
      <c r="D41" s="294">
        <v>2517</v>
      </c>
      <c r="E41" s="294" t="e">
        <v>#REF!</v>
      </c>
      <c r="F41" s="294">
        <v>787</v>
      </c>
      <c r="G41" s="294" t="e">
        <v>#REF!</v>
      </c>
      <c r="H41" s="294" t="e">
        <v>#REF!</v>
      </c>
      <c r="I41" s="294">
        <v>91</v>
      </c>
      <c r="J41" s="294" t="e">
        <v>#REF!</v>
      </c>
      <c r="K41" s="294" t="e">
        <v>#REF!</v>
      </c>
      <c r="L41" s="294">
        <v>63</v>
      </c>
      <c r="M41" s="294">
        <v>171</v>
      </c>
      <c r="N41" s="294" t="e">
        <v>#REF!</v>
      </c>
      <c r="O41" s="294" t="e">
        <v>#REF!</v>
      </c>
      <c r="P41" s="286">
        <v>301</v>
      </c>
      <c r="Q41" s="214" t="e">
        <v>#REF!</v>
      </c>
      <c r="R41" s="156" t="e">
        <v>#REF!</v>
      </c>
      <c r="W41" s="200"/>
      <c r="X41" s="295" t="s">
        <v>33</v>
      </c>
      <c r="Y41" s="211">
        <v>5645</v>
      </c>
      <c r="Z41" s="286">
        <v>4135</v>
      </c>
      <c r="AA41" s="296" t="e">
        <v>#REF!</v>
      </c>
      <c r="AB41" s="211">
        <v>941</v>
      </c>
      <c r="AC41" s="294">
        <v>0</v>
      </c>
      <c r="AD41" s="286">
        <v>289856</v>
      </c>
      <c r="AE41" s="211">
        <v>174</v>
      </c>
      <c r="AF41" s="294">
        <v>0</v>
      </c>
      <c r="AG41" s="286">
        <v>31471</v>
      </c>
      <c r="AH41" s="211">
        <v>174</v>
      </c>
      <c r="AI41" s="286">
        <v>22323</v>
      </c>
      <c r="AJ41" s="211">
        <v>356</v>
      </c>
      <c r="AK41" s="294">
        <v>0</v>
      </c>
      <c r="AL41" s="286">
        <v>53515</v>
      </c>
      <c r="AM41" s="211">
        <v>337</v>
      </c>
      <c r="AN41" s="294">
        <v>0</v>
      </c>
      <c r="AO41" s="286">
        <v>85199</v>
      </c>
      <c r="AQ41" s="297">
        <v>6117</v>
      </c>
    </row>
    <row r="42" spans="1:52" ht="15" thickBot="1" x14ac:dyDescent="0.25">
      <c r="A42" s="200"/>
      <c r="B42" s="293" t="s">
        <v>34</v>
      </c>
      <c r="C42" s="294">
        <v>3735</v>
      </c>
      <c r="D42" s="294">
        <v>2408</v>
      </c>
      <c r="E42" s="294" t="e">
        <v>#REF!</v>
      </c>
      <c r="F42" s="294">
        <v>764</v>
      </c>
      <c r="G42" s="294" t="e">
        <v>#REF!</v>
      </c>
      <c r="H42" s="294" t="e">
        <v>#REF!</v>
      </c>
      <c r="I42" s="294">
        <v>88</v>
      </c>
      <c r="J42" s="294" t="e">
        <v>#REF!</v>
      </c>
      <c r="K42" s="294" t="e">
        <v>#REF!</v>
      </c>
      <c r="L42" s="294">
        <v>71</v>
      </c>
      <c r="M42" s="294">
        <v>139</v>
      </c>
      <c r="N42" s="294" t="e">
        <v>#REF!</v>
      </c>
      <c r="O42" s="294" t="e">
        <v>#REF!</v>
      </c>
      <c r="P42" s="286">
        <v>265</v>
      </c>
      <c r="Q42" s="214" t="e">
        <v>#REF!</v>
      </c>
      <c r="R42" s="156" t="e">
        <v>#REF!</v>
      </c>
      <c r="W42" s="200"/>
      <c r="X42" s="295" t="s">
        <v>34</v>
      </c>
      <c r="Y42" s="211">
        <v>5645</v>
      </c>
      <c r="Z42" s="286">
        <v>4135</v>
      </c>
      <c r="AA42" s="296" t="e">
        <v>#REF!</v>
      </c>
      <c r="AB42" s="211">
        <v>941</v>
      </c>
      <c r="AC42" s="294">
        <v>0</v>
      </c>
      <c r="AD42" s="286">
        <v>289856</v>
      </c>
      <c r="AE42" s="211">
        <v>174</v>
      </c>
      <c r="AF42" s="294">
        <v>0</v>
      </c>
      <c r="AG42" s="286">
        <v>31471</v>
      </c>
      <c r="AH42" s="211">
        <v>174</v>
      </c>
      <c r="AI42" s="286">
        <v>22323</v>
      </c>
      <c r="AJ42" s="211">
        <v>356</v>
      </c>
      <c r="AK42" s="294">
        <v>0</v>
      </c>
      <c r="AL42" s="286">
        <v>53515</v>
      </c>
      <c r="AM42" s="211">
        <v>337</v>
      </c>
      <c r="AN42" s="294">
        <v>0</v>
      </c>
      <c r="AO42" s="286">
        <v>85199</v>
      </c>
      <c r="AQ42" s="297">
        <v>5684</v>
      </c>
    </row>
    <row r="43" spans="1:52" s="106" customFormat="1" ht="15.75" thickBot="1" x14ac:dyDescent="0.3">
      <c r="A43" s="108"/>
      <c r="B43" s="235" t="s">
        <v>35</v>
      </c>
      <c r="C43" s="100">
        <v>3667</v>
      </c>
      <c r="D43" s="100">
        <v>2357</v>
      </c>
      <c r="E43" s="100" t="e">
        <v>#REF!</v>
      </c>
      <c r="F43" s="100">
        <v>797</v>
      </c>
      <c r="G43" s="100" t="e">
        <v>#REF!</v>
      </c>
      <c r="H43" s="100" t="e">
        <v>#REF!</v>
      </c>
      <c r="I43" s="100">
        <v>78</v>
      </c>
      <c r="J43" s="100" t="e">
        <v>#REF!</v>
      </c>
      <c r="K43" s="100" t="e">
        <v>#REF!</v>
      </c>
      <c r="L43" s="100">
        <v>48</v>
      </c>
      <c r="M43" s="100">
        <v>148</v>
      </c>
      <c r="N43" s="100" t="e">
        <v>#REF!</v>
      </c>
      <c r="O43" s="100" t="e">
        <v>#REF!</v>
      </c>
      <c r="P43" s="148">
        <v>239</v>
      </c>
      <c r="Q43" s="107"/>
      <c r="R43" s="154"/>
      <c r="S43" s="155"/>
      <c r="T43" s="155"/>
      <c r="U43" s="155"/>
      <c r="W43" s="108"/>
      <c r="X43" s="218" t="s">
        <v>35</v>
      </c>
      <c r="Y43" s="99">
        <v>5671</v>
      </c>
      <c r="Z43" s="148">
        <v>4146</v>
      </c>
      <c r="AA43" s="225" t="e">
        <v>#REF!</v>
      </c>
      <c r="AB43" s="99">
        <v>934</v>
      </c>
      <c r="AC43" s="100">
        <v>0</v>
      </c>
      <c r="AD43" s="148">
        <v>296336</v>
      </c>
      <c r="AE43" s="99">
        <v>96</v>
      </c>
      <c r="AF43" s="100">
        <v>0</v>
      </c>
      <c r="AG43" s="148">
        <v>31100</v>
      </c>
      <c r="AH43" s="99">
        <v>143</v>
      </c>
      <c r="AI43" s="148">
        <v>14641</v>
      </c>
      <c r="AJ43" s="99">
        <v>365</v>
      </c>
      <c r="AK43" s="100">
        <v>0</v>
      </c>
      <c r="AL43" s="148">
        <v>55807</v>
      </c>
      <c r="AM43" s="99">
        <v>360</v>
      </c>
      <c r="AN43" s="100">
        <v>0</v>
      </c>
      <c r="AO43" s="148">
        <v>84174</v>
      </c>
      <c r="AQ43" s="222"/>
    </row>
    <row r="44" spans="1:52" ht="15" thickBot="1" x14ac:dyDescent="0.25">
      <c r="A44" s="109"/>
      <c r="B44" s="237" t="s">
        <v>36</v>
      </c>
      <c r="C44" s="104">
        <v>3808</v>
      </c>
      <c r="D44" s="104">
        <v>2448</v>
      </c>
      <c r="E44" s="104" t="e">
        <v>#REF!</v>
      </c>
      <c r="F44" s="104">
        <v>766</v>
      </c>
      <c r="G44" s="104" t="e">
        <v>#REF!</v>
      </c>
      <c r="H44" s="104" t="e">
        <v>#REF!</v>
      </c>
      <c r="I44" s="104">
        <v>72</v>
      </c>
      <c r="J44" s="104" t="e">
        <v>#REF!</v>
      </c>
      <c r="K44" s="104" t="e">
        <v>#REF!</v>
      </c>
      <c r="L44" s="104">
        <v>37</v>
      </c>
      <c r="M44" s="104">
        <v>200</v>
      </c>
      <c r="N44" s="104" t="e">
        <v>#REF!</v>
      </c>
      <c r="O44" s="104" t="e">
        <v>#REF!</v>
      </c>
      <c r="P44" s="151">
        <v>260</v>
      </c>
      <c r="Q44" s="214" t="e">
        <v>#REF!</v>
      </c>
      <c r="R44" s="156" t="e">
        <v>#REF!</v>
      </c>
      <c r="W44" s="109"/>
      <c r="X44" s="219" t="s">
        <v>36</v>
      </c>
      <c r="Y44" s="103">
        <v>5769</v>
      </c>
      <c r="Z44" s="151">
        <v>4320</v>
      </c>
      <c r="AA44" s="238" t="e">
        <v>#REF!</v>
      </c>
      <c r="AB44" s="103">
        <v>916</v>
      </c>
      <c r="AC44" s="104">
        <v>0</v>
      </c>
      <c r="AD44" s="151">
        <v>272028</v>
      </c>
      <c r="AE44" s="103">
        <v>87</v>
      </c>
      <c r="AF44" s="104">
        <v>0</v>
      </c>
      <c r="AG44" s="151">
        <v>26323</v>
      </c>
      <c r="AH44" s="103">
        <v>99</v>
      </c>
      <c r="AI44" s="151">
        <v>10543</v>
      </c>
      <c r="AJ44" s="103">
        <v>406</v>
      </c>
      <c r="AK44" s="104">
        <v>0</v>
      </c>
      <c r="AL44" s="151">
        <v>61357</v>
      </c>
      <c r="AM44" s="103">
        <v>319</v>
      </c>
      <c r="AN44" s="104">
        <v>0</v>
      </c>
      <c r="AO44" s="151" t="s">
        <v>109</v>
      </c>
      <c r="AQ44" s="221"/>
    </row>
    <row r="45" spans="1:52" x14ac:dyDescent="0.2">
      <c r="A45" s="157" t="s">
        <v>110</v>
      </c>
      <c r="W45" s="134"/>
    </row>
    <row r="46" spans="1:52" x14ac:dyDescent="0.2">
      <c r="AP46" s="223"/>
    </row>
    <row r="47" spans="1:52" s="138" customFormat="1" ht="27" customHeight="1" thickBot="1" x14ac:dyDescent="0.3">
      <c r="A47" s="504" t="s">
        <v>111</v>
      </c>
      <c r="B47" s="504"/>
      <c r="C47" s="504"/>
      <c r="D47" s="504"/>
      <c r="E47" s="504"/>
      <c r="F47" s="504"/>
      <c r="G47" s="504"/>
      <c r="H47" s="504"/>
      <c r="I47" s="504"/>
      <c r="J47" s="504"/>
      <c r="K47" s="504"/>
      <c r="L47" s="504"/>
      <c r="M47" s="504"/>
      <c r="N47" s="504"/>
      <c r="O47" s="504"/>
      <c r="P47" s="504"/>
      <c r="T47" s="138" t="s">
        <v>37</v>
      </c>
      <c r="W47" s="133"/>
      <c r="X47" s="132"/>
      <c r="Y47" s="132"/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  <c r="AK47" s="132"/>
      <c r="AL47" s="132" t="s">
        <v>37</v>
      </c>
      <c r="AM47" s="132"/>
      <c r="AN47" s="132"/>
      <c r="AO47" s="132"/>
      <c r="AP47" s="132"/>
      <c r="AQ47" s="132"/>
      <c r="AR47" s="132"/>
      <c r="AS47" s="132"/>
      <c r="AT47" s="132"/>
      <c r="AU47" s="132"/>
      <c r="AV47" s="132"/>
      <c r="AW47" s="132"/>
      <c r="AX47" s="132"/>
      <c r="AY47" s="132"/>
      <c r="AZ47" s="132"/>
    </row>
    <row r="48" spans="1:52" s="138" customFormat="1" ht="98.25" customHeight="1" thickBot="1" x14ac:dyDescent="0.3">
      <c r="A48" s="239" t="s">
        <v>2</v>
      </c>
      <c r="B48" s="240" t="s">
        <v>3</v>
      </c>
      <c r="C48" s="241" t="str">
        <f>$C$20</f>
        <v>Barn med tiltak i barne-vernet i alt</v>
      </c>
      <c r="D48" s="242" t="str">
        <f>$D$20</f>
        <v>Av disse med tiltak som ikke er plasserings-tiltak</v>
      </c>
      <c r="E48" s="251" t="s">
        <v>94</v>
      </c>
      <c r="F48" s="141" t="str">
        <f>$F$20</f>
        <v>Antall barn i foster-hjem</v>
      </c>
      <c r="G48" s="245" t="s">
        <v>94</v>
      </c>
      <c r="H48" s="251" t="s">
        <v>96</v>
      </c>
      <c r="I48" s="141" t="str">
        <f>$I$20</f>
        <v>Antall barn i familie-hjem</v>
      </c>
      <c r="J48" s="245" t="s">
        <v>94</v>
      </c>
      <c r="K48" s="243" t="s">
        <v>98</v>
      </c>
      <c r="L48" s="246" t="str">
        <f>$L$20</f>
        <v>Antall barn i beredskaps-hjem</v>
      </c>
      <c r="M48" s="242" t="str">
        <f>$M$20</f>
        <v>Antall barn i inst-itusjon</v>
      </c>
      <c r="N48" s="244" t="s">
        <v>94</v>
      </c>
      <c r="O48" s="243" t="s">
        <v>101</v>
      </c>
      <c r="P48" s="247" t="str">
        <f>$P$20</f>
        <v>Antall barn i hybel o.a.</v>
      </c>
      <c r="Q48" s="142" t="s">
        <v>94</v>
      </c>
      <c r="R48" s="93" t="s">
        <v>103</v>
      </c>
      <c r="V48" s="138" t="s">
        <v>37</v>
      </c>
      <c r="W48" s="133"/>
      <c r="X48" s="132"/>
      <c r="Y48" s="132"/>
      <c r="Z48" s="132" t="s">
        <v>37</v>
      </c>
      <c r="AA48" s="132"/>
      <c r="AB48" s="132"/>
      <c r="AC48" s="132"/>
      <c r="AD48" s="132" t="s">
        <v>37</v>
      </c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32"/>
      <c r="AU48" s="132"/>
      <c r="AV48" s="132"/>
      <c r="AW48" s="132"/>
      <c r="AX48" s="132"/>
      <c r="AY48" s="132"/>
      <c r="AZ48" s="132"/>
    </row>
    <row r="49" spans="1:52" ht="15" customHeight="1" x14ac:dyDescent="0.2">
      <c r="A49" s="248">
        <v>1</v>
      </c>
      <c r="B49" s="95" t="s">
        <v>13</v>
      </c>
      <c r="C49" s="432">
        <v>42</v>
      </c>
      <c r="D49" s="467">
        <v>34</v>
      </c>
      <c r="E49" s="96"/>
      <c r="F49" s="467">
        <v>8</v>
      </c>
      <c r="G49" s="96"/>
      <c r="H49" s="96"/>
      <c r="I49" s="467">
        <v>0</v>
      </c>
      <c r="J49" s="96"/>
      <c r="K49" s="96"/>
      <c r="L49" s="467">
        <v>0</v>
      </c>
      <c r="M49" s="467">
        <v>0</v>
      </c>
      <c r="N49" s="96"/>
      <c r="O49" s="96"/>
      <c r="P49" s="433">
        <v>0</v>
      </c>
      <c r="Q49" s="146" t="e">
        <v>#REF!</v>
      </c>
      <c r="R49" s="147" t="e">
        <v>#REF!</v>
      </c>
    </row>
    <row r="50" spans="1:52" ht="12.75" customHeight="1" x14ac:dyDescent="0.2">
      <c r="A50" s="249">
        <v>2</v>
      </c>
      <c r="B50" s="98" t="s">
        <v>14</v>
      </c>
      <c r="C50" s="434">
        <v>51</v>
      </c>
      <c r="D50" s="439">
        <v>41</v>
      </c>
      <c r="E50" s="294"/>
      <c r="F50" s="439">
        <v>8</v>
      </c>
      <c r="G50" s="294"/>
      <c r="H50" s="294"/>
      <c r="I50" s="439">
        <v>1</v>
      </c>
      <c r="J50" s="294"/>
      <c r="K50" s="294"/>
      <c r="L50" s="439">
        <v>1</v>
      </c>
      <c r="M50" s="439">
        <v>0</v>
      </c>
      <c r="N50" s="294"/>
      <c r="O50" s="294"/>
      <c r="P50" s="435">
        <v>0</v>
      </c>
      <c r="Q50" s="149" t="e">
        <v>#REF!</v>
      </c>
      <c r="R50" s="150" t="e">
        <v>#REF!</v>
      </c>
      <c r="AO50" s="132" t="s">
        <v>37</v>
      </c>
    </row>
    <row r="51" spans="1:52" x14ac:dyDescent="0.2">
      <c r="A51" s="249">
        <v>3</v>
      </c>
      <c r="B51" s="98" t="s">
        <v>15</v>
      </c>
      <c r="C51" s="434">
        <v>35</v>
      </c>
      <c r="D51" s="439">
        <v>28</v>
      </c>
      <c r="E51" s="294"/>
      <c r="F51" s="439">
        <v>7</v>
      </c>
      <c r="G51" s="294"/>
      <c r="H51" s="294"/>
      <c r="I51" s="439">
        <v>0</v>
      </c>
      <c r="J51" s="294"/>
      <c r="K51" s="294"/>
      <c r="L51" s="439">
        <v>0</v>
      </c>
      <c r="M51" s="439">
        <v>0</v>
      </c>
      <c r="N51" s="294"/>
      <c r="O51" s="294"/>
      <c r="P51" s="435">
        <v>0</v>
      </c>
      <c r="Q51" s="149" t="e">
        <v>#REF!</v>
      </c>
      <c r="R51" s="150" t="e">
        <v>#REF!</v>
      </c>
    </row>
    <row r="52" spans="1:52" x14ac:dyDescent="0.2">
      <c r="A52" s="249">
        <v>4</v>
      </c>
      <c r="B52" s="98" t="s">
        <v>16</v>
      </c>
      <c r="C52" s="434">
        <v>13</v>
      </c>
      <c r="D52" s="439">
        <v>7</v>
      </c>
      <c r="E52" s="294"/>
      <c r="F52" s="439">
        <v>4</v>
      </c>
      <c r="G52" s="294"/>
      <c r="H52" s="294"/>
      <c r="I52" s="439">
        <v>0</v>
      </c>
      <c r="J52" s="294"/>
      <c r="K52" s="294"/>
      <c r="L52" s="439">
        <v>2</v>
      </c>
      <c r="M52" s="439">
        <v>0</v>
      </c>
      <c r="N52" s="294"/>
      <c r="O52" s="294"/>
      <c r="P52" s="435">
        <v>0</v>
      </c>
      <c r="Q52" s="149" t="e">
        <v>#REF!</v>
      </c>
      <c r="R52" s="150" t="e">
        <v>#REF!</v>
      </c>
    </row>
    <row r="53" spans="1:52" x14ac:dyDescent="0.2">
      <c r="A53" s="249">
        <v>5</v>
      </c>
      <c r="B53" s="98" t="s">
        <v>17</v>
      </c>
      <c r="C53" s="434">
        <v>20</v>
      </c>
      <c r="D53" s="439">
        <v>14</v>
      </c>
      <c r="E53" s="294"/>
      <c r="F53" s="439">
        <v>3</v>
      </c>
      <c r="G53" s="294"/>
      <c r="H53" s="294"/>
      <c r="I53" s="439">
        <v>0</v>
      </c>
      <c r="J53" s="294"/>
      <c r="K53" s="294"/>
      <c r="L53" s="439">
        <v>3</v>
      </c>
      <c r="M53" s="439">
        <v>0</v>
      </c>
      <c r="N53" s="294"/>
      <c r="O53" s="294"/>
      <c r="P53" s="435">
        <v>0</v>
      </c>
      <c r="Q53" s="149" t="e">
        <v>#REF!</v>
      </c>
      <c r="R53" s="150" t="e">
        <v>#REF!</v>
      </c>
    </row>
    <row r="54" spans="1:52" ht="20.25" customHeight="1" x14ac:dyDescent="0.2">
      <c r="A54" s="249">
        <v>6</v>
      </c>
      <c r="B54" s="98" t="s">
        <v>18</v>
      </c>
      <c r="C54" s="434">
        <v>23</v>
      </c>
      <c r="D54" s="439">
        <v>22</v>
      </c>
      <c r="E54" s="294"/>
      <c r="F54" s="439">
        <v>1</v>
      </c>
      <c r="G54" s="294"/>
      <c r="H54" s="294"/>
      <c r="I54" s="439">
        <v>0</v>
      </c>
      <c r="J54" s="294"/>
      <c r="K54" s="294"/>
      <c r="L54" s="439">
        <v>0</v>
      </c>
      <c r="M54" s="439">
        <v>0</v>
      </c>
      <c r="N54" s="294"/>
      <c r="O54" s="294"/>
      <c r="P54" s="435">
        <v>0</v>
      </c>
      <c r="Q54" s="149" t="e">
        <v>#REF!</v>
      </c>
      <c r="R54" s="150" t="e">
        <v>#REF!</v>
      </c>
    </row>
    <row r="55" spans="1:52" x14ac:dyDescent="0.2">
      <c r="A55" s="249">
        <v>7</v>
      </c>
      <c r="B55" s="98" t="s">
        <v>19</v>
      </c>
      <c r="C55" s="434">
        <v>21</v>
      </c>
      <c r="D55" s="439">
        <v>19</v>
      </c>
      <c r="E55" s="294"/>
      <c r="F55" s="439">
        <v>2</v>
      </c>
      <c r="G55" s="294"/>
      <c r="H55" s="294"/>
      <c r="I55" s="439">
        <v>0</v>
      </c>
      <c r="J55" s="294"/>
      <c r="K55" s="294"/>
      <c r="L55" s="439">
        <v>0</v>
      </c>
      <c r="M55" s="439">
        <v>0</v>
      </c>
      <c r="N55" s="294"/>
      <c r="O55" s="294"/>
      <c r="P55" s="435">
        <v>0</v>
      </c>
      <c r="Q55" s="149" t="e">
        <v>#REF!</v>
      </c>
      <c r="R55" s="150" t="e">
        <v>#REF!</v>
      </c>
    </row>
    <row r="56" spans="1:52" x14ac:dyDescent="0.2">
      <c r="A56" s="249">
        <v>8</v>
      </c>
      <c r="B56" s="98" t="s">
        <v>20</v>
      </c>
      <c r="C56" s="434">
        <v>15</v>
      </c>
      <c r="D56" s="439">
        <v>11</v>
      </c>
      <c r="E56" s="294"/>
      <c r="F56" s="439">
        <v>2</v>
      </c>
      <c r="G56" s="294"/>
      <c r="H56" s="294"/>
      <c r="I56" s="439">
        <v>1</v>
      </c>
      <c r="J56" s="294"/>
      <c r="K56" s="294"/>
      <c r="L56" s="439">
        <v>1</v>
      </c>
      <c r="M56" s="439">
        <v>0</v>
      </c>
      <c r="N56" s="294"/>
      <c r="O56" s="294"/>
      <c r="P56" s="435">
        <v>0</v>
      </c>
      <c r="Q56" s="149" t="e">
        <v>#REF!</v>
      </c>
      <c r="R56" s="150" t="e">
        <v>#REF!</v>
      </c>
    </row>
    <row r="57" spans="1:52" x14ac:dyDescent="0.2">
      <c r="A57" s="249">
        <v>9</v>
      </c>
      <c r="B57" s="98" t="s">
        <v>21</v>
      </c>
      <c r="C57" s="434">
        <v>34</v>
      </c>
      <c r="D57" s="439">
        <v>27</v>
      </c>
      <c r="E57" s="294"/>
      <c r="F57" s="439">
        <v>7</v>
      </c>
      <c r="G57" s="294"/>
      <c r="H57" s="294"/>
      <c r="I57" s="439">
        <v>0</v>
      </c>
      <c r="J57" s="294"/>
      <c r="K57" s="294"/>
      <c r="L57" s="439">
        <v>0</v>
      </c>
      <c r="M57" s="439">
        <v>0</v>
      </c>
      <c r="N57" s="294"/>
      <c r="O57" s="294"/>
      <c r="P57" s="435">
        <v>0</v>
      </c>
      <c r="Q57" s="149" t="e">
        <v>#REF!</v>
      </c>
      <c r="R57" s="150" t="e">
        <v>#REF!</v>
      </c>
    </row>
    <row r="58" spans="1:52" x14ac:dyDescent="0.2">
      <c r="A58" s="249">
        <v>10</v>
      </c>
      <c r="B58" s="98" t="s">
        <v>22</v>
      </c>
      <c r="C58" s="434">
        <v>38</v>
      </c>
      <c r="D58" s="439">
        <v>35</v>
      </c>
      <c r="E58" s="294"/>
      <c r="F58" s="439">
        <v>3</v>
      </c>
      <c r="G58" s="294"/>
      <c r="H58" s="294"/>
      <c r="I58" s="439">
        <v>0</v>
      </c>
      <c r="J58" s="294"/>
      <c r="K58" s="294"/>
      <c r="L58" s="439">
        <v>0</v>
      </c>
      <c r="M58" s="439">
        <v>0</v>
      </c>
      <c r="N58" s="294"/>
      <c r="O58" s="294"/>
      <c r="P58" s="435">
        <v>0</v>
      </c>
      <c r="Q58" s="149" t="e">
        <v>#REF!</v>
      </c>
      <c r="R58" s="150" t="e">
        <v>#REF!</v>
      </c>
    </row>
    <row r="59" spans="1:52" ht="20.25" customHeight="1" x14ac:dyDescent="0.2">
      <c r="A59" s="249">
        <v>11</v>
      </c>
      <c r="B59" s="98" t="s">
        <v>23</v>
      </c>
      <c r="C59" s="434">
        <v>41</v>
      </c>
      <c r="D59" s="439">
        <v>34</v>
      </c>
      <c r="E59" s="294"/>
      <c r="F59" s="439">
        <v>7</v>
      </c>
      <c r="G59" s="294"/>
      <c r="H59" s="294"/>
      <c r="I59" s="439">
        <v>0</v>
      </c>
      <c r="J59" s="294"/>
      <c r="K59" s="294"/>
      <c r="L59" s="439">
        <v>0</v>
      </c>
      <c r="M59" s="439">
        <v>0</v>
      </c>
      <c r="N59" s="294"/>
      <c r="O59" s="294"/>
      <c r="P59" s="435">
        <v>0</v>
      </c>
      <c r="Q59" s="149" t="e">
        <v>#REF!</v>
      </c>
      <c r="R59" s="150" t="e">
        <v>#REF!</v>
      </c>
    </row>
    <row r="60" spans="1:52" x14ac:dyDescent="0.2">
      <c r="A60" s="249">
        <v>12</v>
      </c>
      <c r="B60" s="98" t="s">
        <v>24</v>
      </c>
      <c r="C60" s="434">
        <v>40</v>
      </c>
      <c r="D60" s="439">
        <v>33</v>
      </c>
      <c r="E60" s="294"/>
      <c r="F60" s="439">
        <v>4</v>
      </c>
      <c r="G60" s="294"/>
      <c r="H60" s="294"/>
      <c r="I60" s="439">
        <v>0</v>
      </c>
      <c r="J60" s="294"/>
      <c r="K60" s="294"/>
      <c r="L60" s="439">
        <v>3</v>
      </c>
      <c r="M60" s="439">
        <v>0</v>
      </c>
      <c r="N60" s="294"/>
      <c r="O60" s="294"/>
      <c r="P60" s="435">
        <v>0</v>
      </c>
      <c r="Q60" s="149" t="e">
        <v>#REF!</v>
      </c>
      <c r="R60" s="150" t="e">
        <v>#REF!</v>
      </c>
    </row>
    <row r="61" spans="1:52" x14ac:dyDescent="0.2">
      <c r="A61" s="249">
        <v>13</v>
      </c>
      <c r="B61" s="98" t="s">
        <v>25</v>
      </c>
      <c r="C61" s="434">
        <v>44</v>
      </c>
      <c r="D61" s="439">
        <v>33</v>
      </c>
      <c r="E61" s="294"/>
      <c r="F61" s="439">
        <v>10</v>
      </c>
      <c r="G61" s="294"/>
      <c r="H61" s="294"/>
      <c r="I61" s="439">
        <v>0</v>
      </c>
      <c r="J61" s="294"/>
      <c r="K61" s="294"/>
      <c r="L61" s="439">
        <v>1</v>
      </c>
      <c r="M61" s="439">
        <v>0</v>
      </c>
      <c r="N61" s="294"/>
      <c r="O61" s="294"/>
      <c r="P61" s="435">
        <v>0</v>
      </c>
      <c r="Q61" s="149" t="e">
        <v>#REF!</v>
      </c>
      <c r="R61" s="150" t="e">
        <v>#REF!</v>
      </c>
      <c r="X61" s="132" t="s">
        <v>37</v>
      </c>
    </row>
    <row r="62" spans="1:52" x14ac:dyDescent="0.2">
      <c r="A62" s="249">
        <v>14</v>
      </c>
      <c r="B62" s="98" t="s">
        <v>26</v>
      </c>
      <c r="C62" s="434">
        <v>12</v>
      </c>
      <c r="D62" s="439">
        <v>7</v>
      </c>
      <c r="E62" s="294"/>
      <c r="F62" s="439">
        <v>2</v>
      </c>
      <c r="G62" s="294"/>
      <c r="H62" s="294"/>
      <c r="I62" s="439">
        <v>2</v>
      </c>
      <c r="J62" s="294"/>
      <c r="K62" s="294"/>
      <c r="L62" s="439">
        <v>1</v>
      </c>
      <c r="M62" s="439">
        <v>0</v>
      </c>
      <c r="N62" s="294"/>
      <c r="O62" s="294"/>
      <c r="P62" s="435">
        <v>0</v>
      </c>
      <c r="Q62" s="149" t="e">
        <v>#REF!</v>
      </c>
      <c r="R62" s="150" t="e">
        <v>#REF!</v>
      </c>
    </row>
    <row r="63" spans="1:52" ht="15.6" customHeight="1" thickBot="1" x14ac:dyDescent="0.25">
      <c r="A63" s="252">
        <v>15</v>
      </c>
      <c r="B63" s="253" t="s">
        <v>27</v>
      </c>
      <c r="C63" s="436">
        <v>52</v>
      </c>
      <c r="D63" s="468">
        <v>48</v>
      </c>
      <c r="E63" s="326"/>
      <c r="F63" s="468">
        <v>4</v>
      </c>
      <c r="G63" s="326"/>
      <c r="H63" s="326"/>
      <c r="I63" s="468">
        <v>0</v>
      </c>
      <c r="J63" s="326"/>
      <c r="K63" s="326"/>
      <c r="L63" s="468">
        <v>0</v>
      </c>
      <c r="M63" s="468">
        <v>0</v>
      </c>
      <c r="N63" s="326"/>
      <c r="O63" s="326"/>
      <c r="P63" s="437">
        <v>0</v>
      </c>
      <c r="Q63" s="152" t="e">
        <v>#REF!</v>
      </c>
      <c r="R63" s="153" t="e">
        <v>#REF!</v>
      </c>
      <c r="V63" s="132" t="s">
        <v>37</v>
      </c>
    </row>
    <row r="64" spans="1:52" s="106" customFormat="1" ht="15.75" thickBot="1" x14ac:dyDescent="0.3">
      <c r="A64" s="205"/>
      <c r="B64" s="236" t="s">
        <v>28</v>
      </c>
      <c r="C64" s="325">
        <f>SUM(C49:C63)</f>
        <v>481</v>
      </c>
      <c r="D64" s="325">
        <f t="shared" ref="D64:R64" si="19">SUM(D49:D63)</f>
        <v>393</v>
      </c>
      <c r="E64" s="325">
        <f t="shared" si="19"/>
        <v>0</v>
      </c>
      <c r="F64" s="325">
        <f t="shared" si="19"/>
        <v>72</v>
      </c>
      <c r="G64" s="325">
        <f t="shared" si="19"/>
        <v>0</v>
      </c>
      <c r="H64" s="325">
        <f t="shared" si="19"/>
        <v>0</v>
      </c>
      <c r="I64" s="325">
        <f t="shared" si="19"/>
        <v>4</v>
      </c>
      <c r="J64" s="325">
        <f t="shared" si="19"/>
        <v>0</v>
      </c>
      <c r="K64" s="325">
        <f t="shared" si="19"/>
        <v>0</v>
      </c>
      <c r="L64" s="325">
        <f t="shared" si="19"/>
        <v>12</v>
      </c>
      <c r="M64" s="325">
        <f t="shared" si="19"/>
        <v>0</v>
      </c>
      <c r="N64" s="325">
        <f t="shared" si="19"/>
        <v>0</v>
      </c>
      <c r="O64" s="325">
        <f t="shared" si="19"/>
        <v>0</v>
      </c>
      <c r="P64" s="324">
        <f t="shared" si="19"/>
        <v>0</v>
      </c>
      <c r="Q64" s="107" t="e">
        <f t="shared" si="19"/>
        <v>#REF!</v>
      </c>
      <c r="R64" s="154" t="e">
        <f t="shared" si="19"/>
        <v>#REF!</v>
      </c>
      <c r="S64" s="155"/>
      <c r="T64" s="155"/>
      <c r="U64" s="155"/>
      <c r="W64" s="133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32"/>
      <c r="AL64" s="132"/>
      <c r="AM64" s="132"/>
      <c r="AN64" s="132"/>
      <c r="AO64" s="132"/>
      <c r="AP64" s="132"/>
      <c r="AQ64" s="132"/>
      <c r="AR64" s="132"/>
      <c r="AS64" s="132"/>
      <c r="AT64" s="132"/>
      <c r="AU64" s="132"/>
      <c r="AV64" s="132"/>
      <c r="AW64" s="132"/>
      <c r="AX64" s="132"/>
      <c r="AY64" s="132"/>
      <c r="AZ64" s="132"/>
    </row>
    <row r="65" spans="1:52" ht="15" thickBot="1" x14ac:dyDescent="0.25">
      <c r="A65" s="200"/>
      <c r="B65" s="293" t="s">
        <v>29</v>
      </c>
      <c r="C65" s="294">
        <v>545</v>
      </c>
      <c r="D65" s="294">
        <v>452</v>
      </c>
      <c r="E65" s="294">
        <v>0</v>
      </c>
      <c r="F65" s="294">
        <v>87</v>
      </c>
      <c r="G65" s="294">
        <v>0</v>
      </c>
      <c r="H65" s="294">
        <v>0</v>
      </c>
      <c r="I65" s="294">
        <v>5</v>
      </c>
      <c r="J65" s="294">
        <v>0</v>
      </c>
      <c r="K65" s="294">
        <v>0</v>
      </c>
      <c r="L65" s="294">
        <v>17</v>
      </c>
      <c r="M65" s="294">
        <v>2</v>
      </c>
      <c r="N65" s="294">
        <v>0</v>
      </c>
      <c r="O65" s="294">
        <v>0</v>
      </c>
      <c r="P65" s="286">
        <v>0</v>
      </c>
      <c r="Q65" s="214" t="e">
        <v>#REF!</v>
      </c>
      <c r="R65" s="156" t="e">
        <v>#REF!</v>
      </c>
    </row>
    <row r="66" spans="1:52" ht="15" thickBot="1" x14ac:dyDescent="0.25">
      <c r="A66" s="200"/>
      <c r="B66" s="293" t="s">
        <v>30</v>
      </c>
      <c r="C66" s="294">
        <v>576</v>
      </c>
      <c r="D66" s="294">
        <v>446</v>
      </c>
      <c r="E66" s="294">
        <v>0</v>
      </c>
      <c r="F66" s="294">
        <v>102</v>
      </c>
      <c r="G66" s="294">
        <v>0</v>
      </c>
      <c r="H66" s="294">
        <v>0</v>
      </c>
      <c r="I66" s="294">
        <v>5</v>
      </c>
      <c r="J66" s="294">
        <v>0</v>
      </c>
      <c r="K66" s="294">
        <v>0</v>
      </c>
      <c r="L66" s="294">
        <v>21</v>
      </c>
      <c r="M66" s="294">
        <v>2</v>
      </c>
      <c r="N66" s="294">
        <v>0</v>
      </c>
      <c r="O66" s="294">
        <v>0</v>
      </c>
      <c r="P66" s="286">
        <v>0</v>
      </c>
      <c r="Q66" s="214" t="e">
        <v>#REF!</v>
      </c>
      <c r="R66" s="156" t="e">
        <v>#REF!</v>
      </c>
    </row>
    <row r="67" spans="1:52" ht="15" thickBot="1" x14ac:dyDescent="0.25">
      <c r="A67" s="200"/>
      <c r="B67" s="293" t="s">
        <v>31</v>
      </c>
      <c r="C67" s="294">
        <v>657</v>
      </c>
      <c r="D67" s="294">
        <v>521</v>
      </c>
      <c r="E67" s="294">
        <v>0</v>
      </c>
      <c r="F67" s="294">
        <v>108</v>
      </c>
      <c r="G67" s="294">
        <v>0</v>
      </c>
      <c r="H67" s="294">
        <v>0</v>
      </c>
      <c r="I67" s="294">
        <v>4</v>
      </c>
      <c r="J67" s="294">
        <v>0</v>
      </c>
      <c r="K67" s="294">
        <v>0</v>
      </c>
      <c r="L67" s="294">
        <v>23</v>
      </c>
      <c r="M67" s="294">
        <v>1</v>
      </c>
      <c r="N67" s="294">
        <v>0</v>
      </c>
      <c r="O67" s="294">
        <v>0</v>
      </c>
      <c r="P67" s="286">
        <v>0</v>
      </c>
      <c r="Q67" s="214" t="e">
        <v>#REF!</v>
      </c>
      <c r="R67" s="156" t="e">
        <v>#REF!</v>
      </c>
    </row>
    <row r="68" spans="1:52" ht="15" thickBot="1" x14ac:dyDescent="0.25">
      <c r="A68" s="200"/>
      <c r="B68" s="293" t="s">
        <v>32</v>
      </c>
      <c r="C68" s="294">
        <v>674</v>
      </c>
      <c r="D68" s="294">
        <v>544</v>
      </c>
      <c r="E68" s="294">
        <v>0</v>
      </c>
      <c r="F68" s="294">
        <v>114</v>
      </c>
      <c r="G68" s="294">
        <v>0</v>
      </c>
      <c r="H68" s="294">
        <v>0</v>
      </c>
      <c r="I68" s="294">
        <v>1</v>
      </c>
      <c r="J68" s="294">
        <v>0</v>
      </c>
      <c r="K68" s="294">
        <v>0</v>
      </c>
      <c r="L68" s="294">
        <v>9</v>
      </c>
      <c r="M68" s="294">
        <v>4</v>
      </c>
      <c r="N68" s="294">
        <v>0</v>
      </c>
      <c r="O68" s="294">
        <v>0</v>
      </c>
      <c r="P68" s="286">
        <v>0</v>
      </c>
      <c r="Q68" s="214" t="e">
        <v>#REF!</v>
      </c>
      <c r="R68" s="156" t="e">
        <v>#REF!</v>
      </c>
    </row>
    <row r="69" spans="1:52" ht="15" thickBot="1" x14ac:dyDescent="0.25">
      <c r="A69" s="200"/>
      <c r="B69" s="293" t="s">
        <v>33</v>
      </c>
      <c r="C69" s="294">
        <v>714</v>
      </c>
      <c r="D69" s="294">
        <v>574</v>
      </c>
      <c r="E69" s="294">
        <v>0</v>
      </c>
      <c r="F69" s="294">
        <v>116</v>
      </c>
      <c r="G69" s="294">
        <v>0</v>
      </c>
      <c r="H69" s="294">
        <v>0</v>
      </c>
      <c r="I69" s="294">
        <v>0</v>
      </c>
      <c r="J69" s="294">
        <v>0</v>
      </c>
      <c r="K69" s="294">
        <v>0</v>
      </c>
      <c r="L69" s="294">
        <v>21</v>
      </c>
      <c r="M69" s="294">
        <v>4</v>
      </c>
      <c r="N69" s="294">
        <v>0</v>
      </c>
      <c r="O69" s="294">
        <v>0</v>
      </c>
      <c r="P69" s="286">
        <v>0</v>
      </c>
      <c r="Q69" s="214" t="e">
        <v>#REF!</v>
      </c>
      <c r="R69" s="156" t="e">
        <v>#REF!</v>
      </c>
    </row>
    <row r="70" spans="1:52" ht="15" thickBot="1" x14ac:dyDescent="0.25">
      <c r="A70" s="200"/>
      <c r="B70" s="293" t="s">
        <v>34</v>
      </c>
      <c r="C70" s="294">
        <v>686</v>
      </c>
      <c r="D70" s="294">
        <v>538</v>
      </c>
      <c r="E70" s="294">
        <v>0</v>
      </c>
      <c r="F70" s="294">
        <v>115</v>
      </c>
      <c r="G70" s="294">
        <v>0</v>
      </c>
      <c r="H70" s="294">
        <v>0</v>
      </c>
      <c r="I70" s="294">
        <v>2</v>
      </c>
      <c r="J70" s="294">
        <v>0</v>
      </c>
      <c r="K70" s="294">
        <v>0</v>
      </c>
      <c r="L70" s="294">
        <v>29</v>
      </c>
      <c r="M70" s="294">
        <v>2</v>
      </c>
      <c r="N70" s="294">
        <v>0</v>
      </c>
      <c r="O70" s="294">
        <v>0</v>
      </c>
      <c r="P70" s="286">
        <v>0</v>
      </c>
      <c r="Q70" s="214" t="e">
        <v>#REF!</v>
      </c>
      <c r="R70" s="156" t="e">
        <v>#REF!</v>
      </c>
    </row>
    <row r="71" spans="1:52" ht="15" thickBot="1" x14ac:dyDescent="0.25">
      <c r="A71" s="108"/>
      <c r="B71" s="235" t="s">
        <v>35</v>
      </c>
      <c r="C71" s="100">
        <v>664</v>
      </c>
      <c r="D71" s="100">
        <v>520</v>
      </c>
      <c r="E71" s="100">
        <v>0</v>
      </c>
      <c r="F71" s="100">
        <v>128</v>
      </c>
      <c r="G71" s="100">
        <v>0</v>
      </c>
      <c r="H71" s="100">
        <v>0</v>
      </c>
      <c r="I71" s="100">
        <v>1</v>
      </c>
      <c r="J71" s="100">
        <v>0</v>
      </c>
      <c r="K71" s="100">
        <v>0</v>
      </c>
      <c r="L71" s="100">
        <v>13</v>
      </c>
      <c r="M71" s="100">
        <v>3</v>
      </c>
      <c r="N71" s="100">
        <v>0</v>
      </c>
      <c r="O71" s="100">
        <v>0</v>
      </c>
      <c r="P71" s="148">
        <v>0</v>
      </c>
      <c r="Q71" s="214" t="e">
        <v>#REF!</v>
      </c>
      <c r="R71" s="156" t="e">
        <v>#REF!</v>
      </c>
    </row>
    <row r="72" spans="1:52" ht="15" thickBot="1" x14ac:dyDescent="0.25">
      <c r="A72" s="109"/>
      <c r="B72" s="237" t="s">
        <v>36</v>
      </c>
      <c r="C72" s="104">
        <v>725</v>
      </c>
      <c r="D72" s="104">
        <v>587</v>
      </c>
      <c r="E72" s="104">
        <v>0</v>
      </c>
      <c r="F72" s="104">
        <v>107</v>
      </c>
      <c r="G72" s="104">
        <v>0</v>
      </c>
      <c r="H72" s="104">
        <v>0</v>
      </c>
      <c r="I72" s="104">
        <v>1</v>
      </c>
      <c r="J72" s="104">
        <v>0</v>
      </c>
      <c r="K72" s="104">
        <v>0</v>
      </c>
      <c r="L72" s="104">
        <v>17</v>
      </c>
      <c r="M72" s="104">
        <v>11</v>
      </c>
      <c r="N72" s="104">
        <v>0</v>
      </c>
      <c r="O72" s="104">
        <v>0</v>
      </c>
      <c r="P72" s="151">
        <v>0</v>
      </c>
      <c r="Q72" s="215" t="e">
        <v>#REF!</v>
      </c>
      <c r="R72" s="158" t="s">
        <v>112</v>
      </c>
    </row>
    <row r="75" spans="1:52" s="138" customFormat="1" ht="38.25" customHeight="1" thickBot="1" x14ac:dyDescent="0.3">
      <c r="A75" s="504" t="s">
        <v>113</v>
      </c>
      <c r="B75" s="504"/>
      <c r="C75" s="504"/>
      <c r="D75" s="504"/>
      <c r="E75" s="504"/>
      <c r="F75" s="504"/>
      <c r="G75" s="504"/>
      <c r="H75" s="504"/>
      <c r="I75" s="504"/>
      <c r="J75" s="504"/>
      <c r="K75" s="504"/>
      <c r="L75" s="504"/>
      <c r="M75" s="504"/>
      <c r="N75" s="504"/>
      <c r="O75" s="504"/>
      <c r="P75" s="504"/>
      <c r="W75" s="133"/>
      <c r="X75" s="132"/>
      <c r="Y75" s="132"/>
      <c r="Z75" s="132"/>
      <c r="AA75" s="132"/>
      <c r="AB75" s="132"/>
      <c r="AC75" s="132"/>
      <c r="AD75" s="132"/>
      <c r="AE75" s="132"/>
      <c r="AF75" s="132"/>
      <c r="AG75" s="132"/>
      <c r="AH75" s="132"/>
      <c r="AI75" s="132"/>
      <c r="AJ75" s="132"/>
      <c r="AK75" s="132"/>
      <c r="AL75" s="132"/>
      <c r="AM75" s="132"/>
      <c r="AN75" s="132"/>
      <c r="AO75" s="132"/>
      <c r="AP75" s="132"/>
      <c r="AQ75" s="132"/>
      <c r="AR75" s="132"/>
      <c r="AS75" s="132"/>
      <c r="AT75" s="132"/>
      <c r="AU75" s="132"/>
      <c r="AV75" s="132"/>
      <c r="AW75" s="132"/>
      <c r="AX75" s="132"/>
      <c r="AY75" s="132"/>
      <c r="AZ75" s="132"/>
    </row>
    <row r="76" spans="1:52" s="138" customFormat="1" ht="89.25" customHeight="1" thickBot="1" x14ac:dyDescent="0.3">
      <c r="A76" s="239" t="s">
        <v>2</v>
      </c>
      <c r="B76" s="240" t="s">
        <v>3</v>
      </c>
      <c r="C76" s="241" t="str">
        <f>$C$20</f>
        <v>Barn med tiltak i barne-vernet i alt</v>
      </c>
      <c r="D76" s="242" t="str">
        <f>$D$20</f>
        <v>Av disse med tiltak som ikke er plasserings-tiltak</v>
      </c>
      <c r="E76" s="251" t="s">
        <v>94</v>
      </c>
      <c r="F76" s="141" t="str">
        <f>$F$20</f>
        <v>Antall barn i foster-hjem</v>
      </c>
      <c r="G76" s="245" t="s">
        <v>94</v>
      </c>
      <c r="H76" s="251" t="s">
        <v>96</v>
      </c>
      <c r="I76" s="141" t="str">
        <f>$I$20</f>
        <v>Antall barn i familie-hjem</v>
      </c>
      <c r="J76" s="245" t="s">
        <v>94</v>
      </c>
      <c r="K76" s="243" t="s">
        <v>98</v>
      </c>
      <c r="L76" s="246" t="str">
        <f>$L$20</f>
        <v>Antall barn i beredskaps-hjem</v>
      </c>
      <c r="M76" s="242" t="str">
        <f>$M$20</f>
        <v>Antall barn i inst-itusjon</v>
      </c>
      <c r="N76" s="244" t="s">
        <v>94</v>
      </c>
      <c r="O76" s="243" t="s">
        <v>101</v>
      </c>
      <c r="P76" s="247" t="str">
        <f>$P$20</f>
        <v>Antall barn i hybel o.a.</v>
      </c>
      <c r="Q76" s="142" t="s">
        <v>94</v>
      </c>
      <c r="R76" s="93" t="s">
        <v>103</v>
      </c>
      <c r="W76" s="133"/>
      <c r="X76" s="132"/>
      <c r="Y76" s="132"/>
      <c r="Z76" s="132"/>
      <c r="AA76" s="132"/>
      <c r="AB76" s="132"/>
      <c r="AC76" s="132"/>
      <c r="AD76" s="132"/>
      <c r="AE76" s="132"/>
      <c r="AF76" s="132"/>
      <c r="AG76" s="132"/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2"/>
      <c r="AV76" s="132"/>
      <c r="AW76" s="132"/>
      <c r="AX76" s="132"/>
      <c r="AY76" s="132"/>
      <c r="AZ76" s="132"/>
    </row>
    <row r="77" spans="1:52" ht="15" customHeight="1" x14ac:dyDescent="0.25">
      <c r="A77" s="248">
        <v>1</v>
      </c>
      <c r="B77" s="95" t="s">
        <v>13</v>
      </c>
      <c r="C77" s="432">
        <v>106</v>
      </c>
      <c r="D77" s="467">
        <v>62</v>
      </c>
      <c r="E77" s="96" t="e">
        <v>#REF!</v>
      </c>
      <c r="F77" s="467">
        <v>38</v>
      </c>
      <c r="G77" s="96" t="e">
        <v>#REF!</v>
      </c>
      <c r="H77" s="96" t="e">
        <v>#REF!</v>
      </c>
      <c r="I77" s="467">
        <v>3</v>
      </c>
      <c r="J77" s="96" t="e">
        <v>#REF!</v>
      </c>
      <c r="K77" s="96" t="e">
        <v>#REF!</v>
      </c>
      <c r="L77" s="467">
        <v>2</v>
      </c>
      <c r="M77" s="467">
        <v>1</v>
      </c>
      <c r="N77" s="96" t="e">
        <v>#REF!</v>
      </c>
      <c r="O77" s="96" t="e">
        <v>#REF!</v>
      </c>
      <c r="P77" s="433">
        <v>0</v>
      </c>
      <c r="Q77" s="146" t="e">
        <v>#REF!</v>
      </c>
      <c r="R77" s="147" t="e">
        <v>#REF!</v>
      </c>
      <c r="S77" s="138"/>
      <c r="T77" s="138"/>
      <c r="U77" s="138"/>
    </row>
    <row r="78" spans="1:52" ht="12.75" customHeight="1" x14ac:dyDescent="0.25">
      <c r="A78" s="249">
        <v>2</v>
      </c>
      <c r="B78" s="98" t="s">
        <v>14</v>
      </c>
      <c r="C78" s="434">
        <v>112</v>
      </c>
      <c r="D78" s="439">
        <v>84</v>
      </c>
      <c r="E78" s="294" t="e">
        <v>#REF!</v>
      </c>
      <c r="F78" s="439">
        <v>22</v>
      </c>
      <c r="G78" s="294" t="e">
        <v>#REF!</v>
      </c>
      <c r="H78" s="294" t="e">
        <v>#REF!</v>
      </c>
      <c r="I78" s="439">
        <v>4</v>
      </c>
      <c r="J78" s="294" t="e">
        <v>#REF!</v>
      </c>
      <c r="K78" s="294" t="e">
        <v>#REF!</v>
      </c>
      <c r="L78" s="439">
        <v>1</v>
      </c>
      <c r="M78" s="439">
        <v>1</v>
      </c>
      <c r="N78" s="294" t="e">
        <v>#REF!</v>
      </c>
      <c r="O78" s="294" t="e">
        <v>#REF!</v>
      </c>
      <c r="P78" s="435">
        <v>0</v>
      </c>
      <c r="Q78" s="149" t="e">
        <v>#REF!</v>
      </c>
      <c r="R78" s="150" t="e">
        <v>#REF!</v>
      </c>
      <c r="S78" s="138"/>
      <c r="T78" s="138"/>
      <c r="U78" s="138"/>
    </row>
    <row r="79" spans="1:52" ht="15" x14ac:dyDescent="0.25">
      <c r="A79" s="249">
        <v>3</v>
      </c>
      <c r="B79" s="98" t="s">
        <v>15</v>
      </c>
      <c r="C79" s="434">
        <v>78</v>
      </c>
      <c r="D79" s="439">
        <v>43</v>
      </c>
      <c r="E79" s="294" t="e">
        <v>#REF!</v>
      </c>
      <c r="F79" s="439">
        <v>33</v>
      </c>
      <c r="G79" s="294" t="e">
        <v>#REF!</v>
      </c>
      <c r="H79" s="294" t="e">
        <v>#REF!</v>
      </c>
      <c r="I79" s="439">
        <v>1</v>
      </c>
      <c r="J79" s="294" t="e">
        <v>#REF!</v>
      </c>
      <c r="K79" s="294" t="e">
        <v>#REF!</v>
      </c>
      <c r="L79" s="439">
        <v>1</v>
      </c>
      <c r="M79" s="439">
        <v>0</v>
      </c>
      <c r="N79" s="294" t="e">
        <v>#REF!</v>
      </c>
      <c r="O79" s="294" t="e">
        <v>#REF!</v>
      </c>
      <c r="P79" s="435">
        <v>0</v>
      </c>
      <c r="Q79" s="149" t="e">
        <v>#REF!</v>
      </c>
      <c r="R79" s="150" t="e">
        <v>#REF!</v>
      </c>
      <c r="S79" s="138"/>
      <c r="T79" s="138"/>
      <c r="U79" s="138"/>
    </row>
    <row r="80" spans="1:52" ht="15" x14ac:dyDescent="0.25">
      <c r="A80" s="249">
        <v>4</v>
      </c>
      <c r="B80" s="98" t="s">
        <v>16</v>
      </c>
      <c r="C80" s="434">
        <v>31</v>
      </c>
      <c r="D80" s="439">
        <v>22</v>
      </c>
      <c r="E80" s="294" t="e">
        <v>#REF!</v>
      </c>
      <c r="F80" s="439">
        <v>9</v>
      </c>
      <c r="G80" s="294" t="e">
        <v>#REF!</v>
      </c>
      <c r="H80" s="294" t="e">
        <v>#REF!</v>
      </c>
      <c r="I80" s="439">
        <v>0</v>
      </c>
      <c r="J80" s="294" t="e">
        <v>#REF!</v>
      </c>
      <c r="K80" s="294" t="e">
        <v>#REF!</v>
      </c>
      <c r="L80" s="439">
        <v>0</v>
      </c>
      <c r="M80" s="439">
        <v>0</v>
      </c>
      <c r="N80" s="294" t="e">
        <v>#REF!</v>
      </c>
      <c r="O80" s="294" t="e">
        <v>#REF!</v>
      </c>
      <c r="P80" s="435">
        <v>0</v>
      </c>
      <c r="Q80" s="149" t="e">
        <v>#REF!</v>
      </c>
      <c r="R80" s="150" t="e">
        <v>#REF!</v>
      </c>
      <c r="S80" s="138"/>
      <c r="T80" s="138"/>
      <c r="U80" s="138"/>
    </row>
    <row r="81" spans="1:52" ht="15" x14ac:dyDescent="0.25">
      <c r="A81" s="249">
        <v>5</v>
      </c>
      <c r="B81" s="98" t="s">
        <v>17</v>
      </c>
      <c r="C81" s="434">
        <v>43</v>
      </c>
      <c r="D81" s="439">
        <v>28</v>
      </c>
      <c r="E81" s="294" t="e">
        <v>#REF!</v>
      </c>
      <c r="F81" s="439">
        <v>11</v>
      </c>
      <c r="G81" s="294" t="e">
        <v>#REF!</v>
      </c>
      <c r="H81" s="294" t="e">
        <v>#REF!</v>
      </c>
      <c r="I81" s="439">
        <v>1</v>
      </c>
      <c r="J81" s="294" t="e">
        <v>#REF!</v>
      </c>
      <c r="K81" s="294" t="e">
        <v>#REF!</v>
      </c>
      <c r="L81" s="439">
        <v>3</v>
      </c>
      <c r="M81" s="439">
        <v>0</v>
      </c>
      <c r="N81" s="294" t="e">
        <v>#REF!</v>
      </c>
      <c r="O81" s="294" t="e">
        <v>#REF!</v>
      </c>
      <c r="P81" s="435">
        <v>0</v>
      </c>
      <c r="Q81" s="149" t="e">
        <v>#REF!</v>
      </c>
      <c r="R81" s="150" t="e">
        <v>#REF!</v>
      </c>
      <c r="S81" s="138"/>
      <c r="T81" s="138"/>
      <c r="U81" s="138"/>
      <c r="X81" s="132" t="s">
        <v>37</v>
      </c>
    </row>
    <row r="82" spans="1:52" ht="20.25" customHeight="1" x14ac:dyDescent="0.2">
      <c r="A82" s="249">
        <v>6</v>
      </c>
      <c r="B82" s="98" t="s">
        <v>18</v>
      </c>
      <c r="C82" s="434">
        <v>49</v>
      </c>
      <c r="D82" s="439">
        <v>42</v>
      </c>
      <c r="E82" s="294" t="e">
        <v>#REF!</v>
      </c>
      <c r="F82" s="439">
        <v>1</v>
      </c>
      <c r="G82" s="294" t="e">
        <v>#REF!</v>
      </c>
      <c r="H82" s="294" t="e">
        <v>#REF!</v>
      </c>
      <c r="I82" s="439">
        <v>0</v>
      </c>
      <c r="J82" s="294" t="e">
        <v>#REF!</v>
      </c>
      <c r="K82" s="294" t="e">
        <v>#REF!</v>
      </c>
      <c r="L82" s="439">
        <v>3</v>
      </c>
      <c r="M82" s="439">
        <v>3</v>
      </c>
      <c r="N82" s="294" t="e">
        <v>#REF!</v>
      </c>
      <c r="O82" s="294" t="e">
        <v>#REF!</v>
      </c>
      <c r="P82" s="435">
        <v>0</v>
      </c>
      <c r="Q82" s="149" t="e">
        <v>#REF!</v>
      </c>
      <c r="R82" s="150" t="e">
        <v>#REF!</v>
      </c>
    </row>
    <row r="83" spans="1:52" x14ac:dyDescent="0.2">
      <c r="A83" s="249">
        <v>7</v>
      </c>
      <c r="B83" s="98" t="s">
        <v>19</v>
      </c>
      <c r="C83" s="434">
        <v>39</v>
      </c>
      <c r="D83" s="439">
        <v>31</v>
      </c>
      <c r="E83" s="294" t="e">
        <v>#REF!</v>
      </c>
      <c r="F83" s="439">
        <v>5</v>
      </c>
      <c r="G83" s="294" t="e">
        <v>#REF!</v>
      </c>
      <c r="H83" s="294" t="e">
        <v>#REF!</v>
      </c>
      <c r="I83" s="439">
        <v>1</v>
      </c>
      <c r="J83" s="294" t="e">
        <v>#REF!</v>
      </c>
      <c r="K83" s="294" t="e">
        <v>#REF!</v>
      </c>
      <c r="L83" s="439">
        <v>0</v>
      </c>
      <c r="M83" s="439">
        <v>2</v>
      </c>
      <c r="N83" s="294" t="e">
        <v>#REF!</v>
      </c>
      <c r="O83" s="294" t="e">
        <v>#REF!</v>
      </c>
      <c r="P83" s="435">
        <v>0</v>
      </c>
      <c r="Q83" s="149" t="e">
        <v>#REF!</v>
      </c>
      <c r="R83" s="150" t="e">
        <v>#REF!</v>
      </c>
    </row>
    <row r="84" spans="1:52" x14ac:dyDescent="0.2">
      <c r="A84" s="249">
        <v>8</v>
      </c>
      <c r="B84" s="98" t="s">
        <v>20</v>
      </c>
      <c r="C84" s="434">
        <v>32</v>
      </c>
      <c r="D84" s="439">
        <v>26</v>
      </c>
      <c r="E84" s="294" t="e">
        <v>#REF!</v>
      </c>
      <c r="F84" s="439">
        <v>4</v>
      </c>
      <c r="G84" s="294" t="e">
        <v>#REF!</v>
      </c>
      <c r="H84" s="294" t="e">
        <v>#REF!</v>
      </c>
      <c r="I84" s="439">
        <v>1</v>
      </c>
      <c r="J84" s="294" t="e">
        <v>#REF!</v>
      </c>
      <c r="K84" s="294" t="e">
        <v>#REF!</v>
      </c>
      <c r="L84" s="439">
        <v>1</v>
      </c>
      <c r="M84" s="439">
        <v>0</v>
      </c>
      <c r="N84" s="294" t="e">
        <v>#REF!</v>
      </c>
      <c r="O84" s="294" t="e">
        <v>#REF!</v>
      </c>
      <c r="P84" s="435">
        <v>0</v>
      </c>
      <c r="Q84" s="149" t="e">
        <v>#REF!</v>
      </c>
      <c r="R84" s="150" t="e">
        <v>#REF!</v>
      </c>
    </row>
    <row r="85" spans="1:52" x14ac:dyDescent="0.2">
      <c r="A85" s="249">
        <v>9</v>
      </c>
      <c r="B85" s="98" t="s">
        <v>21</v>
      </c>
      <c r="C85" s="434">
        <v>106</v>
      </c>
      <c r="D85" s="439">
        <v>93</v>
      </c>
      <c r="E85" s="294" t="e">
        <v>#REF!</v>
      </c>
      <c r="F85" s="439">
        <v>12</v>
      </c>
      <c r="G85" s="294" t="e">
        <v>#REF!</v>
      </c>
      <c r="H85" s="294" t="e">
        <v>#REF!</v>
      </c>
      <c r="I85" s="439">
        <v>0</v>
      </c>
      <c r="J85" s="294" t="e">
        <v>#REF!</v>
      </c>
      <c r="K85" s="294" t="e">
        <v>#REF!</v>
      </c>
      <c r="L85" s="439">
        <v>0</v>
      </c>
      <c r="M85" s="439">
        <v>1</v>
      </c>
      <c r="N85" s="294" t="e">
        <v>#REF!</v>
      </c>
      <c r="O85" s="294" t="e">
        <v>#REF!</v>
      </c>
      <c r="P85" s="435">
        <v>0</v>
      </c>
      <c r="Q85" s="149" t="e">
        <v>#REF!</v>
      </c>
      <c r="R85" s="150" t="e">
        <v>#REF!</v>
      </c>
    </row>
    <row r="86" spans="1:52" x14ac:dyDescent="0.2">
      <c r="A86" s="249">
        <v>10</v>
      </c>
      <c r="B86" s="98" t="s">
        <v>22</v>
      </c>
      <c r="C86" s="434">
        <v>95</v>
      </c>
      <c r="D86" s="439">
        <v>71</v>
      </c>
      <c r="E86" s="294" t="e">
        <v>#REF!</v>
      </c>
      <c r="F86" s="439">
        <v>23</v>
      </c>
      <c r="G86" s="294" t="e">
        <v>#REF!</v>
      </c>
      <c r="H86" s="294" t="e">
        <v>#REF!</v>
      </c>
      <c r="I86" s="439">
        <v>0</v>
      </c>
      <c r="J86" s="294" t="e">
        <v>#REF!</v>
      </c>
      <c r="K86" s="294" t="e">
        <v>#REF!</v>
      </c>
      <c r="L86" s="439">
        <v>1</v>
      </c>
      <c r="M86" s="439">
        <v>0</v>
      </c>
      <c r="N86" s="294" t="e">
        <v>#REF!</v>
      </c>
      <c r="O86" s="294" t="e">
        <v>#REF!</v>
      </c>
      <c r="P86" s="435">
        <v>0</v>
      </c>
      <c r="Q86" s="149" t="e">
        <v>#REF!</v>
      </c>
      <c r="R86" s="150" t="e">
        <v>#REF!</v>
      </c>
    </row>
    <row r="87" spans="1:52" ht="20.25" customHeight="1" x14ac:dyDescent="0.2">
      <c r="A87" s="249">
        <v>11</v>
      </c>
      <c r="B87" s="98" t="s">
        <v>23</v>
      </c>
      <c r="C87" s="434">
        <v>96</v>
      </c>
      <c r="D87" s="439">
        <v>72</v>
      </c>
      <c r="E87" s="294" t="e">
        <v>#REF!</v>
      </c>
      <c r="F87" s="439">
        <v>18</v>
      </c>
      <c r="G87" s="294" t="e">
        <v>#REF!</v>
      </c>
      <c r="H87" s="294" t="e">
        <v>#REF!</v>
      </c>
      <c r="I87" s="439">
        <v>6</v>
      </c>
      <c r="J87" s="294" t="e">
        <v>#REF!</v>
      </c>
      <c r="K87" s="294" t="e">
        <v>#REF!</v>
      </c>
      <c r="L87" s="439">
        <v>0</v>
      </c>
      <c r="M87" s="439">
        <v>0</v>
      </c>
      <c r="N87" s="294" t="e">
        <v>#REF!</v>
      </c>
      <c r="O87" s="294" t="e">
        <v>#REF!</v>
      </c>
      <c r="P87" s="435">
        <v>0</v>
      </c>
      <c r="Q87" s="149" t="e">
        <v>#REF!</v>
      </c>
      <c r="R87" s="150" t="e">
        <v>#REF!</v>
      </c>
    </row>
    <row r="88" spans="1:52" x14ac:dyDescent="0.2">
      <c r="A88" s="249">
        <v>12</v>
      </c>
      <c r="B88" s="98" t="s">
        <v>24</v>
      </c>
      <c r="C88" s="434">
        <v>106</v>
      </c>
      <c r="D88" s="439">
        <v>67</v>
      </c>
      <c r="E88" s="294" t="e">
        <v>#REF!</v>
      </c>
      <c r="F88" s="439">
        <v>33</v>
      </c>
      <c r="G88" s="294" t="e">
        <v>#REF!</v>
      </c>
      <c r="H88" s="294" t="e">
        <v>#REF!</v>
      </c>
      <c r="I88" s="439">
        <v>7</v>
      </c>
      <c r="J88" s="294" t="e">
        <v>#REF!</v>
      </c>
      <c r="K88" s="294" t="e">
        <v>#REF!</v>
      </c>
      <c r="L88" s="439">
        <v>1</v>
      </c>
      <c r="M88" s="439">
        <v>0</v>
      </c>
      <c r="N88" s="294" t="e">
        <v>#REF!</v>
      </c>
      <c r="O88" s="294" t="e">
        <v>#REF!</v>
      </c>
      <c r="P88" s="435">
        <v>0</v>
      </c>
      <c r="Q88" s="149" t="e">
        <v>#REF!</v>
      </c>
      <c r="R88" s="150" t="e">
        <v>#REF!</v>
      </c>
    </row>
    <row r="89" spans="1:52" x14ac:dyDescent="0.2">
      <c r="A89" s="249">
        <v>13</v>
      </c>
      <c r="B89" s="98" t="s">
        <v>25</v>
      </c>
      <c r="C89" s="434">
        <v>95</v>
      </c>
      <c r="D89" s="439">
        <v>61</v>
      </c>
      <c r="E89" s="294" t="e">
        <v>#REF!</v>
      </c>
      <c r="F89" s="439">
        <v>30</v>
      </c>
      <c r="G89" s="294" t="e">
        <v>#REF!</v>
      </c>
      <c r="H89" s="294" t="e">
        <v>#REF!</v>
      </c>
      <c r="I89" s="439">
        <v>2</v>
      </c>
      <c r="J89" s="294" t="e">
        <v>#REF!</v>
      </c>
      <c r="K89" s="294" t="e">
        <v>#REF!</v>
      </c>
      <c r="L89" s="439">
        <v>2</v>
      </c>
      <c r="M89" s="439">
        <v>0</v>
      </c>
      <c r="N89" s="294" t="e">
        <v>#REF!</v>
      </c>
      <c r="O89" s="294" t="e">
        <v>#REF!</v>
      </c>
      <c r="P89" s="435">
        <v>0</v>
      </c>
      <c r="Q89" s="149" t="e">
        <v>#REF!</v>
      </c>
      <c r="R89" s="150" t="e">
        <v>#REF!</v>
      </c>
      <c r="V89" s="132" t="s">
        <v>37</v>
      </c>
    </row>
    <row r="90" spans="1:52" x14ac:dyDescent="0.2">
      <c r="A90" s="249">
        <v>14</v>
      </c>
      <c r="B90" s="98" t="s">
        <v>26</v>
      </c>
      <c r="C90" s="434">
        <v>40</v>
      </c>
      <c r="D90" s="439">
        <v>26</v>
      </c>
      <c r="E90" s="294" t="e">
        <v>#REF!</v>
      </c>
      <c r="F90" s="439">
        <v>9</v>
      </c>
      <c r="G90" s="294" t="e">
        <v>#REF!</v>
      </c>
      <c r="H90" s="294" t="e">
        <v>#REF!</v>
      </c>
      <c r="I90" s="439">
        <v>3</v>
      </c>
      <c r="J90" s="294" t="e">
        <v>#REF!</v>
      </c>
      <c r="K90" s="294" t="e">
        <v>#REF!</v>
      </c>
      <c r="L90" s="439">
        <v>1</v>
      </c>
      <c r="M90" s="439">
        <v>1</v>
      </c>
      <c r="N90" s="294" t="e">
        <v>#REF!</v>
      </c>
      <c r="O90" s="294" t="e">
        <v>#REF!</v>
      </c>
      <c r="P90" s="435">
        <v>0</v>
      </c>
      <c r="Q90" s="149" t="e">
        <v>#REF!</v>
      </c>
      <c r="R90" s="150" t="e">
        <v>#REF!</v>
      </c>
    </row>
    <row r="91" spans="1:52" ht="15" thickBot="1" x14ac:dyDescent="0.25">
      <c r="A91" s="252">
        <v>15</v>
      </c>
      <c r="B91" s="253" t="s">
        <v>27</v>
      </c>
      <c r="C91" s="436">
        <v>193</v>
      </c>
      <c r="D91" s="468">
        <v>150</v>
      </c>
      <c r="E91" s="326" t="e">
        <v>#REF!</v>
      </c>
      <c r="F91" s="468">
        <v>32</v>
      </c>
      <c r="G91" s="326" t="e">
        <v>#REF!</v>
      </c>
      <c r="H91" s="326" t="e">
        <v>#REF!</v>
      </c>
      <c r="I91" s="468">
        <v>5</v>
      </c>
      <c r="J91" s="326" t="e">
        <v>#REF!</v>
      </c>
      <c r="K91" s="326" t="e">
        <v>#REF!</v>
      </c>
      <c r="L91" s="468">
        <v>3</v>
      </c>
      <c r="M91" s="468">
        <v>3</v>
      </c>
      <c r="N91" s="326" t="e">
        <v>#REF!</v>
      </c>
      <c r="O91" s="326" t="e">
        <v>#REF!</v>
      </c>
      <c r="P91" s="437">
        <v>0</v>
      </c>
      <c r="Q91" s="152" t="e">
        <v>#REF!</v>
      </c>
      <c r="R91" s="153" t="e">
        <v>#REF!</v>
      </c>
    </row>
    <row r="92" spans="1:52" s="106" customFormat="1" ht="15.75" thickBot="1" x14ac:dyDescent="0.3">
      <c r="A92" s="205"/>
      <c r="B92" s="236" t="s">
        <v>28</v>
      </c>
      <c r="C92" s="325">
        <f>SUM(C77:C91)</f>
        <v>1221</v>
      </c>
      <c r="D92" s="325">
        <f t="shared" ref="D92" si="20">SUM(D77:D91)</f>
        <v>878</v>
      </c>
      <c r="E92" s="206" t="e">
        <f t="shared" ref="E92" si="21">SUM(E77:E91)</f>
        <v>#REF!</v>
      </c>
      <c r="F92" s="325">
        <f t="shared" ref="F92" si="22">SUM(F77:F91)</f>
        <v>280</v>
      </c>
      <c r="G92" s="325" t="e">
        <f t="shared" ref="G92" si="23">SUM(G77:G91)</f>
        <v>#REF!</v>
      </c>
      <c r="H92" s="325" t="e">
        <f t="shared" ref="H92" si="24">SUM(H77:H91)</f>
        <v>#REF!</v>
      </c>
      <c r="I92" s="325">
        <f t="shared" ref="I92" si="25">SUM(I77:I91)</f>
        <v>34</v>
      </c>
      <c r="J92" s="325" t="e">
        <f t="shared" ref="J92" si="26">SUM(J77:J91)</f>
        <v>#REF!</v>
      </c>
      <c r="K92" s="325" t="e">
        <f t="shared" ref="K92" si="27">SUM(K77:K91)</f>
        <v>#REF!</v>
      </c>
      <c r="L92" s="325">
        <f t="shared" ref="L92" si="28">SUM(L77:L91)</f>
        <v>19</v>
      </c>
      <c r="M92" s="325">
        <f t="shared" ref="M92" si="29">SUM(M77:M91)</f>
        <v>12</v>
      </c>
      <c r="N92" s="325" t="e">
        <f t="shared" ref="N92" si="30">SUM(N77:N91)</f>
        <v>#REF!</v>
      </c>
      <c r="O92" s="325" t="e">
        <f t="shared" ref="O92" si="31">SUM(O77:O91)</f>
        <v>#REF!</v>
      </c>
      <c r="P92" s="324">
        <f t="shared" ref="P92" si="32">SUM(P77:P91)</f>
        <v>0</v>
      </c>
      <c r="Q92" s="220" t="e">
        <v>#REF!</v>
      </c>
      <c r="R92" s="159" t="s">
        <v>112</v>
      </c>
      <c r="S92" s="155"/>
      <c r="T92" s="155"/>
      <c r="U92" s="155"/>
      <c r="W92" s="133"/>
      <c r="X92" s="132"/>
      <c r="Y92" s="132"/>
      <c r="Z92" s="132"/>
      <c r="AA92" s="132"/>
      <c r="AB92" s="132"/>
      <c r="AC92" s="132"/>
      <c r="AD92" s="132"/>
      <c r="AE92" s="132"/>
      <c r="AF92" s="132"/>
      <c r="AG92" s="132"/>
      <c r="AH92" s="132"/>
      <c r="AI92" s="132"/>
      <c r="AJ92" s="132"/>
      <c r="AK92" s="132"/>
      <c r="AL92" s="132"/>
      <c r="AM92" s="132"/>
      <c r="AN92" s="132"/>
      <c r="AO92" s="132"/>
      <c r="AP92" s="132"/>
      <c r="AQ92" s="132"/>
      <c r="AR92" s="132"/>
      <c r="AS92" s="132"/>
      <c r="AT92" s="132"/>
      <c r="AU92" s="132"/>
      <c r="AV92" s="132"/>
      <c r="AW92" s="132"/>
      <c r="AX92" s="132"/>
      <c r="AY92" s="132"/>
      <c r="AZ92" s="132"/>
    </row>
    <row r="93" spans="1:52" ht="15" thickBot="1" x14ac:dyDescent="0.25">
      <c r="A93" s="200"/>
      <c r="B93" s="293" t="s">
        <v>29</v>
      </c>
      <c r="C93" s="294">
        <v>1286</v>
      </c>
      <c r="D93" s="294">
        <v>959</v>
      </c>
      <c r="E93" s="294" t="e">
        <v>#REF!</v>
      </c>
      <c r="F93" s="294">
        <v>288</v>
      </c>
      <c r="G93" s="294" t="e">
        <v>#REF!</v>
      </c>
      <c r="H93" s="294" t="e">
        <v>#REF!</v>
      </c>
      <c r="I93" s="294">
        <v>40</v>
      </c>
      <c r="J93" s="294" t="e">
        <v>#REF!</v>
      </c>
      <c r="K93" s="294" t="e">
        <v>#REF!</v>
      </c>
      <c r="L93" s="294">
        <v>24</v>
      </c>
      <c r="M93" s="294">
        <v>11</v>
      </c>
      <c r="N93" s="294" t="e">
        <v>#REF!</v>
      </c>
      <c r="O93" s="294" t="e">
        <v>#REF!</v>
      </c>
      <c r="P93" s="286">
        <v>0</v>
      </c>
      <c r="Q93" s="215" t="e">
        <v>#REF!</v>
      </c>
      <c r="R93" s="158" t="s">
        <v>112</v>
      </c>
    </row>
    <row r="94" spans="1:52" ht="15" thickBot="1" x14ac:dyDescent="0.25">
      <c r="A94" s="200"/>
      <c r="B94" s="293" t="s">
        <v>30</v>
      </c>
      <c r="C94" s="294">
        <v>1309</v>
      </c>
      <c r="D94" s="294">
        <v>940</v>
      </c>
      <c r="E94" s="294" t="e">
        <v>#REF!</v>
      </c>
      <c r="F94" s="294">
        <v>282</v>
      </c>
      <c r="G94" s="294" t="e">
        <v>#REF!</v>
      </c>
      <c r="H94" s="294" t="e">
        <v>#REF!</v>
      </c>
      <c r="I94" s="294">
        <v>41</v>
      </c>
      <c r="J94" s="294" t="e">
        <v>#REF!</v>
      </c>
      <c r="K94" s="294" t="e">
        <v>#REF!</v>
      </c>
      <c r="L94" s="294">
        <v>27</v>
      </c>
      <c r="M94" s="294">
        <v>17</v>
      </c>
      <c r="N94" s="294" t="e">
        <v>#REF!</v>
      </c>
      <c r="O94" s="294" t="e">
        <v>#REF!</v>
      </c>
      <c r="P94" s="286">
        <v>0</v>
      </c>
      <c r="Q94" s="215" t="e">
        <v>#REF!</v>
      </c>
      <c r="R94" s="158" t="s">
        <v>112</v>
      </c>
    </row>
    <row r="95" spans="1:52" ht="15" thickBot="1" x14ac:dyDescent="0.25">
      <c r="A95" s="200"/>
      <c r="B95" s="293" t="s">
        <v>31</v>
      </c>
      <c r="C95" s="294">
        <v>1417</v>
      </c>
      <c r="D95" s="294">
        <v>1056</v>
      </c>
      <c r="E95" s="294" t="e">
        <v>#REF!</v>
      </c>
      <c r="F95" s="294">
        <v>282</v>
      </c>
      <c r="G95" s="294" t="e">
        <v>#REF!</v>
      </c>
      <c r="H95" s="294" t="e">
        <v>#REF!</v>
      </c>
      <c r="I95" s="294">
        <v>43</v>
      </c>
      <c r="J95" s="294" t="e">
        <v>#REF!</v>
      </c>
      <c r="K95" s="294" t="e">
        <v>#REF!</v>
      </c>
      <c r="L95" s="294">
        <v>21</v>
      </c>
      <c r="M95" s="294">
        <v>15</v>
      </c>
      <c r="N95" s="294" t="e">
        <v>#REF!</v>
      </c>
      <c r="O95" s="294" t="e">
        <v>#REF!</v>
      </c>
      <c r="P95" s="286">
        <v>0</v>
      </c>
      <c r="Q95" s="215" t="e">
        <v>#REF!</v>
      </c>
      <c r="R95" s="158" t="s">
        <v>112</v>
      </c>
    </row>
    <row r="96" spans="1:52" ht="15" thickBot="1" x14ac:dyDescent="0.25">
      <c r="A96" s="200"/>
      <c r="B96" s="293" t="s">
        <v>32</v>
      </c>
      <c r="C96" s="294">
        <v>1464</v>
      </c>
      <c r="D96" s="294">
        <v>1088</v>
      </c>
      <c r="E96" s="294" t="e">
        <v>#REF!</v>
      </c>
      <c r="F96" s="294">
        <v>278</v>
      </c>
      <c r="G96" s="294" t="e">
        <v>#REF!</v>
      </c>
      <c r="H96" s="294" t="e">
        <v>#REF!</v>
      </c>
      <c r="I96" s="294">
        <v>34</v>
      </c>
      <c r="J96" s="294" t="e">
        <v>#REF!</v>
      </c>
      <c r="K96" s="294" t="e">
        <v>#REF!</v>
      </c>
      <c r="L96" s="294">
        <v>29</v>
      </c>
      <c r="M96" s="294">
        <v>33</v>
      </c>
      <c r="N96" s="294" t="e">
        <v>#REF!</v>
      </c>
      <c r="O96" s="294" t="e">
        <v>#REF!</v>
      </c>
      <c r="P96" s="286">
        <v>0</v>
      </c>
      <c r="Q96" s="215" t="e">
        <v>#REF!</v>
      </c>
      <c r="R96" s="158" t="s">
        <v>112</v>
      </c>
    </row>
    <row r="97" spans="1:52" ht="15" thickBot="1" x14ac:dyDescent="0.25">
      <c r="A97" s="200"/>
      <c r="B97" s="293" t="s">
        <v>33</v>
      </c>
      <c r="C97" s="294">
        <v>1502</v>
      </c>
      <c r="D97" s="294">
        <v>1141</v>
      </c>
      <c r="E97" s="294" t="e">
        <v>#REF!</v>
      </c>
      <c r="F97" s="294">
        <v>275</v>
      </c>
      <c r="G97" s="294" t="e">
        <v>#REF!</v>
      </c>
      <c r="H97" s="294" t="e">
        <v>#REF!</v>
      </c>
      <c r="I97" s="294">
        <v>31</v>
      </c>
      <c r="J97" s="294" t="e">
        <v>#REF!</v>
      </c>
      <c r="K97" s="294" t="e">
        <v>#REF!</v>
      </c>
      <c r="L97" s="294">
        <v>29</v>
      </c>
      <c r="M97" s="294">
        <v>26</v>
      </c>
      <c r="N97" s="294" t="e">
        <v>#REF!</v>
      </c>
      <c r="O97" s="294" t="e">
        <v>#REF!</v>
      </c>
      <c r="P97" s="286">
        <v>0</v>
      </c>
      <c r="Q97" s="215" t="e">
        <v>#REF!</v>
      </c>
      <c r="R97" s="158" t="s">
        <v>112</v>
      </c>
    </row>
    <row r="98" spans="1:52" ht="15" thickBot="1" x14ac:dyDescent="0.25">
      <c r="A98" s="200"/>
      <c r="B98" s="293" t="s">
        <v>34</v>
      </c>
      <c r="C98" s="294">
        <v>1430</v>
      </c>
      <c r="D98" s="294">
        <v>1082</v>
      </c>
      <c r="E98" s="294" t="e">
        <v>#REF!</v>
      </c>
      <c r="F98" s="294">
        <v>269</v>
      </c>
      <c r="G98" s="294" t="e">
        <v>#REF!</v>
      </c>
      <c r="H98" s="294" t="e">
        <v>#REF!</v>
      </c>
      <c r="I98" s="294">
        <v>31</v>
      </c>
      <c r="J98" s="294" t="e">
        <v>#REF!</v>
      </c>
      <c r="K98" s="294" t="e">
        <v>#REF!</v>
      </c>
      <c r="L98" s="294">
        <v>29</v>
      </c>
      <c r="M98" s="294">
        <v>19</v>
      </c>
      <c r="N98" s="294" t="e">
        <v>#REF!</v>
      </c>
      <c r="O98" s="294" t="e">
        <v>#REF!</v>
      </c>
      <c r="P98" s="286">
        <v>0</v>
      </c>
      <c r="Q98" s="215" t="e">
        <v>#REF!</v>
      </c>
      <c r="R98" s="158" t="s">
        <v>112</v>
      </c>
    </row>
    <row r="99" spans="1:52" ht="15" thickBot="1" x14ac:dyDescent="0.25">
      <c r="A99" s="108"/>
      <c r="B99" s="235" t="s">
        <v>35</v>
      </c>
      <c r="C99" s="100">
        <v>1398</v>
      </c>
      <c r="D99" s="100">
        <v>1046</v>
      </c>
      <c r="E99" s="100" t="e">
        <v>#REF!</v>
      </c>
      <c r="F99" s="100">
        <v>272</v>
      </c>
      <c r="G99" s="100" t="e">
        <v>#REF!</v>
      </c>
      <c r="H99" s="100" t="e">
        <v>#REF!</v>
      </c>
      <c r="I99" s="100">
        <v>29</v>
      </c>
      <c r="J99" s="100" t="e">
        <v>#REF!</v>
      </c>
      <c r="K99" s="100" t="e">
        <v>#REF!</v>
      </c>
      <c r="L99" s="100">
        <v>26</v>
      </c>
      <c r="M99" s="100">
        <v>21</v>
      </c>
      <c r="N99" s="100" t="e">
        <v>#REF!</v>
      </c>
      <c r="O99" s="100" t="e">
        <v>#REF!</v>
      </c>
      <c r="P99" s="148">
        <v>0</v>
      </c>
      <c r="Q99" s="215" t="e">
        <v>#REF!</v>
      </c>
      <c r="R99" s="158" t="s">
        <v>112</v>
      </c>
    </row>
    <row r="100" spans="1:52" ht="15" thickBot="1" x14ac:dyDescent="0.25">
      <c r="A100" s="109"/>
      <c r="B100" s="237" t="s">
        <v>36</v>
      </c>
      <c r="C100" s="104">
        <v>1431</v>
      </c>
      <c r="D100" s="104">
        <v>1084</v>
      </c>
      <c r="E100" s="104" t="e">
        <v>#REF!</v>
      </c>
      <c r="F100" s="104">
        <v>261</v>
      </c>
      <c r="G100" s="104" t="e">
        <v>#REF!</v>
      </c>
      <c r="H100" s="104" t="e">
        <v>#REF!</v>
      </c>
      <c r="I100" s="104">
        <v>29</v>
      </c>
      <c r="J100" s="104" t="e">
        <v>#REF!</v>
      </c>
      <c r="K100" s="104" t="e">
        <v>#REF!</v>
      </c>
      <c r="L100" s="104">
        <v>18</v>
      </c>
      <c r="M100" s="104">
        <v>32</v>
      </c>
      <c r="N100" s="104" t="e">
        <v>#REF!</v>
      </c>
      <c r="O100" s="104" t="e">
        <v>#REF!</v>
      </c>
      <c r="P100" s="151">
        <v>1</v>
      </c>
      <c r="Q100" s="215" t="e">
        <v>#REF!</v>
      </c>
      <c r="R100" s="158" t="s">
        <v>112</v>
      </c>
    </row>
    <row r="104" spans="1:52" s="138" customFormat="1" ht="35.25" customHeight="1" thickBot="1" x14ac:dyDescent="0.3">
      <c r="A104" s="505" t="s">
        <v>114</v>
      </c>
      <c r="B104" s="505"/>
      <c r="C104" s="505"/>
      <c r="D104" s="505"/>
      <c r="E104" s="505"/>
      <c r="F104" s="505"/>
      <c r="G104" s="505"/>
      <c r="H104" s="505"/>
      <c r="I104" s="505"/>
      <c r="J104" s="505"/>
      <c r="K104" s="505"/>
      <c r="L104" s="505"/>
      <c r="M104" s="505"/>
      <c r="N104" s="505"/>
      <c r="O104" s="505"/>
      <c r="P104" s="505"/>
      <c r="W104" s="133"/>
      <c r="X104" s="132"/>
      <c r="Y104" s="132"/>
      <c r="Z104" s="132"/>
      <c r="AA104" s="132"/>
      <c r="AB104" s="132"/>
      <c r="AC104" s="132"/>
      <c r="AD104" s="132"/>
      <c r="AE104" s="132"/>
      <c r="AF104" s="132"/>
      <c r="AG104" s="132"/>
      <c r="AH104" s="132"/>
      <c r="AI104" s="132"/>
      <c r="AJ104" s="132"/>
      <c r="AK104" s="132"/>
      <c r="AL104" s="132"/>
      <c r="AM104" s="132"/>
      <c r="AN104" s="132"/>
      <c r="AO104" s="132"/>
      <c r="AP104" s="132"/>
      <c r="AQ104" s="132"/>
      <c r="AR104" s="132"/>
      <c r="AS104" s="132"/>
      <c r="AT104" s="132"/>
      <c r="AU104" s="132"/>
      <c r="AV104" s="132"/>
      <c r="AW104" s="132"/>
      <c r="AX104" s="132"/>
      <c r="AY104" s="132"/>
      <c r="AZ104" s="132"/>
    </row>
    <row r="105" spans="1:52" s="138" customFormat="1" ht="89.25" customHeight="1" thickBot="1" x14ac:dyDescent="0.3">
      <c r="A105" s="239" t="s">
        <v>2</v>
      </c>
      <c r="B105" s="240" t="s">
        <v>3</v>
      </c>
      <c r="C105" s="241" t="str">
        <f>$C$20</f>
        <v>Barn med tiltak i barne-vernet i alt</v>
      </c>
      <c r="D105" s="242" t="str">
        <f>$D$20</f>
        <v>Av disse med tiltak som ikke er plasserings-tiltak</v>
      </c>
      <c r="E105" s="251" t="s">
        <v>94</v>
      </c>
      <c r="F105" s="141" t="str">
        <f>$F$20</f>
        <v>Antall barn i foster-hjem</v>
      </c>
      <c r="G105" s="245" t="s">
        <v>94</v>
      </c>
      <c r="H105" s="251" t="s">
        <v>96</v>
      </c>
      <c r="I105" s="141" t="str">
        <f>$I$20</f>
        <v>Antall barn i familie-hjem</v>
      </c>
      <c r="J105" s="245" t="s">
        <v>94</v>
      </c>
      <c r="K105" s="243" t="s">
        <v>98</v>
      </c>
      <c r="L105" s="246" t="str">
        <f>$L$20</f>
        <v>Antall barn i beredskaps-hjem</v>
      </c>
      <c r="M105" s="242" t="str">
        <f>$M$20</f>
        <v>Antall barn i inst-itusjon</v>
      </c>
      <c r="N105" s="244" t="s">
        <v>94</v>
      </c>
      <c r="O105" s="243" t="s">
        <v>101</v>
      </c>
      <c r="P105" s="247" t="str">
        <f>$P$20</f>
        <v>Antall barn i hybel o.a.</v>
      </c>
      <c r="Q105" s="142" t="s">
        <v>94</v>
      </c>
      <c r="R105" s="93" t="s">
        <v>103</v>
      </c>
      <c r="W105" s="133"/>
      <c r="X105" s="132"/>
      <c r="Y105" s="132"/>
      <c r="Z105" s="132"/>
      <c r="AA105" s="132"/>
      <c r="AB105" s="132"/>
      <c r="AC105" s="132"/>
      <c r="AD105" s="132"/>
      <c r="AE105" s="132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2"/>
      <c r="AZ105" s="132"/>
    </row>
    <row r="106" spans="1:52" ht="15" customHeight="1" x14ac:dyDescent="0.2">
      <c r="A106" s="248">
        <v>1</v>
      </c>
      <c r="B106" s="95" t="s">
        <v>13</v>
      </c>
      <c r="C106" s="432">
        <v>118</v>
      </c>
      <c r="D106" s="467">
        <v>62</v>
      </c>
      <c r="E106" s="96" t="e">
        <v>#REF!</v>
      </c>
      <c r="F106" s="467">
        <v>34</v>
      </c>
      <c r="G106" s="96" t="e">
        <v>#REF!</v>
      </c>
      <c r="H106" s="96" t="e">
        <v>#REF!</v>
      </c>
      <c r="I106" s="467">
        <v>5</v>
      </c>
      <c r="J106" s="96" t="e">
        <v>#REF!</v>
      </c>
      <c r="K106" s="96" t="e">
        <v>#REF!</v>
      </c>
      <c r="L106" s="467">
        <v>2</v>
      </c>
      <c r="M106" s="467">
        <v>13</v>
      </c>
      <c r="N106" s="96" t="e">
        <v>#REF!</v>
      </c>
      <c r="O106" s="96" t="e">
        <v>#REF!</v>
      </c>
      <c r="P106" s="433">
        <v>2</v>
      </c>
      <c r="Q106" s="146" t="e">
        <v>#REF!</v>
      </c>
      <c r="R106" s="147" t="e">
        <v>#REF!</v>
      </c>
    </row>
    <row r="107" spans="1:52" ht="12.75" customHeight="1" x14ac:dyDescent="0.2">
      <c r="A107" s="249">
        <v>2</v>
      </c>
      <c r="B107" s="98" t="s">
        <v>14</v>
      </c>
      <c r="C107" s="434">
        <v>97</v>
      </c>
      <c r="D107" s="439">
        <v>56</v>
      </c>
      <c r="E107" s="294" t="e">
        <v>#REF!</v>
      </c>
      <c r="F107" s="439">
        <v>27</v>
      </c>
      <c r="G107" s="294" t="e">
        <v>#REF!</v>
      </c>
      <c r="H107" s="294" t="e">
        <v>#REF!</v>
      </c>
      <c r="I107" s="439">
        <v>4</v>
      </c>
      <c r="J107" s="294" t="e">
        <v>#REF!</v>
      </c>
      <c r="K107" s="294" t="e">
        <v>#REF!</v>
      </c>
      <c r="L107" s="439">
        <v>2</v>
      </c>
      <c r="M107" s="439">
        <v>6</v>
      </c>
      <c r="N107" s="294" t="e">
        <v>#REF!</v>
      </c>
      <c r="O107" s="294" t="e">
        <v>#REF!</v>
      </c>
      <c r="P107" s="435">
        <v>2</v>
      </c>
      <c r="Q107" s="149" t="e">
        <v>#REF!</v>
      </c>
      <c r="R107" s="150" t="e">
        <v>#REF!</v>
      </c>
    </row>
    <row r="108" spans="1:52" x14ac:dyDescent="0.2">
      <c r="A108" s="249">
        <v>3</v>
      </c>
      <c r="B108" s="98" t="s">
        <v>15</v>
      </c>
      <c r="C108" s="434">
        <v>64</v>
      </c>
      <c r="D108" s="439">
        <v>29</v>
      </c>
      <c r="E108" s="294" t="e">
        <v>#REF!</v>
      </c>
      <c r="F108" s="439">
        <v>27</v>
      </c>
      <c r="G108" s="294" t="e">
        <v>#REF!</v>
      </c>
      <c r="H108" s="294" t="e">
        <v>#REF!</v>
      </c>
      <c r="I108" s="439">
        <v>2</v>
      </c>
      <c r="J108" s="294" t="e">
        <v>#REF!</v>
      </c>
      <c r="K108" s="294" t="e">
        <v>#REF!</v>
      </c>
      <c r="L108" s="439">
        <v>0</v>
      </c>
      <c r="M108" s="439">
        <v>6</v>
      </c>
      <c r="N108" s="294" t="e">
        <v>#REF!</v>
      </c>
      <c r="O108" s="294" t="e">
        <v>#REF!</v>
      </c>
      <c r="P108" s="435">
        <v>0</v>
      </c>
      <c r="Q108" s="149" t="e">
        <v>#REF!</v>
      </c>
      <c r="R108" s="150" t="e">
        <v>#REF!</v>
      </c>
    </row>
    <row r="109" spans="1:52" x14ac:dyDescent="0.2">
      <c r="A109" s="249">
        <v>4</v>
      </c>
      <c r="B109" s="98" t="s">
        <v>16</v>
      </c>
      <c r="C109" s="434">
        <v>41</v>
      </c>
      <c r="D109" s="439">
        <v>21</v>
      </c>
      <c r="E109" s="294" t="e">
        <v>#REF!</v>
      </c>
      <c r="F109" s="439">
        <v>11</v>
      </c>
      <c r="G109" s="294" t="e">
        <v>#REF!</v>
      </c>
      <c r="H109" s="294" t="e">
        <v>#REF!</v>
      </c>
      <c r="I109" s="439">
        <v>0</v>
      </c>
      <c r="J109" s="294" t="e">
        <v>#REF!</v>
      </c>
      <c r="K109" s="294" t="e">
        <v>#REF!</v>
      </c>
      <c r="L109" s="439">
        <v>1</v>
      </c>
      <c r="M109" s="439">
        <v>3</v>
      </c>
      <c r="N109" s="294" t="e">
        <v>#REF!</v>
      </c>
      <c r="O109" s="294" t="e">
        <v>#REF!</v>
      </c>
      <c r="P109" s="435">
        <v>5</v>
      </c>
      <c r="Q109" s="149" t="e">
        <v>#REF!</v>
      </c>
      <c r="R109" s="150" t="e">
        <v>#REF!</v>
      </c>
    </row>
    <row r="110" spans="1:52" x14ac:dyDescent="0.2">
      <c r="A110" s="249">
        <v>5</v>
      </c>
      <c r="B110" s="98" t="s">
        <v>17</v>
      </c>
      <c r="C110" s="434">
        <v>37</v>
      </c>
      <c r="D110" s="439">
        <v>23</v>
      </c>
      <c r="E110" s="294" t="e">
        <v>#REF!</v>
      </c>
      <c r="F110" s="439">
        <v>9</v>
      </c>
      <c r="G110" s="294" t="e">
        <v>#REF!</v>
      </c>
      <c r="H110" s="294" t="e">
        <v>#REF!</v>
      </c>
      <c r="I110" s="439">
        <v>2</v>
      </c>
      <c r="J110" s="294" t="e">
        <v>#REF!</v>
      </c>
      <c r="K110" s="294" t="e">
        <v>#REF!</v>
      </c>
      <c r="L110" s="439">
        <v>0</v>
      </c>
      <c r="M110" s="439">
        <v>3</v>
      </c>
      <c r="N110" s="294" t="e">
        <v>#REF!</v>
      </c>
      <c r="O110" s="294" t="e">
        <v>#REF!</v>
      </c>
      <c r="P110" s="435">
        <v>0</v>
      </c>
      <c r="Q110" s="149" t="e">
        <v>#REF!</v>
      </c>
      <c r="R110" s="150" t="e">
        <v>#REF!</v>
      </c>
    </row>
    <row r="111" spans="1:52" ht="20.25" customHeight="1" x14ac:dyDescent="0.2">
      <c r="A111" s="249">
        <v>6</v>
      </c>
      <c r="B111" s="98" t="s">
        <v>18</v>
      </c>
      <c r="C111" s="434">
        <v>39</v>
      </c>
      <c r="D111" s="439">
        <v>33</v>
      </c>
      <c r="E111" s="294" t="e">
        <v>#REF!</v>
      </c>
      <c r="F111" s="439">
        <v>3</v>
      </c>
      <c r="G111" s="294" t="e">
        <v>#REF!</v>
      </c>
      <c r="H111" s="294" t="e">
        <v>#REF!</v>
      </c>
      <c r="I111" s="439">
        <v>1</v>
      </c>
      <c r="J111" s="294" t="e">
        <v>#REF!</v>
      </c>
      <c r="K111" s="294" t="e">
        <v>#REF!</v>
      </c>
      <c r="L111" s="439">
        <v>1</v>
      </c>
      <c r="M111" s="439">
        <v>1</v>
      </c>
      <c r="N111" s="294" t="e">
        <v>#REF!</v>
      </c>
      <c r="O111" s="294" t="e">
        <v>#REF!</v>
      </c>
      <c r="P111" s="435">
        <v>1</v>
      </c>
      <c r="Q111" s="149" t="e">
        <v>#REF!</v>
      </c>
      <c r="R111" s="150" t="e">
        <v>#REF!</v>
      </c>
    </row>
    <row r="112" spans="1:52" x14ac:dyDescent="0.2">
      <c r="A112" s="249">
        <v>7</v>
      </c>
      <c r="B112" s="98" t="s">
        <v>19</v>
      </c>
      <c r="C112" s="434">
        <v>26</v>
      </c>
      <c r="D112" s="439">
        <v>18</v>
      </c>
      <c r="E112" s="294" t="e">
        <v>#REF!</v>
      </c>
      <c r="F112" s="439">
        <v>5</v>
      </c>
      <c r="G112" s="294" t="e">
        <v>#REF!</v>
      </c>
      <c r="H112" s="294" t="e">
        <v>#REF!</v>
      </c>
      <c r="I112" s="439">
        <v>0</v>
      </c>
      <c r="J112" s="294" t="e">
        <v>#REF!</v>
      </c>
      <c r="K112" s="294" t="e">
        <v>#REF!</v>
      </c>
      <c r="L112" s="439">
        <v>0</v>
      </c>
      <c r="M112" s="439">
        <v>2</v>
      </c>
      <c r="N112" s="294" t="e">
        <v>#REF!</v>
      </c>
      <c r="O112" s="294" t="e">
        <v>#REF!</v>
      </c>
      <c r="P112" s="435">
        <v>1</v>
      </c>
      <c r="Q112" s="149" t="e">
        <v>#REF!</v>
      </c>
      <c r="R112" s="150" t="e">
        <v>#REF!</v>
      </c>
    </row>
    <row r="113" spans="1:52" x14ac:dyDescent="0.2">
      <c r="A113" s="249">
        <v>8</v>
      </c>
      <c r="B113" s="98" t="s">
        <v>20</v>
      </c>
      <c r="C113" s="434">
        <v>34</v>
      </c>
      <c r="D113" s="439">
        <v>20</v>
      </c>
      <c r="E113" s="294" t="e">
        <v>#REF!</v>
      </c>
      <c r="F113" s="439">
        <v>8</v>
      </c>
      <c r="G113" s="294" t="e">
        <v>#REF!</v>
      </c>
      <c r="H113" s="294" t="e">
        <v>#REF!</v>
      </c>
      <c r="I113" s="439">
        <v>5</v>
      </c>
      <c r="J113" s="294" t="e">
        <v>#REF!</v>
      </c>
      <c r="K113" s="294" t="e">
        <v>#REF!</v>
      </c>
      <c r="L113" s="439">
        <v>0</v>
      </c>
      <c r="M113" s="439">
        <v>1</v>
      </c>
      <c r="N113" s="294" t="e">
        <v>#REF!</v>
      </c>
      <c r="O113" s="294" t="e">
        <v>#REF!</v>
      </c>
      <c r="P113" s="435">
        <v>0</v>
      </c>
      <c r="Q113" s="149" t="e">
        <v>#REF!</v>
      </c>
      <c r="R113" s="150" t="e">
        <v>#REF!</v>
      </c>
    </row>
    <row r="114" spans="1:52" x14ac:dyDescent="0.2">
      <c r="A114" s="249">
        <v>9</v>
      </c>
      <c r="B114" s="98" t="s">
        <v>21</v>
      </c>
      <c r="C114" s="434">
        <v>69</v>
      </c>
      <c r="D114" s="439">
        <v>52</v>
      </c>
      <c r="E114" s="294" t="e">
        <v>#REF!</v>
      </c>
      <c r="F114" s="439">
        <v>11</v>
      </c>
      <c r="G114" s="294" t="e">
        <v>#REF!</v>
      </c>
      <c r="H114" s="294" t="e">
        <v>#REF!</v>
      </c>
      <c r="I114" s="439">
        <v>4</v>
      </c>
      <c r="J114" s="294" t="e">
        <v>#REF!</v>
      </c>
      <c r="K114" s="294" t="e">
        <v>#REF!</v>
      </c>
      <c r="L114" s="439">
        <v>0</v>
      </c>
      <c r="M114" s="439">
        <v>1</v>
      </c>
      <c r="N114" s="294" t="e">
        <v>#REF!</v>
      </c>
      <c r="O114" s="294" t="e">
        <v>#REF!</v>
      </c>
      <c r="P114" s="435">
        <v>1</v>
      </c>
      <c r="Q114" s="149" t="e">
        <v>#REF!</v>
      </c>
      <c r="R114" s="150" t="e">
        <v>#REF!</v>
      </c>
    </row>
    <row r="115" spans="1:52" x14ac:dyDescent="0.2">
      <c r="A115" s="249">
        <v>10</v>
      </c>
      <c r="B115" s="98" t="s">
        <v>22</v>
      </c>
      <c r="C115" s="434">
        <v>76</v>
      </c>
      <c r="D115" s="439">
        <v>42</v>
      </c>
      <c r="E115" s="294" t="e">
        <v>#REF!</v>
      </c>
      <c r="F115" s="439">
        <v>26</v>
      </c>
      <c r="G115" s="294" t="e">
        <v>#REF!</v>
      </c>
      <c r="H115" s="294" t="e">
        <v>#REF!</v>
      </c>
      <c r="I115" s="439">
        <v>0</v>
      </c>
      <c r="J115" s="294" t="e">
        <v>#REF!</v>
      </c>
      <c r="K115" s="294" t="e">
        <v>#REF!</v>
      </c>
      <c r="L115" s="439">
        <v>2</v>
      </c>
      <c r="M115" s="439">
        <v>4</v>
      </c>
      <c r="N115" s="294" t="e">
        <v>#REF!</v>
      </c>
      <c r="O115" s="294" t="e">
        <v>#REF!</v>
      </c>
      <c r="P115" s="435">
        <v>2</v>
      </c>
      <c r="Q115" s="149" t="e">
        <v>#REF!</v>
      </c>
      <c r="R115" s="150" t="e">
        <v>#REF!</v>
      </c>
    </row>
    <row r="116" spans="1:52" ht="20.25" customHeight="1" x14ac:dyDescent="0.2">
      <c r="A116" s="249">
        <v>11</v>
      </c>
      <c r="B116" s="98" t="s">
        <v>23</v>
      </c>
      <c r="C116" s="434">
        <v>80</v>
      </c>
      <c r="D116" s="439">
        <v>48</v>
      </c>
      <c r="E116" s="294" t="e">
        <v>#REF!</v>
      </c>
      <c r="F116" s="439">
        <v>19</v>
      </c>
      <c r="G116" s="294" t="e">
        <v>#REF!</v>
      </c>
      <c r="H116" s="294" t="e">
        <v>#REF!</v>
      </c>
      <c r="I116" s="439">
        <v>8</v>
      </c>
      <c r="J116" s="294" t="e">
        <v>#REF!</v>
      </c>
      <c r="K116" s="294" t="e">
        <v>#REF!</v>
      </c>
      <c r="L116" s="439">
        <v>1</v>
      </c>
      <c r="M116" s="439">
        <v>4</v>
      </c>
      <c r="N116" s="294" t="e">
        <v>#REF!</v>
      </c>
      <c r="O116" s="294" t="e">
        <v>#REF!</v>
      </c>
      <c r="P116" s="435">
        <v>0</v>
      </c>
      <c r="Q116" s="149" t="e">
        <v>#REF!</v>
      </c>
      <c r="R116" s="150" t="e">
        <v>#REF!</v>
      </c>
    </row>
    <row r="117" spans="1:52" x14ac:dyDescent="0.2">
      <c r="A117" s="249">
        <v>12</v>
      </c>
      <c r="B117" s="98" t="s">
        <v>24</v>
      </c>
      <c r="C117" s="434">
        <v>114</v>
      </c>
      <c r="D117" s="439">
        <v>67</v>
      </c>
      <c r="E117" s="294" t="e">
        <v>#REF!</v>
      </c>
      <c r="F117" s="439">
        <v>27</v>
      </c>
      <c r="G117" s="294" t="e">
        <v>#REF!</v>
      </c>
      <c r="H117" s="294" t="e">
        <v>#REF!</v>
      </c>
      <c r="I117" s="439">
        <v>5</v>
      </c>
      <c r="J117" s="294" t="e">
        <v>#REF!</v>
      </c>
      <c r="K117" s="294" t="e">
        <v>#REF!</v>
      </c>
      <c r="L117" s="439">
        <v>0</v>
      </c>
      <c r="M117" s="439">
        <v>14</v>
      </c>
      <c r="N117" s="294" t="e">
        <v>#REF!</v>
      </c>
      <c r="O117" s="294" t="e">
        <v>#REF!</v>
      </c>
      <c r="P117" s="435">
        <v>1</v>
      </c>
      <c r="Q117" s="149" t="e">
        <v>#REF!</v>
      </c>
      <c r="R117" s="150" t="e">
        <v>#REF!</v>
      </c>
    </row>
    <row r="118" spans="1:52" x14ac:dyDescent="0.2">
      <c r="A118" s="249">
        <v>13</v>
      </c>
      <c r="B118" s="98" t="s">
        <v>25</v>
      </c>
      <c r="C118" s="434">
        <v>72</v>
      </c>
      <c r="D118" s="439">
        <v>33</v>
      </c>
      <c r="E118" s="294" t="e">
        <v>#REF!</v>
      </c>
      <c r="F118" s="439">
        <v>23</v>
      </c>
      <c r="G118" s="294" t="e">
        <v>#REF!</v>
      </c>
      <c r="H118" s="294" t="e">
        <v>#REF!</v>
      </c>
      <c r="I118" s="439">
        <v>6</v>
      </c>
      <c r="J118" s="294" t="e">
        <v>#REF!</v>
      </c>
      <c r="K118" s="294" t="e">
        <v>#REF!</v>
      </c>
      <c r="L118" s="439">
        <v>0</v>
      </c>
      <c r="M118" s="439">
        <v>6</v>
      </c>
      <c r="N118" s="294" t="e">
        <v>#REF!</v>
      </c>
      <c r="O118" s="294" t="e">
        <v>#REF!</v>
      </c>
      <c r="P118" s="435">
        <v>4</v>
      </c>
      <c r="Q118" s="149" t="e">
        <v>#REF!</v>
      </c>
      <c r="R118" s="150" t="e">
        <v>#REF!</v>
      </c>
    </row>
    <row r="119" spans="1:52" x14ac:dyDescent="0.2">
      <c r="A119" s="249">
        <v>14</v>
      </c>
      <c r="B119" s="98" t="s">
        <v>26</v>
      </c>
      <c r="C119" s="434">
        <v>47</v>
      </c>
      <c r="D119" s="439">
        <v>23</v>
      </c>
      <c r="E119" s="294" t="e">
        <v>#REF!</v>
      </c>
      <c r="F119" s="439">
        <v>11</v>
      </c>
      <c r="G119" s="294" t="e">
        <v>#REF!</v>
      </c>
      <c r="H119" s="294" t="e">
        <v>#REF!</v>
      </c>
      <c r="I119" s="439">
        <v>8</v>
      </c>
      <c r="J119" s="294" t="e">
        <v>#REF!</v>
      </c>
      <c r="K119" s="294" t="e">
        <v>#REF!</v>
      </c>
      <c r="L119" s="439">
        <v>0</v>
      </c>
      <c r="M119" s="439">
        <v>2</v>
      </c>
      <c r="N119" s="294" t="e">
        <v>#REF!</v>
      </c>
      <c r="O119" s="294" t="e">
        <v>#REF!</v>
      </c>
      <c r="P119" s="435">
        <v>3</v>
      </c>
      <c r="Q119" s="149" t="e">
        <v>#REF!</v>
      </c>
      <c r="R119" s="150" t="e">
        <v>#REF!</v>
      </c>
      <c r="AD119" s="132" t="s">
        <v>37</v>
      </c>
    </row>
    <row r="120" spans="1:52" ht="15" customHeight="1" thickBot="1" x14ac:dyDescent="0.25">
      <c r="A120" s="252">
        <v>15</v>
      </c>
      <c r="B120" s="253" t="s">
        <v>27</v>
      </c>
      <c r="C120" s="436">
        <v>156</v>
      </c>
      <c r="D120" s="468">
        <v>105</v>
      </c>
      <c r="E120" s="326" t="e">
        <v>#REF!</v>
      </c>
      <c r="F120" s="468">
        <v>24</v>
      </c>
      <c r="G120" s="326" t="e">
        <v>#REF!</v>
      </c>
      <c r="H120" s="326" t="e">
        <v>#REF!</v>
      </c>
      <c r="I120" s="468">
        <v>5</v>
      </c>
      <c r="J120" s="326" t="e">
        <v>#REF!</v>
      </c>
      <c r="K120" s="326" t="e">
        <v>#REF!</v>
      </c>
      <c r="L120" s="468">
        <v>3</v>
      </c>
      <c r="M120" s="468">
        <v>14</v>
      </c>
      <c r="N120" s="326" t="e">
        <v>#REF!</v>
      </c>
      <c r="O120" s="326" t="e">
        <v>#REF!</v>
      </c>
      <c r="P120" s="437">
        <v>5</v>
      </c>
      <c r="Q120" s="152" t="e">
        <v>#REF!</v>
      </c>
      <c r="R120" s="153" t="e">
        <v>#REF!</v>
      </c>
    </row>
    <row r="121" spans="1:52" s="106" customFormat="1" ht="15.75" thickBot="1" x14ac:dyDescent="0.3">
      <c r="A121" s="205"/>
      <c r="B121" s="236" t="s">
        <v>28</v>
      </c>
      <c r="C121" s="325">
        <f>SUM(C106:C120)</f>
        <v>1070</v>
      </c>
      <c r="D121" s="325">
        <f t="shared" ref="D121" si="33">SUM(D106:D120)</f>
        <v>632</v>
      </c>
      <c r="E121" s="325" t="e">
        <f t="shared" ref="E121" si="34">SUM(E106:E120)</f>
        <v>#REF!</v>
      </c>
      <c r="F121" s="325">
        <f t="shared" ref="F121" si="35">SUM(F106:F120)</f>
        <v>265</v>
      </c>
      <c r="G121" s="325" t="e">
        <f t="shared" ref="G121" si="36">SUM(G106:G120)</f>
        <v>#REF!</v>
      </c>
      <c r="H121" s="325" t="e">
        <f t="shared" ref="H121" si="37">SUM(H106:H120)</f>
        <v>#REF!</v>
      </c>
      <c r="I121" s="325">
        <f t="shared" ref="I121" si="38">SUM(I106:I120)</f>
        <v>55</v>
      </c>
      <c r="J121" s="325" t="e">
        <f t="shared" ref="J121" si="39">SUM(J106:J120)</f>
        <v>#REF!</v>
      </c>
      <c r="K121" s="325" t="e">
        <f t="shared" ref="K121" si="40">SUM(K106:K120)</f>
        <v>#REF!</v>
      </c>
      <c r="L121" s="325">
        <f t="shared" ref="L121" si="41">SUM(L106:L120)</f>
        <v>12</v>
      </c>
      <c r="M121" s="325">
        <f t="shared" ref="M121" si="42">SUM(M106:M120)</f>
        <v>80</v>
      </c>
      <c r="N121" s="325" t="e">
        <f t="shared" ref="N121" si="43">SUM(N106:N120)</f>
        <v>#REF!</v>
      </c>
      <c r="O121" s="325" t="e">
        <f t="shared" ref="O121" si="44">SUM(O106:O120)</f>
        <v>#REF!</v>
      </c>
      <c r="P121" s="324">
        <f t="shared" ref="P121" si="45">SUM(P106:P120)</f>
        <v>27</v>
      </c>
      <c r="Q121" s="220" t="e">
        <v>#REF!</v>
      </c>
      <c r="R121" s="159" t="s">
        <v>112</v>
      </c>
      <c r="S121" s="155"/>
      <c r="T121" s="155"/>
      <c r="U121" s="155"/>
      <c r="W121" s="133"/>
      <c r="X121" s="132"/>
      <c r="Y121" s="132"/>
      <c r="Z121" s="132"/>
      <c r="AA121" s="132"/>
      <c r="AB121" s="132"/>
      <c r="AC121" s="132"/>
      <c r="AD121" s="132"/>
      <c r="AE121" s="132"/>
      <c r="AF121" s="132"/>
      <c r="AG121" s="132"/>
      <c r="AH121" s="132"/>
      <c r="AI121" s="132"/>
      <c r="AJ121" s="132"/>
      <c r="AK121" s="132"/>
      <c r="AL121" s="132"/>
      <c r="AM121" s="132"/>
      <c r="AN121" s="132"/>
      <c r="AO121" s="132"/>
      <c r="AP121" s="132"/>
      <c r="AQ121" s="132"/>
      <c r="AR121" s="132"/>
      <c r="AS121" s="132"/>
      <c r="AT121" s="132"/>
      <c r="AU121" s="132"/>
      <c r="AV121" s="132"/>
      <c r="AW121" s="132"/>
      <c r="AX121" s="132"/>
      <c r="AY121" s="132"/>
      <c r="AZ121" s="132"/>
    </row>
    <row r="122" spans="1:52" ht="15" thickBot="1" x14ac:dyDescent="0.25">
      <c r="A122" s="200"/>
      <c r="B122" s="293" t="s">
        <v>29</v>
      </c>
      <c r="C122" s="294">
        <v>1157</v>
      </c>
      <c r="D122" s="294">
        <v>734</v>
      </c>
      <c r="E122" s="294" t="e">
        <v>#REF!</v>
      </c>
      <c r="F122" s="294">
        <v>273</v>
      </c>
      <c r="G122" s="294" t="e">
        <v>#REF!</v>
      </c>
      <c r="H122" s="294" t="e">
        <v>#REF!</v>
      </c>
      <c r="I122" s="294">
        <v>55</v>
      </c>
      <c r="J122" s="294" t="e">
        <v>#REF!</v>
      </c>
      <c r="K122" s="294" t="e">
        <v>#REF!</v>
      </c>
      <c r="L122" s="294">
        <v>20</v>
      </c>
      <c r="M122" s="294">
        <v>80</v>
      </c>
      <c r="N122" s="294" t="e">
        <v>#REF!</v>
      </c>
      <c r="O122" s="294" t="e">
        <v>#REF!</v>
      </c>
      <c r="P122" s="286">
        <v>24</v>
      </c>
      <c r="Q122" s="215" t="e">
        <v>#REF!</v>
      </c>
      <c r="R122" s="158" t="s">
        <v>112</v>
      </c>
    </row>
    <row r="123" spans="1:52" ht="15" thickBot="1" x14ac:dyDescent="0.25">
      <c r="A123" s="200"/>
      <c r="B123" s="293" t="s">
        <v>30</v>
      </c>
      <c r="C123" s="294">
        <v>1257</v>
      </c>
      <c r="D123" s="294">
        <v>793</v>
      </c>
      <c r="E123" s="294" t="e">
        <v>#REF!</v>
      </c>
      <c r="F123" s="294">
        <v>285</v>
      </c>
      <c r="G123" s="294" t="e">
        <v>#REF!</v>
      </c>
      <c r="H123" s="294" t="e">
        <v>#REF!</v>
      </c>
      <c r="I123" s="294">
        <v>54</v>
      </c>
      <c r="J123" s="294" t="e">
        <v>#REF!</v>
      </c>
      <c r="K123" s="294" t="e">
        <v>#REF!</v>
      </c>
      <c r="L123" s="294">
        <v>16</v>
      </c>
      <c r="M123" s="294">
        <v>80</v>
      </c>
      <c r="N123" s="294" t="e">
        <v>#REF!</v>
      </c>
      <c r="O123" s="294" t="e">
        <v>#REF!</v>
      </c>
      <c r="P123" s="286">
        <v>31</v>
      </c>
      <c r="Q123" s="215" t="e">
        <v>#REF!</v>
      </c>
      <c r="R123" s="158" t="s">
        <v>112</v>
      </c>
    </row>
    <row r="124" spans="1:52" ht="15" thickBot="1" x14ac:dyDescent="0.25">
      <c r="A124" s="200"/>
      <c r="B124" s="293" t="s">
        <v>31</v>
      </c>
      <c r="C124" s="294">
        <v>1297</v>
      </c>
      <c r="D124" s="294">
        <v>810</v>
      </c>
      <c r="E124" s="294" t="e">
        <v>#REF!</v>
      </c>
      <c r="F124" s="294">
        <v>291</v>
      </c>
      <c r="G124" s="294" t="e">
        <v>#REF!</v>
      </c>
      <c r="H124" s="294" t="e">
        <v>#REF!</v>
      </c>
      <c r="I124" s="294">
        <v>51</v>
      </c>
      <c r="J124" s="294" t="e">
        <v>#REF!</v>
      </c>
      <c r="K124" s="294" t="e">
        <v>#REF!</v>
      </c>
      <c r="L124" s="294">
        <v>23</v>
      </c>
      <c r="M124" s="294">
        <v>82</v>
      </c>
      <c r="N124" s="294" t="e">
        <v>#REF!</v>
      </c>
      <c r="O124" s="294" t="e">
        <v>#REF!</v>
      </c>
      <c r="P124" s="286">
        <v>40</v>
      </c>
      <c r="Q124" s="215" t="e">
        <v>#REF!</v>
      </c>
      <c r="R124" s="158" t="s">
        <v>112</v>
      </c>
    </row>
    <row r="125" spans="1:52" ht="15" thickBot="1" x14ac:dyDescent="0.25">
      <c r="A125" s="200"/>
      <c r="B125" s="293" t="s">
        <v>32</v>
      </c>
      <c r="C125" s="294">
        <v>1274</v>
      </c>
      <c r="D125" s="294">
        <v>756</v>
      </c>
      <c r="E125" s="294" t="e">
        <v>#REF!</v>
      </c>
      <c r="F125" s="294">
        <v>295</v>
      </c>
      <c r="G125" s="294" t="e">
        <v>#REF!</v>
      </c>
      <c r="H125" s="294" t="e">
        <v>#REF!</v>
      </c>
      <c r="I125" s="294">
        <v>49</v>
      </c>
      <c r="J125" s="294" t="e">
        <v>#REF!</v>
      </c>
      <c r="K125" s="294" t="e">
        <v>#REF!</v>
      </c>
      <c r="L125" s="294">
        <v>11</v>
      </c>
      <c r="M125" s="294">
        <v>113</v>
      </c>
      <c r="N125" s="294" t="e">
        <v>#REF!</v>
      </c>
      <c r="O125" s="294" t="e">
        <v>#REF!</v>
      </c>
      <c r="P125" s="286">
        <v>49</v>
      </c>
      <c r="Q125" s="215" t="e">
        <v>#REF!</v>
      </c>
      <c r="R125" s="158" t="s">
        <v>112</v>
      </c>
    </row>
    <row r="126" spans="1:52" ht="15" thickBot="1" x14ac:dyDescent="0.25">
      <c r="A126" s="200"/>
      <c r="B126" s="293" t="s">
        <v>33</v>
      </c>
      <c r="C126" s="294">
        <v>1213</v>
      </c>
      <c r="D126" s="294">
        <v>680</v>
      </c>
      <c r="E126" s="294" t="e">
        <v>#REF!</v>
      </c>
      <c r="F126" s="294">
        <v>290</v>
      </c>
      <c r="G126" s="294" t="e">
        <v>#REF!</v>
      </c>
      <c r="H126" s="294" t="e">
        <v>#REF!</v>
      </c>
      <c r="I126" s="294">
        <v>56</v>
      </c>
      <c r="J126" s="294" t="e">
        <v>#REF!</v>
      </c>
      <c r="K126" s="294" t="e">
        <v>#REF!</v>
      </c>
      <c r="L126" s="294">
        <v>13</v>
      </c>
      <c r="M126" s="294">
        <v>115</v>
      </c>
      <c r="N126" s="294" t="e">
        <v>#REF!</v>
      </c>
      <c r="O126" s="294" t="e">
        <v>#REF!</v>
      </c>
      <c r="P126" s="286">
        <v>65</v>
      </c>
      <c r="Q126" s="215" t="e">
        <v>#REF!</v>
      </c>
      <c r="R126" s="158" t="s">
        <v>112</v>
      </c>
    </row>
    <row r="127" spans="1:52" ht="15" thickBot="1" x14ac:dyDescent="0.25">
      <c r="A127" s="200"/>
      <c r="B127" s="293" t="s">
        <v>34</v>
      </c>
      <c r="C127" s="294">
        <v>1139</v>
      </c>
      <c r="D127" s="294">
        <v>668</v>
      </c>
      <c r="E127" s="294" t="e">
        <v>#REF!</v>
      </c>
      <c r="F127" s="294">
        <v>273</v>
      </c>
      <c r="G127" s="294" t="e">
        <v>#REF!</v>
      </c>
      <c r="H127" s="294" t="e">
        <v>#REF!</v>
      </c>
      <c r="I127" s="294">
        <v>51</v>
      </c>
      <c r="J127" s="294" t="e">
        <v>#REF!</v>
      </c>
      <c r="K127" s="294" t="e">
        <v>#REF!</v>
      </c>
      <c r="L127" s="294">
        <v>12</v>
      </c>
      <c r="M127" s="294">
        <v>104</v>
      </c>
      <c r="N127" s="294" t="e">
        <v>#REF!</v>
      </c>
      <c r="O127" s="294" t="e">
        <v>#REF!</v>
      </c>
      <c r="P127" s="286">
        <v>33</v>
      </c>
      <c r="Q127" s="215" t="e">
        <v>#REF!</v>
      </c>
      <c r="R127" s="158" t="s">
        <v>112</v>
      </c>
    </row>
    <row r="128" spans="1:52" ht="15" thickBot="1" x14ac:dyDescent="0.25">
      <c r="A128" s="108"/>
      <c r="B128" s="235" t="s">
        <v>35</v>
      </c>
      <c r="C128" s="100">
        <v>1102</v>
      </c>
      <c r="D128" s="100">
        <v>643</v>
      </c>
      <c r="E128" s="100" t="e">
        <v>#REF!</v>
      </c>
      <c r="F128" s="100">
        <v>270</v>
      </c>
      <c r="G128" s="100" t="e">
        <v>#REF!</v>
      </c>
      <c r="H128" s="100" t="e">
        <v>#REF!</v>
      </c>
      <c r="I128" s="100">
        <v>43</v>
      </c>
      <c r="J128" s="100" t="e">
        <v>#REF!</v>
      </c>
      <c r="K128" s="100" t="e">
        <v>#REF!</v>
      </c>
      <c r="L128" s="100">
        <v>9</v>
      </c>
      <c r="M128" s="100">
        <v>109</v>
      </c>
      <c r="N128" s="100" t="e">
        <v>#REF!</v>
      </c>
      <c r="O128" s="100" t="e">
        <v>#REF!</v>
      </c>
      <c r="P128" s="148">
        <v>29</v>
      </c>
      <c r="Q128" s="215" t="e">
        <v>#REF!</v>
      </c>
      <c r="R128" s="158" t="s">
        <v>112</v>
      </c>
    </row>
    <row r="129" spans="1:52" ht="15" thickBot="1" x14ac:dyDescent="0.25">
      <c r="A129" s="109"/>
      <c r="B129" s="237" t="s">
        <v>36</v>
      </c>
      <c r="C129" s="104">
        <v>1124</v>
      </c>
      <c r="D129" s="104">
        <v>646</v>
      </c>
      <c r="E129" s="104" t="e">
        <v>#REF!</v>
      </c>
      <c r="F129" s="104">
        <v>277</v>
      </c>
      <c r="G129" s="104" t="e">
        <v>#REF!</v>
      </c>
      <c r="H129" s="104" t="e">
        <v>#REF!</v>
      </c>
      <c r="I129" s="104">
        <v>39</v>
      </c>
      <c r="J129" s="104" t="e">
        <v>#REF!</v>
      </c>
      <c r="K129" s="104" t="e">
        <v>#REF!</v>
      </c>
      <c r="L129" s="104">
        <v>2</v>
      </c>
      <c r="M129" s="104">
        <v>123</v>
      </c>
      <c r="N129" s="104" t="e">
        <v>#REF!</v>
      </c>
      <c r="O129" s="104" t="e">
        <v>#REF!</v>
      </c>
      <c r="P129" s="151">
        <v>30</v>
      </c>
      <c r="Q129" s="215" t="e">
        <v>#REF!</v>
      </c>
      <c r="R129" s="158" t="s">
        <v>112</v>
      </c>
    </row>
    <row r="132" spans="1:52" s="138" customFormat="1" ht="31.5" customHeight="1" thickBot="1" x14ac:dyDescent="0.3">
      <c r="A132" s="504" t="s">
        <v>115</v>
      </c>
      <c r="B132" s="504"/>
      <c r="C132" s="504"/>
      <c r="D132" s="504"/>
      <c r="E132" s="504"/>
      <c r="F132" s="504"/>
      <c r="G132" s="504"/>
      <c r="H132" s="504"/>
      <c r="I132" s="504"/>
      <c r="J132" s="504"/>
      <c r="K132" s="504"/>
      <c r="L132" s="504"/>
      <c r="M132" s="504"/>
      <c r="N132" s="504"/>
      <c r="O132" s="504"/>
      <c r="P132" s="504"/>
      <c r="W132" s="133"/>
      <c r="X132" s="132"/>
      <c r="Y132" s="132"/>
      <c r="Z132" s="132"/>
      <c r="AA132" s="132"/>
      <c r="AB132" s="132"/>
      <c r="AC132" s="132"/>
      <c r="AD132" s="132"/>
      <c r="AE132" s="132"/>
      <c r="AF132" s="132"/>
      <c r="AG132" s="132"/>
      <c r="AH132" s="132"/>
      <c r="AI132" s="132"/>
      <c r="AJ132" s="132"/>
      <c r="AK132" s="132"/>
      <c r="AL132" s="132"/>
      <c r="AM132" s="132"/>
      <c r="AN132" s="132"/>
      <c r="AO132" s="132"/>
      <c r="AP132" s="132"/>
      <c r="AQ132" s="132"/>
      <c r="AR132" s="132"/>
      <c r="AS132" s="132"/>
      <c r="AT132" s="132"/>
      <c r="AU132" s="132"/>
      <c r="AV132" s="132"/>
      <c r="AW132" s="132"/>
      <c r="AX132" s="132"/>
      <c r="AY132" s="132"/>
      <c r="AZ132" s="132"/>
    </row>
    <row r="133" spans="1:52" s="138" customFormat="1" ht="88.5" customHeight="1" thickBot="1" x14ac:dyDescent="0.3">
      <c r="A133" s="239" t="s">
        <v>2</v>
      </c>
      <c r="B133" s="240" t="s">
        <v>3</v>
      </c>
      <c r="C133" s="241" t="str">
        <f>$C$20</f>
        <v>Barn med tiltak i barne-vernet i alt</v>
      </c>
      <c r="D133" s="242" t="str">
        <f>$D$20</f>
        <v>Av disse med tiltak som ikke er plasserings-tiltak</v>
      </c>
      <c r="E133" s="251" t="s">
        <v>94</v>
      </c>
      <c r="F133" s="141" t="str">
        <f>$F$20</f>
        <v>Antall barn i foster-hjem</v>
      </c>
      <c r="G133" s="245" t="s">
        <v>94</v>
      </c>
      <c r="H133" s="251" t="s">
        <v>96</v>
      </c>
      <c r="I133" s="141" t="str">
        <f>$I$20</f>
        <v>Antall barn i familie-hjem</v>
      </c>
      <c r="J133" s="245" t="s">
        <v>94</v>
      </c>
      <c r="K133" s="243" t="s">
        <v>98</v>
      </c>
      <c r="L133" s="246" t="str">
        <f>$L$20</f>
        <v>Antall barn i beredskaps-hjem</v>
      </c>
      <c r="M133" s="242" t="str">
        <f>$M$20</f>
        <v>Antall barn i inst-itusjon</v>
      </c>
      <c r="N133" s="244" t="s">
        <v>94</v>
      </c>
      <c r="O133" s="243" t="s">
        <v>101</v>
      </c>
      <c r="P133" s="247" t="str">
        <f>$P$20</f>
        <v>Antall barn i hybel o.a.</v>
      </c>
      <c r="Q133" s="142" t="s">
        <v>94</v>
      </c>
      <c r="R133" s="93" t="s">
        <v>103</v>
      </c>
      <c r="W133" s="133"/>
      <c r="X133" s="132"/>
      <c r="Y133" s="132"/>
      <c r="Z133" s="132"/>
      <c r="AA133" s="132"/>
      <c r="AB133" s="132"/>
      <c r="AC133" s="132"/>
      <c r="AD133" s="132"/>
      <c r="AE133" s="132"/>
      <c r="AF133" s="132"/>
      <c r="AG133" s="132"/>
      <c r="AH133" s="132"/>
      <c r="AI133" s="132"/>
      <c r="AJ133" s="132"/>
      <c r="AK133" s="132"/>
      <c r="AL133" s="132"/>
      <c r="AM133" s="132"/>
      <c r="AN133" s="132"/>
      <c r="AO133" s="132"/>
      <c r="AP133" s="132"/>
      <c r="AQ133" s="132"/>
      <c r="AR133" s="132"/>
      <c r="AS133" s="132"/>
      <c r="AT133" s="132"/>
      <c r="AU133" s="132"/>
      <c r="AV133" s="132"/>
      <c r="AW133" s="132"/>
      <c r="AX133" s="132"/>
      <c r="AY133" s="132"/>
      <c r="AZ133" s="132"/>
    </row>
    <row r="134" spans="1:52" ht="15" customHeight="1" x14ac:dyDescent="0.2">
      <c r="A134" s="248">
        <v>1</v>
      </c>
      <c r="B134" s="95" t="s">
        <v>13</v>
      </c>
      <c r="C134" s="432">
        <v>66</v>
      </c>
      <c r="D134" s="467">
        <v>21</v>
      </c>
      <c r="E134" s="96" t="e">
        <v>#REF!</v>
      </c>
      <c r="F134" s="467">
        <v>23</v>
      </c>
      <c r="G134" s="96" t="e">
        <v>#REF!</v>
      </c>
      <c r="H134" s="96" t="e">
        <v>#REF!</v>
      </c>
      <c r="I134" s="467">
        <v>0</v>
      </c>
      <c r="J134" s="96" t="e">
        <v>#REF!</v>
      </c>
      <c r="K134" s="96" t="e">
        <v>#REF!</v>
      </c>
      <c r="L134" s="467">
        <v>0</v>
      </c>
      <c r="M134" s="467">
        <v>0</v>
      </c>
      <c r="N134" s="96" t="e">
        <v>#REF!</v>
      </c>
      <c r="O134" s="96" t="e">
        <v>#REF!</v>
      </c>
      <c r="P134" s="433">
        <v>22</v>
      </c>
      <c r="Q134" s="146" t="e">
        <v>#REF!</v>
      </c>
      <c r="R134" s="147" t="e">
        <v>#REF!</v>
      </c>
    </row>
    <row r="135" spans="1:52" ht="12.75" customHeight="1" x14ac:dyDescent="0.2">
      <c r="A135" s="249">
        <v>2</v>
      </c>
      <c r="B135" s="98" t="s">
        <v>14</v>
      </c>
      <c r="C135" s="434">
        <v>45</v>
      </c>
      <c r="D135" s="439">
        <v>18</v>
      </c>
      <c r="E135" s="294" t="e">
        <v>#REF!</v>
      </c>
      <c r="F135" s="439">
        <v>8</v>
      </c>
      <c r="G135" s="294" t="e">
        <v>#REF!</v>
      </c>
      <c r="H135" s="294" t="e">
        <v>#REF!</v>
      </c>
      <c r="I135" s="439">
        <v>3</v>
      </c>
      <c r="J135" s="294" t="e">
        <v>#REF!</v>
      </c>
      <c r="K135" s="294" t="e">
        <v>#REF!</v>
      </c>
      <c r="L135" s="439">
        <v>0</v>
      </c>
      <c r="M135" s="439">
        <v>1</v>
      </c>
      <c r="N135" s="294" t="e">
        <v>#REF!</v>
      </c>
      <c r="O135" s="294" t="e">
        <v>#REF!</v>
      </c>
      <c r="P135" s="435">
        <v>15</v>
      </c>
      <c r="Q135" s="149" t="e">
        <v>#REF!</v>
      </c>
      <c r="R135" s="150" t="e">
        <v>#REF!</v>
      </c>
    </row>
    <row r="136" spans="1:52" x14ac:dyDescent="0.2">
      <c r="A136" s="249">
        <v>3</v>
      </c>
      <c r="B136" s="98" t="s">
        <v>15</v>
      </c>
      <c r="C136" s="434">
        <v>39</v>
      </c>
      <c r="D136" s="439">
        <v>11</v>
      </c>
      <c r="E136" s="294" t="e">
        <v>#REF!</v>
      </c>
      <c r="F136" s="439">
        <v>9</v>
      </c>
      <c r="G136" s="294" t="e">
        <v>#REF!</v>
      </c>
      <c r="H136" s="294" t="e">
        <v>#REF!</v>
      </c>
      <c r="I136" s="439">
        <v>0</v>
      </c>
      <c r="J136" s="294" t="e">
        <v>#REF!</v>
      </c>
      <c r="K136" s="294" t="e">
        <v>#REF!</v>
      </c>
      <c r="L136" s="439">
        <v>0</v>
      </c>
      <c r="M136" s="439">
        <v>0</v>
      </c>
      <c r="N136" s="294" t="e">
        <v>#REF!</v>
      </c>
      <c r="O136" s="294" t="e">
        <v>#REF!</v>
      </c>
      <c r="P136" s="435">
        <v>19</v>
      </c>
      <c r="Q136" s="149" t="e">
        <v>#REF!</v>
      </c>
      <c r="R136" s="150" t="e">
        <v>#REF!</v>
      </c>
    </row>
    <row r="137" spans="1:52" x14ac:dyDescent="0.2">
      <c r="A137" s="249">
        <v>4</v>
      </c>
      <c r="B137" s="98" t="s">
        <v>16</v>
      </c>
      <c r="C137" s="434">
        <v>24</v>
      </c>
      <c r="D137" s="439">
        <v>7</v>
      </c>
      <c r="E137" s="294" t="e">
        <v>#REF!</v>
      </c>
      <c r="F137" s="439">
        <v>7</v>
      </c>
      <c r="G137" s="294" t="e">
        <v>#REF!</v>
      </c>
      <c r="H137" s="294" t="e">
        <v>#REF!</v>
      </c>
      <c r="I137" s="439">
        <v>0</v>
      </c>
      <c r="J137" s="294" t="e">
        <v>#REF!</v>
      </c>
      <c r="K137" s="294" t="e">
        <v>#REF!</v>
      </c>
      <c r="L137" s="439">
        <v>0</v>
      </c>
      <c r="M137" s="439">
        <v>0</v>
      </c>
      <c r="N137" s="294" t="e">
        <v>#REF!</v>
      </c>
      <c r="O137" s="294" t="e">
        <v>#REF!</v>
      </c>
      <c r="P137" s="435">
        <v>10</v>
      </c>
      <c r="Q137" s="149" t="e">
        <v>#REF!</v>
      </c>
      <c r="R137" s="150" t="e">
        <v>#REF!</v>
      </c>
    </row>
    <row r="138" spans="1:52" x14ac:dyDescent="0.2">
      <c r="A138" s="249">
        <v>5</v>
      </c>
      <c r="B138" s="98" t="s">
        <v>17</v>
      </c>
      <c r="C138" s="434">
        <v>24</v>
      </c>
      <c r="D138" s="439">
        <v>12</v>
      </c>
      <c r="E138" s="294" t="e">
        <v>#REF!</v>
      </c>
      <c r="F138" s="439">
        <v>3</v>
      </c>
      <c r="G138" s="294" t="e">
        <v>#REF!</v>
      </c>
      <c r="H138" s="294" t="e">
        <v>#REF!</v>
      </c>
      <c r="I138" s="439">
        <v>1</v>
      </c>
      <c r="J138" s="294" t="e">
        <v>#REF!</v>
      </c>
      <c r="K138" s="294" t="e">
        <v>#REF!</v>
      </c>
      <c r="L138" s="439">
        <v>0</v>
      </c>
      <c r="M138" s="439">
        <v>1</v>
      </c>
      <c r="N138" s="294" t="e">
        <v>#REF!</v>
      </c>
      <c r="O138" s="294" t="e">
        <v>#REF!</v>
      </c>
      <c r="P138" s="435">
        <v>7</v>
      </c>
      <c r="Q138" s="149" t="e">
        <v>#REF!</v>
      </c>
      <c r="R138" s="150" t="e">
        <v>#REF!</v>
      </c>
    </row>
    <row r="139" spans="1:52" ht="20.25" customHeight="1" x14ac:dyDescent="0.2">
      <c r="A139" s="249">
        <v>6</v>
      </c>
      <c r="B139" s="98" t="s">
        <v>18</v>
      </c>
      <c r="C139" s="434">
        <v>16</v>
      </c>
      <c r="D139" s="439">
        <v>10</v>
      </c>
      <c r="E139" s="294" t="e">
        <v>#REF!</v>
      </c>
      <c r="F139" s="439">
        <v>4</v>
      </c>
      <c r="G139" s="294" t="e">
        <v>#REF!</v>
      </c>
      <c r="H139" s="294" t="e">
        <v>#REF!</v>
      </c>
      <c r="I139" s="439">
        <v>0</v>
      </c>
      <c r="J139" s="294" t="e">
        <v>#REF!</v>
      </c>
      <c r="K139" s="294" t="e">
        <v>#REF!</v>
      </c>
      <c r="L139" s="439">
        <v>0</v>
      </c>
      <c r="M139" s="439">
        <v>0</v>
      </c>
      <c r="N139" s="294" t="e">
        <v>#REF!</v>
      </c>
      <c r="O139" s="294" t="e">
        <v>#REF!</v>
      </c>
      <c r="P139" s="435">
        <v>5</v>
      </c>
      <c r="Q139" s="149" t="e">
        <v>#REF!</v>
      </c>
      <c r="R139" s="150" t="e">
        <v>#REF!</v>
      </c>
    </row>
    <row r="140" spans="1:52" x14ac:dyDescent="0.2">
      <c r="A140" s="249">
        <v>7</v>
      </c>
      <c r="B140" s="98" t="s">
        <v>19</v>
      </c>
      <c r="C140" s="434">
        <v>13</v>
      </c>
      <c r="D140" s="439">
        <v>1</v>
      </c>
      <c r="E140" s="294" t="e">
        <v>#REF!</v>
      </c>
      <c r="F140" s="439">
        <v>2</v>
      </c>
      <c r="G140" s="294" t="e">
        <v>#REF!</v>
      </c>
      <c r="H140" s="294" t="e">
        <v>#REF!</v>
      </c>
      <c r="I140" s="439">
        <v>0</v>
      </c>
      <c r="J140" s="294" t="e">
        <v>#REF!</v>
      </c>
      <c r="K140" s="294" t="e">
        <v>#REF!</v>
      </c>
      <c r="L140" s="439">
        <v>0</v>
      </c>
      <c r="M140" s="439">
        <v>0</v>
      </c>
      <c r="N140" s="294" t="e">
        <v>#REF!</v>
      </c>
      <c r="O140" s="294" t="e">
        <v>#REF!</v>
      </c>
      <c r="P140" s="435">
        <v>10</v>
      </c>
      <c r="Q140" s="149" t="e">
        <v>#REF!</v>
      </c>
      <c r="R140" s="150" t="e">
        <v>#REF!</v>
      </c>
    </row>
    <row r="141" spans="1:52" x14ac:dyDescent="0.2">
      <c r="A141" s="249">
        <v>8</v>
      </c>
      <c r="B141" s="98" t="s">
        <v>20</v>
      </c>
      <c r="C141" s="434">
        <v>25</v>
      </c>
      <c r="D141" s="439">
        <v>6</v>
      </c>
      <c r="E141" s="294" t="e">
        <v>#REF!</v>
      </c>
      <c r="F141" s="439">
        <v>4</v>
      </c>
      <c r="G141" s="294" t="e">
        <v>#REF!</v>
      </c>
      <c r="H141" s="294" t="e">
        <v>#REF!</v>
      </c>
      <c r="I141" s="439">
        <v>1</v>
      </c>
      <c r="J141" s="294" t="e">
        <v>#REF!</v>
      </c>
      <c r="K141" s="294" t="e">
        <v>#REF!</v>
      </c>
      <c r="L141" s="439">
        <v>0</v>
      </c>
      <c r="M141" s="439">
        <v>0</v>
      </c>
      <c r="N141" s="294" t="e">
        <v>#REF!</v>
      </c>
      <c r="O141" s="294" t="e">
        <v>#REF!</v>
      </c>
      <c r="P141" s="435">
        <v>14</v>
      </c>
      <c r="Q141" s="149" t="e">
        <v>#REF!</v>
      </c>
      <c r="R141" s="150" t="e">
        <v>#REF!</v>
      </c>
    </row>
    <row r="142" spans="1:52" x14ac:dyDescent="0.2">
      <c r="A142" s="249">
        <v>9</v>
      </c>
      <c r="B142" s="98" t="s">
        <v>21</v>
      </c>
      <c r="C142" s="434">
        <v>49</v>
      </c>
      <c r="D142" s="439">
        <v>23</v>
      </c>
      <c r="E142" s="294" t="e">
        <v>#REF!</v>
      </c>
      <c r="F142" s="439">
        <v>5</v>
      </c>
      <c r="G142" s="294" t="e">
        <v>#REF!</v>
      </c>
      <c r="H142" s="294" t="e">
        <v>#REF!</v>
      </c>
      <c r="I142" s="439">
        <v>0</v>
      </c>
      <c r="J142" s="294" t="e">
        <v>#REF!</v>
      </c>
      <c r="K142" s="294" t="e">
        <v>#REF!</v>
      </c>
      <c r="L142" s="439">
        <v>0</v>
      </c>
      <c r="M142" s="439">
        <v>0</v>
      </c>
      <c r="N142" s="294" t="e">
        <v>#REF!</v>
      </c>
      <c r="O142" s="294" t="e">
        <v>#REF!</v>
      </c>
      <c r="P142" s="435">
        <v>21</v>
      </c>
      <c r="Q142" s="149" t="e">
        <v>#REF!</v>
      </c>
      <c r="R142" s="150" t="e">
        <v>#REF!</v>
      </c>
    </row>
    <row r="143" spans="1:52" x14ac:dyDescent="0.2">
      <c r="A143" s="249">
        <v>10</v>
      </c>
      <c r="B143" s="98" t="s">
        <v>22</v>
      </c>
      <c r="C143" s="434">
        <v>46</v>
      </c>
      <c r="D143" s="439">
        <v>21</v>
      </c>
      <c r="E143" s="294" t="e">
        <v>#REF!</v>
      </c>
      <c r="F143" s="439">
        <v>7</v>
      </c>
      <c r="G143" s="294" t="e">
        <v>#REF!</v>
      </c>
      <c r="H143" s="294" t="e">
        <v>#REF!</v>
      </c>
      <c r="I143" s="439">
        <v>0</v>
      </c>
      <c r="J143" s="294" t="e">
        <v>#REF!</v>
      </c>
      <c r="K143" s="294" t="e">
        <v>#REF!</v>
      </c>
      <c r="L143" s="439">
        <v>0</v>
      </c>
      <c r="M143" s="439">
        <v>0</v>
      </c>
      <c r="N143" s="294" t="e">
        <v>#REF!</v>
      </c>
      <c r="O143" s="294" t="e">
        <v>#REF!</v>
      </c>
      <c r="P143" s="435">
        <v>18</v>
      </c>
      <c r="Q143" s="149" t="e">
        <v>#REF!</v>
      </c>
      <c r="R143" s="150" t="e">
        <v>#REF!</v>
      </c>
    </row>
    <row r="144" spans="1:52" ht="20.25" customHeight="1" x14ac:dyDescent="0.2">
      <c r="A144" s="249">
        <v>11</v>
      </c>
      <c r="B144" s="98" t="s">
        <v>23</v>
      </c>
      <c r="C144" s="434">
        <v>57</v>
      </c>
      <c r="D144" s="439">
        <v>29</v>
      </c>
      <c r="E144" s="294" t="e">
        <v>#REF!</v>
      </c>
      <c r="F144" s="439">
        <v>8</v>
      </c>
      <c r="G144" s="294" t="e">
        <v>#REF!</v>
      </c>
      <c r="H144" s="294" t="e">
        <v>#REF!</v>
      </c>
      <c r="I144" s="439">
        <v>1</v>
      </c>
      <c r="J144" s="294" t="e">
        <v>#REF!</v>
      </c>
      <c r="K144" s="294" t="e">
        <v>#REF!</v>
      </c>
      <c r="L144" s="439">
        <v>1</v>
      </c>
      <c r="M144" s="439">
        <v>1</v>
      </c>
      <c r="N144" s="294" t="e">
        <v>#REF!</v>
      </c>
      <c r="O144" s="294" t="e">
        <v>#REF!</v>
      </c>
      <c r="P144" s="435">
        <v>17</v>
      </c>
      <c r="Q144" s="149" t="e">
        <v>#REF!</v>
      </c>
      <c r="R144" s="150" t="e">
        <v>#REF!</v>
      </c>
    </row>
    <row r="145" spans="1:52" x14ac:dyDescent="0.2">
      <c r="A145" s="249">
        <v>12</v>
      </c>
      <c r="B145" s="98" t="s">
        <v>24</v>
      </c>
      <c r="C145" s="434">
        <v>44</v>
      </c>
      <c r="D145" s="439">
        <v>4</v>
      </c>
      <c r="E145" s="294" t="e">
        <v>#REF!</v>
      </c>
      <c r="F145" s="439">
        <v>0</v>
      </c>
      <c r="G145" s="294" t="e">
        <v>#REF!</v>
      </c>
      <c r="H145" s="294" t="e">
        <v>#REF!</v>
      </c>
      <c r="I145" s="439">
        <v>2</v>
      </c>
      <c r="J145" s="294" t="e">
        <v>#REF!</v>
      </c>
      <c r="K145" s="294" t="e">
        <v>#REF!</v>
      </c>
      <c r="L145" s="439">
        <v>0</v>
      </c>
      <c r="M145" s="439">
        <v>2</v>
      </c>
      <c r="N145" s="294" t="e">
        <v>#REF!</v>
      </c>
      <c r="O145" s="294" t="e">
        <v>#REF!</v>
      </c>
      <c r="P145" s="435">
        <v>34</v>
      </c>
      <c r="Q145" s="149" t="e">
        <v>#REF!</v>
      </c>
      <c r="R145" s="150" t="e">
        <v>#REF!</v>
      </c>
    </row>
    <row r="146" spans="1:52" x14ac:dyDescent="0.2">
      <c r="A146" s="249">
        <v>13</v>
      </c>
      <c r="B146" s="98" t="s">
        <v>25</v>
      </c>
      <c r="C146" s="434">
        <v>66</v>
      </c>
      <c r="D146" s="439">
        <v>9</v>
      </c>
      <c r="E146" s="294" t="e">
        <v>#REF!</v>
      </c>
      <c r="F146" s="439">
        <v>12</v>
      </c>
      <c r="G146" s="294" t="e">
        <v>#REF!</v>
      </c>
      <c r="H146" s="294" t="e">
        <v>#REF!</v>
      </c>
      <c r="I146" s="439">
        <v>1</v>
      </c>
      <c r="J146" s="294" t="e">
        <v>#REF!</v>
      </c>
      <c r="K146" s="294" t="e">
        <v>#REF!</v>
      </c>
      <c r="L146" s="439">
        <v>0</v>
      </c>
      <c r="M146" s="439">
        <v>1</v>
      </c>
      <c r="N146" s="294" t="e">
        <v>#REF!</v>
      </c>
      <c r="O146" s="294" t="e">
        <v>#REF!</v>
      </c>
      <c r="P146" s="435">
        <v>43</v>
      </c>
      <c r="Q146" s="149" t="e">
        <v>#REF!</v>
      </c>
      <c r="R146" s="150" t="e">
        <v>#REF!</v>
      </c>
    </row>
    <row r="147" spans="1:52" x14ac:dyDescent="0.2">
      <c r="A147" s="249">
        <v>14</v>
      </c>
      <c r="B147" s="98" t="s">
        <v>26</v>
      </c>
      <c r="C147" s="434">
        <v>21</v>
      </c>
      <c r="D147" s="439">
        <v>5</v>
      </c>
      <c r="E147" s="294" t="e">
        <v>#REF!</v>
      </c>
      <c r="F147" s="439">
        <v>7</v>
      </c>
      <c r="G147" s="294" t="e">
        <v>#REF!</v>
      </c>
      <c r="H147" s="294" t="e">
        <v>#REF!</v>
      </c>
      <c r="I147" s="439">
        <v>0</v>
      </c>
      <c r="J147" s="294" t="e">
        <v>#REF!</v>
      </c>
      <c r="K147" s="294" t="e">
        <v>#REF!</v>
      </c>
      <c r="L147" s="439">
        <v>0</v>
      </c>
      <c r="M147" s="439">
        <v>0</v>
      </c>
      <c r="N147" s="294" t="e">
        <v>#REF!</v>
      </c>
      <c r="O147" s="294" t="e">
        <v>#REF!</v>
      </c>
      <c r="P147" s="435">
        <v>9</v>
      </c>
      <c r="Q147" s="149" t="e">
        <v>#REF!</v>
      </c>
      <c r="R147" s="150" t="e">
        <v>#REF!</v>
      </c>
      <c r="X147" s="132" t="s">
        <v>37</v>
      </c>
    </row>
    <row r="148" spans="1:52" ht="15" customHeight="1" thickBot="1" x14ac:dyDescent="0.25">
      <c r="A148" s="252">
        <v>15</v>
      </c>
      <c r="B148" s="253" t="s">
        <v>27</v>
      </c>
      <c r="C148" s="436">
        <v>91</v>
      </c>
      <c r="D148" s="468">
        <v>34</v>
      </c>
      <c r="E148" s="326" t="e">
        <v>#REF!</v>
      </c>
      <c r="F148" s="468">
        <v>20</v>
      </c>
      <c r="G148" s="326" t="e">
        <v>#REF!</v>
      </c>
      <c r="H148" s="326" t="e">
        <v>#REF!</v>
      </c>
      <c r="I148" s="468">
        <v>0</v>
      </c>
      <c r="J148" s="326" t="e">
        <v>#REF!</v>
      </c>
      <c r="K148" s="326" t="e">
        <v>#REF!</v>
      </c>
      <c r="L148" s="468">
        <v>0</v>
      </c>
      <c r="M148" s="468">
        <v>2</v>
      </c>
      <c r="N148" s="326" t="e">
        <v>#REF!</v>
      </c>
      <c r="O148" s="326" t="e">
        <v>#REF!</v>
      </c>
      <c r="P148" s="437">
        <v>35</v>
      </c>
      <c r="Q148" s="152" t="e">
        <v>#REF!</v>
      </c>
      <c r="R148" s="153" t="e">
        <v>#REF!</v>
      </c>
    </row>
    <row r="149" spans="1:52" s="106" customFormat="1" ht="15.75" thickBot="1" x14ac:dyDescent="0.3">
      <c r="A149" s="205"/>
      <c r="B149" s="236" t="s">
        <v>28</v>
      </c>
      <c r="C149" s="325">
        <f>SUM(C134:C148)</f>
        <v>626</v>
      </c>
      <c r="D149" s="325">
        <f t="shared" ref="D149" si="46">SUM(D134:D148)</f>
        <v>211</v>
      </c>
      <c r="E149" s="325" t="e">
        <f t="shared" ref="E149" si="47">SUM(E134:E148)</f>
        <v>#REF!</v>
      </c>
      <c r="F149" s="325">
        <f t="shared" ref="F149" si="48">SUM(F134:F148)</f>
        <v>119</v>
      </c>
      <c r="G149" s="325" t="e">
        <f t="shared" ref="G149" si="49">SUM(G134:G148)</f>
        <v>#REF!</v>
      </c>
      <c r="H149" s="325" t="e">
        <f t="shared" ref="H149" si="50">SUM(H134:H148)</f>
        <v>#REF!</v>
      </c>
      <c r="I149" s="325">
        <f t="shared" ref="I149" si="51">SUM(I134:I148)</f>
        <v>9</v>
      </c>
      <c r="J149" s="325" t="e">
        <f t="shared" ref="J149" si="52">SUM(J134:J148)</f>
        <v>#REF!</v>
      </c>
      <c r="K149" s="325" t="e">
        <f t="shared" ref="K149" si="53">SUM(K134:K148)</f>
        <v>#REF!</v>
      </c>
      <c r="L149" s="325">
        <f t="shared" ref="L149" si="54">SUM(L134:L148)</f>
        <v>1</v>
      </c>
      <c r="M149" s="325">
        <f t="shared" ref="M149" si="55">SUM(M134:M148)</f>
        <v>8</v>
      </c>
      <c r="N149" s="325" t="e">
        <f t="shared" ref="N149" si="56">SUM(N134:N148)</f>
        <v>#REF!</v>
      </c>
      <c r="O149" s="325" t="e">
        <f t="shared" ref="O149" si="57">SUM(O134:O148)</f>
        <v>#REF!</v>
      </c>
      <c r="P149" s="324">
        <f t="shared" ref="P149" si="58">SUM(P134:P148)</f>
        <v>279</v>
      </c>
      <c r="Q149" s="220" t="e">
        <v>#REF!</v>
      </c>
      <c r="R149" s="159" t="s">
        <v>112</v>
      </c>
      <c r="S149" s="155"/>
      <c r="T149" s="155"/>
      <c r="U149" s="155"/>
      <c r="W149" s="133"/>
      <c r="X149" s="132"/>
      <c r="Y149" s="132"/>
      <c r="Z149" s="132"/>
      <c r="AA149" s="132"/>
      <c r="AB149" s="132"/>
      <c r="AC149" s="132"/>
      <c r="AD149" s="132"/>
      <c r="AE149" s="132"/>
      <c r="AF149" s="132"/>
      <c r="AG149" s="132"/>
      <c r="AH149" s="132"/>
      <c r="AI149" s="132"/>
      <c r="AJ149" s="132"/>
      <c r="AK149" s="132"/>
      <c r="AL149" s="132"/>
      <c r="AM149" s="132"/>
      <c r="AN149" s="132"/>
      <c r="AO149" s="132"/>
      <c r="AP149" s="132"/>
      <c r="AQ149" s="132"/>
      <c r="AR149" s="132"/>
      <c r="AS149" s="132"/>
      <c r="AT149" s="132"/>
      <c r="AU149" s="132"/>
      <c r="AV149" s="132"/>
      <c r="AW149" s="132"/>
      <c r="AX149" s="132"/>
      <c r="AY149" s="132"/>
      <c r="AZ149" s="132"/>
    </row>
    <row r="150" spans="1:52" ht="15" thickBot="1" x14ac:dyDescent="0.25">
      <c r="A150" s="200"/>
      <c r="B150" s="293" t="s">
        <v>29</v>
      </c>
      <c r="C150" s="294">
        <v>578</v>
      </c>
      <c r="D150" s="294">
        <v>165</v>
      </c>
      <c r="E150" s="294" t="e">
        <v>#REF!</v>
      </c>
      <c r="F150" s="294">
        <v>119</v>
      </c>
      <c r="G150" s="294" t="e">
        <v>#REF!</v>
      </c>
      <c r="H150" s="294" t="e">
        <v>#REF!</v>
      </c>
      <c r="I150" s="294">
        <v>8</v>
      </c>
      <c r="J150" s="294" t="e">
        <v>#REF!</v>
      </c>
      <c r="K150" s="294" t="e">
        <v>#REF!</v>
      </c>
      <c r="L150" s="294">
        <v>0</v>
      </c>
      <c r="M150" s="294">
        <v>7</v>
      </c>
      <c r="N150" s="294" t="e">
        <v>#REF!</v>
      </c>
      <c r="O150" s="294" t="e">
        <v>#REF!</v>
      </c>
      <c r="P150" s="286">
        <v>292</v>
      </c>
      <c r="Q150" s="215" t="e">
        <v>#REF!</v>
      </c>
      <c r="R150" s="158" t="s">
        <v>112</v>
      </c>
    </row>
    <row r="151" spans="1:52" ht="15" thickBot="1" x14ac:dyDescent="0.25">
      <c r="A151" s="200"/>
      <c r="B151" s="293" t="s">
        <v>30</v>
      </c>
      <c r="C151" s="294">
        <v>567</v>
      </c>
      <c r="D151" s="294">
        <v>158</v>
      </c>
      <c r="E151" s="294" t="e">
        <v>#REF!</v>
      </c>
      <c r="F151" s="294">
        <v>112</v>
      </c>
      <c r="G151" s="294" t="e">
        <v>#REF!</v>
      </c>
      <c r="H151" s="294" t="e">
        <v>#REF!</v>
      </c>
      <c r="I151" s="294">
        <v>2</v>
      </c>
      <c r="J151" s="294" t="e">
        <v>#REF!</v>
      </c>
      <c r="K151" s="294" t="e">
        <v>#REF!</v>
      </c>
      <c r="L151" s="294">
        <v>1</v>
      </c>
      <c r="M151" s="294">
        <v>11</v>
      </c>
      <c r="N151" s="294" t="e">
        <v>#REF!</v>
      </c>
      <c r="O151" s="294" t="e">
        <v>#REF!</v>
      </c>
      <c r="P151" s="286">
        <v>281</v>
      </c>
      <c r="Q151" s="215" t="e">
        <v>#REF!</v>
      </c>
      <c r="R151" s="158" t="s">
        <v>112</v>
      </c>
    </row>
    <row r="152" spans="1:52" ht="15" thickBot="1" x14ac:dyDescent="0.25">
      <c r="A152" s="200"/>
      <c r="B152" s="293" t="s">
        <v>31</v>
      </c>
      <c r="C152" s="294">
        <v>551</v>
      </c>
      <c r="D152" s="294">
        <v>157</v>
      </c>
      <c r="E152" s="294" t="e">
        <v>#REF!</v>
      </c>
      <c r="F152" s="294">
        <v>99</v>
      </c>
      <c r="G152" s="294" t="e">
        <v>#REF!</v>
      </c>
      <c r="H152" s="294" t="e">
        <v>#REF!</v>
      </c>
      <c r="I152" s="294">
        <v>9</v>
      </c>
      <c r="J152" s="294" t="e">
        <v>#REF!</v>
      </c>
      <c r="K152" s="294" t="e">
        <v>#REF!</v>
      </c>
      <c r="L152" s="294">
        <v>0</v>
      </c>
      <c r="M152" s="294">
        <v>11</v>
      </c>
      <c r="N152" s="294" t="e">
        <v>#REF!</v>
      </c>
      <c r="O152" s="294" t="e">
        <v>#REF!</v>
      </c>
      <c r="P152" s="286">
        <v>275</v>
      </c>
      <c r="Q152" s="215" t="e">
        <v>#REF!</v>
      </c>
      <c r="R152" s="158" t="s">
        <v>112</v>
      </c>
    </row>
    <row r="153" spans="1:52" ht="15" thickBot="1" x14ac:dyDescent="0.25">
      <c r="A153" s="200"/>
      <c r="B153" s="293" t="s">
        <v>32</v>
      </c>
      <c r="C153" s="294">
        <v>552</v>
      </c>
      <c r="D153" s="294">
        <v>145</v>
      </c>
      <c r="E153" s="294" t="e">
        <v>#REF!</v>
      </c>
      <c r="F153" s="294">
        <v>113</v>
      </c>
      <c r="G153" s="294" t="e">
        <v>#REF!</v>
      </c>
      <c r="H153" s="294" t="e">
        <v>#REF!</v>
      </c>
      <c r="I153" s="294">
        <v>7</v>
      </c>
      <c r="J153" s="294" t="e">
        <v>#REF!</v>
      </c>
      <c r="K153" s="294" t="e">
        <v>#REF!</v>
      </c>
      <c r="L153" s="294">
        <v>0</v>
      </c>
      <c r="M153" s="294">
        <v>25</v>
      </c>
      <c r="N153" s="294" t="e">
        <v>#REF!</v>
      </c>
      <c r="O153" s="294" t="e">
        <v>#REF!</v>
      </c>
      <c r="P153" s="286">
        <v>262</v>
      </c>
      <c r="Q153" s="215" t="e">
        <v>#REF!</v>
      </c>
      <c r="R153" s="158" t="s">
        <v>112</v>
      </c>
    </row>
    <row r="154" spans="1:52" ht="15" thickBot="1" x14ac:dyDescent="0.25">
      <c r="A154" s="200"/>
      <c r="B154" s="293" t="s">
        <v>33</v>
      </c>
      <c r="C154" s="294">
        <v>494</v>
      </c>
      <c r="D154" s="294">
        <v>122</v>
      </c>
      <c r="E154" s="294" t="e">
        <v>#REF!</v>
      </c>
      <c r="F154" s="294">
        <v>106</v>
      </c>
      <c r="G154" s="294" t="e">
        <v>#REF!</v>
      </c>
      <c r="H154" s="294" t="e">
        <v>#REF!</v>
      </c>
      <c r="I154" s="294">
        <v>4</v>
      </c>
      <c r="J154" s="294" t="e">
        <v>#REF!</v>
      </c>
      <c r="K154" s="294" t="e">
        <v>#REF!</v>
      </c>
      <c r="L154" s="294">
        <v>0</v>
      </c>
      <c r="M154" s="294">
        <v>26</v>
      </c>
      <c r="N154" s="294" t="e">
        <v>#REF!</v>
      </c>
      <c r="O154" s="294" t="e">
        <v>#REF!</v>
      </c>
      <c r="P154" s="286">
        <v>236</v>
      </c>
      <c r="Q154" s="215" t="e">
        <v>#REF!</v>
      </c>
      <c r="R154" s="158" t="s">
        <v>112</v>
      </c>
    </row>
    <row r="155" spans="1:52" ht="15" thickBot="1" x14ac:dyDescent="0.25">
      <c r="A155" s="200"/>
      <c r="B155" s="293" t="s">
        <v>34</v>
      </c>
      <c r="C155" s="294">
        <v>480</v>
      </c>
      <c r="D155" s="294">
        <v>120</v>
      </c>
      <c r="E155" s="294" t="e">
        <v>#REF!</v>
      </c>
      <c r="F155" s="294">
        <v>107</v>
      </c>
      <c r="G155" s="294" t="e">
        <v>#REF!</v>
      </c>
      <c r="H155" s="294" t="e">
        <v>#REF!</v>
      </c>
      <c r="I155" s="294">
        <v>4</v>
      </c>
      <c r="J155" s="294" t="e">
        <v>#REF!</v>
      </c>
      <c r="K155" s="294" t="e">
        <v>#REF!</v>
      </c>
      <c r="L155" s="294">
        <v>1</v>
      </c>
      <c r="M155" s="294">
        <v>14</v>
      </c>
      <c r="N155" s="294" t="e">
        <v>#REF!</v>
      </c>
      <c r="O155" s="294" t="e">
        <v>#REF!</v>
      </c>
      <c r="P155" s="286">
        <v>232</v>
      </c>
      <c r="Q155" s="215" t="e">
        <v>#REF!</v>
      </c>
      <c r="R155" s="158" t="s">
        <v>112</v>
      </c>
    </row>
    <row r="156" spans="1:52" ht="15" thickBot="1" x14ac:dyDescent="0.25">
      <c r="A156" s="108"/>
      <c r="B156" s="235" t="s">
        <v>35</v>
      </c>
      <c r="C156" s="100">
        <v>503</v>
      </c>
      <c r="D156" s="100">
        <v>148</v>
      </c>
      <c r="E156" s="100" t="e">
        <v>#REF!</v>
      </c>
      <c r="F156" s="100">
        <v>127</v>
      </c>
      <c r="G156" s="100" t="e">
        <v>#REF!</v>
      </c>
      <c r="H156" s="100" t="e">
        <v>#REF!</v>
      </c>
      <c r="I156" s="100">
        <v>5</v>
      </c>
      <c r="J156" s="100" t="e">
        <v>#REF!</v>
      </c>
      <c r="K156" s="100" t="e">
        <v>#REF!</v>
      </c>
      <c r="L156" s="100">
        <v>0</v>
      </c>
      <c r="M156" s="100">
        <v>15</v>
      </c>
      <c r="N156" s="100" t="e">
        <v>#REF!</v>
      </c>
      <c r="O156" s="100" t="e">
        <v>#REF!</v>
      </c>
      <c r="P156" s="148">
        <v>210</v>
      </c>
      <c r="Q156" s="215" t="e">
        <v>#REF!</v>
      </c>
      <c r="R156" s="158" t="s">
        <v>112</v>
      </c>
    </row>
    <row r="157" spans="1:52" ht="15" thickBot="1" x14ac:dyDescent="0.25">
      <c r="A157" s="109"/>
      <c r="B157" s="237" t="s">
        <v>36</v>
      </c>
      <c r="C157" s="104">
        <v>528</v>
      </c>
      <c r="D157" s="104">
        <v>131</v>
      </c>
      <c r="E157" s="104" t="e">
        <v>#REF!</v>
      </c>
      <c r="F157" s="104">
        <v>121</v>
      </c>
      <c r="G157" s="104" t="e">
        <v>#REF!</v>
      </c>
      <c r="H157" s="104" t="e">
        <v>#REF!</v>
      </c>
      <c r="I157" s="104">
        <v>3</v>
      </c>
      <c r="J157" s="104" t="e">
        <v>#REF!</v>
      </c>
      <c r="K157" s="104" t="e">
        <v>#REF!</v>
      </c>
      <c r="L157" s="104">
        <v>0</v>
      </c>
      <c r="M157" s="104">
        <v>34</v>
      </c>
      <c r="N157" s="104" t="e">
        <v>#REF!</v>
      </c>
      <c r="O157" s="104" t="e">
        <v>#REF!</v>
      </c>
      <c r="P157" s="151">
        <v>229</v>
      </c>
      <c r="Q157" s="215" t="e">
        <v>#REF!</v>
      </c>
      <c r="R157" s="158" t="s">
        <v>112</v>
      </c>
    </row>
  </sheetData>
  <mergeCells count="5">
    <mergeCell ref="A47:P47"/>
    <mergeCell ref="A132:P132"/>
    <mergeCell ref="A104:P104"/>
    <mergeCell ref="A75:P75"/>
    <mergeCell ref="A19:P19"/>
  </mergeCells>
  <pageMargins left="0.7" right="0.7" top="0.78740157499999996" bottom="0.78740157499999996" header="0.3" footer="0.3"/>
  <pageSetup paperSize="9" orientation="landscape" r:id="rId1"/>
  <headerFooter>
    <oddFooter>&amp;L&amp;F</oddFooter>
  </headerFooter>
  <colBreaks count="1" manualBreakCount="1">
    <brk id="22" max="1048575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L31"/>
  <sheetViews>
    <sheetView showGridLines="0" topLeftCell="A2" zoomScaleNormal="100" workbookViewId="0">
      <selection activeCell="S23" sqref="S23"/>
    </sheetView>
  </sheetViews>
  <sheetFormatPr baseColWidth="10" defaultColWidth="11.42578125" defaultRowHeight="14.25" x14ac:dyDescent="0.2"/>
  <cols>
    <col min="1" max="1" width="4.85546875" style="23" customWidth="1"/>
    <col min="2" max="2" width="24" style="22" customWidth="1"/>
    <col min="3" max="4" width="12.7109375" style="22" customWidth="1"/>
    <col min="5" max="5" width="13.42578125" style="22" customWidth="1"/>
    <col min="6" max="6" width="15" style="22" customWidth="1"/>
    <col min="7" max="7" width="15.7109375" style="22" bestFit="1" customWidth="1"/>
    <col min="8" max="8" width="11.140625" style="22" customWidth="1"/>
    <col min="9" max="9" width="11.42578125" style="22" customWidth="1"/>
    <col min="10" max="16384" width="11.42578125" style="22"/>
  </cols>
  <sheetData>
    <row r="1" spans="1:12" x14ac:dyDescent="0.2">
      <c r="A1" s="43" t="s">
        <v>81</v>
      </c>
      <c r="B1" s="43"/>
    </row>
    <row r="2" spans="1:12" x14ac:dyDescent="0.2">
      <c r="A2" s="24" t="s">
        <v>0</v>
      </c>
    </row>
    <row r="4" spans="1:12" x14ac:dyDescent="0.2">
      <c r="A4" s="24" t="s">
        <v>116</v>
      </c>
    </row>
    <row r="6" spans="1:12" s="25" customFormat="1" ht="26.25" customHeight="1" thickBot="1" x14ac:dyDescent="0.3">
      <c r="A6" s="26" t="s">
        <v>116</v>
      </c>
    </row>
    <row r="7" spans="1:12" s="25" customFormat="1" ht="75.75" customHeight="1" thickBot="1" x14ac:dyDescent="0.3">
      <c r="A7" s="27" t="s">
        <v>2</v>
      </c>
      <c r="B7" s="28" t="s">
        <v>3</v>
      </c>
      <c r="C7" s="29" t="s">
        <v>117</v>
      </c>
      <c r="D7" s="30" t="s">
        <v>118</v>
      </c>
      <c r="E7" s="31" t="s">
        <v>119</v>
      </c>
      <c r="F7" s="160" t="s">
        <v>120</v>
      </c>
      <c r="G7" s="29" t="s">
        <v>121</v>
      </c>
      <c r="H7" s="31" t="s">
        <v>122</v>
      </c>
    </row>
    <row r="8" spans="1:12" ht="15" customHeight="1" x14ac:dyDescent="0.2">
      <c r="A8" s="32">
        <v>1</v>
      </c>
      <c r="B8" s="33" t="s">
        <v>13</v>
      </c>
      <c r="C8" s="492">
        <v>109</v>
      </c>
      <c r="D8" s="483">
        <v>49</v>
      </c>
      <c r="E8" s="493">
        <f>SUM(C8:D8)</f>
        <v>158</v>
      </c>
      <c r="F8" s="492">
        <v>86</v>
      </c>
      <c r="G8" s="494">
        <v>23</v>
      </c>
      <c r="H8" s="483">
        <v>2</v>
      </c>
      <c r="K8" s="45"/>
      <c r="L8" s="45"/>
    </row>
    <row r="9" spans="1:12" ht="12.75" customHeight="1" x14ac:dyDescent="0.2">
      <c r="A9" s="34">
        <v>2</v>
      </c>
      <c r="B9" s="35" t="s">
        <v>14</v>
      </c>
      <c r="C9" s="391">
        <v>77</v>
      </c>
      <c r="D9" s="392">
        <v>18</v>
      </c>
      <c r="E9" s="393">
        <f t="shared" ref="E9:E22" si="0">SUM(C9:D9)</f>
        <v>95</v>
      </c>
      <c r="F9" s="391">
        <v>69</v>
      </c>
      <c r="G9" s="394">
        <v>8</v>
      </c>
      <c r="H9" s="392">
        <v>0</v>
      </c>
      <c r="K9" s="45"/>
      <c r="L9" s="45"/>
    </row>
    <row r="10" spans="1:12" x14ac:dyDescent="0.2">
      <c r="A10" s="34">
        <v>3</v>
      </c>
      <c r="B10" s="35" t="s">
        <v>15</v>
      </c>
      <c r="C10" s="391">
        <v>79</v>
      </c>
      <c r="D10" s="392">
        <v>15</v>
      </c>
      <c r="E10" s="393">
        <f t="shared" si="0"/>
        <v>94</v>
      </c>
      <c r="F10" s="391">
        <v>64</v>
      </c>
      <c r="G10" s="394">
        <v>15</v>
      </c>
      <c r="H10" s="392">
        <v>1</v>
      </c>
      <c r="K10" s="45"/>
      <c r="L10" s="45"/>
    </row>
    <row r="11" spans="1:12" x14ac:dyDescent="0.2">
      <c r="A11" s="34">
        <v>4</v>
      </c>
      <c r="B11" s="35" t="s">
        <v>16</v>
      </c>
      <c r="C11" s="391">
        <v>27</v>
      </c>
      <c r="D11" s="392">
        <v>8</v>
      </c>
      <c r="E11" s="393">
        <f t="shared" si="0"/>
        <v>35</v>
      </c>
      <c r="F11" s="391">
        <v>22</v>
      </c>
      <c r="G11" s="394">
        <v>5</v>
      </c>
      <c r="H11" s="392">
        <v>1</v>
      </c>
      <c r="K11" s="45"/>
      <c r="L11" s="45" t="s">
        <v>37</v>
      </c>
    </row>
    <row r="12" spans="1:12" x14ac:dyDescent="0.2">
      <c r="A12" s="34">
        <v>5</v>
      </c>
      <c r="B12" s="35" t="s">
        <v>17</v>
      </c>
      <c r="C12" s="391">
        <v>27</v>
      </c>
      <c r="D12" s="392">
        <v>8</v>
      </c>
      <c r="E12" s="393">
        <f t="shared" si="0"/>
        <v>35</v>
      </c>
      <c r="F12" s="391">
        <v>23</v>
      </c>
      <c r="G12" s="394">
        <v>4</v>
      </c>
      <c r="H12" s="392">
        <v>0</v>
      </c>
      <c r="K12" s="45"/>
      <c r="L12" s="45"/>
    </row>
    <row r="13" spans="1:12" ht="20.25" customHeight="1" x14ac:dyDescent="0.2">
      <c r="A13" s="34">
        <v>6</v>
      </c>
      <c r="B13" s="35" t="s">
        <v>18</v>
      </c>
      <c r="C13" s="391">
        <v>10</v>
      </c>
      <c r="D13" s="392">
        <v>8</v>
      </c>
      <c r="E13" s="393">
        <f t="shared" si="0"/>
        <v>18</v>
      </c>
      <c r="F13" s="391">
        <v>7</v>
      </c>
      <c r="G13" s="394">
        <v>3</v>
      </c>
      <c r="H13" s="392">
        <v>0</v>
      </c>
      <c r="K13" s="45"/>
      <c r="L13" s="45"/>
    </row>
    <row r="14" spans="1:12" x14ac:dyDescent="0.2">
      <c r="A14" s="34">
        <v>7</v>
      </c>
      <c r="B14" s="35" t="s">
        <v>19</v>
      </c>
      <c r="C14" s="391">
        <v>14</v>
      </c>
      <c r="D14" s="392">
        <v>3</v>
      </c>
      <c r="E14" s="393">
        <f t="shared" si="0"/>
        <v>17</v>
      </c>
      <c r="F14" s="391">
        <v>14</v>
      </c>
      <c r="G14" s="394">
        <v>0</v>
      </c>
      <c r="H14" s="392">
        <v>0</v>
      </c>
      <c r="K14" s="45"/>
      <c r="L14" s="45"/>
    </row>
    <row r="15" spans="1:12" x14ac:dyDescent="0.2">
      <c r="A15" s="34">
        <v>8</v>
      </c>
      <c r="B15" s="35" t="s">
        <v>20</v>
      </c>
      <c r="C15" s="391">
        <v>27</v>
      </c>
      <c r="D15" s="392">
        <v>7</v>
      </c>
      <c r="E15" s="393">
        <f t="shared" si="0"/>
        <v>34</v>
      </c>
      <c r="F15" s="391">
        <v>24</v>
      </c>
      <c r="G15" s="394">
        <v>3</v>
      </c>
      <c r="H15" s="392">
        <v>2</v>
      </c>
      <c r="K15" s="45"/>
      <c r="L15" s="45"/>
    </row>
    <row r="16" spans="1:12" x14ac:dyDescent="0.2">
      <c r="A16" s="34">
        <v>9</v>
      </c>
      <c r="B16" s="35" t="s">
        <v>21</v>
      </c>
      <c r="C16" s="391">
        <v>37</v>
      </c>
      <c r="D16" s="392">
        <v>11</v>
      </c>
      <c r="E16" s="393">
        <f t="shared" si="0"/>
        <v>48</v>
      </c>
      <c r="F16" s="391">
        <v>24</v>
      </c>
      <c r="G16" s="394">
        <v>13</v>
      </c>
      <c r="H16" s="392">
        <v>3</v>
      </c>
      <c r="K16" s="45"/>
      <c r="L16" s="45"/>
    </row>
    <row r="17" spans="1:12" x14ac:dyDescent="0.2">
      <c r="A17" s="34">
        <v>10</v>
      </c>
      <c r="B17" s="35" t="s">
        <v>22</v>
      </c>
      <c r="C17" s="391">
        <v>72</v>
      </c>
      <c r="D17" s="392">
        <v>15</v>
      </c>
      <c r="E17" s="393">
        <f t="shared" si="0"/>
        <v>87</v>
      </c>
      <c r="F17" s="391">
        <v>62</v>
      </c>
      <c r="G17" s="394">
        <v>10</v>
      </c>
      <c r="H17" s="392">
        <v>1</v>
      </c>
      <c r="K17" s="45" t="s">
        <v>37</v>
      </c>
      <c r="L17" s="45"/>
    </row>
    <row r="18" spans="1:12" ht="20.25" customHeight="1" x14ac:dyDescent="0.2">
      <c r="A18" s="34">
        <v>11</v>
      </c>
      <c r="B18" s="35" t="s">
        <v>23</v>
      </c>
      <c r="C18" s="391">
        <v>61</v>
      </c>
      <c r="D18" s="392">
        <v>16</v>
      </c>
      <c r="E18" s="393">
        <f t="shared" si="0"/>
        <v>77</v>
      </c>
      <c r="F18" s="391">
        <v>59</v>
      </c>
      <c r="G18" s="394">
        <v>2</v>
      </c>
      <c r="H18" s="392">
        <v>0</v>
      </c>
      <c r="K18" s="45"/>
      <c r="L18" s="45" t="s">
        <v>37</v>
      </c>
    </row>
    <row r="19" spans="1:12" x14ac:dyDescent="0.2">
      <c r="A19" s="34">
        <v>12</v>
      </c>
      <c r="B19" s="35" t="s">
        <v>24</v>
      </c>
      <c r="C19" s="391">
        <v>80</v>
      </c>
      <c r="D19" s="392">
        <v>10</v>
      </c>
      <c r="E19" s="393">
        <f t="shared" si="0"/>
        <v>90</v>
      </c>
      <c r="F19" s="391">
        <v>49</v>
      </c>
      <c r="G19" s="394">
        <v>31</v>
      </c>
      <c r="H19" s="392">
        <v>5</v>
      </c>
      <c r="K19" s="45"/>
      <c r="L19" s="45"/>
    </row>
    <row r="20" spans="1:12" x14ac:dyDescent="0.2">
      <c r="A20" s="34">
        <v>13</v>
      </c>
      <c r="B20" s="35" t="s">
        <v>25</v>
      </c>
      <c r="C20" s="391">
        <v>75</v>
      </c>
      <c r="D20" s="392">
        <v>25</v>
      </c>
      <c r="E20" s="393">
        <f t="shared" si="0"/>
        <v>100</v>
      </c>
      <c r="F20" s="391">
        <v>69</v>
      </c>
      <c r="G20" s="394">
        <v>6</v>
      </c>
      <c r="H20" s="392">
        <v>1</v>
      </c>
      <c r="K20" s="45"/>
      <c r="L20" s="45"/>
    </row>
    <row r="21" spans="1:12" x14ac:dyDescent="0.2">
      <c r="A21" s="34">
        <v>14</v>
      </c>
      <c r="B21" s="35" t="s">
        <v>26</v>
      </c>
      <c r="C21" s="391">
        <v>43</v>
      </c>
      <c r="D21" s="392">
        <v>19</v>
      </c>
      <c r="E21" s="393">
        <f t="shared" si="0"/>
        <v>62</v>
      </c>
      <c r="F21" s="391">
        <v>39</v>
      </c>
      <c r="G21" s="394">
        <v>4</v>
      </c>
      <c r="H21" s="392">
        <v>0</v>
      </c>
      <c r="K21" s="45"/>
      <c r="L21" s="45"/>
    </row>
    <row r="22" spans="1:12" ht="16.899999999999999" customHeight="1" thickBot="1" x14ac:dyDescent="0.25">
      <c r="A22" s="36">
        <v>15</v>
      </c>
      <c r="B22" s="37" t="s">
        <v>27</v>
      </c>
      <c r="C22" s="495">
        <v>94</v>
      </c>
      <c r="D22" s="496">
        <v>33</v>
      </c>
      <c r="E22" s="497">
        <f t="shared" si="0"/>
        <v>127</v>
      </c>
      <c r="F22" s="495">
        <v>64</v>
      </c>
      <c r="G22" s="498">
        <v>30</v>
      </c>
      <c r="H22" s="496">
        <v>10</v>
      </c>
      <c r="K22" s="45"/>
      <c r="L22" s="45"/>
    </row>
    <row r="23" spans="1:12" s="38" customFormat="1" ht="15" x14ac:dyDescent="0.25">
      <c r="A23" s="350"/>
      <c r="B23" s="351" t="s">
        <v>28</v>
      </c>
      <c r="C23" s="469">
        <f>SUM(C8:C22)</f>
        <v>832</v>
      </c>
      <c r="D23" s="470">
        <f t="shared" ref="D23:H23" si="1">SUM(D8:D22)</f>
        <v>245</v>
      </c>
      <c r="E23" s="482">
        <f t="shared" si="1"/>
        <v>1077</v>
      </c>
      <c r="F23" s="469">
        <f t="shared" si="1"/>
        <v>675</v>
      </c>
      <c r="G23" s="471">
        <f t="shared" si="1"/>
        <v>157</v>
      </c>
      <c r="H23" s="470">
        <f t="shared" si="1"/>
        <v>26</v>
      </c>
      <c r="I23" s="38" t="s">
        <v>37</v>
      </c>
      <c r="K23" s="47"/>
      <c r="L23" s="47"/>
    </row>
    <row r="24" spans="1:12" x14ac:dyDescent="0.2">
      <c r="A24" s="75"/>
      <c r="B24" s="33" t="s">
        <v>29</v>
      </c>
      <c r="C24" s="391">
        <v>847</v>
      </c>
      <c r="D24" s="392">
        <v>241</v>
      </c>
      <c r="E24" s="393">
        <v>1088</v>
      </c>
      <c r="F24" s="391">
        <v>694</v>
      </c>
      <c r="G24" s="394">
        <v>153</v>
      </c>
      <c r="H24" s="392">
        <v>31</v>
      </c>
      <c r="I24" s="22" t="s">
        <v>37</v>
      </c>
      <c r="K24" s="45"/>
      <c r="L24" s="45"/>
    </row>
    <row r="25" spans="1:12" x14ac:dyDescent="0.2">
      <c r="A25" s="75"/>
      <c r="B25" s="33" t="s">
        <v>30</v>
      </c>
      <c r="C25" s="391">
        <v>880</v>
      </c>
      <c r="D25" s="392">
        <v>222</v>
      </c>
      <c r="E25" s="393">
        <v>1102</v>
      </c>
      <c r="F25" s="391">
        <v>685</v>
      </c>
      <c r="G25" s="394">
        <v>187</v>
      </c>
      <c r="H25" s="392">
        <v>36</v>
      </c>
      <c r="I25" s="22" t="s">
        <v>37</v>
      </c>
      <c r="K25" s="45"/>
      <c r="L25" s="45"/>
    </row>
    <row r="26" spans="1:12" x14ac:dyDescent="0.2">
      <c r="A26" s="75"/>
      <c r="B26" s="33" t="s">
        <v>31</v>
      </c>
      <c r="C26" s="391">
        <v>896</v>
      </c>
      <c r="D26" s="392">
        <v>215</v>
      </c>
      <c r="E26" s="393">
        <v>1111</v>
      </c>
      <c r="F26" s="391">
        <v>652</v>
      </c>
      <c r="G26" s="394">
        <v>244</v>
      </c>
      <c r="H26" s="392">
        <v>37</v>
      </c>
      <c r="I26" s="22" t="s">
        <v>37</v>
      </c>
      <c r="K26" s="45"/>
      <c r="L26" s="45"/>
    </row>
    <row r="27" spans="1:12" x14ac:dyDescent="0.2">
      <c r="A27" s="75"/>
      <c r="B27" s="33" t="s">
        <v>32</v>
      </c>
      <c r="C27" s="391">
        <v>904</v>
      </c>
      <c r="D27" s="392">
        <v>221</v>
      </c>
      <c r="E27" s="393">
        <v>1125</v>
      </c>
      <c r="F27" s="391">
        <v>650</v>
      </c>
      <c r="G27" s="394">
        <v>254</v>
      </c>
      <c r="H27" s="392">
        <v>48</v>
      </c>
      <c r="I27" s="22" t="s">
        <v>37</v>
      </c>
      <c r="K27" s="45"/>
      <c r="L27" s="45"/>
    </row>
    <row r="28" spans="1:12" x14ac:dyDescent="0.2">
      <c r="A28" s="77"/>
      <c r="B28" s="35" t="s">
        <v>33</v>
      </c>
      <c r="C28" s="161">
        <v>907</v>
      </c>
      <c r="D28" s="162">
        <v>201</v>
      </c>
      <c r="E28" s="300">
        <v>1108</v>
      </c>
      <c r="F28" s="161">
        <v>648</v>
      </c>
      <c r="G28" s="62">
        <v>259</v>
      </c>
      <c r="H28" s="162">
        <v>39</v>
      </c>
      <c r="I28" s="22" t="s">
        <v>37</v>
      </c>
      <c r="K28" s="45"/>
      <c r="L28" s="45"/>
    </row>
    <row r="29" spans="1:12" x14ac:dyDescent="0.2">
      <c r="A29" s="77"/>
      <c r="B29" s="35" t="s">
        <v>34</v>
      </c>
      <c r="C29" s="161">
        <v>872</v>
      </c>
      <c r="D29" s="162">
        <v>240</v>
      </c>
      <c r="E29" s="300">
        <v>1112</v>
      </c>
      <c r="F29" s="161">
        <v>596</v>
      </c>
      <c r="G29" s="62">
        <v>276</v>
      </c>
      <c r="H29" s="162">
        <v>60</v>
      </c>
      <c r="I29" s="22" t="s">
        <v>37</v>
      </c>
      <c r="K29" s="45"/>
      <c r="L29" s="45"/>
    </row>
    <row r="30" spans="1:12" x14ac:dyDescent="0.2">
      <c r="A30" s="77"/>
      <c r="B30" s="35" t="s">
        <v>35</v>
      </c>
      <c r="C30" s="161">
        <v>830</v>
      </c>
      <c r="D30" s="162">
        <v>242</v>
      </c>
      <c r="E30" s="300">
        <v>1072</v>
      </c>
      <c r="F30" s="161">
        <v>486</v>
      </c>
      <c r="G30" s="62">
        <v>343</v>
      </c>
      <c r="H30" s="162">
        <v>68</v>
      </c>
      <c r="I30" s="22" t="s">
        <v>37</v>
      </c>
      <c r="K30" s="45"/>
      <c r="L30" s="45"/>
    </row>
    <row r="31" spans="1:12" ht="15" thickBot="1" x14ac:dyDescent="0.25">
      <c r="A31" s="352"/>
      <c r="B31" s="353" t="s">
        <v>36</v>
      </c>
      <c r="C31" s="298">
        <v>841</v>
      </c>
      <c r="D31" s="299">
        <v>209</v>
      </c>
      <c r="E31" s="354">
        <v>1050</v>
      </c>
      <c r="F31" s="298">
        <v>487</v>
      </c>
      <c r="G31" s="301">
        <v>367</v>
      </c>
      <c r="H31" s="299">
        <v>86</v>
      </c>
      <c r="K31" s="45"/>
      <c r="L31" s="45"/>
    </row>
  </sheetData>
  <pageMargins left="0.7" right="0.7" top="0.78740157499999996" bottom="0.78740157499999996" header="0.3" footer="0.3"/>
  <pageSetup paperSize="9" orientation="landscape" r:id="rId1"/>
  <headerFooter>
    <oddFooter>&amp;L&amp;F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2"/>
  <sheetViews>
    <sheetView showGridLines="0" topLeftCell="A8" zoomScaleNormal="100" workbookViewId="0">
      <selection activeCell="O8" sqref="O8"/>
    </sheetView>
  </sheetViews>
  <sheetFormatPr baseColWidth="10" defaultColWidth="11.42578125" defaultRowHeight="14.25" x14ac:dyDescent="0.2"/>
  <cols>
    <col min="1" max="1" width="4.85546875" style="23" customWidth="1"/>
    <col min="2" max="2" width="22" style="22" bestFit="1" customWidth="1"/>
    <col min="3" max="3" width="11" style="22" customWidth="1"/>
    <col min="4" max="4" width="12" style="22" customWidth="1"/>
    <col min="5" max="5" width="11.140625" style="22" customWidth="1"/>
    <col min="6" max="6" width="11.28515625" style="22" customWidth="1"/>
    <col min="7" max="7" width="10.42578125" style="22" customWidth="1"/>
    <col min="8" max="8" width="10.85546875" style="22" customWidth="1"/>
    <col min="9" max="9" width="10.28515625" style="22" customWidth="1"/>
    <col min="10" max="11" width="11.85546875" style="22" customWidth="1"/>
    <col min="12" max="16384" width="11.42578125" style="22"/>
  </cols>
  <sheetData>
    <row r="1" spans="1:14" x14ac:dyDescent="0.2">
      <c r="A1" s="43" t="s">
        <v>81</v>
      </c>
      <c r="B1" s="43"/>
    </row>
    <row r="2" spans="1:14" x14ac:dyDescent="0.2">
      <c r="A2" s="44"/>
      <c r="B2" s="44"/>
    </row>
    <row r="3" spans="1:14" x14ac:dyDescent="0.2">
      <c r="A3" s="24" t="s">
        <v>0</v>
      </c>
    </row>
    <row r="5" spans="1:14" x14ac:dyDescent="0.2">
      <c r="A5" s="24" t="s">
        <v>123</v>
      </c>
    </row>
    <row r="7" spans="1:14" s="25" customFormat="1" ht="25.9" customHeight="1" thickBot="1" x14ac:dyDescent="0.3">
      <c r="A7" s="26" t="s">
        <v>123</v>
      </c>
    </row>
    <row r="8" spans="1:14" s="25" customFormat="1" ht="152.25" customHeight="1" thickBot="1" x14ac:dyDescent="0.3">
      <c r="A8" s="355" t="s">
        <v>2</v>
      </c>
      <c r="B8" s="356" t="s">
        <v>3</v>
      </c>
      <c r="C8" s="475" t="s">
        <v>124</v>
      </c>
      <c r="D8" s="475" t="s">
        <v>125</v>
      </c>
      <c r="E8" s="357" t="s">
        <v>126</v>
      </c>
      <c r="F8" s="475" t="s">
        <v>127</v>
      </c>
      <c r="G8" s="475" t="s">
        <v>128</v>
      </c>
      <c r="H8" s="357" t="s">
        <v>129</v>
      </c>
      <c r="I8" s="475" t="s">
        <v>124</v>
      </c>
      <c r="J8" s="475" t="s">
        <v>130</v>
      </c>
      <c r="K8" s="358" t="s">
        <v>131</v>
      </c>
      <c r="M8" s="25" t="s">
        <v>37</v>
      </c>
      <c r="N8" s="25" t="s">
        <v>37</v>
      </c>
    </row>
    <row r="9" spans="1:14" x14ac:dyDescent="0.2">
      <c r="A9" s="32">
        <v>1</v>
      </c>
      <c r="B9" s="33" t="s">
        <v>13</v>
      </c>
      <c r="C9" s="432">
        <v>109</v>
      </c>
      <c r="D9" s="433">
        <v>401</v>
      </c>
      <c r="E9" s="476">
        <f>D9/C9</f>
        <v>3.6788990825688073</v>
      </c>
      <c r="F9" s="432">
        <v>14</v>
      </c>
      <c r="G9" s="433">
        <v>43</v>
      </c>
      <c r="H9" s="476">
        <f>G9/F9</f>
        <v>3.0714285714285716</v>
      </c>
      <c r="I9" s="432">
        <v>109</v>
      </c>
      <c r="J9" s="433">
        <v>390</v>
      </c>
      <c r="K9" s="476">
        <f>J9/I9</f>
        <v>3.5779816513761467</v>
      </c>
    </row>
    <row r="10" spans="1:14" x14ac:dyDescent="0.2">
      <c r="A10" s="34">
        <v>2</v>
      </c>
      <c r="B10" s="35" t="s">
        <v>14</v>
      </c>
      <c r="C10" s="434">
        <v>77</v>
      </c>
      <c r="D10" s="435">
        <v>299</v>
      </c>
      <c r="E10" s="477">
        <f t="shared" ref="E10:E24" si="0">D10/C10</f>
        <v>3.883116883116883</v>
      </c>
      <c r="F10" s="434">
        <v>16</v>
      </c>
      <c r="G10" s="435">
        <v>64</v>
      </c>
      <c r="H10" s="477">
        <f t="shared" ref="H10:H24" si="1">G10/F10</f>
        <v>4</v>
      </c>
      <c r="I10" s="434">
        <v>77</v>
      </c>
      <c r="J10" s="435">
        <v>308</v>
      </c>
      <c r="K10" s="477">
        <f t="shared" ref="K10:K24" si="2">J10/I10</f>
        <v>4</v>
      </c>
    </row>
    <row r="11" spans="1:14" x14ac:dyDescent="0.2">
      <c r="A11" s="34">
        <v>3</v>
      </c>
      <c r="B11" s="35" t="s">
        <v>15</v>
      </c>
      <c r="C11" s="434">
        <v>79</v>
      </c>
      <c r="D11" s="435">
        <v>297</v>
      </c>
      <c r="E11" s="477">
        <f t="shared" si="0"/>
        <v>3.759493670886076</v>
      </c>
      <c r="F11" s="434">
        <v>7</v>
      </c>
      <c r="G11" s="435">
        <v>27</v>
      </c>
      <c r="H11" s="477">
        <f t="shared" si="1"/>
        <v>3.8571428571428572</v>
      </c>
      <c r="I11" s="434">
        <v>79</v>
      </c>
      <c r="J11" s="435">
        <v>314</v>
      </c>
      <c r="K11" s="477">
        <f t="shared" si="2"/>
        <v>3.9746835443037973</v>
      </c>
    </row>
    <row r="12" spans="1:14" x14ac:dyDescent="0.2">
      <c r="A12" s="34">
        <v>4</v>
      </c>
      <c r="B12" s="35" t="s">
        <v>16</v>
      </c>
      <c r="C12" s="434">
        <v>27</v>
      </c>
      <c r="D12" s="435">
        <v>99</v>
      </c>
      <c r="E12" s="477">
        <f t="shared" si="0"/>
        <v>3.6666666666666665</v>
      </c>
      <c r="F12" s="434">
        <v>10</v>
      </c>
      <c r="G12" s="435">
        <v>35</v>
      </c>
      <c r="H12" s="477">
        <f t="shared" si="1"/>
        <v>3.5</v>
      </c>
      <c r="I12" s="434">
        <v>27</v>
      </c>
      <c r="J12" s="435">
        <v>108</v>
      </c>
      <c r="K12" s="477">
        <f t="shared" si="2"/>
        <v>4</v>
      </c>
    </row>
    <row r="13" spans="1:14" x14ac:dyDescent="0.2">
      <c r="A13" s="34">
        <v>5</v>
      </c>
      <c r="B13" s="35" t="s">
        <v>17</v>
      </c>
      <c r="C13" s="434">
        <v>27</v>
      </c>
      <c r="D13" s="435">
        <v>102</v>
      </c>
      <c r="E13" s="477">
        <f t="shared" si="0"/>
        <v>3.7777777777777777</v>
      </c>
      <c r="F13" s="434">
        <v>8</v>
      </c>
      <c r="G13" s="435">
        <v>30</v>
      </c>
      <c r="H13" s="477">
        <f t="shared" si="1"/>
        <v>3.75</v>
      </c>
      <c r="I13" s="434">
        <v>27</v>
      </c>
      <c r="J13" s="435">
        <v>107</v>
      </c>
      <c r="K13" s="477">
        <f t="shared" si="2"/>
        <v>3.9629629629629628</v>
      </c>
      <c r="N13" s="22" t="s">
        <v>37</v>
      </c>
    </row>
    <row r="14" spans="1:14" x14ac:dyDescent="0.2">
      <c r="A14" s="34">
        <v>6</v>
      </c>
      <c r="B14" s="35" t="s">
        <v>18</v>
      </c>
      <c r="C14" s="434">
        <v>10</v>
      </c>
      <c r="D14" s="435">
        <v>37</v>
      </c>
      <c r="E14" s="477">
        <f t="shared" si="0"/>
        <v>3.7</v>
      </c>
      <c r="F14" s="434">
        <v>19</v>
      </c>
      <c r="G14" s="435">
        <v>76</v>
      </c>
      <c r="H14" s="477">
        <f t="shared" si="1"/>
        <v>4</v>
      </c>
      <c r="I14" s="434">
        <v>10</v>
      </c>
      <c r="J14" s="435">
        <v>40</v>
      </c>
      <c r="K14" s="477">
        <f t="shared" si="2"/>
        <v>4</v>
      </c>
    </row>
    <row r="15" spans="1:14" x14ac:dyDescent="0.2">
      <c r="A15" s="34">
        <v>7</v>
      </c>
      <c r="B15" s="35" t="s">
        <v>19</v>
      </c>
      <c r="C15" s="434">
        <v>14</v>
      </c>
      <c r="D15" s="435">
        <v>56</v>
      </c>
      <c r="E15" s="477">
        <f t="shared" si="0"/>
        <v>4</v>
      </c>
      <c r="F15" s="434">
        <v>14</v>
      </c>
      <c r="G15" s="435">
        <v>50</v>
      </c>
      <c r="H15" s="477">
        <f t="shared" si="1"/>
        <v>3.5714285714285716</v>
      </c>
      <c r="I15" s="434">
        <v>14</v>
      </c>
      <c r="J15" s="435">
        <v>56</v>
      </c>
      <c r="K15" s="477">
        <f t="shared" si="2"/>
        <v>4</v>
      </c>
    </row>
    <row r="16" spans="1:14" x14ac:dyDescent="0.2">
      <c r="A16" s="34">
        <v>8</v>
      </c>
      <c r="B16" s="35" t="s">
        <v>20</v>
      </c>
      <c r="C16" s="434">
        <v>27</v>
      </c>
      <c r="D16" s="435">
        <v>103</v>
      </c>
      <c r="E16" s="477">
        <f t="shared" si="0"/>
        <v>3.8148148148148149</v>
      </c>
      <c r="F16" s="434">
        <v>19</v>
      </c>
      <c r="G16" s="435">
        <v>53</v>
      </c>
      <c r="H16" s="477">
        <f t="shared" si="1"/>
        <v>2.7894736842105261</v>
      </c>
      <c r="I16" s="434">
        <v>27</v>
      </c>
      <c r="J16" s="435">
        <v>106</v>
      </c>
      <c r="K16" s="477">
        <f t="shared" si="2"/>
        <v>3.925925925925926</v>
      </c>
    </row>
    <row r="17" spans="1:11" x14ac:dyDescent="0.2">
      <c r="A17" s="34">
        <v>9</v>
      </c>
      <c r="B17" s="35" t="s">
        <v>21</v>
      </c>
      <c r="C17" s="434">
        <v>37</v>
      </c>
      <c r="D17" s="435">
        <v>123</v>
      </c>
      <c r="E17" s="477">
        <f t="shared" si="0"/>
        <v>3.3243243243243241</v>
      </c>
      <c r="F17" s="434">
        <v>9</v>
      </c>
      <c r="G17" s="435">
        <v>36</v>
      </c>
      <c r="H17" s="477">
        <f t="shared" si="1"/>
        <v>4</v>
      </c>
      <c r="I17" s="434">
        <v>37</v>
      </c>
      <c r="J17" s="435">
        <v>148</v>
      </c>
      <c r="K17" s="477">
        <f t="shared" si="2"/>
        <v>4</v>
      </c>
    </row>
    <row r="18" spans="1:11" x14ac:dyDescent="0.2">
      <c r="A18" s="34">
        <v>10</v>
      </c>
      <c r="B18" s="35" t="s">
        <v>22</v>
      </c>
      <c r="C18" s="434">
        <v>74</v>
      </c>
      <c r="D18" s="435">
        <v>270</v>
      </c>
      <c r="E18" s="477">
        <f t="shared" si="0"/>
        <v>3.6486486486486487</v>
      </c>
      <c r="F18" s="434">
        <v>16</v>
      </c>
      <c r="G18" s="435">
        <v>64</v>
      </c>
      <c r="H18" s="477">
        <f t="shared" si="1"/>
        <v>4</v>
      </c>
      <c r="I18" s="434">
        <v>74</v>
      </c>
      <c r="J18" s="435">
        <v>282</v>
      </c>
      <c r="K18" s="477">
        <f t="shared" si="2"/>
        <v>3.810810810810811</v>
      </c>
    </row>
    <row r="19" spans="1:11" x14ac:dyDescent="0.2">
      <c r="A19" s="34">
        <v>11</v>
      </c>
      <c r="B19" s="35" t="s">
        <v>23</v>
      </c>
      <c r="C19" s="434">
        <v>61</v>
      </c>
      <c r="D19" s="435">
        <v>242</v>
      </c>
      <c r="E19" s="477">
        <f t="shared" si="0"/>
        <v>3.9672131147540983</v>
      </c>
      <c r="F19" s="434">
        <v>19</v>
      </c>
      <c r="G19" s="435">
        <v>75</v>
      </c>
      <c r="H19" s="477">
        <f t="shared" si="1"/>
        <v>3.9473684210526314</v>
      </c>
      <c r="I19" s="434">
        <v>61</v>
      </c>
      <c r="J19" s="435">
        <v>244</v>
      </c>
      <c r="K19" s="477">
        <f t="shared" si="2"/>
        <v>4</v>
      </c>
    </row>
    <row r="20" spans="1:11" x14ac:dyDescent="0.2">
      <c r="A20" s="34">
        <v>12</v>
      </c>
      <c r="B20" s="35" t="s">
        <v>24</v>
      </c>
      <c r="C20" s="434">
        <v>80</v>
      </c>
      <c r="D20" s="435">
        <v>277</v>
      </c>
      <c r="E20" s="477">
        <f t="shared" si="0"/>
        <v>3.4624999999999999</v>
      </c>
      <c r="F20" s="434">
        <v>24</v>
      </c>
      <c r="G20" s="435">
        <v>53</v>
      </c>
      <c r="H20" s="477">
        <f t="shared" si="1"/>
        <v>2.2083333333333335</v>
      </c>
      <c r="I20" s="434">
        <v>80</v>
      </c>
      <c r="J20" s="435">
        <v>278</v>
      </c>
      <c r="K20" s="477">
        <f t="shared" si="2"/>
        <v>3.4750000000000001</v>
      </c>
    </row>
    <row r="21" spans="1:11" x14ac:dyDescent="0.2">
      <c r="A21" s="34">
        <v>13</v>
      </c>
      <c r="B21" s="35" t="s">
        <v>25</v>
      </c>
      <c r="C21" s="434">
        <v>75</v>
      </c>
      <c r="D21" s="435">
        <v>289</v>
      </c>
      <c r="E21" s="477">
        <f t="shared" si="0"/>
        <v>3.8533333333333335</v>
      </c>
      <c r="F21" s="434">
        <v>18</v>
      </c>
      <c r="G21" s="435">
        <v>68</v>
      </c>
      <c r="H21" s="477">
        <f t="shared" si="1"/>
        <v>3.7777777777777777</v>
      </c>
      <c r="I21" s="434">
        <v>75</v>
      </c>
      <c r="J21" s="435">
        <v>296</v>
      </c>
      <c r="K21" s="477">
        <f t="shared" si="2"/>
        <v>3.9466666666666668</v>
      </c>
    </row>
    <row r="22" spans="1:11" x14ac:dyDescent="0.2">
      <c r="A22" s="34">
        <v>14</v>
      </c>
      <c r="B22" s="35" t="s">
        <v>26</v>
      </c>
      <c r="C22" s="434">
        <v>43</v>
      </c>
      <c r="D22" s="435">
        <v>167</v>
      </c>
      <c r="E22" s="477">
        <f t="shared" si="0"/>
        <v>3.8837209302325579</v>
      </c>
      <c r="F22" s="434">
        <v>33</v>
      </c>
      <c r="G22" s="435">
        <v>132</v>
      </c>
      <c r="H22" s="477">
        <f t="shared" si="1"/>
        <v>4</v>
      </c>
      <c r="I22" s="434">
        <v>43</v>
      </c>
      <c r="J22" s="435">
        <v>172</v>
      </c>
      <c r="K22" s="477">
        <f t="shared" si="2"/>
        <v>4</v>
      </c>
    </row>
    <row r="23" spans="1:11" ht="29.25" thickBot="1" x14ac:dyDescent="0.25">
      <c r="A23" s="36">
        <v>15</v>
      </c>
      <c r="B23" s="37" t="s">
        <v>27</v>
      </c>
      <c r="C23" s="436">
        <v>95</v>
      </c>
      <c r="D23" s="437">
        <v>321</v>
      </c>
      <c r="E23" s="478">
        <f t="shared" si="0"/>
        <v>3.3789473684210525</v>
      </c>
      <c r="F23" s="436">
        <v>21</v>
      </c>
      <c r="G23" s="437">
        <v>81</v>
      </c>
      <c r="H23" s="478">
        <f t="shared" si="1"/>
        <v>3.8571428571428572</v>
      </c>
      <c r="I23" s="436">
        <v>95</v>
      </c>
      <c r="J23" s="437">
        <v>344</v>
      </c>
      <c r="K23" s="478">
        <f t="shared" si="2"/>
        <v>3.6210526315789475</v>
      </c>
    </row>
    <row r="24" spans="1:11" s="38" customFormat="1" ht="15" x14ac:dyDescent="0.25">
      <c r="A24" s="39"/>
      <c r="B24" s="259" t="s">
        <v>28</v>
      </c>
      <c r="C24" s="472">
        <f>SUM(C9:C23)</f>
        <v>835</v>
      </c>
      <c r="D24" s="473">
        <f>SUM(D9:D23)</f>
        <v>3083</v>
      </c>
      <c r="E24" s="336">
        <f t="shared" si="0"/>
        <v>3.6922155688622755</v>
      </c>
      <c r="F24" s="474">
        <f>SUM(F9:F23)</f>
        <v>247</v>
      </c>
      <c r="G24" s="473">
        <f>SUM(G9:G23)</f>
        <v>887</v>
      </c>
      <c r="H24" s="332">
        <f t="shared" si="1"/>
        <v>3.5910931174089069</v>
      </c>
      <c r="I24" s="430">
        <f>SUM(I9:I23)</f>
        <v>835</v>
      </c>
      <c r="J24" s="473">
        <f>SUM(J9:J23)</f>
        <v>3193</v>
      </c>
      <c r="K24" s="336">
        <f t="shared" si="2"/>
        <v>3.8239520958083832</v>
      </c>
    </row>
    <row r="25" spans="1:11" x14ac:dyDescent="0.2">
      <c r="A25" s="76"/>
      <c r="B25" s="208" t="s">
        <v>29</v>
      </c>
      <c r="C25" s="302">
        <v>847</v>
      </c>
      <c r="D25" s="68">
        <v>3142</v>
      </c>
      <c r="E25" s="330">
        <v>3.7095631641086189</v>
      </c>
      <c r="F25" s="328">
        <v>220</v>
      </c>
      <c r="G25" s="68">
        <v>806</v>
      </c>
      <c r="H25" s="331">
        <v>3.6636363636363636</v>
      </c>
      <c r="I25" s="329">
        <v>847</v>
      </c>
      <c r="J25" s="68">
        <v>3276</v>
      </c>
      <c r="K25" s="330">
        <v>3.8677685950413223</v>
      </c>
    </row>
    <row r="26" spans="1:11" x14ac:dyDescent="0.2">
      <c r="A26" s="76"/>
      <c r="B26" s="208" t="s">
        <v>30</v>
      </c>
      <c r="C26" s="302">
        <v>880</v>
      </c>
      <c r="D26" s="68">
        <v>3180</v>
      </c>
      <c r="E26" s="330">
        <v>3.6136363636363638</v>
      </c>
      <c r="F26" s="328">
        <v>233</v>
      </c>
      <c r="G26" s="68">
        <v>832</v>
      </c>
      <c r="H26" s="331">
        <v>3.570815450643777</v>
      </c>
      <c r="I26" s="329">
        <v>883</v>
      </c>
      <c r="J26" s="68">
        <v>3360</v>
      </c>
      <c r="K26" s="330">
        <v>3.8052095130237826</v>
      </c>
    </row>
    <row r="27" spans="1:11" x14ac:dyDescent="0.2">
      <c r="A27" s="76"/>
      <c r="B27" s="208" t="s">
        <v>31</v>
      </c>
      <c r="C27" s="302">
        <v>896</v>
      </c>
      <c r="D27" s="68">
        <v>3177</v>
      </c>
      <c r="E27" s="330">
        <v>3.5457589285714284</v>
      </c>
      <c r="F27" s="328">
        <v>241</v>
      </c>
      <c r="G27" s="68">
        <v>863</v>
      </c>
      <c r="H27" s="331">
        <v>3.5809128630705396</v>
      </c>
      <c r="I27" s="329">
        <v>896</v>
      </c>
      <c r="J27" s="68">
        <v>3398</v>
      </c>
      <c r="K27" s="330">
        <v>3.7924107142857144</v>
      </c>
    </row>
    <row r="28" spans="1:11" x14ac:dyDescent="0.2">
      <c r="A28" s="76"/>
      <c r="B28" s="208" t="s">
        <v>32</v>
      </c>
      <c r="C28" s="302">
        <v>904</v>
      </c>
      <c r="D28" s="68">
        <v>3225</v>
      </c>
      <c r="E28" s="330">
        <v>3.5674778761061945</v>
      </c>
      <c r="F28" s="328">
        <v>236</v>
      </c>
      <c r="G28" s="68">
        <v>808</v>
      </c>
      <c r="H28" s="331">
        <v>3.4237288135593222</v>
      </c>
      <c r="I28" s="329">
        <v>904</v>
      </c>
      <c r="J28" s="68">
        <v>3382</v>
      </c>
      <c r="K28" s="330">
        <v>3.7411504424778763</v>
      </c>
    </row>
    <row r="29" spans="1:11" x14ac:dyDescent="0.2">
      <c r="A29" s="76"/>
      <c r="B29" s="208" t="s">
        <v>33</v>
      </c>
      <c r="C29" s="302">
        <v>905</v>
      </c>
      <c r="D29" s="68">
        <v>3198</v>
      </c>
      <c r="E29" s="303">
        <v>3.5337016574585633</v>
      </c>
      <c r="F29" s="328">
        <v>230</v>
      </c>
      <c r="G29" s="68">
        <v>820</v>
      </c>
      <c r="H29" s="333">
        <v>3.5652173913043477</v>
      </c>
      <c r="I29" s="329">
        <v>902</v>
      </c>
      <c r="J29" s="68">
        <v>3403</v>
      </c>
      <c r="K29" s="303">
        <v>3.7727272727272729</v>
      </c>
    </row>
    <row r="30" spans="1:11" x14ac:dyDescent="0.2">
      <c r="A30" s="76"/>
      <c r="B30" s="208" t="s">
        <v>34</v>
      </c>
      <c r="C30" s="302">
        <v>870</v>
      </c>
      <c r="D30" s="68">
        <v>2959</v>
      </c>
      <c r="E30" s="303">
        <v>3.4011494252873562</v>
      </c>
      <c r="F30" s="328">
        <v>227</v>
      </c>
      <c r="G30" s="68">
        <v>783</v>
      </c>
      <c r="H30" s="333">
        <v>3.4493392070484581</v>
      </c>
      <c r="I30" s="329">
        <v>869</v>
      </c>
      <c r="J30" s="68">
        <v>3307</v>
      </c>
      <c r="K30" s="303">
        <v>3.805523590333717</v>
      </c>
    </row>
    <row r="31" spans="1:11" x14ac:dyDescent="0.2">
      <c r="A31" s="49"/>
      <c r="B31" s="209" t="s">
        <v>35</v>
      </c>
      <c r="C31" s="279">
        <v>821</v>
      </c>
      <c r="D31" s="67">
        <v>2657</v>
      </c>
      <c r="E31" s="50">
        <v>3.2362971985383679</v>
      </c>
      <c r="F31" s="270">
        <v>200</v>
      </c>
      <c r="G31" s="67">
        <v>666</v>
      </c>
      <c r="H31" s="334">
        <v>3.33</v>
      </c>
      <c r="I31" s="260">
        <v>821</v>
      </c>
      <c r="J31" s="67">
        <v>3010</v>
      </c>
      <c r="K31" s="50">
        <v>3.6662606577344703</v>
      </c>
    </row>
    <row r="32" spans="1:11" ht="15" thickBot="1" x14ac:dyDescent="0.25">
      <c r="A32" s="51"/>
      <c r="B32" s="207" t="s">
        <v>36</v>
      </c>
      <c r="C32" s="280">
        <v>854</v>
      </c>
      <c r="D32" s="69">
        <v>2386</v>
      </c>
      <c r="E32" s="52">
        <v>3.2134292565947242</v>
      </c>
      <c r="F32" s="271">
        <v>187</v>
      </c>
      <c r="G32" s="69">
        <v>515</v>
      </c>
      <c r="H32" s="335">
        <v>2.9623655913978495</v>
      </c>
      <c r="I32" s="261">
        <v>854</v>
      </c>
      <c r="J32" s="69">
        <v>2292</v>
      </c>
      <c r="K32" s="52">
        <v>3.6199040767386093</v>
      </c>
    </row>
  </sheetData>
  <pageMargins left="0.7" right="0.7" top="0.78740157499999996" bottom="0.78740157499999996" header="0.3" footer="0.3"/>
  <pageSetup paperSize="9" orientation="landscape" r:id="rId1"/>
  <headerFooter>
    <oddFooter>&amp;L&amp;F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95"/>
  <sheetViews>
    <sheetView showGridLines="0" topLeftCell="A5" zoomScaleNormal="100" workbookViewId="0">
      <selection activeCell="N16" sqref="N16"/>
    </sheetView>
  </sheetViews>
  <sheetFormatPr baseColWidth="10" defaultColWidth="11.42578125" defaultRowHeight="14.25" x14ac:dyDescent="0.2"/>
  <cols>
    <col min="1" max="1" width="4.85546875" style="168" customWidth="1"/>
    <col min="2" max="2" width="22" style="166" bestFit="1" customWidth="1"/>
    <col min="3" max="3" width="12.7109375" style="166" customWidth="1"/>
    <col min="4" max="4" width="13.42578125" style="166" customWidth="1"/>
    <col min="5" max="5" width="11.42578125" style="166" customWidth="1"/>
    <col min="6" max="7" width="13.42578125" style="166" customWidth="1"/>
    <col min="8" max="8" width="12.7109375" style="166" customWidth="1"/>
    <col min="9" max="9" width="11.85546875" style="166" customWidth="1"/>
    <col min="10" max="10" width="11.140625" style="166" customWidth="1"/>
    <col min="11" max="11" width="11.42578125" style="166" customWidth="1"/>
    <col min="12" max="16384" width="11.42578125" style="166"/>
  </cols>
  <sheetData>
    <row r="1" spans="1:14" x14ac:dyDescent="0.2">
      <c r="A1" s="165" t="s">
        <v>81</v>
      </c>
      <c r="B1" s="165"/>
    </row>
    <row r="2" spans="1:14" x14ac:dyDescent="0.2">
      <c r="A2" s="167" t="s">
        <v>0</v>
      </c>
    </row>
    <row r="4" spans="1:14" x14ac:dyDescent="0.2">
      <c r="A4" s="167" t="s">
        <v>132</v>
      </c>
    </row>
    <row r="5" spans="1:14" x14ac:dyDescent="0.2">
      <c r="A5" s="167" t="s">
        <v>133</v>
      </c>
    </row>
    <row r="6" spans="1:14" x14ac:dyDescent="0.2">
      <c r="A6" s="167" t="s">
        <v>134</v>
      </c>
    </row>
    <row r="8" spans="1:14" s="170" customFormat="1" ht="15.75" thickBot="1" x14ac:dyDescent="0.3">
      <c r="A8" s="169" t="s">
        <v>132</v>
      </c>
    </row>
    <row r="9" spans="1:14" s="170" customFormat="1" ht="15.75" thickBot="1" x14ac:dyDescent="0.3">
      <c r="A9" s="171"/>
      <c r="B9" s="172"/>
      <c r="C9" s="173"/>
      <c r="D9" s="506" t="s">
        <v>135</v>
      </c>
      <c r="E9" s="506"/>
      <c r="F9" s="506"/>
      <c r="G9" s="506"/>
      <c r="H9" s="506"/>
      <c r="I9" s="507"/>
      <c r="J9" s="311"/>
    </row>
    <row r="10" spans="1:14" s="170" customFormat="1" ht="90.75" thickBot="1" x14ac:dyDescent="0.3">
      <c r="A10" s="175" t="s">
        <v>2</v>
      </c>
      <c r="B10" s="176" t="s">
        <v>3</v>
      </c>
      <c r="C10" s="305" t="s">
        <v>136</v>
      </c>
      <c r="D10" s="177" t="s">
        <v>137</v>
      </c>
      <c r="E10" s="178" t="s">
        <v>138</v>
      </c>
      <c r="F10" s="178" t="s">
        <v>139</v>
      </c>
      <c r="G10" s="178" t="s">
        <v>140</v>
      </c>
      <c r="H10" s="179" t="s">
        <v>141</v>
      </c>
      <c r="I10" s="312" t="s">
        <v>142</v>
      </c>
      <c r="J10" s="313" t="s">
        <v>143</v>
      </c>
    </row>
    <row r="11" spans="1:14" x14ac:dyDescent="0.2">
      <c r="A11" s="180">
        <v>1</v>
      </c>
      <c r="B11" s="181" t="s">
        <v>13</v>
      </c>
      <c r="C11" s="485">
        <v>8</v>
      </c>
      <c r="D11" s="486">
        <v>0</v>
      </c>
      <c r="E11" s="486">
        <v>0</v>
      </c>
      <c r="F11" s="486">
        <v>6</v>
      </c>
      <c r="G11" s="486">
        <v>0</v>
      </c>
      <c r="H11" s="487">
        <v>1</v>
      </c>
      <c r="I11" s="479">
        <f>SUM(D11:H11)</f>
        <v>7</v>
      </c>
      <c r="J11" s="487">
        <v>8</v>
      </c>
      <c r="M11" s="182"/>
      <c r="N11" s="182"/>
    </row>
    <row r="12" spans="1:14" x14ac:dyDescent="0.2">
      <c r="A12" s="183">
        <v>2</v>
      </c>
      <c r="B12" s="184" t="s">
        <v>14</v>
      </c>
      <c r="C12" s="309">
        <v>9</v>
      </c>
      <c r="D12" s="186">
        <v>0</v>
      </c>
      <c r="E12" s="186">
        <v>0</v>
      </c>
      <c r="F12" s="186">
        <v>9</v>
      </c>
      <c r="G12" s="186">
        <v>0</v>
      </c>
      <c r="H12" s="187">
        <v>0</v>
      </c>
      <c r="I12" s="338">
        <f t="shared" ref="I12:I26" si="0">SUM(D12:H12)</f>
        <v>9</v>
      </c>
      <c r="J12" s="187">
        <v>8</v>
      </c>
      <c r="M12" s="182"/>
      <c r="N12" s="182"/>
    </row>
    <row r="13" spans="1:14" x14ac:dyDescent="0.2">
      <c r="A13" s="183">
        <v>3</v>
      </c>
      <c r="B13" s="184" t="s">
        <v>15</v>
      </c>
      <c r="C13" s="309">
        <v>19</v>
      </c>
      <c r="D13" s="186">
        <v>0</v>
      </c>
      <c r="E13" s="186">
        <v>0</v>
      </c>
      <c r="F13" s="186">
        <v>16</v>
      </c>
      <c r="G13" s="186">
        <v>2</v>
      </c>
      <c r="H13" s="187">
        <v>1</v>
      </c>
      <c r="I13" s="338">
        <f t="shared" si="0"/>
        <v>19</v>
      </c>
      <c r="J13" s="187">
        <v>19</v>
      </c>
      <c r="M13" s="182"/>
      <c r="N13" s="182"/>
    </row>
    <row r="14" spans="1:14" x14ac:dyDescent="0.2">
      <c r="A14" s="183">
        <v>4</v>
      </c>
      <c r="B14" s="184" t="s">
        <v>16</v>
      </c>
      <c r="C14" s="309">
        <v>6</v>
      </c>
      <c r="D14" s="186">
        <v>0</v>
      </c>
      <c r="E14" s="186">
        <v>0</v>
      </c>
      <c r="F14" s="186">
        <v>4</v>
      </c>
      <c r="G14" s="186">
        <v>0</v>
      </c>
      <c r="H14" s="187">
        <v>0</v>
      </c>
      <c r="I14" s="338">
        <f t="shared" si="0"/>
        <v>4</v>
      </c>
      <c r="J14" s="187">
        <v>4</v>
      </c>
      <c r="M14" s="182"/>
      <c r="N14" s="182"/>
    </row>
    <row r="15" spans="1:14" x14ac:dyDescent="0.2">
      <c r="A15" s="183">
        <v>5</v>
      </c>
      <c r="B15" s="184" t="s">
        <v>17</v>
      </c>
      <c r="C15" s="309">
        <v>12</v>
      </c>
      <c r="D15" s="186">
        <v>0</v>
      </c>
      <c r="E15" s="186">
        <v>0</v>
      </c>
      <c r="F15" s="186">
        <v>9</v>
      </c>
      <c r="G15" s="186">
        <v>0</v>
      </c>
      <c r="H15" s="187">
        <v>1</v>
      </c>
      <c r="I15" s="338">
        <f t="shared" si="0"/>
        <v>10</v>
      </c>
      <c r="J15" s="187">
        <v>12</v>
      </c>
      <c r="M15" s="182"/>
      <c r="N15" s="182"/>
    </row>
    <row r="16" spans="1:14" x14ac:dyDescent="0.2">
      <c r="A16" s="183">
        <v>6</v>
      </c>
      <c r="B16" s="184" t="s">
        <v>18</v>
      </c>
      <c r="C16" s="309">
        <v>2</v>
      </c>
      <c r="D16" s="186">
        <v>0</v>
      </c>
      <c r="E16" s="186">
        <v>0</v>
      </c>
      <c r="F16" s="186">
        <v>0</v>
      </c>
      <c r="G16" s="186">
        <v>0</v>
      </c>
      <c r="H16" s="187">
        <v>0</v>
      </c>
      <c r="I16" s="338">
        <f t="shared" si="0"/>
        <v>0</v>
      </c>
      <c r="J16" s="187">
        <v>2</v>
      </c>
      <c r="M16" s="182"/>
      <c r="N16" s="182"/>
    </row>
    <row r="17" spans="1:14" x14ac:dyDescent="0.2">
      <c r="A17" s="183">
        <v>7</v>
      </c>
      <c r="B17" s="184" t="s">
        <v>19</v>
      </c>
      <c r="C17" s="309">
        <v>1</v>
      </c>
      <c r="D17" s="186">
        <v>0</v>
      </c>
      <c r="E17" s="186">
        <v>0</v>
      </c>
      <c r="F17" s="186">
        <v>0</v>
      </c>
      <c r="G17" s="186">
        <v>1</v>
      </c>
      <c r="H17" s="187">
        <v>0</v>
      </c>
      <c r="I17" s="338">
        <f t="shared" si="0"/>
        <v>1</v>
      </c>
      <c r="J17" s="187">
        <v>1</v>
      </c>
      <c r="M17" s="182"/>
      <c r="N17" s="182"/>
    </row>
    <row r="18" spans="1:14" x14ac:dyDescent="0.2">
      <c r="A18" s="183">
        <v>8</v>
      </c>
      <c r="B18" s="184" t="s">
        <v>20</v>
      </c>
      <c r="C18" s="309">
        <v>1</v>
      </c>
      <c r="D18" s="186">
        <v>0</v>
      </c>
      <c r="E18" s="186">
        <v>0</v>
      </c>
      <c r="F18" s="186">
        <v>1</v>
      </c>
      <c r="G18" s="186">
        <v>0</v>
      </c>
      <c r="H18" s="187">
        <v>0</v>
      </c>
      <c r="I18" s="338">
        <f t="shared" si="0"/>
        <v>1</v>
      </c>
      <c r="J18" s="187">
        <v>1</v>
      </c>
      <c r="M18" s="182"/>
      <c r="N18" s="182"/>
    </row>
    <row r="19" spans="1:14" x14ac:dyDescent="0.2">
      <c r="A19" s="183">
        <v>9</v>
      </c>
      <c r="B19" s="184" t="s">
        <v>21</v>
      </c>
      <c r="C19" s="309">
        <v>4</v>
      </c>
      <c r="D19" s="186">
        <v>0</v>
      </c>
      <c r="E19" s="186">
        <v>0</v>
      </c>
      <c r="F19" s="186">
        <v>1</v>
      </c>
      <c r="G19" s="186">
        <v>0</v>
      </c>
      <c r="H19" s="187">
        <v>0</v>
      </c>
      <c r="I19" s="338">
        <f t="shared" si="0"/>
        <v>1</v>
      </c>
      <c r="J19" s="187">
        <v>4</v>
      </c>
      <c r="M19" s="182"/>
      <c r="N19" s="182"/>
    </row>
    <row r="20" spans="1:14" x14ac:dyDescent="0.2">
      <c r="A20" s="183">
        <v>10</v>
      </c>
      <c r="B20" s="184" t="s">
        <v>22</v>
      </c>
      <c r="C20" s="309">
        <v>18</v>
      </c>
      <c r="D20" s="186">
        <v>4</v>
      </c>
      <c r="E20" s="186">
        <v>0</v>
      </c>
      <c r="F20" s="186">
        <v>6</v>
      </c>
      <c r="G20" s="186">
        <v>0</v>
      </c>
      <c r="H20" s="187">
        <v>1</v>
      </c>
      <c r="I20" s="338">
        <f t="shared" si="0"/>
        <v>11</v>
      </c>
      <c r="J20" s="187">
        <v>16</v>
      </c>
      <c r="M20" s="182"/>
      <c r="N20" s="182"/>
    </row>
    <row r="21" spans="1:14" x14ac:dyDescent="0.2">
      <c r="A21" s="183">
        <v>11</v>
      </c>
      <c r="B21" s="184" t="s">
        <v>23</v>
      </c>
      <c r="C21" s="309">
        <v>13</v>
      </c>
      <c r="D21" s="186">
        <v>1</v>
      </c>
      <c r="E21" s="186">
        <v>0</v>
      </c>
      <c r="F21" s="186">
        <v>10</v>
      </c>
      <c r="G21" s="186">
        <v>0</v>
      </c>
      <c r="H21" s="187">
        <v>1</v>
      </c>
      <c r="I21" s="338">
        <f t="shared" si="0"/>
        <v>12</v>
      </c>
      <c r="J21" s="187">
        <v>13</v>
      </c>
      <c r="M21" s="182"/>
      <c r="N21" s="182"/>
    </row>
    <row r="22" spans="1:14" x14ac:dyDescent="0.2">
      <c r="A22" s="183">
        <v>12</v>
      </c>
      <c r="B22" s="184" t="s">
        <v>24</v>
      </c>
      <c r="C22" s="309">
        <v>36</v>
      </c>
      <c r="D22" s="186">
        <v>0</v>
      </c>
      <c r="E22" s="186">
        <v>0</v>
      </c>
      <c r="F22" s="186">
        <v>15</v>
      </c>
      <c r="G22" s="186">
        <v>0</v>
      </c>
      <c r="H22" s="187">
        <v>4</v>
      </c>
      <c r="I22" s="338">
        <f t="shared" si="0"/>
        <v>19</v>
      </c>
      <c r="J22" s="187">
        <v>32</v>
      </c>
      <c r="M22" s="182"/>
      <c r="N22" s="182"/>
    </row>
    <row r="23" spans="1:14" x14ac:dyDescent="0.2">
      <c r="A23" s="183">
        <v>13</v>
      </c>
      <c r="B23" s="184" t="s">
        <v>25</v>
      </c>
      <c r="C23" s="309">
        <v>10</v>
      </c>
      <c r="D23" s="186">
        <v>0</v>
      </c>
      <c r="E23" s="186">
        <v>0</v>
      </c>
      <c r="F23" s="186">
        <v>6</v>
      </c>
      <c r="G23" s="186">
        <v>1</v>
      </c>
      <c r="H23" s="187">
        <v>1</v>
      </c>
      <c r="I23" s="338">
        <f t="shared" si="0"/>
        <v>8</v>
      </c>
      <c r="J23" s="187">
        <v>10</v>
      </c>
      <c r="M23" s="182"/>
      <c r="N23" s="182"/>
    </row>
    <row r="24" spans="1:14" x14ac:dyDescent="0.2">
      <c r="A24" s="183">
        <v>14</v>
      </c>
      <c r="B24" s="184" t="s">
        <v>26</v>
      </c>
      <c r="C24" s="309">
        <v>7</v>
      </c>
      <c r="D24" s="186">
        <v>0</v>
      </c>
      <c r="E24" s="186">
        <v>0</v>
      </c>
      <c r="F24" s="186">
        <v>2</v>
      </c>
      <c r="G24" s="186">
        <v>0</v>
      </c>
      <c r="H24" s="187">
        <v>0</v>
      </c>
      <c r="I24" s="338">
        <f t="shared" si="0"/>
        <v>2</v>
      </c>
      <c r="J24" s="187">
        <v>6</v>
      </c>
      <c r="M24" s="182"/>
      <c r="N24" s="182"/>
    </row>
    <row r="25" spans="1:14" ht="29.25" thickBot="1" x14ac:dyDescent="0.25">
      <c r="A25" s="188">
        <v>15</v>
      </c>
      <c r="B25" s="189" t="s">
        <v>27</v>
      </c>
      <c r="C25" s="285">
        <v>22</v>
      </c>
      <c r="D25" s="191">
        <v>5</v>
      </c>
      <c r="E25" s="191">
        <v>0</v>
      </c>
      <c r="F25" s="191">
        <v>9</v>
      </c>
      <c r="G25" s="191">
        <v>0</v>
      </c>
      <c r="H25" s="192">
        <v>1</v>
      </c>
      <c r="I25" s="339">
        <f t="shared" si="0"/>
        <v>15</v>
      </c>
      <c r="J25" s="192">
        <v>19</v>
      </c>
      <c r="M25" s="182"/>
      <c r="N25" s="182"/>
    </row>
    <row r="26" spans="1:14" s="193" customFormat="1" ht="15" x14ac:dyDescent="0.25">
      <c r="A26" s="281"/>
      <c r="B26" s="283" t="s">
        <v>28</v>
      </c>
      <c r="C26" s="341">
        <f>SUM(C11:C25)</f>
        <v>168</v>
      </c>
      <c r="D26" s="306">
        <f t="shared" ref="D26:J26" si="1">SUM(D11:D25)</f>
        <v>10</v>
      </c>
      <c r="E26" s="307">
        <f t="shared" si="1"/>
        <v>0</v>
      </c>
      <c r="F26" s="307">
        <f t="shared" si="1"/>
        <v>94</v>
      </c>
      <c r="G26" s="307">
        <f t="shared" si="1"/>
        <v>4</v>
      </c>
      <c r="H26" s="308">
        <f t="shared" si="1"/>
        <v>11</v>
      </c>
      <c r="I26" s="342">
        <f t="shared" si="0"/>
        <v>119</v>
      </c>
      <c r="J26" s="310">
        <f t="shared" si="1"/>
        <v>155</v>
      </c>
      <c r="M26" s="194"/>
    </row>
    <row r="27" spans="1:14" x14ac:dyDescent="0.2">
      <c r="A27" s="304"/>
      <c r="B27" s="340" t="s">
        <v>29</v>
      </c>
      <c r="C27" s="338">
        <v>180</v>
      </c>
      <c r="D27" s="309">
        <v>13</v>
      </c>
      <c r="E27" s="186">
        <v>0</v>
      </c>
      <c r="F27" s="186">
        <v>106</v>
      </c>
      <c r="G27" s="186">
        <v>2</v>
      </c>
      <c r="H27" s="187">
        <v>18</v>
      </c>
      <c r="I27" s="338">
        <v>139</v>
      </c>
      <c r="J27" s="185">
        <v>170</v>
      </c>
      <c r="M27" s="182"/>
    </row>
    <row r="28" spans="1:14" x14ac:dyDescent="0.2">
      <c r="A28" s="304"/>
      <c r="B28" s="340" t="s">
        <v>30</v>
      </c>
      <c r="C28" s="338">
        <v>174</v>
      </c>
      <c r="D28" s="309">
        <v>17</v>
      </c>
      <c r="E28" s="186">
        <v>0</v>
      </c>
      <c r="F28" s="186">
        <v>109</v>
      </c>
      <c r="G28" s="186">
        <v>3</v>
      </c>
      <c r="H28" s="187">
        <v>15</v>
      </c>
      <c r="I28" s="338">
        <v>144</v>
      </c>
      <c r="J28" s="185">
        <v>158</v>
      </c>
      <c r="M28" s="182"/>
    </row>
    <row r="29" spans="1:14" x14ac:dyDescent="0.2">
      <c r="A29" s="304"/>
      <c r="B29" s="340" t="s">
        <v>31</v>
      </c>
      <c r="C29" s="338">
        <v>175</v>
      </c>
      <c r="D29" s="309">
        <v>4</v>
      </c>
      <c r="E29" s="186">
        <v>0</v>
      </c>
      <c r="F29" s="186">
        <v>110</v>
      </c>
      <c r="G29" s="186">
        <v>3</v>
      </c>
      <c r="H29" s="187">
        <v>20</v>
      </c>
      <c r="I29" s="338">
        <v>137</v>
      </c>
      <c r="J29" s="185">
        <v>169</v>
      </c>
      <c r="M29" s="182"/>
    </row>
    <row r="30" spans="1:14" x14ac:dyDescent="0.2">
      <c r="A30" s="304"/>
      <c r="B30" s="340" t="s">
        <v>32</v>
      </c>
      <c r="C30" s="338">
        <v>183</v>
      </c>
      <c r="D30" s="309">
        <v>11</v>
      </c>
      <c r="E30" s="186">
        <v>12</v>
      </c>
      <c r="F30" s="186">
        <v>101</v>
      </c>
      <c r="G30" s="186">
        <v>3</v>
      </c>
      <c r="H30" s="187">
        <v>26</v>
      </c>
      <c r="I30" s="338">
        <v>153</v>
      </c>
      <c r="J30" s="185">
        <v>159</v>
      </c>
      <c r="M30" s="182"/>
    </row>
    <row r="31" spans="1:14" x14ac:dyDescent="0.2">
      <c r="A31" s="304"/>
      <c r="B31" s="340" t="s">
        <v>33</v>
      </c>
      <c r="C31" s="338">
        <v>234</v>
      </c>
      <c r="D31" s="309">
        <v>9</v>
      </c>
      <c r="E31" s="186">
        <v>0</v>
      </c>
      <c r="F31" s="186">
        <v>144</v>
      </c>
      <c r="G31" s="186">
        <v>9</v>
      </c>
      <c r="H31" s="187">
        <v>22</v>
      </c>
      <c r="I31" s="338">
        <v>184</v>
      </c>
      <c r="J31" s="185">
        <v>217</v>
      </c>
      <c r="M31" s="182"/>
    </row>
    <row r="32" spans="1:14" x14ac:dyDescent="0.2">
      <c r="A32" s="304"/>
      <c r="B32" s="340" t="s">
        <v>34</v>
      </c>
      <c r="C32" s="338">
        <v>215</v>
      </c>
      <c r="D32" s="309">
        <v>0</v>
      </c>
      <c r="E32" s="186">
        <v>1</v>
      </c>
      <c r="F32" s="186">
        <v>133</v>
      </c>
      <c r="G32" s="186">
        <v>10</v>
      </c>
      <c r="H32" s="187">
        <v>12</v>
      </c>
      <c r="I32" s="338">
        <v>166</v>
      </c>
      <c r="J32" s="185">
        <v>204</v>
      </c>
      <c r="M32" s="182"/>
    </row>
    <row r="33" spans="1:14" ht="15" thickBot="1" x14ac:dyDescent="0.25">
      <c r="A33" s="282"/>
      <c r="B33" s="284" t="s">
        <v>35</v>
      </c>
      <c r="C33" s="337">
        <v>216</v>
      </c>
      <c r="D33" s="285">
        <v>1</v>
      </c>
      <c r="E33" s="191">
        <v>0</v>
      </c>
      <c r="F33" s="191">
        <v>129</v>
      </c>
      <c r="G33" s="191">
        <v>4</v>
      </c>
      <c r="H33" s="192">
        <v>8</v>
      </c>
      <c r="I33" s="339">
        <v>152</v>
      </c>
      <c r="J33" s="190">
        <v>210</v>
      </c>
      <c r="M33" s="182"/>
    </row>
    <row r="37" spans="1:14" s="170" customFormat="1" ht="15.75" thickBot="1" x14ac:dyDescent="0.3">
      <c r="A37" s="169" t="s">
        <v>133</v>
      </c>
    </row>
    <row r="38" spans="1:14" s="170" customFormat="1" ht="15.75" thickBot="1" x14ac:dyDescent="0.3">
      <c r="A38" s="171"/>
      <c r="B38" s="172"/>
      <c r="C38" s="195"/>
      <c r="D38" s="506" t="s">
        <v>135</v>
      </c>
      <c r="E38" s="506"/>
      <c r="F38" s="506"/>
      <c r="G38" s="506"/>
      <c r="H38" s="506"/>
      <c r="I38" s="506"/>
      <c r="J38" s="174"/>
    </row>
    <row r="39" spans="1:14" s="170" customFormat="1" ht="90.75" thickBot="1" x14ac:dyDescent="0.3">
      <c r="A39" s="175" t="s">
        <v>2</v>
      </c>
      <c r="B39" s="176" t="s">
        <v>3</v>
      </c>
      <c r="C39" s="480" t="s">
        <v>136</v>
      </c>
      <c r="D39" s="178" t="s">
        <v>137</v>
      </c>
      <c r="E39" s="178" t="s">
        <v>138</v>
      </c>
      <c r="F39" s="178" t="s">
        <v>139</v>
      </c>
      <c r="G39" s="178" t="s">
        <v>140</v>
      </c>
      <c r="H39" s="178" t="s">
        <v>141</v>
      </c>
      <c r="I39" s="176" t="s">
        <v>142</v>
      </c>
      <c r="J39" s="481" t="s">
        <v>143</v>
      </c>
    </row>
    <row r="40" spans="1:14" x14ac:dyDescent="0.2">
      <c r="A40" s="180">
        <v>1</v>
      </c>
      <c r="B40" s="181" t="s">
        <v>13</v>
      </c>
      <c r="C40" s="485">
        <v>2</v>
      </c>
      <c r="D40" s="486">
        <v>0</v>
      </c>
      <c r="E40" s="486">
        <v>0</v>
      </c>
      <c r="F40" s="486">
        <v>0</v>
      </c>
      <c r="G40" s="486">
        <v>0</v>
      </c>
      <c r="H40" s="487">
        <v>0</v>
      </c>
      <c r="I40" s="479">
        <f>SUM(D40:H40)</f>
        <v>0</v>
      </c>
      <c r="J40" s="487">
        <v>2</v>
      </c>
      <c r="M40" s="182"/>
      <c r="N40" s="182"/>
    </row>
    <row r="41" spans="1:14" x14ac:dyDescent="0.2">
      <c r="A41" s="183">
        <v>2</v>
      </c>
      <c r="B41" s="184" t="s">
        <v>14</v>
      </c>
      <c r="C41" s="309">
        <v>2</v>
      </c>
      <c r="D41" s="186">
        <v>0</v>
      </c>
      <c r="E41" s="186">
        <v>0</v>
      </c>
      <c r="F41" s="186">
        <v>2</v>
      </c>
      <c r="G41" s="186">
        <v>0</v>
      </c>
      <c r="H41" s="187">
        <v>0</v>
      </c>
      <c r="I41" s="338">
        <f t="shared" ref="I41:I62" si="2">SUM(D41:H41)</f>
        <v>2</v>
      </c>
      <c r="J41" s="187">
        <v>2</v>
      </c>
      <c r="M41" s="182"/>
      <c r="N41" s="182"/>
    </row>
    <row r="42" spans="1:14" x14ac:dyDescent="0.2">
      <c r="A42" s="183">
        <v>3</v>
      </c>
      <c r="B42" s="184" t="s">
        <v>15</v>
      </c>
      <c r="C42" s="309">
        <v>2</v>
      </c>
      <c r="D42" s="186">
        <v>0</v>
      </c>
      <c r="E42" s="186">
        <v>0</v>
      </c>
      <c r="F42" s="186">
        <v>2</v>
      </c>
      <c r="G42" s="186">
        <v>0</v>
      </c>
      <c r="H42" s="187">
        <v>0</v>
      </c>
      <c r="I42" s="338">
        <f t="shared" si="2"/>
        <v>2</v>
      </c>
      <c r="J42" s="187">
        <v>2</v>
      </c>
      <c r="M42" s="182"/>
      <c r="N42" s="182"/>
    </row>
    <row r="43" spans="1:14" x14ac:dyDescent="0.2">
      <c r="A43" s="183">
        <v>4</v>
      </c>
      <c r="B43" s="184" t="s">
        <v>16</v>
      </c>
      <c r="C43" s="309">
        <v>4</v>
      </c>
      <c r="D43" s="186">
        <v>0</v>
      </c>
      <c r="E43" s="186">
        <v>0</v>
      </c>
      <c r="F43" s="186">
        <v>1</v>
      </c>
      <c r="G43" s="186">
        <v>0</v>
      </c>
      <c r="H43" s="187">
        <v>0</v>
      </c>
      <c r="I43" s="338">
        <f t="shared" si="2"/>
        <v>1</v>
      </c>
      <c r="J43" s="187">
        <v>3</v>
      </c>
      <c r="M43" s="182"/>
      <c r="N43" s="182"/>
    </row>
    <row r="44" spans="1:14" x14ac:dyDescent="0.2">
      <c r="A44" s="183">
        <v>5</v>
      </c>
      <c r="B44" s="184" t="s">
        <v>17</v>
      </c>
      <c r="C44" s="309">
        <v>1</v>
      </c>
      <c r="D44" s="186">
        <v>0</v>
      </c>
      <c r="E44" s="186">
        <v>0</v>
      </c>
      <c r="F44" s="186">
        <v>0</v>
      </c>
      <c r="G44" s="186">
        <v>0</v>
      </c>
      <c r="H44" s="187">
        <v>0</v>
      </c>
      <c r="I44" s="338">
        <f t="shared" si="2"/>
        <v>0</v>
      </c>
      <c r="J44" s="187">
        <v>1</v>
      </c>
      <c r="M44" s="182"/>
      <c r="N44" s="182"/>
    </row>
    <row r="45" spans="1:14" x14ac:dyDescent="0.2">
      <c r="A45" s="183">
        <v>6</v>
      </c>
      <c r="B45" s="184" t="s">
        <v>18</v>
      </c>
      <c r="C45" s="309">
        <v>2</v>
      </c>
      <c r="D45" s="186">
        <v>0</v>
      </c>
      <c r="E45" s="186">
        <v>0</v>
      </c>
      <c r="F45" s="186">
        <v>0</v>
      </c>
      <c r="G45" s="186">
        <v>0</v>
      </c>
      <c r="H45" s="187">
        <v>0</v>
      </c>
      <c r="I45" s="338">
        <f t="shared" si="2"/>
        <v>0</v>
      </c>
      <c r="J45" s="187">
        <v>2</v>
      </c>
      <c r="M45" s="182"/>
      <c r="N45" s="182"/>
    </row>
    <row r="46" spans="1:14" x14ac:dyDescent="0.2">
      <c r="A46" s="183">
        <v>7</v>
      </c>
      <c r="B46" s="184" t="s">
        <v>19</v>
      </c>
      <c r="C46" s="309">
        <v>1</v>
      </c>
      <c r="D46" s="186">
        <v>0</v>
      </c>
      <c r="E46" s="186">
        <v>0</v>
      </c>
      <c r="F46" s="186">
        <v>0</v>
      </c>
      <c r="G46" s="186">
        <v>0</v>
      </c>
      <c r="H46" s="187">
        <v>0</v>
      </c>
      <c r="I46" s="338">
        <f t="shared" si="2"/>
        <v>0</v>
      </c>
      <c r="J46" s="187">
        <v>1</v>
      </c>
      <c r="M46" s="182"/>
      <c r="N46" s="182"/>
    </row>
    <row r="47" spans="1:14" x14ac:dyDescent="0.2">
      <c r="A47" s="183">
        <v>8</v>
      </c>
      <c r="B47" s="184" t="s">
        <v>20</v>
      </c>
      <c r="C47" s="309">
        <v>3</v>
      </c>
      <c r="D47" s="186">
        <v>0</v>
      </c>
      <c r="E47" s="186">
        <v>0</v>
      </c>
      <c r="F47" s="186">
        <v>3</v>
      </c>
      <c r="G47" s="186">
        <v>0</v>
      </c>
      <c r="H47" s="187">
        <v>0</v>
      </c>
      <c r="I47" s="338">
        <f t="shared" si="2"/>
        <v>3</v>
      </c>
      <c r="J47" s="187">
        <v>3</v>
      </c>
      <c r="M47" s="182"/>
      <c r="N47" s="182"/>
    </row>
    <row r="48" spans="1:14" x14ac:dyDescent="0.2">
      <c r="A48" s="183">
        <v>9</v>
      </c>
      <c r="B48" s="184" t="s">
        <v>21</v>
      </c>
      <c r="C48" s="309">
        <v>7</v>
      </c>
      <c r="D48" s="186">
        <v>0</v>
      </c>
      <c r="E48" s="186">
        <v>0</v>
      </c>
      <c r="F48" s="186">
        <v>1</v>
      </c>
      <c r="G48" s="186">
        <v>0</v>
      </c>
      <c r="H48" s="187">
        <v>1</v>
      </c>
      <c r="I48" s="338">
        <f t="shared" si="2"/>
        <v>2</v>
      </c>
      <c r="J48" s="187">
        <v>7</v>
      </c>
      <c r="M48" s="182"/>
      <c r="N48" s="182"/>
    </row>
    <row r="49" spans="1:14" x14ac:dyDescent="0.2">
      <c r="A49" s="183">
        <v>10</v>
      </c>
      <c r="B49" s="184" t="s">
        <v>22</v>
      </c>
      <c r="C49" s="309">
        <v>7</v>
      </c>
      <c r="D49" s="186">
        <v>4</v>
      </c>
      <c r="E49" s="186">
        <v>0</v>
      </c>
      <c r="F49" s="186">
        <v>2</v>
      </c>
      <c r="G49" s="186">
        <v>0</v>
      </c>
      <c r="H49" s="187">
        <v>1</v>
      </c>
      <c r="I49" s="338">
        <f t="shared" si="2"/>
        <v>7</v>
      </c>
      <c r="J49" s="187">
        <v>7</v>
      </c>
      <c r="M49" s="182"/>
      <c r="N49" s="182"/>
    </row>
    <row r="50" spans="1:14" x14ac:dyDescent="0.2">
      <c r="A50" s="183">
        <v>11</v>
      </c>
      <c r="B50" s="184" t="s">
        <v>23</v>
      </c>
      <c r="C50" s="309">
        <v>1</v>
      </c>
      <c r="D50" s="186">
        <v>0</v>
      </c>
      <c r="E50" s="186">
        <v>0</v>
      </c>
      <c r="F50" s="186">
        <v>1</v>
      </c>
      <c r="G50" s="186">
        <v>0</v>
      </c>
      <c r="H50" s="187">
        <v>0</v>
      </c>
      <c r="I50" s="338">
        <f t="shared" si="2"/>
        <v>1</v>
      </c>
      <c r="J50" s="187">
        <v>1</v>
      </c>
      <c r="M50" s="182"/>
      <c r="N50" s="182"/>
    </row>
    <row r="51" spans="1:14" x14ac:dyDescent="0.2">
      <c r="A51" s="183">
        <v>12</v>
      </c>
      <c r="B51" s="184" t="s">
        <v>24</v>
      </c>
      <c r="C51" s="309">
        <v>4</v>
      </c>
      <c r="D51" s="186">
        <v>0</v>
      </c>
      <c r="E51" s="186">
        <v>0</v>
      </c>
      <c r="F51" s="186">
        <v>1</v>
      </c>
      <c r="G51" s="186">
        <v>0</v>
      </c>
      <c r="H51" s="187">
        <v>1</v>
      </c>
      <c r="I51" s="338">
        <f t="shared" si="2"/>
        <v>2</v>
      </c>
      <c r="J51" s="187">
        <v>4</v>
      </c>
      <c r="M51" s="182"/>
      <c r="N51" s="182"/>
    </row>
    <row r="52" spans="1:14" x14ac:dyDescent="0.2">
      <c r="A52" s="183">
        <v>13</v>
      </c>
      <c r="B52" s="184" t="s">
        <v>25</v>
      </c>
      <c r="C52" s="309">
        <v>4</v>
      </c>
      <c r="D52" s="186">
        <v>0</v>
      </c>
      <c r="E52" s="186">
        <v>0</v>
      </c>
      <c r="F52" s="186">
        <v>2</v>
      </c>
      <c r="G52" s="186">
        <v>0</v>
      </c>
      <c r="H52" s="187">
        <v>0</v>
      </c>
      <c r="I52" s="338">
        <f t="shared" si="2"/>
        <v>2</v>
      </c>
      <c r="J52" s="187">
        <v>4</v>
      </c>
      <c r="M52" s="182"/>
      <c r="N52" s="182"/>
    </row>
    <row r="53" spans="1:14" x14ac:dyDescent="0.2">
      <c r="A53" s="183">
        <v>14</v>
      </c>
      <c r="B53" s="184" t="s">
        <v>26</v>
      </c>
      <c r="C53" s="309">
        <v>2</v>
      </c>
      <c r="D53" s="186">
        <v>0</v>
      </c>
      <c r="E53" s="186">
        <v>0</v>
      </c>
      <c r="F53" s="186">
        <v>2</v>
      </c>
      <c r="G53" s="186">
        <v>0</v>
      </c>
      <c r="H53" s="187">
        <v>0</v>
      </c>
      <c r="I53" s="338">
        <f t="shared" si="2"/>
        <v>2</v>
      </c>
      <c r="J53" s="187">
        <v>2</v>
      </c>
      <c r="M53" s="182"/>
      <c r="N53" s="182"/>
    </row>
    <row r="54" spans="1:14" ht="29.25" thickBot="1" x14ac:dyDescent="0.25">
      <c r="A54" s="188">
        <v>15</v>
      </c>
      <c r="B54" s="189" t="s">
        <v>27</v>
      </c>
      <c r="C54" s="285">
        <v>8</v>
      </c>
      <c r="D54" s="191">
        <v>0</v>
      </c>
      <c r="E54" s="191">
        <v>0</v>
      </c>
      <c r="F54" s="191">
        <v>3</v>
      </c>
      <c r="G54" s="191">
        <v>0</v>
      </c>
      <c r="H54" s="192">
        <v>0</v>
      </c>
      <c r="I54" s="339">
        <f t="shared" si="2"/>
        <v>3</v>
      </c>
      <c r="J54" s="192">
        <v>8</v>
      </c>
      <c r="M54" s="182"/>
      <c r="N54" s="182"/>
    </row>
    <row r="55" spans="1:14" s="193" customFormat="1" ht="15" x14ac:dyDescent="0.25">
      <c r="A55" s="281"/>
      <c r="B55" s="283" t="s">
        <v>28</v>
      </c>
      <c r="C55" s="341">
        <f>SUM(C40:C54)</f>
        <v>50</v>
      </c>
      <c r="D55" s="306">
        <f t="shared" ref="D55:J55" si="3">SUM(D40:D54)</f>
        <v>4</v>
      </c>
      <c r="E55" s="307">
        <f t="shared" si="3"/>
        <v>0</v>
      </c>
      <c r="F55" s="307">
        <f t="shared" si="3"/>
        <v>20</v>
      </c>
      <c r="G55" s="307">
        <f t="shared" si="3"/>
        <v>0</v>
      </c>
      <c r="H55" s="308">
        <f t="shared" si="3"/>
        <v>3</v>
      </c>
      <c r="I55" s="342">
        <f t="shared" si="2"/>
        <v>27</v>
      </c>
      <c r="J55" s="310">
        <f t="shared" si="3"/>
        <v>49</v>
      </c>
      <c r="M55" s="194"/>
    </row>
    <row r="56" spans="1:14" x14ac:dyDescent="0.2">
      <c r="A56" s="396"/>
      <c r="B56" s="484" t="s">
        <v>29</v>
      </c>
      <c r="C56" s="309">
        <v>53</v>
      </c>
      <c r="D56" s="186">
        <v>0</v>
      </c>
      <c r="E56" s="186">
        <v>0</v>
      </c>
      <c r="F56" s="186">
        <v>36</v>
      </c>
      <c r="G56" s="186">
        <v>0</v>
      </c>
      <c r="H56" s="187">
        <v>2</v>
      </c>
      <c r="I56" s="338">
        <v>38</v>
      </c>
      <c r="J56" s="187">
        <v>51</v>
      </c>
      <c r="M56" s="182"/>
    </row>
    <row r="57" spans="1:14" x14ac:dyDescent="0.2">
      <c r="A57" s="396"/>
      <c r="B57" s="484" t="s">
        <v>30</v>
      </c>
      <c r="C57" s="309">
        <v>52</v>
      </c>
      <c r="D57" s="186">
        <v>0</v>
      </c>
      <c r="E57" s="186">
        <v>0</v>
      </c>
      <c r="F57" s="186">
        <v>38</v>
      </c>
      <c r="G57" s="186">
        <v>0</v>
      </c>
      <c r="H57" s="187">
        <v>0</v>
      </c>
      <c r="I57" s="338">
        <v>38</v>
      </c>
      <c r="J57" s="187">
        <v>42</v>
      </c>
      <c r="M57" s="182"/>
    </row>
    <row r="58" spans="1:14" x14ac:dyDescent="0.2">
      <c r="A58" s="340"/>
      <c r="B58" s="338" t="s">
        <v>31</v>
      </c>
      <c r="C58" s="309">
        <v>30</v>
      </c>
      <c r="D58" s="186">
        <v>1</v>
      </c>
      <c r="E58" s="186">
        <v>0</v>
      </c>
      <c r="F58" s="186">
        <v>17</v>
      </c>
      <c r="G58" s="186">
        <v>2</v>
      </c>
      <c r="H58" s="187">
        <v>1</v>
      </c>
      <c r="I58" s="338">
        <v>21</v>
      </c>
      <c r="J58" s="187">
        <v>29</v>
      </c>
      <c r="M58" s="182"/>
    </row>
    <row r="59" spans="1:14" x14ac:dyDescent="0.2">
      <c r="A59" s="340"/>
      <c r="B59" s="338" t="s">
        <v>32</v>
      </c>
      <c r="C59" s="309">
        <v>63</v>
      </c>
      <c r="D59" s="186">
        <v>0</v>
      </c>
      <c r="E59" s="186">
        <v>0</v>
      </c>
      <c r="F59" s="186">
        <v>40</v>
      </c>
      <c r="G59" s="186">
        <v>2</v>
      </c>
      <c r="H59" s="187">
        <v>5</v>
      </c>
      <c r="I59" s="338">
        <v>47</v>
      </c>
      <c r="J59" s="187">
        <v>56</v>
      </c>
      <c r="M59" s="182"/>
    </row>
    <row r="60" spans="1:14" x14ac:dyDescent="0.2">
      <c r="A60" s="340"/>
      <c r="B60" s="338" t="s">
        <v>33</v>
      </c>
      <c r="C60" s="309">
        <v>56</v>
      </c>
      <c r="D60" s="186">
        <v>0</v>
      </c>
      <c r="E60" s="186">
        <v>1</v>
      </c>
      <c r="F60" s="186">
        <v>34</v>
      </c>
      <c r="G60" s="186">
        <v>3</v>
      </c>
      <c r="H60" s="187">
        <v>2</v>
      </c>
      <c r="I60" s="338">
        <f t="shared" si="2"/>
        <v>40</v>
      </c>
      <c r="J60" s="187">
        <v>56</v>
      </c>
      <c r="M60" s="182"/>
    </row>
    <row r="61" spans="1:14" x14ac:dyDescent="0.2">
      <c r="A61" s="343"/>
      <c r="B61" s="340" t="s">
        <v>34</v>
      </c>
      <c r="C61" s="309">
        <v>56</v>
      </c>
      <c r="D61" s="186">
        <v>0</v>
      </c>
      <c r="E61" s="186">
        <v>0</v>
      </c>
      <c r="F61" s="186">
        <v>29</v>
      </c>
      <c r="G61" s="186">
        <v>3</v>
      </c>
      <c r="H61" s="187">
        <v>1</v>
      </c>
      <c r="I61" s="338">
        <f t="shared" si="2"/>
        <v>33</v>
      </c>
      <c r="J61" s="187">
        <v>51</v>
      </c>
      <c r="M61" s="182"/>
    </row>
    <row r="62" spans="1:14" ht="15" thickBot="1" x14ac:dyDescent="0.25">
      <c r="A62" s="282"/>
      <c r="B62" s="284" t="s">
        <v>35</v>
      </c>
      <c r="C62" s="337">
        <v>48</v>
      </c>
      <c r="D62" s="285">
        <v>0</v>
      </c>
      <c r="E62" s="191">
        <v>0</v>
      </c>
      <c r="F62" s="191">
        <v>29</v>
      </c>
      <c r="G62" s="191">
        <v>2</v>
      </c>
      <c r="H62" s="192">
        <v>1</v>
      </c>
      <c r="I62" s="339">
        <f t="shared" si="2"/>
        <v>32</v>
      </c>
      <c r="J62" s="190">
        <v>54</v>
      </c>
      <c r="M62" s="182"/>
    </row>
    <row r="70" spans="1:14" s="170" customFormat="1" ht="15.75" thickBot="1" x14ac:dyDescent="0.3">
      <c r="A70" s="169" t="s">
        <v>134</v>
      </c>
    </row>
    <row r="71" spans="1:14" s="170" customFormat="1" ht="15.75" thickBot="1" x14ac:dyDescent="0.3">
      <c r="A71" s="171"/>
      <c r="B71" s="172"/>
      <c r="C71" s="195"/>
      <c r="D71" s="506" t="s">
        <v>135</v>
      </c>
      <c r="E71" s="506"/>
      <c r="F71" s="506"/>
      <c r="G71" s="506"/>
      <c r="H71" s="506"/>
      <c r="I71" s="506"/>
      <c r="J71" s="174"/>
    </row>
    <row r="72" spans="1:14" s="170" customFormat="1" ht="90.75" thickBot="1" x14ac:dyDescent="0.3">
      <c r="A72" s="175" t="s">
        <v>2</v>
      </c>
      <c r="B72" s="176" t="s">
        <v>3</v>
      </c>
      <c r="C72" s="480" t="s">
        <v>136</v>
      </c>
      <c r="D72" s="178" t="s">
        <v>137</v>
      </c>
      <c r="E72" s="178" t="s">
        <v>138</v>
      </c>
      <c r="F72" s="178" t="s">
        <v>139</v>
      </c>
      <c r="G72" s="178" t="s">
        <v>140</v>
      </c>
      <c r="H72" s="178" t="s">
        <v>141</v>
      </c>
      <c r="I72" s="176" t="s">
        <v>142</v>
      </c>
      <c r="J72" s="481" t="s">
        <v>143</v>
      </c>
    </row>
    <row r="73" spans="1:14" x14ac:dyDescent="0.2">
      <c r="A73" s="180">
        <v>1</v>
      </c>
      <c r="B73" s="181" t="s">
        <v>13</v>
      </c>
      <c r="C73" s="485">
        <v>1</v>
      </c>
      <c r="D73" s="486">
        <v>0</v>
      </c>
      <c r="E73" s="486">
        <v>0</v>
      </c>
      <c r="F73" s="486">
        <v>1</v>
      </c>
      <c r="G73" s="486">
        <v>0</v>
      </c>
      <c r="H73" s="487">
        <v>0</v>
      </c>
      <c r="I73" s="479">
        <f>SUM(D73:H73)</f>
        <v>1</v>
      </c>
      <c r="J73" s="487">
        <v>1</v>
      </c>
      <c r="M73" s="182"/>
      <c r="N73" s="182"/>
    </row>
    <row r="74" spans="1:14" x14ac:dyDescent="0.2">
      <c r="A74" s="183">
        <v>2</v>
      </c>
      <c r="B74" s="184" t="s">
        <v>14</v>
      </c>
      <c r="C74" s="309">
        <v>0</v>
      </c>
      <c r="D74" s="186">
        <v>0</v>
      </c>
      <c r="E74" s="186">
        <v>0</v>
      </c>
      <c r="F74" s="186">
        <v>0</v>
      </c>
      <c r="G74" s="186">
        <v>0</v>
      </c>
      <c r="H74" s="187">
        <v>0</v>
      </c>
      <c r="I74" s="338">
        <f t="shared" ref="I74:I88" si="4">SUM(D74:H74)</f>
        <v>0</v>
      </c>
      <c r="J74" s="187">
        <v>0</v>
      </c>
      <c r="M74" s="182"/>
      <c r="N74" s="182"/>
    </row>
    <row r="75" spans="1:14" x14ac:dyDescent="0.2">
      <c r="A75" s="183">
        <v>3</v>
      </c>
      <c r="B75" s="184" t="s">
        <v>15</v>
      </c>
      <c r="C75" s="309">
        <v>0</v>
      </c>
      <c r="D75" s="186">
        <v>0</v>
      </c>
      <c r="E75" s="186">
        <v>0</v>
      </c>
      <c r="F75" s="186">
        <v>0</v>
      </c>
      <c r="G75" s="186">
        <v>0</v>
      </c>
      <c r="H75" s="187">
        <v>0</v>
      </c>
      <c r="I75" s="338">
        <f t="shared" si="4"/>
        <v>0</v>
      </c>
      <c r="J75" s="187">
        <v>0</v>
      </c>
      <c r="M75" s="182"/>
      <c r="N75" s="182"/>
    </row>
    <row r="76" spans="1:14" x14ac:dyDescent="0.2">
      <c r="A76" s="183">
        <v>4</v>
      </c>
      <c r="B76" s="184" t="s">
        <v>16</v>
      </c>
      <c r="C76" s="309">
        <v>1</v>
      </c>
      <c r="D76" s="186">
        <v>0</v>
      </c>
      <c r="E76" s="186">
        <v>0</v>
      </c>
      <c r="F76" s="186">
        <v>0</v>
      </c>
      <c r="G76" s="186">
        <v>0</v>
      </c>
      <c r="H76" s="187">
        <v>0</v>
      </c>
      <c r="I76" s="338">
        <f t="shared" si="4"/>
        <v>0</v>
      </c>
      <c r="J76" s="187">
        <v>0</v>
      </c>
      <c r="M76" s="182"/>
      <c r="N76" s="182"/>
    </row>
    <row r="77" spans="1:14" x14ac:dyDescent="0.2">
      <c r="A77" s="183">
        <v>5</v>
      </c>
      <c r="B77" s="184" t="s">
        <v>17</v>
      </c>
      <c r="C77" s="309">
        <v>1</v>
      </c>
      <c r="D77" s="186">
        <v>0</v>
      </c>
      <c r="E77" s="186">
        <v>0</v>
      </c>
      <c r="F77" s="186">
        <v>0</v>
      </c>
      <c r="G77" s="186">
        <v>0</v>
      </c>
      <c r="H77" s="187">
        <v>0</v>
      </c>
      <c r="I77" s="338">
        <f t="shared" si="4"/>
        <v>0</v>
      </c>
      <c r="J77" s="187">
        <v>1</v>
      </c>
      <c r="M77" s="182"/>
      <c r="N77" s="182"/>
    </row>
    <row r="78" spans="1:14" x14ac:dyDescent="0.2">
      <c r="A78" s="183">
        <v>6</v>
      </c>
      <c r="B78" s="184" t="s">
        <v>18</v>
      </c>
      <c r="C78" s="309">
        <v>2</v>
      </c>
      <c r="D78" s="186">
        <v>0</v>
      </c>
      <c r="E78" s="186">
        <v>0</v>
      </c>
      <c r="F78" s="186">
        <v>0</v>
      </c>
      <c r="G78" s="186">
        <v>0</v>
      </c>
      <c r="H78" s="187">
        <v>0</v>
      </c>
      <c r="I78" s="338">
        <f t="shared" si="4"/>
        <v>0</v>
      </c>
      <c r="J78" s="187">
        <v>2</v>
      </c>
      <c r="M78" s="182"/>
      <c r="N78" s="182"/>
    </row>
    <row r="79" spans="1:14" x14ac:dyDescent="0.2">
      <c r="A79" s="183">
        <v>7</v>
      </c>
      <c r="B79" s="184" t="s">
        <v>19</v>
      </c>
      <c r="C79" s="309">
        <v>0</v>
      </c>
      <c r="D79" s="186">
        <v>0</v>
      </c>
      <c r="E79" s="186">
        <v>0</v>
      </c>
      <c r="F79" s="186">
        <v>0</v>
      </c>
      <c r="G79" s="186">
        <v>0</v>
      </c>
      <c r="H79" s="187">
        <v>0</v>
      </c>
      <c r="I79" s="338">
        <f t="shared" si="4"/>
        <v>0</v>
      </c>
      <c r="J79" s="187">
        <v>0</v>
      </c>
      <c r="M79" s="182"/>
      <c r="N79" s="182"/>
    </row>
    <row r="80" spans="1:14" x14ac:dyDescent="0.2">
      <c r="A80" s="183">
        <v>8</v>
      </c>
      <c r="B80" s="184" t="s">
        <v>20</v>
      </c>
      <c r="C80" s="309">
        <v>0</v>
      </c>
      <c r="D80" s="186">
        <v>0</v>
      </c>
      <c r="E80" s="186">
        <v>0</v>
      </c>
      <c r="F80" s="186">
        <v>0</v>
      </c>
      <c r="G80" s="186">
        <v>0</v>
      </c>
      <c r="H80" s="187">
        <v>0</v>
      </c>
      <c r="I80" s="338">
        <f t="shared" si="4"/>
        <v>0</v>
      </c>
      <c r="J80" s="187">
        <v>0</v>
      </c>
      <c r="M80" s="182"/>
      <c r="N80" s="182"/>
    </row>
    <row r="81" spans="1:14" x14ac:dyDescent="0.2">
      <c r="A81" s="183">
        <v>9</v>
      </c>
      <c r="B81" s="184" t="s">
        <v>21</v>
      </c>
      <c r="C81" s="309">
        <v>0</v>
      </c>
      <c r="D81" s="186">
        <v>0</v>
      </c>
      <c r="E81" s="186">
        <v>0</v>
      </c>
      <c r="F81" s="186">
        <v>0</v>
      </c>
      <c r="G81" s="186">
        <v>0</v>
      </c>
      <c r="H81" s="187">
        <v>0</v>
      </c>
      <c r="I81" s="338">
        <f t="shared" si="4"/>
        <v>0</v>
      </c>
      <c r="J81" s="187">
        <v>0</v>
      </c>
      <c r="M81" s="182"/>
      <c r="N81" s="182"/>
    </row>
    <row r="82" spans="1:14" x14ac:dyDescent="0.2">
      <c r="A82" s="183">
        <v>10</v>
      </c>
      <c r="B82" s="184" t="s">
        <v>22</v>
      </c>
      <c r="C82" s="309">
        <v>0</v>
      </c>
      <c r="D82" s="186">
        <v>0</v>
      </c>
      <c r="E82" s="186">
        <v>0</v>
      </c>
      <c r="F82" s="186">
        <v>0</v>
      </c>
      <c r="G82" s="186">
        <v>0</v>
      </c>
      <c r="H82" s="187">
        <v>0</v>
      </c>
      <c r="I82" s="338">
        <f t="shared" si="4"/>
        <v>0</v>
      </c>
      <c r="J82" s="187">
        <v>0</v>
      </c>
      <c r="M82" s="182"/>
      <c r="N82" s="182"/>
    </row>
    <row r="83" spans="1:14" x14ac:dyDescent="0.2">
      <c r="A83" s="183">
        <v>11</v>
      </c>
      <c r="B83" s="184" t="s">
        <v>23</v>
      </c>
      <c r="C83" s="309">
        <v>2</v>
      </c>
      <c r="D83" s="186">
        <v>0</v>
      </c>
      <c r="E83" s="186">
        <v>0</v>
      </c>
      <c r="F83" s="186">
        <v>2</v>
      </c>
      <c r="G83" s="186">
        <v>0</v>
      </c>
      <c r="H83" s="187">
        <v>0</v>
      </c>
      <c r="I83" s="338">
        <f t="shared" si="4"/>
        <v>2</v>
      </c>
      <c r="J83" s="187">
        <v>2</v>
      </c>
      <c r="M83" s="182"/>
      <c r="N83" s="182"/>
    </row>
    <row r="84" spans="1:14" x14ac:dyDescent="0.2">
      <c r="A84" s="183">
        <v>12</v>
      </c>
      <c r="B84" s="184" t="s">
        <v>24</v>
      </c>
      <c r="C84" s="309">
        <v>2</v>
      </c>
      <c r="D84" s="186">
        <v>0</v>
      </c>
      <c r="E84" s="186">
        <v>0</v>
      </c>
      <c r="F84" s="186">
        <v>2</v>
      </c>
      <c r="G84" s="186">
        <v>0</v>
      </c>
      <c r="H84" s="187">
        <v>0</v>
      </c>
      <c r="I84" s="338">
        <f t="shared" si="4"/>
        <v>2</v>
      </c>
      <c r="J84" s="187">
        <v>2</v>
      </c>
      <c r="L84" s="166" t="s">
        <v>37</v>
      </c>
      <c r="M84" s="182"/>
      <c r="N84" s="182"/>
    </row>
    <row r="85" spans="1:14" x14ac:dyDescent="0.2">
      <c r="A85" s="183">
        <v>13</v>
      </c>
      <c r="B85" s="184" t="s">
        <v>25</v>
      </c>
      <c r="C85" s="309">
        <v>2</v>
      </c>
      <c r="D85" s="186">
        <v>0</v>
      </c>
      <c r="E85" s="186">
        <v>0</v>
      </c>
      <c r="F85" s="186">
        <v>2</v>
      </c>
      <c r="G85" s="186">
        <v>0</v>
      </c>
      <c r="H85" s="187">
        <v>0</v>
      </c>
      <c r="I85" s="338">
        <f t="shared" si="4"/>
        <v>2</v>
      </c>
      <c r="J85" s="187">
        <v>2</v>
      </c>
      <c r="M85" s="182"/>
      <c r="N85" s="182"/>
    </row>
    <row r="86" spans="1:14" x14ac:dyDescent="0.2">
      <c r="A86" s="183">
        <v>14</v>
      </c>
      <c r="B86" s="184" t="s">
        <v>26</v>
      </c>
      <c r="C86" s="309">
        <v>1</v>
      </c>
      <c r="D86" s="186">
        <v>0</v>
      </c>
      <c r="E86" s="186">
        <v>0</v>
      </c>
      <c r="F86" s="186">
        <v>1</v>
      </c>
      <c r="G86" s="186">
        <v>0</v>
      </c>
      <c r="H86" s="187">
        <v>0</v>
      </c>
      <c r="I86" s="338">
        <f t="shared" si="4"/>
        <v>1</v>
      </c>
      <c r="J86" s="187">
        <v>1</v>
      </c>
      <c r="M86" s="182"/>
      <c r="N86" s="182"/>
    </row>
    <row r="87" spans="1:14" ht="29.25" thickBot="1" x14ac:dyDescent="0.25">
      <c r="A87" s="188">
        <v>15</v>
      </c>
      <c r="B87" s="189" t="s">
        <v>27</v>
      </c>
      <c r="C87" s="285">
        <v>2</v>
      </c>
      <c r="D87" s="191">
        <v>0</v>
      </c>
      <c r="E87" s="191">
        <v>0</v>
      </c>
      <c r="F87" s="191">
        <v>0</v>
      </c>
      <c r="G87" s="191">
        <v>0</v>
      </c>
      <c r="H87" s="192">
        <v>0</v>
      </c>
      <c r="I87" s="339">
        <f t="shared" si="4"/>
        <v>0</v>
      </c>
      <c r="J87" s="192">
        <v>2</v>
      </c>
      <c r="M87" s="182"/>
      <c r="N87" s="182"/>
    </row>
    <row r="88" spans="1:14" s="193" customFormat="1" ht="15" x14ac:dyDescent="0.25">
      <c r="A88" s="281"/>
      <c r="B88" s="283" t="s">
        <v>28</v>
      </c>
      <c r="C88" s="341">
        <f>SUM(C73:C87)</f>
        <v>14</v>
      </c>
      <c r="D88" s="306">
        <f t="shared" ref="D88:J88" si="5">SUM(D73:D87)</f>
        <v>0</v>
      </c>
      <c r="E88" s="307">
        <f t="shared" si="5"/>
        <v>0</v>
      </c>
      <c r="F88" s="307">
        <f t="shared" si="5"/>
        <v>8</v>
      </c>
      <c r="G88" s="307">
        <f t="shared" si="5"/>
        <v>0</v>
      </c>
      <c r="H88" s="308">
        <f t="shared" si="5"/>
        <v>0</v>
      </c>
      <c r="I88" s="342">
        <f t="shared" si="4"/>
        <v>8</v>
      </c>
      <c r="J88" s="310">
        <f t="shared" si="5"/>
        <v>13</v>
      </c>
      <c r="M88" s="194"/>
    </row>
    <row r="89" spans="1:14" x14ac:dyDescent="0.2">
      <c r="A89" s="396"/>
      <c r="B89" s="395" t="s">
        <v>29</v>
      </c>
      <c r="C89" s="309">
        <v>4</v>
      </c>
      <c r="D89" s="186">
        <v>0</v>
      </c>
      <c r="E89" s="186">
        <v>0</v>
      </c>
      <c r="F89" s="186">
        <v>3</v>
      </c>
      <c r="G89" s="186">
        <v>0</v>
      </c>
      <c r="H89" s="187">
        <v>0</v>
      </c>
      <c r="I89" s="338">
        <v>3</v>
      </c>
      <c r="J89" s="187">
        <v>4</v>
      </c>
      <c r="M89" s="182"/>
    </row>
    <row r="90" spans="1:14" x14ac:dyDescent="0.2">
      <c r="A90" s="396"/>
      <c r="B90" s="395" t="s">
        <v>30</v>
      </c>
      <c r="C90" s="309">
        <v>5</v>
      </c>
      <c r="D90" s="186">
        <v>0</v>
      </c>
      <c r="E90" s="186">
        <v>0</v>
      </c>
      <c r="F90" s="186">
        <v>0</v>
      </c>
      <c r="G90" s="186">
        <v>2</v>
      </c>
      <c r="H90" s="187">
        <v>0</v>
      </c>
      <c r="I90" s="338">
        <v>2</v>
      </c>
      <c r="J90" s="187">
        <v>5</v>
      </c>
      <c r="M90" s="182"/>
    </row>
    <row r="91" spans="1:14" x14ac:dyDescent="0.2">
      <c r="A91" s="396"/>
      <c r="B91" s="395" t="s">
        <v>31</v>
      </c>
      <c r="C91" s="309">
        <v>8</v>
      </c>
      <c r="D91" s="186">
        <v>0</v>
      </c>
      <c r="E91" s="186">
        <v>0</v>
      </c>
      <c r="F91" s="186">
        <v>4</v>
      </c>
      <c r="G91" s="186">
        <v>0</v>
      </c>
      <c r="H91" s="187">
        <v>0</v>
      </c>
      <c r="I91" s="338">
        <v>4</v>
      </c>
      <c r="J91" s="187">
        <v>8</v>
      </c>
      <c r="M91" s="182"/>
    </row>
    <row r="92" spans="1:14" x14ac:dyDescent="0.2">
      <c r="A92" s="396"/>
      <c r="B92" s="395" t="s">
        <v>32</v>
      </c>
      <c r="C92" s="309">
        <v>10</v>
      </c>
      <c r="D92" s="186">
        <v>0</v>
      </c>
      <c r="E92" s="186">
        <v>0</v>
      </c>
      <c r="F92" s="186">
        <v>4</v>
      </c>
      <c r="G92" s="186">
        <v>2</v>
      </c>
      <c r="H92" s="187">
        <v>1</v>
      </c>
      <c r="I92" s="338">
        <v>7</v>
      </c>
      <c r="J92" s="187">
        <v>10</v>
      </c>
      <c r="M92" s="182"/>
    </row>
    <row r="93" spans="1:14" s="193" customFormat="1" ht="15" x14ac:dyDescent="0.25">
      <c r="A93" s="343"/>
      <c r="B93" s="340" t="s">
        <v>33</v>
      </c>
      <c r="C93" s="309">
        <v>6</v>
      </c>
      <c r="D93" s="186">
        <v>0</v>
      </c>
      <c r="E93" s="186">
        <v>0</v>
      </c>
      <c r="F93" s="186">
        <v>4</v>
      </c>
      <c r="G93" s="186">
        <v>1</v>
      </c>
      <c r="H93" s="187">
        <v>0</v>
      </c>
      <c r="I93" s="338">
        <v>5</v>
      </c>
      <c r="J93" s="187">
        <v>6</v>
      </c>
      <c r="M93" s="194"/>
    </row>
    <row r="94" spans="1:14" x14ac:dyDescent="0.2">
      <c r="A94" s="343"/>
      <c r="B94" s="340" t="s">
        <v>34</v>
      </c>
      <c r="C94" s="309">
        <v>6</v>
      </c>
      <c r="D94" s="186">
        <v>0</v>
      </c>
      <c r="E94" s="186">
        <v>0</v>
      </c>
      <c r="F94" s="186">
        <v>4</v>
      </c>
      <c r="G94" s="186">
        <v>2</v>
      </c>
      <c r="H94" s="187">
        <v>0</v>
      </c>
      <c r="I94" s="338">
        <v>6</v>
      </c>
      <c r="J94" s="187">
        <v>6</v>
      </c>
      <c r="M94" s="182"/>
    </row>
    <row r="95" spans="1:14" ht="15" thickBot="1" x14ac:dyDescent="0.25">
      <c r="A95" s="282"/>
      <c r="B95" s="284" t="s">
        <v>35</v>
      </c>
      <c r="C95" s="337">
        <v>5</v>
      </c>
      <c r="D95" s="285">
        <v>0</v>
      </c>
      <c r="E95" s="191">
        <v>0</v>
      </c>
      <c r="F95" s="191">
        <v>4</v>
      </c>
      <c r="G95" s="191">
        <v>0</v>
      </c>
      <c r="H95" s="192">
        <v>0</v>
      </c>
      <c r="I95" s="339">
        <v>4</v>
      </c>
      <c r="J95" s="190">
        <v>5</v>
      </c>
      <c r="M95" s="182"/>
    </row>
  </sheetData>
  <mergeCells count="3">
    <mergeCell ref="D9:I9"/>
    <mergeCell ref="D38:I38"/>
    <mergeCell ref="D71:I71"/>
  </mergeCells>
  <pageMargins left="0.7" right="0.7" top="0.78740157499999996" bottom="0.78740157499999996" header="0.3" footer="0.3"/>
  <pageSetup paperSize="9" orientation="landscape" r:id="rId1"/>
  <headerFooter>
    <oddFooter>&amp;L&amp;F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AH22"/>
  <sheetViews>
    <sheetView topLeftCell="A12" zoomScaleNormal="100" workbookViewId="0">
      <selection activeCell="A43" sqref="A43"/>
    </sheetView>
  </sheetViews>
  <sheetFormatPr baseColWidth="10" defaultColWidth="11.42578125" defaultRowHeight="12.75" x14ac:dyDescent="0.2"/>
  <cols>
    <col min="1" max="1" width="25.42578125" style="18" customWidth="1"/>
    <col min="2" max="2" width="10.7109375" style="196" customWidth="1"/>
    <col min="3" max="19" width="8.7109375" style="196" customWidth="1"/>
    <col min="20" max="20" width="5.5703125" style="18" customWidth="1"/>
    <col min="21" max="27" width="8.28515625" style="18" customWidth="1"/>
    <col min="28" max="28" width="4.7109375" style="18" customWidth="1"/>
    <col min="29" max="34" width="7.7109375" style="18" customWidth="1"/>
    <col min="35" max="16384" width="11.42578125" style="18"/>
  </cols>
  <sheetData>
    <row r="1" spans="1:34" x14ac:dyDescent="0.2">
      <c r="A1" s="500" t="s">
        <v>144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1" t="s">
        <v>145</v>
      </c>
      <c r="O1" s="501" t="s">
        <v>145</v>
      </c>
      <c r="P1" s="502" t="s">
        <v>146</v>
      </c>
      <c r="Q1" s="501" t="s">
        <v>145</v>
      </c>
      <c r="R1" s="501" t="s">
        <v>145</v>
      </c>
      <c r="S1" s="501" t="s">
        <v>145</v>
      </c>
    </row>
    <row r="2" spans="1:34" x14ac:dyDescent="0.2">
      <c r="A2" s="203" t="s">
        <v>37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U2" s="500"/>
    </row>
    <row r="3" spans="1:34" s="202" customFormat="1" ht="18" customHeight="1" x14ac:dyDescent="0.2">
      <c r="A3" t="s">
        <v>147</v>
      </c>
      <c r="B3" t="s">
        <v>148</v>
      </c>
      <c r="C3" t="s">
        <v>149</v>
      </c>
      <c r="D3" t="s">
        <v>150</v>
      </c>
      <c r="E3" t="s">
        <v>151</v>
      </c>
      <c r="F3" t="s">
        <v>152</v>
      </c>
      <c r="G3" t="s">
        <v>153</v>
      </c>
      <c r="H3" t="s">
        <v>154</v>
      </c>
      <c r="I3" t="s">
        <v>155</v>
      </c>
      <c r="J3" t="s">
        <v>156</v>
      </c>
      <c r="K3" t="s">
        <v>157</v>
      </c>
      <c r="L3" t="s">
        <v>158</v>
      </c>
      <c r="M3" t="s">
        <v>159</v>
      </c>
      <c r="N3" t="s">
        <v>160</v>
      </c>
      <c r="O3" t="s">
        <v>161</v>
      </c>
      <c r="P3" t="s">
        <v>162</v>
      </c>
      <c r="Q3" t="s">
        <v>163</v>
      </c>
      <c r="R3" t="s">
        <v>164</v>
      </c>
      <c r="S3" t="s">
        <v>165</v>
      </c>
      <c r="T3" t="s">
        <v>166</v>
      </c>
      <c r="U3" t="s">
        <v>167</v>
      </c>
      <c r="V3" t="s">
        <v>168</v>
      </c>
      <c r="W3" s="503"/>
      <c r="X3" s="503"/>
      <c r="Y3" s="503"/>
      <c r="Z3" s="503"/>
      <c r="AA3" s="503"/>
      <c r="AB3" s="18"/>
      <c r="AC3" s="18"/>
      <c r="AD3" s="18"/>
      <c r="AE3" s="18"/>
      <c r="AF3" s="18"/>
      <c r="AG3" s="18"/>
      <c r="AH3" s="18"/>
    </row>
    <row r="4" spans="1:34" ht="18" customHeight="1" x14ac:dyDescent="0.2">
      <c r="A4" t="s">
        <v>169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 s="503"/>
      <c r="X4" s="503"/>
      <c r="Y4" s="503"/>
      <c r="Z4" s="503"/>
      <c r="AA4" s="503"/>
    </row>
    <row r="5" spans="1:34" s="203" customFormat="1" ht="18" customHeight="1" x14ac:dyDescent="0.2">
      <c r="A5" t="s">
        <v>170</v>
      </c>
      <c r="B5">
        <v>698362</v>
      </c>
      <c r="C5">
        <v>9128</v>
      </c>
      <c r="D5">
        <v>15989</v>
      </c>
      <c r="E5">
        <v>22179</v>
      </c>
      <c r="F5">
        <v>28871</v>
      </c>
      <c r="G5">
        <v>21714</v>
      </c>
      <c r="H5">
        <v>20778</v>
      </c>
      <c r="I5">
        <v>13147</v>
      </c>
      <c r="J5">
        <v>13249</v>
      </c>
      <c r="K5">
        <v>25151</v>
      </c>
      <c r="L5">
        <v>21257</v>
      </c>
      <c r="M5">
        <v>73950</v>
      </c>
      <c r="N5">
        <v>133881</v>
      </c>
      <c r="O5">
        <v>96617</v>
      </c>
      <c r="P5">
        <v>123161</v>
      </c>
      <c r="Q5">
        <v>38493</v>
      </c>
      <c r="R5">
        <v>19131</v>
      </c>
      <c r="S5">
        <v>10479</v>
      </c>
      <c r="T5">
        <v>6323</v>
      </c>
      <c r="U5">
        <v>3488</v>
      </c>
      <c r="V5">
        <v>1376</v>
      </c>
      <c r="W5" s="18"/>
      <c r="X5" s="18"/>
      <c r="Y5" s="18"/>
      <c r="Z5" s="18"/>
      <c r="AA5" s="503"/>
    </row>
    <row r="6" spans="1:34" s="203" customFormat="1" x14ac:dyDescent="0.2">
      <c r="A6" t="s">
        <v>13</v>
      </c>
      <c r="B6">
        <v>60253</v>
      </c>
      <c r="C6">
        <v>991</v>
      </c>
      <c r="D6">
        <v>1538</v>
      </c>
      <c r="E6">
        <v>1781</v>
      </c>
      <c r="F6">
        <v>1987</v>
      </c>
      <c r="G6">
        <v>1396</v>
      </c>
      <c r="H6">
        <v>1220</v>
      </c>
      <c r="I6">
        <v>690</v>
      </c>
      <c r="J6">
        <v>721</v>
      </c>
      <c r="K6">
        <v>1716</v>
      </c>
      <c r="L6">
        <v>1822</v>
      </c>
      <c r="M6">
        <v>8535</v>
      </c>
      <c r="N6">
        <v>16373</v>
      </c>
      <c r="O6">
        <v>8807</v>
      </c>
      <c r="P6">
        <v>8779</v>
      </c>
      <c r="Q6">
        <v>2291</v>
      </c>
      <c r="R6">
        <v>862</v>
      </c>
      <c r="S6">
        <v>379</v>
      </c>
      <c r="T6">
        <v>198</v>
      </c>
      <c r="U6">
        <v>95</v>
      </c>
      <c r="V6">
        <v>72</v>
      </c>
      <c r="W6" s="18"/>
      <c r="X6" s="18"/>
      <c r="Y6" s="18"/>
      <c r="Z6" s="18"/>
      <c r="AA6" s="503"/>
    </row>
    <row r="7" spans="1:34" s="203" customFormat="1" x14ac:dyDescent="0.2">
      <c r="A7" t="s">
        <v>14</v>
      </c>
      <c r="B7">
        <v>63871</v>
      </c>
      <c r="C7">
        <v>1094</v>
      </c>
      <c r="D7">
        <v>1494</v>
      </c>
      <c r="E7">
        <v>1665</v>
      </c>
      <c r="F7">
        <v>1733</v>
      </c>
      <c r="G7">
        <v>1186</v>
      </c>
      <c r="H7">
        <v>990</v>
      </c>
      <c r="I7">
        <v>602</v>
      </c>
      <c r="J7">
        <v>767</v>
      </c>
      <c r="K7">
        <v>2700</v>
      </c>
      <c r="L7">
        <v>2788</v>
      </c>
      <c r="M7">
        <v>11447</v>
      </c>
      <c r="N7">
        <v>17966</v>
      </c>
      <c r="O7">
        <v>8263</v>
      </c>
      <c r="P7">
        <v>7732</v>
      </c>
      <c r="Q7">
        <v>1985</v>
      </c>
      <c r="R7">
        <v>784</v>
      </c>
      <c r="S7">
        <v>363</v>
      </c>
      <c r="T7">
        <v>158</v>
      </c>
      <c r="U7">
        <v>101</v>
      </c>
      <c r="V7">
        <v>53</v>
      </c>
      <c r="W7" s="18"/>
      <c r="X7" s="18"/>
      <c r="Y7" s="18"/>
      <c r="Z7" s="18"/>
      <c r="AA7" s="503"/>
    </row>
    <row r="8" spans="1:34" s="203" customFormat="1" x14ac:dyDescent="0.2">
      <c r="A8" t="s">
        <v>15</v>
      </c>
      <c r="B8">
        <v>46351</v>
      </c>
      <c r="C8">
        <v>821</v>
      </c>
      <c r="D8">
        <v>1136</v>
      </c>
      <c r="E8">
        <v>1238</v>
      </c>
      <c r="F8">
        <v>1280</v>
      </c>
      <c r="G8">
        <v>777</v>
      </c>
      <c r="H8">
        <v>610</v>
      </c>
      <c r="I8">
        <v>403</v>
      </c>
      <c r="J8">
        <v>497</v>
      </c>
      <c r="K8">
        <v>1739</v>
      </c>
      <c r="L8">
        <v>1978</v>
      </c>
      <c r="M8">
        <v>8510</v>
      </c>
      <c r="N8">
        <v>12806</v>
      </c>
      <c r="O8">
        <v>5557</v>
      </c>
      <c r="P8">
        <v>5795</v>
      </c>
      <c r="Q8">
        <v>1766</v>
      </c>
      <c r="R8">
        <v>812</v>
      </c>
      <c r="S8">
        <v>320</v>
      </c>
      <c r="T8">
        <v>176</v>
      </c>
      <c r="U8">
        <v>80</v>
      </c>
      <c r="V8">
        <v>50</v>
      </c>
      <c r="W8" s="18"/>
      <c r="X8" s="18"/>
      <c r="Y8" s="18"/>
      <c r="Z8" s="18"/>
      <c r="AA8" s="503"/>
    </row>
    <row r="9" spans="1:34" s="203" customFormat="1" x14ac:dyDescent="0.2">
      <c r="A9" t="s">
        <v>171</v>
      </c>
      <c r="B9">
        <v>40550</v>
      </c>
      <c r="C9">
        <v>482</v>
      </c>
      <c r="D9">
        <v>734</v>
      </c>
      <c r="E9">
        <v>776</v>
      </c>
      <c r="F9">
        <v>936</v>
      </c>
      <c r="G9">
        <v>620</v>
      </c>
      <c r="H9">
        <v>590</v>
      </c>
      <c r="I9">
        <v>364</v>
      </c>
      <c r="J9">
        <v>520</v>
      </c>
      <c r="K9">
        <v>2235</v>
      </c>
      <c r="L9">
        <v>2267</v>
      </c>
      <c r="M9">
        <v>7888</v>
      </c>
      <c r="N9">
        <v>9861</v>
      </c>
      <c r="O9">
        <v>4897</v>
      </c>
      <c r="P9">
        <v>5465</v>
      </c>
      <c r="Q9">
        <v>1522</v>
      </c>
      <c r="R9">
        <v>669</v>
      </c>
      <c r="S9">
        <v>400</v>
      </c>
      <c r="T9">
        <v>177</v>
      </c>
      <c r="U9">
        <v>91</v>
      </c>
      <c r="V9">
        <v>56</v>
      </c>
      <c r="W9" s="18"/>
      <c r="X9" s="18"/>
      <c r="Y9" s="18"/>
      <c r="Z9" s="18"/>
      <c r="AA9" s="503"/>
    </row>
    <row r="10" spans="1:34" s="203" customFormat="1" ht="18" customHeight="1" x14ac:dyDescent="0.2">
      <c r="A10" t="s">
        <v>17</v>
      </c>
      <c r="B10">
        <v>59094</v>
      </c>
      <c r="C10">
        <v>565</v>
      </c>
      <c r="D10">
        <v>851</v>
      </c>
      <c r="E10">
        <v>1089</v>
      </c>
      <c r="F10">
        <v>1326</v>
      </c>
      <c r="G10">
        <v>1008</v>
      </c>
      <c r="H10">
        <v>982</v>
      </c>
      <c r="I10">
        <v>678</v>
      </c>
      <c r="J10">
        <v>836</v>
      </c>
      <c r="K10">
        <v>2591</v>
      </c>
      <c r="L10">
        <v>2775</v>
      </c>
      <c r="M10">
        <v>9385</v>
      </c>
      <c r="N10">
        <v>11557</v>
      </c>
      <c r="O10">
        <v>6706</v>
      </c>
      <c r="P10">
        <v>10689</v>
      </c>
      <c r="Q10">
        <v>3727</v>
      </c>
      <c r="R10">
        <v>2085</v>
      </c>
      <c r="S10">
        <v>1159</v>
      </c>
      <c r="T10">
        <v>631</v>
      </c>
      <c r="U10">
        <v>322</v>
      </c>
      <c r="V10">
        <v>132</v>
      </c>
      <c r="W10" s="18"/>
      <c r="X10" s="18"/>
      <c r="Y10" s="18"/>
      <c r="Z10" s="18"/>
      <c r="AA10" s="503"/>
    </row>
    <row r="11" spans="1:34" s="203" customFormat="1" x14ac:dyDescent="0.2">
      <c r="A11" t="s">
        <v>18</v>
      </c>
      <c r="B11">
        <v>34859</v>
      </c>
      <c r="C11">
        <v>414</v>
      </c>
      <c r="D11">
        <v>822</v>
      </c>
      <c r="E11">
        <v>1151</v>
      </c>
      <c r="F11">
        <v>1585</v>
      </c>
      <c r="G11">
        <v>1260</v>
      </c>
      <c r="H11">
        <v>1225</v>
      </c>
      <c r="I11">
        <v>755</v>
      </c>
      <c r="J11">
        <v>706</v>
      </c>
      <c r="K11">
        <v>904</v>
      </c>
      <c r="L11">
        <v>609</v>
      </c>
      <c r="M11">
        <v>2125</v>
      </c>
      <c r="N11">
        <v>5109</v>
      </c>
      <c r="O11">
        <v>4872</v>
      </c>
      <c r="P11">
        <v>7020</v>
      </c>
      <c r="Q11">
        <v>2833</v>
      </c>
      <c r="R11">
        <v>1688</v>
      </c>
      <c r="S11">
        <v>882</v>
      </c>
      <c r="T11">
        <v>514</v>
      </c>
      <c r="U11">
        <v>270</v>
      </c>
      <c r="V11">
        <v>115</v>
      </c>
      <c r="W11" s="18"/>
      <c r="X11" s="18"/>
      <c r="Y11" s="18"/>
      <c r="Z11" s="18"/>
      <c r="AA11" s="503"/>
    </row>
    <row r="12" spans="1:34" s="203" customFormat="1" x14ac:dyDescent="0.2">
      <c r="A12" t="s">
        <v>19</v>
      </c>
      <c r="B12">
        <v>51465</v>
      </c>
      <c r="C12">
        <v>657</v>
      </c>
      <c r="D12">
        <v>1361</v>
      </c>
      <c r="E12">
        <v>2057</v>
      </c>
      <c r="F12">
        <v>2802</v>
      </c>
      <c r="G12">
        <v>2072</v>
      </c>
      <c r="H12">
        <v>2095</v>
      </c>
      <c r="I12">
        <v>1277</v>
      </c>
      <c r="J12">
        <v>1112</v>
      </c>
      <c r="K12">
        <v>1507</v>
      </c>
      <c r="L12">
        <v>992</v>
      </c>
      <c r="M12">
        <v>2658</v>
      </c>
      <c r="N12">
        <v>7163</v>
      </c>
      <c r="O12">
        <v>7532</v>
      </c>
      <c r="P12">
        <v>9879</v>
      </c>
      <c r="Q12">
        <v>3875</v>
      </c>
      <c r="R12">
        <v>2115</v>
      </c>
      <c r="S12">
        <v>1132</v>
      </c>
      <c r="T12">
        <v>644</v>
      </c>
      <c r="U12">
        <v>392</v>
      </c>
      <c r="V12">
        <v>143</v>
      </c>
      <c r="W12" s="18"/>
      <c r="X12" s="18"/>
      <c r="Y12" s="18"/>
      <c r="Z12" s="18"/>
      <c r="AA12" s="503"/>
    </row>
    <row r="13" spans="1:34" s="203" customFormat="1" x14ac:dyDescent="0.2">
      <c r="A13" t="s">
        <v>20</v>
      </c>
      <c r="B13">
        <v>54055</v>
      </c>
      <c r="C13">
        <v>618</v>
      </c>
      <c r="D13">
        <v>1201</v>
      </c>
      <c r="E13">
        <v>1891</v>
      </c>
      <c r="F13">
        <v>2692</v>
      </c>
      <c r="G13">
        <v>2139</v>
      </c>
      <c r="H13">
        <v>2016</v>
      </c>
      <c r="I13">
        <v>1282</v>
      </c>
      <c r="J13">
        <v>1289</v>
      </c>
      <c r="K13">
        <v>2560</v>
      </c>
      <c r="L13">
        <v>1844</v>
      </c>
      <c r="M13">
        <v>4333</v>
      </c>
      <c r="N13">
        <v>7669</v>
      </c>
      <c r="O13">
        <v>7526</v>
      </c>
      <c r="P13">
        <v>10184</v>
      </c>
      <c r="Q13">
        <v>3224</v>
      </c>
      <c r="R13">
        <v>1588</v>
      </c>
      <c r="S13">
        <v>893</v>
      </c>
      <c r="T13">
        <v>619</v>
      </c>
      <c r="U13">
        <v>351</v>
      </c>
      <c r="V13">
        <v>136</v>
      </c>
      <c r="W13" s="18"/>
      <c r="X13" s="18"/>
      <c r="Y13" s="18"/>
      <c r="Z13" s="18"/>
      <c r="AA13" s="503"/>
    </row>
    <row r="14" spans="1:34" s="203" customFormat="1" x14ac:dyDescent="0.2">
      <c r="A14" t="s">
        <v>21</v>
      </c>
      <c r="B14">
        <v>35144</v>
      </c>
      <c r="C14">
        <v>545</v>
      </c>
      <c r="D14">
        <v>966</v>
      </c>
      <c r="E14">
        <v>1357</v>
      </c>
      <c r="F14">
        <v>1763</v>
      </c>
      <c r="G14">
        <v>1334</v>
      </c>
      <c r="H14">
        <v>1261</v>
      </c>
      <c r="I14">
        <v>761</v>
      </c>
      <c r="J14">
        <v>765</v>
      </c>
      <c r="K14">
        <v>1112</v>
      </c>
      <c r="L14">
        <v>778</v>
      </c>
      <c r="M14">
        <v>3061</v>
      </c>
      <c r="N14">
        <v>6849</v>
      </c>
      <c r="O14">
        <v>5411</v>
      </c>
      <c r="P14">
        <v>5851</v>
      </c>
      <c r="Q14">
        <v>1582</v>
      </c>
      <c r="R14">
        <v>722</v>
      </c>
      <c r="S14">
        <v>467</v>
      </c>
      <c r="T14">
        <v>286</v>
      </c>
      <c r="U14">
        <v>194</v>
      </c>
      <c r="V14">
        <v>79</v>
      </c>
      <c r="W14" s="18"/>
      <c r="X14" s="18"/>
      <c r="Y14" s="18"/>
      <c r="Z14" s="18"/>
      <c r="AA14" s="503"/>
    </row>
    <row r="15" spans="1:34" s="203" customFormat="1" ht="18" customHeight="1" x14ac:dyDescent="0.2">
      <c r="A15" t="s">
        <v>22</v>
      </c>
      <c r="B15">
        <v>27418</v>
      </c>
      <c r="C15">
        <v>308</v>
      </c>
      <c r="D15">
        <v>584</v>
      </c>
      <c r="E15">
        <v>949</v>
      </c>
      <c r="F15">
        <v>1278</v>
      </c>
      <c r="G15">
        <v>958</v>
      </c>
      <c r="H15">
        <v>968</v>
      </c>
      <c r="I15">
        <v>629</v>
      </c>
      <c r="J15">
        <v>619</v>
      </c>
      <c r="K15">
        <v>888</v>
      </c>
      <c r="L15">
        <v>631</v>
      </c>
      <c r="M15">
        <v>1982</v>
      </c>
      <c r="N15">
        <v>4452</v>
      </c>
      <c r="O15">
        <v>3962</v>
      </c>
      <c r="P15">
        <v>5880</v>
      </c>
      <c r="Q15">
        <v>1578</v>
      </c>
      <c r="R15">
        <v>801</v>
      </c>
      <c r="S15">
        <v>443</v>
      </c>
      <c r="T15">
        <v>312</v>
      </c>
      <c r="U15">
        <v>155</v>
      </c>
      <c r="V15">
        <v>41</v>
      </c>
      <c r="W15" s="18"/>
      <c r="X15" s="18"/>
      <c r="Y15" s="18"/>
      <c r="Z15" s="18"/>
      <c r="AA15" s="503"/>
    </row>
    <row r="16" spans="1:34" s="203" customFormat="1" x14ac:dyDescent="0.2">
      <c r="A16" t="s">
        <v>23</v>
      </c>
      <c r="B16">
        <v>33200</v>
      </c>
      <c r="C16">
        <v>376</v>
      </c>
      <c r="D16">
        <v>786</v>
      </c>
      <c r="E16">
        <v>1158</v>
      </c>
      <c r="F16">
        <v>1642</v>
      </c>
      <c r="G16">
        <v>1275</v>
      </c>
      <c r="H16">
        <v>1423</v>
      </c>
      <c r="I16">
        <v>964</v>
      </c>
      <c r="J16">
        <v>972</v>
      </c>
      <c r="K16">
        <v>1340</v>
      </c>
      <c r="L16">
        <v>831</v>
      </c>
      <c r="M16">
        <v>2074</v>
      </c>
      <c r="N16">
        <v>4549</v>
      </c>
      <c r="O16">
        <v>4554</v>
      </c>
      <c r="P16">
        <v>6780</v>
      </c>
      <c r="Q16">
        <v>2053</v>
      </c>
      <c r="R16">
        <v>1203</v>
      </c>
      <c r="S16">
        <v>681</v>
      </c>
      <c r="T16">
        <v>344</v>
      </c>
      <c r="U16">
        <v>154</v>
      </c>
      <c r="V16">
        <v>41</v>
      </c>
      <c r="W16" s="18"/>
      <c r="X16" s="18"/>
      <c r="Y16" s="18"/>
      <c r="Z16" s="18"/>
      <c r="AA16" s="503"/>
    </row>
    <row r="17" spans="1:34" s="203" customFormat="1" x14ac:dyDescent="0.2">
      <c r="A17" t="s">
        <v>24</v>
      </c>
      <c r="B17">
        <v>49429</v>
      </c>
      <c r="C17">
        <v>561</v>
      </c>
      <c r="D17">
        <v>1164</v>
      </c>
      <c r="E17">
        <v>1785</v>
      </c>
      <c r="F17">
        <v>2387</v>
      </c>
      <c r="G17">
        <v>1844</v>
      </c>
      <c r="H17">
        <v>1718</v>
      </c>
      <c r="I17">
        <v>1144</v>
      </c>
      <c r="J17">
        <v>1106</v>
      </c>
      <c r="K17">
        <v>1569</v>
      </c>
      <c r="L17">
        <v>1142</v>
      </c>
      <c r="M17">
        <v>3642</v>
      </c>
      <c r="N17">
        <v>8431</v>
      </c>
      <c r="O17">
        <v>6987</v>
      </c>
      <c r="P17">
        <v>9555</v>
      </c>
      <c r="Q17">
        <v>3176</v>
      </c>
      <c r="R17">
        <v>1521</v>
      </c>
      <c r="S17">
        <v>857</v>
      </c>
      <c r="T17">
        <v>500</v>
      </c>
      <c r="U17">
        <v>251</v>
      </c>
      <c r="V17">
        <v>89</v>
      </c>
      <c r="W17" s="18"/>
      <c r="X17" s="18"/>
      <c r="Y17" s="18"/>
      <c r="Z17" s="18"/>
      <c r="AA17" s="503"/>
    </row>
    <row r="18" spans="1:34" s="203" customFormat="1" x14ac:dyDescent="0.2">
      <c r="A18" t="s">
        <v>25</v>
      </c>
      <c r="B18">
        <v>50924</v>
      </c>
      <c r="C18">
        <v>630</v>
      </c>
      <c r="D18">
        <v>1160</v>
      </c>
      <c r="E18">
        <v>1891</v>
      </c>
      <c r="F18">
        <v>2659</v>
      </c>
      <c r="G18">
        <v>2071</v>
      </c>
      <c r="H18">
        <v>1889</v>
      </c>
      <c r="I18">
        <v>1143</v>
      </c>
      <c r="J18">
        <v>1020</v>
      </c>
      <c r="K18">
        <v>1341</v>
      </c>
      <c r="L18">
        <v>850</v>
      </c>
      <c r="M18">
        <v>2988</v>
      </c>
      <c r="N18">
        <v>8123</v>
      </c>
      <c r="O18">
        <v>7829</v>
      </c>
      <c r="P18">
        <v>10456</v>
      </c>
      <c r="Q18">
        <v>2872</v>
      </c>
      <c r="R18">
        <v>1476</v>
      </c>
      <c r="S18">
        <v>1006</v>
      </c>
      <c r="T18">
        <v>875</v>
      </c>
      <c r="U18">
        <v>500</v>
      </c>
      <c r="V18">
        <v>145</v>
      </c>
      <c r="W18" s="18"/>
      <c r="X18" s="18"/>
      <c r="Y18" s="18"/>
      <c r="Z18" s="18"/>
      <c r="AA18" s="503"/>
    </row>
    <row r="19" spans="1:34" s="203" customFormat="1" x14ac:dyDescent="0.2">
      <c r="A19" t="s">
        <v>26</v>
      </c>
      <c r="B19">
        <v>52668</v>
      </c>
      <c r="C19">
        <v>609</v>
      </c>
      <c r="D19">
        <v>1200</v>
      </c>
      <c r="E19">
        <v>1909</v>
      </c>
      <c r="F19">
        <v>2669</v>
      </c>
      <c r="G19">
        <v>2074</v>
      </c>
      <c r="H19">
        <v>2045</v>
      </c>
      <c r="I19">
        <v>1283</v>
      </c>
      <c r="J19">
        <v>1193</v>
      </c>
      <c r="K19">
        <v>1484</v>
      </c>
      <c r="L19">
        <v>991</v>
      </c>
      <c r="M19">
        <v>3004</v>
      </c>
      <c r="N19">
        <v>7211</v>
      </c>
      <c r="O19">
        <v>8097</v>
      </c>
      <c r="P19">
        <v>10939</v>
      </c>
      <c r="Q19">
        <v>3691</v>
      </c>
      <c r="R19">
        <v>1861</v>
      </c>
      <c r="S19">
        <v>1096</v>
      </c>
      <c r="T19">
        <v>693</v>
      </c>
      <c r="U19">
        <v>430</v>
      </c>
      <c r="V19">
        <v>189</v>
      </c>
      <c r="W19" s="18"/>
      <c r="X19" s="18"/>
      <c r="Y19" s="18"/>
      <c r="Z19" s="18"/>
      <c r="AA19" s="503"/>
      <c r="AC19" s="503"/>
      <c r="AD19" s="503"/>
      <c r="AE19" s="503"/>
      <c r="AF19" s="503"/>
      <c r="AG19" s="503"/>
      <c r="AH19" s="503"/>
    </row>
    <row r="20" spans="1:34" s="203" customFormat="1" ht="18" customHeight="1" x14ac:dyDescent="0.2">
      <c r="A20" t="s">
        <v>27</v>
      </c>
      <c r="B20">
        <v>39081</v>
      </c>
      <c r="C20">
        <v>457</v>
      </c>
      <c r="D20">
        <v>992</v>
      </c>
      <c r="E20">
        <v>1482</v>
      </c>
      <c r="F20">
        <v>2132</v>
      </c>
      <c r="G20">
        <v>1700</v>
      </c>
      <c r="H20">
        <v>1746</v>
      </c>
      <c r="I20">
        <v>1172</v>
      </c>
      <c r="J20">
        <v>1126</v>
      </c>
      <c r="K20">
        <v>1465</v>
      </c>
      <c r="L20">
        <v>959</v>
      </c>
      <c r="M20">
        <v>2318</v>
      </c>
      <c r="N20">
        <v>5762</v>
      </c>
      <c r="O20">
        <v>5617</v>
      </c>
      <c r="P20">
        <v>8157</v>
      </c>
      <c r="Q20">
        <v>2318</v>
      </c>
      <c r="R20">
        <v>944</v>
      </c>
      <c r="S20">
        <v>401</v>
      </c>
      <c r="T20">
        <v>196</v>
      </c>
      <c r="U20">
        <v>102</v>
      </c>
      <c r="V20">
        <v>35</v>
      </c>
    </row>
    <row r="21" spans="1:34" s="203" customFormat="1" x14ac:dyDescent="0.2">
      <c r="A21" t="s">
        <v>172</v>
      </c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34" s="203" customFormat="1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</sheetData>
  <pageMargins left="0.7" right="0.7" top="0.78740157499999996" bottom="0.78740157499999996" header="0.3" footer="0.3"/>
  <pageSetup paperSize="9" fitToWidth="0" fitToHeight="0" orientation="landscape" r:id="rId1"/>
  <headerFooter>
    <oddFooter>&amp;L&amp;F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9E82D93866B4497346CB086FA131C" ma:contentTypeVersion="12" ma:contentTypeDescription="Create a new document." ma:contentTypeScope="" ma:versionID="e2332154dd2634a4b451f89b4bd945b8">
  <xsd:schema xmlns:xsd="http://www.w3.org/2001/XMLSchema" xmlns:xs="http://www.w3.org/2001/XMLSchema" xmlns:p="http://schemas.microsoft.com/office/2006/metadata/properties" xmlns:ns3="923851af-529b-4b5e-90da-7f9f5f7d9095" xmlns:ns4="3c68946b-b9fc-4c0d-9190-9e99577c9bca" targetNamespace="http://schemas.microsoft.com/office/2006/metadata/properties" ma:root="true" ma:fieldsID="4a18657d5ceb5294e861216d613cd1c1" ns3:_="" ns4:_="">
    <xsd:import namespace="923851af-529b-4b5e-90da-7f9f5f7d9095"/>
    <xsd:import namespace="3c68946b-b9fc-4c0d-9190-9e99577c9bc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3851af-529b-4b5e-90da-7f9f5f7d90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68946b-b9fc-4c0d-9190-9e99577c9bc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DC6431-5BDD-4FD4-B705-B687AD876E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82947E-F975-4C39-8E4F-33BC003A32BB}">
  <ds:schemaRefs>
    <ds:schemaRef ds:uri="3c68946b-b9fc-4c0d-9190-9e99577c9bca"/>
    <ds:schemaRef ds:uri="http://purl.org/dc/elements/1.1/"/>
    <ds:schemaRef ds:uri="http://schemas.microsoft.com/office/2006/metadata/properties"/>
    <ds:schemaRef ds:uri="923851af-529b-4b5e-90da-7f9f5f7d909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B881471-0BEF-413B-B4C2-F620B64398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3851af-529b-4b5e-90da-7f9f5f7d9095"/>
    <ds:schemaRef ds:uri="3c68946b-b9fc-4c0d-9190-9e99577c9b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9</vt:i4>
      </vt:variant>
      <vt:variant>
        <vt:lpstr>Navngitte områder</vt:lpstr>
      </vt:variant>
      <vt:variant>
        <vt:i4>8</vt:i4>
      </vt:variant>
    </vt:vector>
  </HeadingPairs>
  <TitlesOfParts>
    <vt:vector size="17" baseType="lpstr">
      <vt:lpstr>Tabell_2_-_2_-_Meldinger</vt:lpstr>
      <vt:lpstr>Tabell_2_-_3_-_Undersøkelser</vt:lpstr>
      <vt:lpstr>Tab_2-4-1A-tiltak_i-utenf__hj_</vt:lpstr>
      <vt:lpstr>Tab_2-4-1B-barn_-hj_tiltak</vt:lpstr>
      <vt:lpstr>Tab 2-4-2 Barn under tilt. i bv</vt:lpstr>
      <vt:lpstr>Tabell_2-4-3-Barn_i_fosterhj</vt:lpstr>
      <vt:lpstr>Tabell_2_-_5_-_Tilsyn-fost_hj_</vt:lpstr>
      <vt:lpstr>Saker behandlet av Fylkesnemda</vt:lpstr>
      <vt:lpstr>kriteriebefolkning</vt:lpstr>
      <vt:lpstr>kriteriebefolkning!Utskriftsområde</vt:lpstr>
      <vt:lpstr>'Saker behandlet av Fylkesnemda'!Utskriftsområde</vt:lpstr>
      <vt:lpstr>'Tab 2-4-2 Barn under tilt. i bv'!Utskriftsområde</vt:lpstr>
      <vt:lpstr>'Tab_2-4-1A-tiltak_i-utenf__hj_'!Utskriftsområde</vt:lpstr>
      <vt:lpstr>'Tab_2-4-1B-barn_-hj_tiltak'!Utskriftsområde</vt:lpstr>
      <vt:lpstr>'Tabell_2_-_2_-_Meldinger'!Utskriftsområde</vt:lpstr>
      <vt:lpstr>'Tabell_2_-_3_-_Undersøkelser'!Utskriftsområde</vt:lpstr>
      <vt:lpstr>'Tabell_2-4-3-Barn_i_fosterhj'!Utskriftsområde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Svein Opøien</dc:creator>
  <cp:keywords/>
  <dc:description/>
  <cp:lastModifiedBy>Elisabeth Bøe</cp:lastModifiedBy>
  <cp:revision/>
  <dcterms:created xsi:type="dcterms:W3CDTF">2003-11-04T12:39:02Z</dcterms:created>
  <dcterms:modified xsi:type="dcterms:W3CDTF">2022-05-05T15:02:48Z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ikbSavedTime">
    <vt:lpwstr>2010-05-07 13:24:46</vt:lpwstr>
  </property>
  <property fmtid="{D5CDD505-2E9C-101B-9397-08002B2CF9AE}" pid="3" name="MSIP_Label_7a2396b7-5846-48ff-8468-5f49f8ad722a_Enabled">
    <vt:lpwstr>true</vt:lpwstr>
  </property>
  <property fmtid="{D5CDD505-2E9C-101B-9397-08002B2CF9AE}" pid="4" name="MSIP_Label_7a2396b7-5846-48ff-8468-5f49f8ad722a_SetDate">
    <vt:lpwstr>2022-03-15T14:26:19Z</vt:lpwstr>
  </property>
  <property fmtid="{D5CDD505-2E9C-101B-9397-08002B2CF9AE}" pid="5" name="MSIP_Label_7a2396b7-5846-48ff-8468-5f49f8ad722a_Method">
    <vt:lpwstr>Standard</vt:lpwstr>
  </property>
  <property fmtid="{D5CDD505-2E9C-101B-9397-08002B2CF9AE}" pid="6" name="MSIP_Label_7a2396b7-5846-48ff-8468-5f49f8ad722a_Name">
    <vt:lpwstr>Lav</vt:lpwstr>
  </property>
  <property fmtid="{D5CDD505-2E9C-101B-9397-08002B2CF9AE}" pid="7" name="MSIP_Label_7a2396b7-5846-48ff-8468-5f49f8ad722a_SiteId">
    <vt:lpwstr>e6795081-6391-442e-9ab4-5e9ef74f18ea</vt:lpwstr>
  </property>
  <property fmtid="{D5CDD505-2E9C-101B-9397-08002B2CF9AE}" pid="8" name="MSIP_Label_7a2396b7-5846-48ff-8468-5f49f8ad722a_ActionId">
    <vt:lpwstr>cc06d2d5-0d46-413f-a192-32700e965c58</vt:lpwstr>
  </property>
  <property fmtid="{D5CDD505-2E9C-101B-9397-08002B2CF9AE}" pid="9" name="MSIP_Label_7a2396b7-5846-48ff-8468-5f49f8ad722a_ContentBits">
    <vt:lpwstr>0</vt:lpwstr>
  </property>
  <property fmtid="{D5CDD505-2E9C-101B-9397-08002B2CF9AE}" pid="10" name="ContentTypeId">
    <vt:lpwstr>0x010100DD69E82D93866B4497346CB086FA131C</vt:lpwstr>
  </property>
  <property fmtid="{D5CDD505-2E9C-101B-9397-08002B2CF9AE}" pid="11" name="Order">
    <vt:r8>100</vt:r8>
  </property>
</Properties>
</file>