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lokommune-my.sharepoint.com/personal/elisabeth_boe_byr_oslo_kommune_no/Documents/Rapportering/Rapportering 2021/Sikkerhetsmappe 3T2021/"/>
    </mc:Choice>
  </mc:AlternateContent>
  <bookViews>
    <workbookView xWindow="330" yWindow="510" windowWidth="16665" windowHeight="7170" tabRatio="866" activeTab="2"/>
  </bookViews>
  <sheets>
    <sheet name="Tab_2-B-1-A1-A6-Foreb_h_-åv_" sheetId="20" r:id="rId1"/>
    <sheet name="2-B-1C K fritidsklubber" sheetId="21" r:id="rId2"/>
    <sheet name="kriteriebefolkning" sheetId="11" r:id="rId3"/>
  </sheets>
  <externalReferences>
    <externalReference r:id="rId4"/>
  </externalReferences>
  <definedNames>
    <definedName name="tall1">'[1]MAL2T-2003B_XLS'!$G$7:$G$731</definedName>
    <definedName name="_xlnm.Print_Area" localSheetId="2">kriteriebefolkning!$A$1:$U$23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2" i="21" l="1"/>
  <c r="F142" i="21"/>
  <c r="E142" i="21"/>
  <c r="D142" i="21"/>
  <c r="C142" i="21"/>
  <c r="G113" i="21"/>
  <c r="F113" i="21"/>
  <c r="E113" i="21"/>
  <c r="D113" i="21"/>
  <c r="C113" i="21"/>
  <c r="G84" i="21"/>
  <c r="F84" i="21"/>
  <c r="E84" i="21"/>
  <c r="D84" i="21"/>
  <c r="C84" i="21"/>
  <c r="G55" i="21"/>
  <c r="F55" i="21"/>
  <c r="E55" i="21"/>
  <c r="D55" i="21"/>
  <c r="C55" i="21"/>
  <c r="G27" i="21"/>
  <c r="F27" i="21"/>
  <c r="E27" i="21"/>
  <c r="D27" i="21"/>
  <c r="C27" i="21"/>
  <c r="A8" i="21"/>
  <c r="A7" i="21"/>
  <c r="A6" i="21"/>
  <c r="A5" i="21"/>
  <c r="A4" i="21"/>
  <c r="L34" i="20" l="1"/>
  <c r="M34" i="20" s="1"/>
  <c r="L35" i="20"/>
  <c r="M35" i="20" s="1"/>
  <c r="C59" i="20" l="1"/>
  <c r="D59" i="20"/>
  <c r="E59" i="20"/>
  <c r="F59" i="20"/>
  <c r="G59" i="20"/>
  <c r="H59" i="20"/>
  <c r="J59" i="20"/>
  <c r="J17" i="20" l="1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16" i="20"/>
  <c r="D17" i="20"/>
  <c r="E17" i="20"/>
  <c r="F17" i="20"/>
  <c r="G17" i="20"/>
  <c r="H17" i="20"/>
  <c r="D18" i="20"/>
  <c r="E18" i="20"/>
  <c r="F18" i="20"/>
  <c r="G18" i="20"/>
  <c r="H18" i="20"/>
  <c r="D19" i="20"/>
  <c r="E19" i="20"/>
  <c r="F19" i="20"/>
  <c r="G19" i="20"/>
  <c r="H19" i="20"/>
  <c r="D20" i="20"/>
  <c r="E20" i="20"/>
  <c r="F20" i="20"/>
  <c r="G20" i="20"/>
  <c r="H20" i="20"/>
  <c r="D21" i="20"/>
  <c r="E21" i="20"/>
  <c r="F21" i="20"/>
  <c r="G21" i="20"/>
  <c r="H21" i="20"/>
  <c r="D22" i="20"/>
  <c r="E22" i="20"/>
  <c r="F22" i="20"/>
  <c r="G22" i="20"/>
  <c r="H22" i="20"/>
  <c r="D23" i="20"/>
  <c r="E23" i="20"/>
  <c r="F23" i="20"/>
  <c r="G23" i="20"/>
  <c r="H23" i="20"/>
  <c r="D24" i="20"/>
  <c r="E24" i="20"/>
  <c r="F24" i="20"/>
  <c r="G24" i="20"/>
  <c r="H24" i="20"/>
  <c r="D25" i="20"/>
  <c r="E25" i="20"/>
  <c r="F25" i="20"/>
  <c r="G25" i="20"/>
  <c r="H25" i="20"/>
  <c r="D26" i="20"/>
  <c r="E26" i="20"/>
  <c r="F26" i="20"/>
  <c r="G26" i="20"/>
  <c r="H26" i="20"/>
  <c r="D27" i="20"/>
  <c r="E27" i="20"/>
  <c r="F27" i="20"/>
  <c r="G27" i="20"/>
  <c r="H27" i="20"/>
  <c r="D28" i="20"/>
  <c r="E28" i="20"/>
  <c r="F28" i="20"/>
  <c r="G28" i="20"/>
  <c r="H28" i="20"/>
  <c r="D29" i="20"/>
  <c r="E29" i="20"/>
  <c r="F29" i="20"/>
  <c r="G29" i="20"/>
  <c r="H29" i="20"/>
  <c r="D30" i="20"/>
  <c r="E30" i="20"/>
  <c r="F30" i="20"/>
  <c r="G30" i="20"/>
  <c r="H30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D16" i="20"/>
  <c r="E16" i="20"/>
  <c r="F16" i="20"/>
  <c r="G16" i="20"/>
  <c r="H16" i="20"/>
  <c r="C16" i="20"/>
  <c r="J88" i="20"/>
  <c r="H88" i="20"/>
  <c r="G88" i="20"/>
  <c r="F88" i="20"/>
  <c r="E88" i="20"/>
  <c r="D88" i="20"/>
  <c r="C88" i="20"/>
  <c r="I87" i="20"/>
  <c r="I86" i="20"/>
  <c r="I85" i="20"/>
  <c r="I84" i="20"/>
  <c r="I83" i="20"/>
  <c r="I82" i="20"/>
  <c r="I81" i="20"/>
  <c r="I80" i="20"/>
  <c r="I79" i="20"/>
  <c r="I78" i="20"/>
  <c r="I77" i="20"/>
  <c r="I76" i="20"/>
  <c r="I75" i="20"/>
  <c r="I74" i="20"/>
  <c r="I73" i="20"/>
  <c r="I88" i="20" l="1"/>
  <c r="L88" i="20" s="1"/>
  <c r="M88" i="20" s="1"/>
  <c r="A10" i="20" l="1"/>
  <c r="A9" i="20"/>
  <c r="A8" i="20"/>
  <c r="A7" i="20"/>
  <c r="A6" i="20"/>
  <c r="A5" i="20"/>
  <c r="A4" i="20"/>
  <c r="I58" i="20" l="1"/>
  <c r="I54" i="20"/>
  <c r="I46" i="20"/>
  <c r="I50" i="20"/>
  <c r="D115" i="20"/>
  <c r="H115" i="20"/>
  <c r="I103" i="20"/>
  <c r="I107" i="20"/>
  <c r="I111" i="20"/>
  <c r="C143" i="20"/>
  <c r="G143" i="20"/>
  <c r="F174" i="20"/>
  <c r="I160" i="20"/>
  <c r="I164" i="20"/>
  <c r="I168" i="20"/>
  <c r="E204" i="20"/>
  <c r="J204" i="20"/>
  <c r="I191" i="20"/>
  <c r="I195" i="20"/>
  <c r="I199" i="20"/>
  <c r="I203" i="20"/>
  <c r="C115" i="20"/>
  <c r="G115" i="20"/>
  <c r="I104" i="20"/>
  <c r="I108" i="20"/>
  <c r="I112" i="20"/>
  <c r="F143" i="20"/>
  <c r="I129" i="20"/>
  <c r="I133" i="20"/>
  <c r="I137" i="20"/>
  <c r="I141" i="20"/>
  <c r="E174" i="20"/>
  <c r="J174" i="20"/>
  <c r="I165" i="20"/>
  <c r="I169" i="20"/>
  <c r="I173" i="20"/>
  <c r="D204" i="20"/>
  <c r="H204" i="20"/>
  <c r="I192" i="20"/>
  <c r="I196" i="20"/>
  <c r="I47" i="20"/>
  <c r="I51" i="20"/>
  <c r="I48" i="20"/>
  <c r="I52" i="20"/>
  <c r="I56" i="20"/>
  <c r="F115" i="20"/>
  <c r="I101" i="20"/>
  <c r="I105" i="20"/>
  <c r="I109" i="20"/>
  <c r="I113" i="20"/>
  <c r="E143" i="20"/>
  <c r="J143" i="20"/>
  <c r="I130" i="20"/>
  <c r="I134" i="20"/>
  <c r="I138" i="20"/>
  <c r="I142" i="20"/>
  <c r="D174" i="20"/>
  <c r="H174" i="20"/>
  <c r="I162" i="20"/>
  <c r="I166" i="20"/>
  <c r="I170" i="20"/>
  <c r="C204" i="20"/>
  <c r="G204" i="20"/>
  <c r="I193" i="20"/>
  <c r="I197" i="20"/>
  <c r="I201" i="20"/>
  <c r="I55" i="20"/>
  <c r="I45" i="20"/>
  <c r="I49" i="20"/>
  <c r="I53" i="20"/>
  <c r="I57" i="20"/>
  <c r="E115" i="20"/>
  <c r="J115" i="20"/>
  <c r="I102" i="20"/>
  <c r="I106" i="20"/>
  <c r="I110" i="20"/>
  <c r="I114" i="20"/>
  <c r="D143" i="20"/>
  <c r="H143" i="20"/>
  <c r="I131" i="20"/>
  <c r="I135" i="20"/>
  <c r="I139" i="20"/>
  <c r="C174" i="20"/>
  <c r="G174" i="20"/>
  <c r="I163" i="20"/>
  <c r="I167" i="20"/>
  <c r="I171" i="20"/>
  <c r="F204" i="20"/>
  <c r="I190" i="20"/>
  <c r="I194" i="20"/>
  <c r="I198" i="20"/>
  <c r="I202" i="20"/>
  <c r="I132" i="20"/>
  <c r="I136" i="20"/>
  <c r="I140" i="20"/>
  <c r="I172" i="20"/>
  <c r="I161" i="20"/>
  <c r="I200" i="20"/>
  <c r="I44" i="20"/>
  <c r="I100" i="20"/>
  <c r="I128" i="20"/>
  <c r="I159" i="20"/>
  <c r="I189" i="20"/>
  <c r="I59" i="20" l="1"/>
  <c r="L59" i="20" s="1"/>
  <c r="M59" i="20" s="1"/>
  <c r="I25" i="20"/>
  <c r="I21" i="20"/>
  <c r="I20" i="20"/>
  <c r="I19" i="20"/>
  <c r="I22" i="20"/>
  <c r="I17" i="20"/>
  <c r="I18" i="20"/>
  <c r="I16" i="20"/>
  <c r="I29" i="20"/>
  <c r="I28" i="20"/>
  <c r="I26" i="20"/>
  <c r="I27" i="20"/>
  <c r="I24" i="20"/>
  <c r="I23" i="20"/>
  <c r="I30" i="20"/>
  <c r="G31" i="20"/>
  <c r="F31" i="20"/>
  <c r="H31" i="20"/>
  <c r="D31" i="20"/>
  <c r="J31" i="20"/>
  <c r="I174" i="20"/>
  <c r="L174" i="20" s="1"/>
  <c r="M174" i="20" s="1"/>
  <c r="I143" i="20"/>
  <c r="L143" i="20" s="1"/>
  <c r="M143" i="20" s="1"/>
  <c r="C31" i="20"/>
  <c r="E31" i="20"/>
  <c r="I204" i="20"/>
  <c r="L204" i="20" s="1"/>
  <c r="M204" i="20" s="1"/>
  <c r="Q31" i="20"/>
  <c r="I115" i="20"/>
  <c r="L115" i="20" s="1"/>
  <c r="M115" i="20" s="1"/>
  <c r="R31" i="20"/>
  <c r="I31" i="20" l="1"/>
  <c r="L31" i="20" s="1"/>
  <c r="M31" i="20" s="1"/>
</calcChain>
</file>

<file path=xl/comments1.xml><?xml version="1.0" encoding="utf-8"?>
<comments xmlns="http://schemas.openxmlformats.org/spreadsheetml/2006/main">
  <authors>
    <author>sveinopo</author>
  </authors>
  <commentList>
    <comment ref="A14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Summeringstabell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6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6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6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44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73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00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28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59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89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9" authorId="0" shapeId="0">
      <text>
        <r>
          <rPr>
            <sz val="10"/>
            <rFont val="Arial"/>
            <family val="2"/>
          </rPr>
          <t xml:space="preserve">tekst
</t>
        </r>
      </text>
    </comment>
    <comment ref="A11" authorId="0" shapeId="0">
      <text>
        <r>
          <rPr>
            <sz val="10"/>
            <rFont val="Arial"/>
            <family val="2"/>
          </rPr>
          <t xml:space="preserve">tekst
</t>
        </r>
      </text>
    </comment>
  </commentList>
</comments>
</file>

<file path=xl/sharedStrings.xml><?xml version="1.0" encoding="utf-8"?>
<sst xmlns="http://schemas.openxmlformats.org/spreadsheetml/2006/main" count="524" uniqueCount="99">
  <si>
    <t>Kun årsstatistikk</t>
  </si>
  <si>
    <t>Dette arket inneholder:</t>
  </si>
  <si>
    <t>Sum-tabell</t>
  </si>
  <si>
    <t xml:space="preserve"> </t>
  </si>
  <si>
    <t>Tabell 2-C-1-A1 - Sum personellinnsats innen helsestasjons- og skolehelsetjeneste - timeverk pr. uke</t>
  </si>
  <si>
    <t>Tabell 2-B-1-B - Helsestasjon for ungdom</t>
  </si>
  <si>
    <t>Nr.</t>
  </si>
  <si>
    <t>Navn</t>
  </si>
  <si>
    <t>Helse-søstre</t>
  </si>
  <si>
    <t>Jord-mødre</t>
  </si>
  <si>
    <t>Lege-tjeneste</t>
  </si>
  <si>
    <t>Barne-fysio-terapi</t>
  </si>
  <si>
    <t>Annet fag-personell  *)</t>
  </si>
  <si>
    <t>Hjelpe-personell  **)</t>
  </si>
  <si>
    <t>SUM</t>
  </si>
  <si>
    <t>Herav dekket av opp-trappings-midler</t>
  </si>
  <si>
    <t>Antall konsultasjoner i løpet av året</t>
  </si>
  <si>
    <t>Antall ungdommer benyttet tjenesten i løpet av året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</si>
  <si>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</si>
  <si>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</si>
  <si>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</si>
  <si>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</si>
  <si>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</si>
  <si>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</si>
  <si>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</si>
  <si>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</si>
  <si>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</si>
  <si>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</si>
  <si>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</si>
  <si>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Stovner 1)</t>
  </si>
  <si>
    <t>Bydel Alna</t>
  </si>
  <si>
    <t>Timer pr årsverk SSB</t>
  </si>
  <si>
    <t>Bydel Alna 1)</t>
  </si>
  <si>
    <t>Bydel Østensjø</t>
  </si>
  <si>
    <t>Bydel Nordstrand</t>
  </si>
  <si>
    <t>Bydel Søndre Nordstrand</t>
  </si>
  <si>
    <t xml:space="preserve">Timer pr år </t>
  </si>
  <si>
    <t>Årsverk</t>
  </si>
  <si>
    <t>SUM 2021</t>
  </si>
  <si>
    <t>SUM 2020</t>
  </si>
  <si>
    <t>SUM 2019</t>
  </si>
  <si>
    <t>SUM 2018</t>
  </si>
  <si>
    <t>SUM 2017</t>
  </si>
  <si>
    <t>SUM 2016</t>
  </si>
  <si>
    <t>SUM 2015</t>
  </si>
  <si>
    <t>SUM 2014</t>
  </si>
  <si>
    <t>SUM 2013</t>
  </si>
  <si>
    <t>*) Med minimum 3-årig høyskoleutdanning</t>
  </si>
  <si>
    <t>1) Bydelene Stovner og Alna har ikke levert tall pga utfordringer med registreringssystemet.</t>
  </si>
  <si>
    <t>**) Sekretær, hjelpepleier, assistent m.v.</t>
  </si>
  <si>
    <t>Tabell 2-B-1-A2 - Sum personellinnsats- helsestasjonstjeneste til gravide og barn 0 - 5 år - timeverk pr. uke</t>
  </si>
  <si>
    <t>Timer pr år</t>
  </si>
  <si>
    <t>Tabell 2-B-1-A3 - Sum personellinnsats- skolehelsetjeneste i barnetrinnet - timeverk pr. uke</t>
  </si>
  <si>
    <t>Tabell 2-B-1-A3 - Sum personellinnsats- skolehelsetjeneste i ungdomstrinnet - timeverk pr. uke</t>
  </si>
  <si>
    <t xml:space="preserve">        </t>
  </si>
  <si>
    <t>Tabell 2-B-1-A4 - Sum personellinnsats- skolehelsetjeneste i videregående skole - timeverk pr. uke</t>
  </si>
  <si>
    <t>Tabell 2-B-1-A5 - Sum personellinnsats- helsestasjon for ungdom - timeverk pr. uke</t>
  </si>
  <si>
    <r>
      <t xml:space="preserve">Tabell 2-B-1-A6 - Sum personellinnsats  - </t>
    </r>
    <r>
      <rPr>
        <b/>
        <u/>
        <sz val="10"/>
        <color rgb="FF000000"/>
        <rFont val="Arial"/>
        <family val="2"/>
      </rPr>
      <t>ledelse</t>
    </r>
    <r>
      <rPr>
        <b/>
        <sz val="9"/>
        <color rgb="FF000000"/>
        <rFont val="Arial"/>
        <family val="2"/>
      </rPr>
      <t xml:space="preserve"> - innen helsestasjons- og skolehelsetjeneste - timeverk pr. uke</t>
    </r>
  </si>
  <si>
    <t xml:space="preserve">      </t>
  </si>
  <si>
    <t>Tabell 2-B-1-C- Kommunale fritidsklubber og lignende for barn og ungdom under 14 år</t>
  </si>
  <si>
    <t>Antall klubber</t>
  </si>
  <si>
    <t>Valgt klubb-styre</t>
  </si>
  <si>
    <t>Ant. dager åpent pr. uke</t>
  </si>
  <si>
    <t>Sum ant. kvelder m/lør- søndags tilbud</t>
  </si>
  <si>
    <t>Antall faste brukere</t>
  </si>
  <si>
    <t>Tabell 2-B-1-C2 - Kommunale fritidsklubber og lignende for barn og ungdom 14 - 18 år</t>
  </si>
  <si>
    <t>Tabell 2-B-1-C3 - Ungdomssentre med høyere aldersgrense enn 18 år</t>
  </si>
  <si>
    <t>Tabell 2-B-1-C4 - Ungdomstiltak rettet mot særskilte aktiviteter    *)</t>
  </si>
  <si>
    <t>*) Eksempelvis motorsentre, musikk, media m.m.</t>
  </si>
  <si>
    <t>Tabell 2-B-1-C5 - Kommunalt støttede fritidstiltak for barn og ungdom opp til 18 år</t>
  </si>
  <si>
    <t>Kriteriebefolkningen i bydelene etter alder per 1.1.2022</t>
  </si>
  <si>
    <t> </t>
  </si>
  <si>
    <t>Justert befolkning i aldersgruppene 67 år og over</t>
  </si>
  <si>
    <t>Alder</t>
  </si>
  <si>
    <t>Alder i alt</t>
  </si>
  <si>
    <t>0 år</t>
  </si>
  <si>
    <t>1-2 år</t>
  </si>
  <si>
    <t>3-5 år</t>
  </si>
  <si>
    <t>6-9 år</t>
  </si>
  <si>
    <t>10-12 år</t>
  </si>
  <si>
    <t>13-15 år</t>
  </si>
  <si>
    <t>16-17 år</t>
  </si>
  <si>
    <t>18-19 år</t>
  </si>
  <si>
    <t>20-22 år</t>
  </si>
  <si>
    <t>23-24 år</t>
  </si>
  <si>
    <t>25-29 år</t>
  </si>
  <si>
    <t>30-39 år</t>
  </si>
  <si>
    <t>40-49 år</t>
  </si>
  <si>
    <t>50-66 år</t>
  </si>
  <si>
    <t>67-74 år</t>
  </si>
  <si>
    <t>75-79 år</t>
  </si>
  <si>
    <t>80-84 år</t>
  </si>
  <si>
    <t>85-89 år</t>
  </si>
  <si>
    <t>90-94 år</t>
  </si>
  <si>
    <t>95+ år</t>
  </si>
  <si>
    <t>geografi</t>
  </si>
  <si>
    <t>Oslo i alt</t>
  </si>
  <si>
    <t>Bydel St.Hanshaugen</t>
  </si>
  <si>
    <t>Kilde: Oslo kommunes statistikkbank- Folkemengden etter administrativ bydel og alder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</si>
</sst>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* #,##0.00_ ;_ * \-#,##0.00_ ;_ * &quot;-&quot;??_ ;_ @_ "/>
    <numFmt numFmtId="165" formatCode="0&quot; &quot;%"/>
    <numFmt numFmtId="166" formatCode="#,##0;&quot;-&quot;#,##0"/>
    <numFmt numFmtId="167" formatCode="&quot; &quot;#,##0.00&quot; &quot;;&quot; (&quot;#,##0.00&quot;)&quot;;&quot; -&quot;00&quot; &quot;;&quot; &quot;@&quot; &quot;"/>
    <numFmt numFmtId="168" formatCode="_(* #,##0.00_);_(* \(#,##0.00\);_(* &quot;-&quot;??_);_(@_)"/>
    <numFmt numFmtId="169" formatCode="0%"/>
    <numFmt numFmtId="170" formatCode="#,##0.0"/>
  </numFmts>
  <fonts count="2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name val="MS Sans Serif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u/>
      <sz val="9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i/>
      <sz val="8"/>
      <color rgb="FF000000"/>
      <name val="Arial"/>
      <family val="2"/>
    </font>
    <font>
      <sz val="9"/>
      <name val="Arial"/>
      <family val="2"/>
    </font>
    <font>
      <sz val="10"/>
      <color indexed="12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</fills>
  <borders count="7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25">
    <xf numFmtId="0" fontId="0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NumberFormat="0" applyFont="0" applyBorder="0" applyProtection="0"/>
    <xf numFmtId="165" fontId="5" fillId="0" borderId="0" applyFont="0" applyFill="0" applyBorder="0" applyAlignment="0" applyProtection="0"/>
    <xf numFmtId="0" fontId="6" fillId="0" borderId="0" applyNumberFormat="0" applyBorder="0" applyProtection="0"/>
    <xf numFmtId="166" fontId="5" fillId="0" borderId="0" applyFont="0" applyFill="0" applyBorder="0" applyAlignment="0" applyProtection="0"/>
    <xf numFmtId="0" fontId="4" fillId="0" borderId="0"/>
    <xf numFmtId="167" fontId="5" fillId="0" borderId="0" applyFont="0" applyFill="0" applyBorder="0" applyAlignment="0" applyProtection="0"/>
    <xf numFmtId="0" fontId="3" fillId="0" borderId="0"/>
    <xf numFmtId="0" fontId="12" fillId="0" borderId="0"/>
    <xf numFmtId="9" fontId="12" fillId="0" borderId="0" applyFont="0" applyFill="0" applyBorder="0" applyAlignment="0" applyProtection="0"/>
    <xf numFmtId="0" fontId="16" fillId="0" borderId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1" fillId="0" borderId="0"/>
    <xf numFmtId="169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16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2" fillId="0" borderId="0"/>
    <xf numFmtId="9" fontId="12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6" fillId="0" borderId="0" applyNumberFormat="0" applyBorder="0" applyProtection="0"/>
    <xf numFmtId="16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0" fillId="0" borderId="0"/>
    <xf numFmtId="9" fontId="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9" fontId="11" fillId="0" borderId="0" applyFont="0" applyFill="0" applyBorder="0" applyAlignment="0" applyProtection="0"/>
  </cellStyleXfs>
  <cellXfs count="136">
    <xf numFmtId="0" fontId="0" fillId="0" borderId="0" xfId="0"/>
    <xf numFmtId="3" fontId="7" fillId="0" borderId="0" xfId="0" applyNumberFormat="1" applyFont="1"/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8" fillId="0" borderId="2" xfId="0" applyNumberFormat="1" applyFont="1" applyBorder="1" applyAlignment="1">
      <alignment horizontal="center" wrapText="1"/>
    </xf>
    <xf numFmtId="3" fontId="8" fillId="0" borderId="3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7" fillId="0" borderId="5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wrapText="1"/>
    </xf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wrapText="1"/>
    </xf>
    <xf numFmtId="3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wrapText="1"/>
    </xf>
    <xf numFmtId="3" fontId="8" fillId="0" borderId="0" xfId="0" applyNumberFormat="1" applyFont="1"/>
    <xf numFmtId="3" fontId="8" fillId="0" borderId="12" xfId="0" applyNumberFormat="1" applyFont="1" applyBorder="1" applyAlignment="1">
      <alignment horizontal="center" wrapText="1"/>
    </xf>
    <xf numFmtId="3" fontId="7" fillId="2" borderId="0" xfId="0" applyNumberFormat="1" applyFont="1" applyFill="1"/>
    <xf numFmtId="3" fontId="7" fillId="3" borderId="0" xfId="0" applyNumberFormat="1" applyFont="1" applyFill="1" applyAlignment="1">
      <alignment horizontal="left"/>
    </xf>
    <xf numFmtId="3" fontId="7" fillId="3" borderId="0" xfId="0" applyNumberFormat="1" applyFont="1" applyFill="1"/>
    <xf numFmtId="3" fontId="13" fillId="3" borderId="0" xfId="0" applyNumberFormat="1" applyFont="1" applyFill="1"/>
    <xf numFmtId="3" fontId="14" fillId="0" borderId="0" xfId="0" applyNumberFormat="1" applyFont="1"/>
    <xf numFmtId="3" fontId="8" fillId="0" borderId="0" xfId="0" applyNumberFormat="1" applyFont="1" applyAlignment="1">
      <alignment horizontal="left" vertical="center"/>
    </xf>
    <xf numFmtId="3" fontId="8" fillId="0" borderId="11" xfId="0" applyNumberFormat="1" applyFont="1" applyBorder="1" applyAlignment="1">
      <alignment horizontal="center" wrapText="1"/>
    </xf>
    <xf numFmtId="3" fontId="7" fillId="0" borderId="18" xfId="0" applyNumberFormat="1" applyFont="1" applyBorder="1"/>
    <xf numFmtId="3" fontId="7" fillId="0" borderId="20" xfId="0" applyNumberFormat="1" applyFont="1" applyBorder="1"/>
    <xf numFmtId="3" fontId="7" fillId="0" borderId="21" xfId="0" applyNumberFormat="1" applyFont="1" applyBorder="1"/>
    <xf numFmtId="3" fontId="8" fillId="0" borderId="14" xfId="0" applyNumberFormat="1" applyFont="1" applyBorder="1" applyAlignment="1">
      <alignment horizontal="center"/>
    </xf>
    <xf numFmtId="3" fontId="8" fillId="0" borderId="15" xfId="0" applyNumberFormat="1" applyFont="1" applyBorder="1"/>
    <xf numFmtId="3" fontId="8" fillId="0" borderId="16" xfId="0" applyNumberFormat="1" applyFont="1" applyBorder="1"/>
    <xf numFmtId="3" fontId="7" fillId="0" borderId="25" xfId="0" applyNumberFormat="1" applyFont="1" applyBorder="1"/>
    <xf numFmtId="3" fontId="7" fillId="0" borderId="13" xfId="0" applyNumberFormat="1" applyFont="1" applyBorder="1"/>
    <xf numFmtId="3" fontId="7" fillId="0" borderId="35" xfId="0" applyNumberFormat="1" applyFont="1" applyBorder="1" applyAlignment="1">
      <alignment horizontal="center"/>
    </xf>
    <xf numFmtId="3" fontId="7" fillId="0" borderId="22" xfId="0" applyNumberFormat="1" applyFont="1" applyBorder="1"/>
    <xf numFmtId="3" fontId="7" fillId="0" borderId="36" xfId="0" applyNumberFormat="1" applyFont="1" applyBorder="1"/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wrapText="1"/>
    </xf>
    <xf numFmtId="3" fontId="8" fillId="0" borderId="14" xfId="0" applyNumberFormat="1" applyFont="1" applyBorder="1"/>
    <xf numFmtId="3" fontId="8" fillId="0" borderId="41" xfId="0" applyNumberFormat="1" applyFont="1" applyBorder="1"/>
    <xf numFmtId="3" fontId="7" fillId="0" borderId="35" xfId="0" applyNumberFormat="1" applyFont="1" applyBorder="1"/>
    <xf numFmtId="3" fontId="7" fillId="0" borderId="46" xfId="0" applyNumberFormat="1" applyFont="1" applyBorder="1"/>
    <xf numFmtId="3" fontId="7" fillId="0" borderId="47" xfId="0" applyNumberFormat="1" applyFont="1" applyBorder="1"/>
    <xf numFmtId="3" fontId="7" fillId="0" borderId="49" xfId="0" applyNumberFormat="1" applyFont="1" applyBorder="1"/>
    <xf numFmtId="3" fontId="7" fillId="0" borderId="46" xfId="0" applyNumberFormat="1" applyFont="1" applyBorder="1" applyAlignment="1">
      <alignment horizontal="center"/>
    </xf>
    <xf numFmtId="3" fontId="8" fillId="0" borderId="34" xfId="0" applyNumberFormat="1" applyFont="1" applyBorder="1" applyAlignment="1">
      <alignment wrapText="1"/>
    </xf>
    <xf numFmtId="3" fontId="7" fillId="0" borderId="42" xfId="0" applyNumberFormat="1" applyFont="1" applyBorder="1" applyAlignment="1">
      <alignment wrapText="1"/>
    </xf>
    <xf numFmtId="3" fontId="7" fillId="0" borderId="51" xfId="0" applyNumberFormat="1" applyFont="1" applyBorder="1" applyAlignment="1">
      <alignment wrapText="1"/>
    </xf>
    <xf numFmtId="3" fontId="7" fillId="0" borderId="43" xfId="0" applyNumberFormat="1" applyFont="1" applyBorder="1"/>
    <xf numFmtId="3" fontId="7" fillId="0" borderId="52" xfId="0" applyNumberFormat="1" applyFont="1" applyBorder="1"/>
    <xf numFmtId="3" fontId="8" fillId="0" borderId="44" xfId="0" applyNumberFormat="1" applyFont="1" applyBorder="1"/>
    <xf numFmtId="3" fontId="7" fillId="0" borderId="45" xfId="0" applyNumberFormat="1" applyFont="1" applyBorder="1"/>
    <xf numFmtId="3" fontId="7" fillId="0" borderId="48" xfId="0" applyNumberFormat="1" applyFont="1" applyBorder="1"/>
    <xf numFmtId="3" fontId="7" fillId="0" borderId="50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39" xfId="0" applyNumberFormat="1" applyFont="1" applyBorder="1" applyAlignment="1">
      <alignment horizontal="center"/>
    </xf>
    <xf numFmtId="3" fontId="7" fillId="0" borderId="40" xfId="0" applyNumberFormat="1" applyFont="1" applyBorder="1" applyAlignment="1">
      <alignment wrapText="1"/>
    </xf>
    <xf numFmtId="3" fontId="21" fillId="0" borderId="0" xfId="0" applyNumberFormat="1" applyFont="1"/>
    <xf numFmtId="3" fontId="7" fillId="4" borderId="23" xfId="0" applyNumberFormat="1" applyFont="1" applyFill="1" applyBorder="1"/>
    <xf numFmtId="3" fontId="7" fillId="4" borderId="26" xfId="0" applyNumberFormat="1" applyFont="1" applyFill="1" applyBorder="1"/>
    <xf numFmtId="3" fontId="7" fillId="4" borderId="27" xfId="0" applyNumberFormat="1" applyFont="1" applyFill="1" applyBorder="1"/>
    <xf numFmtId="3" fontId="7" fillId="4" borderId="28" xfId="0" applyNumberFormat="1" applyFont="1" applyFill="1" applyBorder="1"/>
    <xf numFmtId="3" fontId="7" fillId="4" borderId="29" xfId="0" applyNumberFormat="1" applyFont="1" applyFill="1" applyBorder="1"/>
    <xf numFmtId="3" fontId="7" fillId="4" borderId="7" xfId="0" applyNumberFormat="1" applyFont="1" applyFill="1" applyBorder="1"/>
    <xf numFmtId="3" fontId="7" fillId="4" borderId="24" xfId="0" applyNumberFormat="1" applyFont="1" applyFill="1" applyBorder="1"/>
    <xf numFmtId="3" fontId="7" fillId="4" borderId="8" xfId="0" applyNumberFormat="1" applyFont="1" applyFill="1" applyBorder="1"/>
    <xf numFmtId="3" fontId="7" fillId="4" borderId="30" xfId="0" applyNumberFormat="1" applyFont="1" applyFill="1" applyBorder="1"/>
    <xf numFmtId="3" fontId="7" fillId="4" borderId="25" xfId="0" applyNumberFormat="1" applyFont="1" applyFill="1" applyBorder="1"/>
    <xf numFmtId="3" fontId="7" fillId="4" borderId="9" xfId="0" applyNumberFormat="1" applyFont="1" applyFill="1" applyBorder="1"/>
    <xf numFmtId="3" fontId="7" fillId="4" borderId="32" xfId="0" applyNumberFormat="1" applyFont="1" applyFill="1" applyBorder="1"/>
    <xf numFmtId="3" fontId="7" fillId="4" borderId="10" xfId="0" applyNumberFormat="1" applyFont="1" applyFill="1" applyBorder="1"/>
    <xf numFmtId="3" fontId="7" fillId="4" borderId="33" xfId="0" applyNumberFormat="1" applyFont="1" applyFill="1" applyBorder="1"/>
    <xf numFmtId="3" fontId="7" fillId="4" borderId="31" xfId="0" applyNumberFormat="1" applyFont="1" applyFill="1" applyBorder="1"/>
    <xf numFmtId="3" fontId="8" fillId="0" borderId="35" xfId="0" applyNumberFormat="1" applyFont="1" applyBorder="1"/>
    <xf numFmtId="3" fontId="7" fillId="0" borderId="17" xfId="0" applyNumberFormat="1" applyFont="1" applyBorder="1"/>
    <xf numFmtId="3" fontId="7" fillId="0" borderId="19" xfId="0" applyNumberFormat="1" applyFont="1" applyBorder="1"/>
    <xf numFmtId="3" fontId="7" fillId="0" borderId="55" xfId="0" applyNumberFormat="1" applyFont="1" applyBorder="1"/>
    <xf numFmtId="3" fontId="7" fillId="0" borderId="56" xfId="0" applyNumberFormat="1" applyFont="1" applyBorder="1"/>
    <xf numFmtId="3" fontId="7" fillId="0" borderId="57" xfId="0" applyNumberFormat="1" applyFont="1" applyBorder="1"/>
    <xf numFmtId="3" fontId="8" fillId="0" borderId="53" xfId="0" applyNumberFormat="1" applyFont="1" applyBorder="1" applyAlignment="1">
      <alignment wrapText="1"/>
    </xf>
    <xf numFmtId="3" fontId="8" fillId="0" borderId="54" xfId="0" applyNumberFormat="1" applyFont="1" applyBorder="1"/>
    <xf numFmtId="3" fontId="8" fillId="0" borderId="43" xfId="0" applyNumberFormat="1" applyFont="1" applyBorder="1"/>
    <xf numFmtId="3" fontId="7" fillId="0" borderId="37" xfId="0" applyNumberFormat="1" applyFont="1" applyBorder="1" applyAlignment="1">
      <alignment horizontal="center"/>
    </xf>
    <xf numFmtId="3" fontId="7" fillId="0" borderId="58" xfId="0" applyNumberFormat="1" applyFont="1" applyBorder="1"/>
    <xf numFmtId="3" fontId="7" fillId="0" borderId="59" xfId="0" applyNumberFormat="1" applyFont="1" applyBorder="1"/>
    <xf numFmtId="170" fontId="8" fillId="0" borderId="0" xfId="0" applyNumberFormat="1" applyFont="1"/>
    <xf numFmtId="170" fontId="7" fillId="0" borderId="0" xfId="0" applyNumberFormat="1" applyFont="1"/>
    <xf numFmtId="3" fontId="8" fillId="0" borderId="22" xfId="0" applyNumberFormat="1" applyFont="1" applyBorder="1"/>
    <xf numFmtId="3" fontId="8" fillId="0" borderId="36" xfId="0" applyNumberFormat="1" applyFont="1" applyBorder="1"/>
    <xf numFmtId="3" fontId="8" fillId="0" borderId="59" xfId="0" applyNumberFormat="1" applyFont="1" applyBorder="1"/>
    <xf numFmtId="3" fontId="8" fillId="0" borderId="45" xfId="0" applyNumberFormat="1" applyFont="1" applyBorder="1"/>
    <xf numFmtId="3" fontId="7" fillId="0" borderId="54" xfId="0" applyNumberFormat="1" applyFont="1" applyBorder="1"/>
    <xf numFmtId="3" fontId="7" fillId="0" borderId="60" xfId="0" applyNumberFormat="1" applyFont="1" applyBorder="1"/>
    <xf numFmtId="3" fontId="8" fillId="0" borderId="61" xfId="0" applyNumberFormat="1" applyFont="1" applyBorder="1" applyAlignment="1">
      <alignment horizontal="center" wrapText="1"/>
    </xf>
    <xf numFmtId="3" fontId="8" fillId="0" borderId="62" xfId="0" applyNumberFormat="1" applyFont="1" applyBorder="1" applyAlignment="1">
      <alignment horizontal="center" wrapText="1"/>
    </xf>
    <xf numFmtId="3" fontId="8" fillId="0" borderId="63" xfId="0" applyNumberFormat="1" applyFont="1" applyBorder="1" applyAlignment="1">
      <alignment horizontal="center" wrapText="1"/>
    </xf>
    <xf numFmtId="3" fontId="8" fillId="0" borderId="64" xfId="0" applyNumberFormat="1" applyFont="1" applyBorder="1" applyAlignment="1">
      <alignment horizontal="center" wrapText="1"/>
    </xf>
    <xf numFmtId="3" fontId="7" fillId="0" borderId="53" xfId="0" applyNumberFormat="1" applyFont="1" applyBorder="1" applyAlignment="1">
      <alignment wrapText="1"/>
    </xf>
    <xf numFmtId="3" fontId="22" fillId="0" borderId="14" xfId="0" applyNumberFormat="1" applyFont="1" applyBorder="1" applyAlignment="1">
      <alignment horizontal="right"/>
    </xf>
    <xf numFmtId="3" fontId="22" fillId="0" borderId="15" xfId="0" applyNumberFormat="1" applyFont="1" applyBorder="1" applyAlignment="1">
      <alignment horizontal="right"/>
    </xf>
    <xf numFmtId="3" fontId="22" fillId="0" borderId="16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/>
    </xf>
    <xf numFmtId="3" fontId="22" fillId="0" borderId="13" xfId="0" applyNumberFormat="1" applyFont="1" applyBorder="1" applyAlignment="1">
      <alignment horizontal="right"/>
    </xf>
    <xf numFmtId="3" fontId="22" fillId="0" borderId="18" xfId="0" applyNumberFormat="1" applyFont="1" applyBorder="1" applyAlignment="1">
      <alignment horizontal="right"/>
    </xf>
    <xf numFmtId="3" fontId="22" fillId="0" borderId="19" xfId="0" applyNumberFormat="1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3" fontId="22" fillId="0" borderId="21" xfId="0" applyNumberFormat="1" applyFont="1" applyBorder="1" applyAlignment="1">
      <alignment horizontal="right"/>
    </xf>
    <xf numFmtId="3" fontId="8" fillId="0" borderId="15" xfId="0" applyNumberFormat="1" applyFont="1" applyBorder="1" applyAlignment="1">
      <alignment wrapText="1"/>
    </xf>
    <xf numFmtId="0" fontId="23" fillId="0" borderId="0" xfId="0" applyFont="1"/>
    <xf numFmtId="3" fontId="7" fillId="0" borderId="22" xfId="0" applyNumberFormat="1" applyFont="1" applyBorder="1" applyAlignment="1">
      <alignment wrapText="1"/>
    </xf>
    <xf numFmtId="3" fontId="7" fillId="0" borderId="47" xfId="0" applyNumberFormat="1" applyFont="1" applyBorder="1" applyAlignment="1">
      <alignment wrapText="1"/>
    </xf>
    <xf numFmtId="3" fontId="7" fillId="0" borderId="65" xfId="0" applyNumberFormat="1" applyFont="1" applyBorder="1"/>
    <xf numFmtId="3" fontId="7" fillId="0" borderId="66" xfId="0" applyNumberFormat="1" applyFont="1" applyBorder="1"/>
    <xf numFmtId="3" fontId="7" fillId="0" borderId="67" xfId="0" applyNumberFormat="1" applyFont="1" applyBorder="1"/>
    <xf numFmtId="3" fontId="7" fillId="0" borderId="68" xfId="0" applyNumberFormat="1" applyFont="1" applyBorder="1"/>
    <xf numFmtId="3" fontId="7" fillId="0" borderId="69" xfId="0" applyNumberFormat="1" applyFont="1" applyBorder="1"/>
    <xf numFmtId="3" fontId="7" fillId="0" borderId="70" xfId="0" applyNumberFormat="1" applyFont="1" applyBorder="1"/>
    <xf numFmtId="3" fontId="7" fillId="0" borderId="71" xfId="0" applyNumberFormat="1" applyFont="1" applyBorder="1"/>
    <xf numFmtId="3" fontId="7" fillId="0" borderId="72" xfId="0" applyNumberFormat="1" applyFont="1" applyBorder="1"/>
    <xf numFmtId="3" fontId="7" fillId="0" borderId="23" xfId="0" applyNumberFormat="1" applyFont="1" applyBorder="1"/>
    <xf numFmtId="3" fontId="7" fillId="0" borderId="73" xfId="0" applyNumberFormat="1" applyFont="1" applyBorder="1"/>
    <xf numFmtId="3" fontId="7" fillId="0" borderId="7" xfId="0" applyNumberFormat="1" applyFont="1" applyBorder="1"/>
    <xf numFmtId="3" fontId="7" fillId="0" borderId="74" xfId="0" applyNumberFormat="1" applyFont="1" applyBorder="1"/>
    <xf numFmtId="3" fontId="7" fillId="0" borderId="75" xfId="0" applyNumberFormat="1" applyFont="1" applyBorder="1"/>
    <xf numFmtId="3" fontId="7" fillId="0" borderId="76" xfId="0" applyNumberFormat="1" applyFont="1" applyBorder="1"/>
    <xf numFmtId="0" fontId="24" fillId="0" borderId="0" xfId="0" applyFont="1" applyFill="1" applyBorder="1" applyAlignment="1"/>
    <xf numFmtId="0" fontId="24" fillId="0" borderId="0" xfId="0" applyFont="1" applyFill="1" applyAlignment="1"/>
    <xf numFmtId="0" fontId="24" fillId="5" borderId="0" xfId="0" applyFont="1" applyFill="1" applyBorder="1" applyAlignment="1"/>
    <xf numFmtId="0" fontId="12" fillId="5" borderId="0" xfId="0" applyFont="1" applyFill="1" applyBorder="1" applyAlignment="1"/>
    <xf numFmtId="0" fontId="12" fillId="0" borderId="0" xfId="0" applyFont="1" applyFill="1" applyBorder="1" applyAlignment="1"/>
    <xf numFmtId="0" fontId="22" fillId="0" borderId="0" xfId="0" applyFont="1" applyFill="1" applyBorder="1" applyAlignment="1"/>
    <xf numFmtId="0" fontId="0" fillId="0" borderId="0" xfId="0" applyFont="1" applyFill="1" applyBorder="1" applyAlignment="1"/>
    <xf numFmtId="0" fontId="25" fillId="0" borderId="0" xfId="0" applyFont="1" applyFill="1" applyBorder="1" applyAlignment="1"/>
    <xf numFmtId="0" fontId="0" fillId="0" borderId="0" xfId="0" applyFont="1" applyFill="1" applyAlignment="1"/>
    <xf numFmtId="3" fontId="12" fillId="0" borderId="0" xfId="0" applyNumberFormat="1" applyFont="1" applyFill="1" applyBorder="1" applyAlignment="1"/>
    <xf numFmtId="10" fontId="12" fillId="0" borderId="0" xfId="0" applyNumberFormat="1" applyFont="1" applyFill="1" applyBorder="1" applyAlignment="1"/>
  </cellXfs>
  <cellStyles count="225">
    <cellStyle name="Hyperkobling 2" xfId="37"/>
    <cellStyle name="Komma" xfId="1" builtinId="3" customBuiltin="1"/>
    <cellStyle name="Komma 2" xfId="13"/>
    <cellStyle name="Komma 3" xfId="18"/>
    <cellStyle name="Normal" xfId="0" builtinId="0" customBuiltin="1"/>
    <cellStyle name="Normal 10" xfId="44"/>
    <cellStyle name="Normal 10 2" xfId="112"/>
    <cellStyle name="Normal 10 3" xfId="120"/>
    <cellStyle name="Normal 10 3 2" xfId="53"/>
    <cellStyle name="Normal 10 3 2 2" xfId="223"/>
    <cellStyle name="Normal 10 4" xfId="88"/>
    <cellStyle name="Normal 10 4 2" xfId="188"/>
    <cellStyle name="Normal 10 5" xfId="54"/>
    <cellStyle name="Normal 11" xfId="9"/>
    <cellStyle name="Normal 11 2" xfId="82"/>
    <cellStyle name="Normal 11 3" xfId="70"/>
    <cellStyle name="Normal 12" xfId="52"/>
    <cellStyle name="Normal 13" xfId="160"/>
    <cellStyle name="Normal 2" xfId="3"/>
    <cellStyle name="Normal 2 2" xfId="38"/>
    <cellStyle name="Normal 2 2 2" xfId="95"/>
    <cellStyle name="Normal 2 2 3" xfId="72"/>
    <cellStyle name="Normal 2 2 4" xfId="175"/>
    <cellStyle name="Normal 2 3" xfId="15"/>
    <cellStyle name="Normal 2 3 2" xfId="94"/>
    <cellStyle name="Normal 2 4" xfId="102"/>
    <cellStyle name="Normal 3" xfId="7"/>
    <cellStyle name="Normal 3 2" xfId="19"/>
    <cellStyle name="Normal 3 2 2" xfId="104"/>
    <cellStyle name="Normal 3 2 3" xfId="84"/>
    <cellStyle name="Normal 3 2 3 2" xfId="185"/>
    <cellStyle name="Normal 3 3" xfId="10"/>
    <cellStyle name="Normal 3 3 2" xfId="92"/>
    <cellStyle name="Normal 3 4" xfId="51"/>
    <cellStyle name="Normal 3 4 2" xfId="101"/>
    <cellStyle name="Normal 3 4 3" xfId="152"/>
    <cellStyle name="Normal 3 5" xfId="113"/>
    <cellStyle name="Normal 3 5 2" xfId="153"/>
    <cellStyle name="Normal 3 5 2 2" xfId="216"/>
    <cellStyle name="Normal 3 6" xfId="81"/>
    <cellStyle name="Normal 3 6 2" xfId="183"/>
    <cellStyle name="Normal 3 7" xfId="157"/>
    <cellStyle name="Normal 4" xfId="20"/>
    <cellStyle name="Normal 4 10" xfId="55"/>
    <cellStyle name="Normal 4 11" xfId="161"/>
    <cellStyle name="Normal 4 2" xfId="22"/>
    <cellStyle name="Normal 4 2 2" xfId="30"/>
    <cellStyle name="Normal 4 2 2 2" xfId="139"/>
    <cellStyle name="Normal 4 2 2 2 2" xfId="210"/>
    <cellStyle name="Normal 4 2 2 3" xfId="64"/>
    <cellStyle name="Normal 4 2 2 4" xfId="169"/>
    <cellStyle name="Normal 4 2 3" xfId="34"/>
    <cellStyle name="Normal 4 2 3 2" xfId="68"/>
    <cellStyle name="Normal 4 2 3 3" xfId="173"/>
    <cellStyle name="Normal 4 2 4" xfId="124"/>
    <cellStyle name="Normal 4 2 4 2" xfId="195"/>
    <cellStyle name="Normal 4 2 5" xfId="135"/>
    <cellStyle name="Normal 4 2 5 2" xfId="206"/>
    <cellStyle name="Normal 4 2 6" xfId="143"/>
    <cellStyle name="Normal 4 2 6 2" xfId="214"/>
    <cellStyle name="Normal 4 2 7" xfId="129"/>
    <cellStyle name="Normal 4 2 7 2" xfId="200"/>
    <cellStyle name="Normal 4 2 8" xfId="57"/>
    <cellStyle name="Normal 4 2 9" xfId="163"/>
    <cellStyle name="Normal 4 2_MAL2T-2014A.XLS" xfId="145"/>
    <cellStyle name="Normal 4 3" xfId="25"/>
    <cellStyle name="Normal 4 3 2" xfId="47"/>
    <cellStyle name="Normal 4 3 2 2" xfId="137"/>
    <cellStyle name="Normal 4 3 2 2 2" xfId="208"/>
    <cellStyle name="Normal 4 3 2 3" xfId="76"/>
    <cellStyle name="Normal 4 3 2 4" xfId="178"/>
    <cellStyle name="Normal 4 3 3" xfId="121"/>
    <cellStyle name="Normal 4 3 3 2" xfId="192"/>
    <cellStyle name="Normal 4 3 4" xfId="126"/>
    <cellStyle name="Normal 4 3 4 2" xfId="197"/>
    <cellStyle name="Normal 4 3 5" xfId="132"/>
    <cellStyle name="Normal 4 3 5 2" xfId="203"/>
    <cellStyle name="Normal 4 3 6" xfId="60"/>
    <cellStyle name="Normal 4 3 7" xfId="166"/>
    <cellStyle name="Normal 4 3_MAL2T-2014A.XLS" xfId="146"/>
    <cellStyle name="Normal 4 4" xfId="26"/>
    <cellStyle name="Normal 4 4 2" xfId="49"/>
    <cellStyle name="Normal 4 4 2 2" xfId="78"/>
    <cellStyle name="Normal 4 4 2 3" xfId="180"/>
    <cellStyle name="Normal 4 4 3" xfId="61"/>
    <cellStyle name="Normal 4 4 4" xfId="167"/>
    <cellStyle name="Normal 4 5" xfId="32"/>
    <cellStyle name="Normal 4 5 2" xfId="66"/>
    <cellStyle name="Normal 4 5 3" xfId="171"/>
    <cellStyle name="Normal 4 6" xfId="122"/>
    <cellStyle name="Normal 4 6 2" xfId="193"/>
    <cellStyle name="Normal 4 7" xfId="133"/>
    <cellStyle name="Normal 4 7 2" xfId="204"/>
    <cellStyle name="Normal 4 8" xfId="141"/>
    <cellStyle name="Normal 4 8 2" xfId="212"/>
    <cellStyle name="Normal 4 9" xfId="127"/>
    <cellStyle name="Normal 4 9 2" xfId="198"/>
    <cellStyle name="Normal 4_MAL1K-2014A.XLS" xfId="39"/>
    <cellStyle name="Normal 5" xfId="16"/>
    <cellStyle name="Normal 5 2" xfId="29"/>
    <cellStyle name="Normal 5 2 2" xfId="107"/>
    <cellStyle name="Normal 5 2 3" xfId="115"/>
    <cellStyle name="Normal 5 2 3 2" xfId="159"/>
    <cellStyle name="Normal 5 2 3 2 2" xfId="218"/>
    <cellStyle name="Normal 5 2 4" xfId="83"/>
    <cellStyle name="Normal 5 2 4 2" xfId="184"/>
    <cellStyle name="Normal 5 2 5" xfId="63"/>
    <cellStyle name="Normal 5 3" xfId="36"/>
    <cellStyle name="Normal 5 4" xfId="45"/>
    <cellStyle name="Normal 5 4 2" xfId="74"/>
    <cellStyle name="Normal 5 4 3" xfId="176"/>
    <cellStyle name="Normal 5 5" xfId="103"/>
    <cellStyle name="Normal 5 6" xfId="114"/>
    <cellStyle name="Normal 5 6 2" xfId="147"/>
    <cellStyle name="Normal 5 6 2 2" xfId="217"/>
    <cellStyle name="Normal 5 7" xfId="158"/>
    <cellStyle name="Normal 6" xfId="40"/>
    <cellStyle name="Normal 6 2" xfId="87"/>
    <cellStyle name="Normal 6 2 2" xfId="187"/>
    <cellStyle name="Normal 6 3" xfId="108"/>
    <cellStyle name="Normal 6 4" xfId="116"/>
    <cellStyle name="Normal 6 4 2" xfId="149"/>
    <cellStyle name="Normal 6 4 2 2" xfId="219"/>
    <cellStyle name="Normal 6 5" xfId="80"/>
    <cellStyle name="Normal 6 5 2" xfId="182"/>
    <cellStyle name="Normal 6 6" xfId="151"/>
    <cellStyle name="Normal 7" xfId="42"/>
    <cellStyle name="Normal 7 2" xfId="110"/>
    <cellStyle name="Normal 7 3" xfId="118"/>
    <cellStyle name="Normal 7 3 2" xfId="156"/>
    <cellStyle name="Normal 7 3 2 2" xfId="221"/>
    <cellStyle name="Normal 7 4" xfId="85"/>
    <cellStyle name="Normal 7 4 2" xfId="186"/>
    <cellStyle name="Normal 7 5" xfId="154"/>
    <cellStyle name="Normal 8" xfId="43"/>
    <cellStyle name="Normal 8 2" xfId="100"/>
    <cellStyle name="Normal 8 3" xfId="98"/>
    <cellStyle name="Normal 8 4" xfId="111"/>
    <cellStyle name="Normal 8 5" xfId="119"/>
    <cellStyle name="Normal 8 5 2" xfId="150"/>
    <cellStyle name="Normal 8 5 2 2" xfId="222"/>
    <cellStyle name="Normal 8 6" xfId="90"/>
    <cellStyle name="Normal 8 7" xfId="155"/>
    <cellStyle name="Normal 9" xfId="41"/>
    <cellStyle name="Normal 9 2" xfId="109"/>
    <cellStyle name="Normal 9 3" xfId="117"/>
    <cellStyle name="Normal 9 3 2" xfId="71"/>
    <cellStyle name="Normal 9 3 2 2" xfId="220"/>
    <cellStyle name="Normal 9 4" xfId="89"/>
    <cellStyle name="Normal 9 4 2" xfId="189"/>
    <cellStyle name="Normal 9 5" xfId="73"/>
    <cellStyle name="Prosent" xfId="2" builtinId="5" customBuiltin="1"/>
    <cellStyle name="Prosent 13" xfId="224"/>
    <cellStyle name="Prosent 2" xfId="4"/>
    <cellStyle name="Prosent 2 2" xfId="23"/>
    <cellStyle name="Prosent 2 2 2" xfId="31"/>
    <cellStyle name="Prosent 2 2 2 2" xfId="140"/>
    <cellStyle name="Prosent 2 2 2 2 2" xfId="211"/>
    <cellStyle name="Prosent 2 2 2 3" xfId="65"/>
    <cellStyle name="Prosent 2 2 2 4" xfId="170"/>
    <cellStyle name="Prosent 2 2 3" xfId="35"/>
    <cellStyle name="Prosent 2 2 3 2" xfId="69"/>
    <cellStyle name="Prosent 2 2 3 3" xfId="174"/>
    <cellStyle name="Prosent 2 2 4" xfId="105"/>
    <cellStyle name="Prosent 2 2 4 2" xfId="190"/>
    <cellStyle name="Prosent 2 2 5" xfId="91"/>
    <cellStyle name="Prosent 2 2 5 2" xfId="136"/>
    <cellStyle name="Prosent 2 2 5 2 2" xfId="207"/>
    <cellStyle name="Prosent 2 2 6" xfId="144"/>
    <cellStyle name="Prosent 2 2 6 2" xfId="215"/>
    <cellStyle name="Prosent 2 2 7" xfId="130"/>
    <cellStyle name="Prosent 2 2 7 2" xfId="201"/>
    <cellStyle name="Prosent 2 2 8" xfId="58"/>
    <cellStyle name="Prosent 2 2 9" xfId="164"/>
    <cellStyle name="Prosent 2 3" xfId="24"/>
    <cellStyle name="Prosent 2 3 2" xfId="48"/>
    <cellStyle name="Prosent 2 3 2 2" xfId="138"/>
    <cellStyle name="Prosent 2 3 2 2 2" xfId="209"/>
    <cellStyle name="Prosent 2 3 2 3" xfId="77"/>
    <cellStyle name="Prosent 2 3 2 4" xfId="179"/>
    <cellStyle name="Prosent 2 3 3" xfId="106"/>
    <cellStyle name="Prosent 2 3 3 2" xfId="191"/>
    <cellStyle name="Prosent 2 3 4" xfId="93"/>
    <cellStyle name="Prosent 2 3 4 2" xfId="125"/>
    <cellStyle name="Prosent 2 3 4 2 2" xfId="196"/>
    <cellStyle name="Prosent 2 3 5" xfId="131"/>
    <cellStyle name="Prosent 2 3 5 2" xfId="202"/>
    <cellStyle name="Prosent 2 3 6" xfId="59"/>
    <cellStyle name="Prosent 2 3 7" xfId="165"/>
    <cellStyle name="Prosent 2 4" xfId="21"/>
    <cellStyle name="Prosent 2 4 2" xfId="50"/>
    <cellStyle name="Prosent 2 4 2 2" xfId="79"/>
    <cellStyle name="Prosent 2 4 2 3" xfId="181"/>
    <cellStyle name="Prosent 2 4 3" xfId="56"/>
    <cellStyle name="Prosent 2 4 4" xfId="162"/>
    <cellStyle name="Prosent 2 5" xfId="28"/>
    <cellStyle name="Prosent 2 5 2" xfId="33"/>
    <cellStyle name="Prosent 2 5 2 2" xfId="67"/>
    <cellStyle name="Prosent 2 5 2 3" xfId="172"/>
    <cellStyle name="Prosent 2 6" xfId="14"/>
    <cellStyle name="Prosent 2 6 2" xfId="123"/>
    <cellStyle name="Prosent 2 6 3" xfId="194"/>
    <cellStyle name="Prosent 2 7" xfId="134"/>
    <cellStyle name="Prosent 2 7 2" xfId="205"/>
    <cellStyle name="Prosent 2 8" xfId="142"/>
    <cellStyle name="Prosent 2 8 2" xfId="213"/>
    <cellStyle name="Prosent 2 9" xfId="128"/>
    <cellStyle name="Prosent 2 9 2" xfId="199"/>
    <cellStyle name="Prosent 3" xfId="11"/>
    <cellStyle name="Prosent 3 2" xfId="46"/>
    <cellStyle name="Prosent 3 2 2" xfId="75"/>
    <cellStyle name="Prosent 3 2 3" xfId="177"/>
    <cellStyle name="Prosent 4" xfId="17"/>
    <cellStyle name="Prosent 5" xfId="27"/>
    <cellStyle name="Prosent 5 2" xfId="148"/>
    <cellStyle name="Prosent 6" xfId="62"/>
    <cellStyle name="Prosent 7" xfId="168"/>
    <cellStyle name="Svein" xfId="5"/>
    <cellStyle name="Svein 2" xfId="12"/>
    <cellStyle name="Svein 3" xfId="96"/>
    <cellStyle name="Tusen[0]" xfId="6"/>
    <cellStyle name="Tusenskille 2" xfId="86"/>
    <cellStyle name="Tusenskille 2 2" xfId="99"/>
    <cellStyle name="Tusenskille 2 3" xfId="97"/>
    <cellStyle name="Tusenskille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3850" y="6477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3850" y="6477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9528</xdr:colOff>
      <xdr:row>10</xdr:row>
      <xdr:rowOff>85725</xdr:rowOff>
    </xdr:from>
    <xdr:ext cx="2174872" cy="257175"/>
    <xdr:sp macro="" textlink="">
      <xdr:nvSpPr>
        <xdr:cNvPr id="4" name="AutoShape 3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528" y="1647825"/>
          <a:ext cx="2174872" cy="25717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23850" y="6096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3850" y="6096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5" name="Text Box 3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0" name="Text Box 3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5" name="Text Box 3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04" name="Text Box 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7" name="Text Box 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8" name="Text Box 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2" name="Text Box 4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30" name="Text Box 3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31" name="Text Box 4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34" name="Text Box 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35" name="Text Box 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4082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4082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0" name="Text Box 3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1" name="Text Box 4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4" name="Text Box 4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6" name="Text Box 3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50" name="Text Box 4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3" name="Text Box 3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6" name="Text Box 3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60" name="Text Box 3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6" name="Text Box 3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7" name="Text Box 4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3" name="Text Box 3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6" name="Text Box 3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7" name="Text Box 4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80" name="Text Box 4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82" name="Text Box 3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_2003B_XLS"/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  <sheetName val="MAL2T-2003A_XL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W214"/>
  <sheetViews>
    <sheetView showGridLines="0" topLeftCell="A9" zoomScaleNormal="100" workbookViewId="0">
      <selection activeCell="U17" sqref="U17"/>
    </sheetView>
  </sheetViews>
  <sheetFormatPr baseColWidth="10" defaultColWidth="11.42578125" defaultRowHeight="12" x14ac:dyDescent="0.2"/>
  <cols>
    <col min="1" max="1" width="4.85546875" style="3" customWidth="1"/>
    <col min="2" max="2" width="22" style="1" bestFit="1" customWidth="1"/>
    <col min="3" max="3" width="10.42578125" style="1" customWidth="1"/>
    <col min="4" max="10" width="8.7109375" style="1" customWidth="1"/>
    <col min="11" max="13" width="11.42578125" style="1" customWidth="1"/>
    <col min="14" max="14" width="5.7109375" style="1" customWidth="1"/>
    <col min="15" max="15" width="7" style="1" customWidth="1"/>
    <col min="16" max="16" width="26" style="1" customWidth="1"/>
    <col min="17" max="17" width="13.140625" style="1" customWidth="1"/>
    <col min="18" max="18" width="11.42578125" style="1" customWidth="1"/>
    <col min="19" max="16384" width="11.42578125" style="1"/>
  </cols>
  <sheetData>
    <row r="1" spans="1:23" x14ac:dyDescent="0.2">
      <c r="A1" s="18" t="s">
        <v>0</v>
      </c>
      <c r="B1" s="18"/>
    </row>
    <row r="2" spans="1:23" x14ac:dyDescent="0.2">
      <c r="A2" s="2" t="s">
        <v>1</v>
      </c>
    </row>
    <row r="4" spans="1:23" ht="15" x14ac:dyDescent="0.25">
      <c r="A4" s="19" t="str">
        <f>A14</f>
        <v>Tabell 2-C-1-A1 - Sum personellinnsats innen helsestasjons- og skolehelsetjeneste - timeverk pr. uke</v>
      </c>
      <c r="B4" s="20"/>
      <c r="C4" s="20"/>
      <c r="D4" s="20"/>
      <c r="E4" s="20"/>
      <c r="F4" s="20"/>
      <c r="G4" s="20"/>
      <c r="H4" s="20"/>
      <c r="I4" s="20"/>
      <c r="J4" s="21" t="s">
        <v>2</v>
      </c>
      <c r="K4" s="20"/>
      <c r="L4" s="20"/>
    </row>
    <row r="5" spans="1:23" x14ac:dyDescent="0.2">
      <c r="A5" s="4" t="str">
        <f>A42</f>
        <v>Tabell 2-B-1-A2 - Sum personellinnsats- helsestasjonstjeneste til gravide og barn 0 - 5 år - timeverk pr. uke</v>
      </c>
    </row>
    <row r="6" spans="1:23" x14ac:dyDescent="0.2">
      <c r="A6" s="4" t="str">
        <f>A98</f>
        <v>Tabell 2-B-1-A3 - Sum personellinnsats- skolehelsetjeneste i ungdomstrinnet - timeverk pr. uke</v>
      </c>
    </row>
    <row r="7" spans="1:23" x14ac:dyDescent="0.2">
      <c r="A7" s="4" t="str">
        <f>A126</f>
        <v>Tabell 2-B-1-A4 - Sum personellinnsats- skolehelsetjeneste i videregående skole - timeverk pr. uke</v>
      </c>
    </row>
    <row r="8" spans="1:23" x14ac:dyDescent="0.2">
      <c r="A8" s="4" t="str">
        <f>A157</f>
        <v>Tabell 2-B-1-A5 - Sum personellinnsats- helsestasjon for ungdom - timeverk pr. uke</v>
      </c>
    </row>
    <row r="9" spans="1:23" x14ac:dyDescent="0.2">
      <c r="A9" s="4" t="str">
        <f>A187</f>
        <v>Tabell 2-B-1-A6 - Sum personellinnsats  - ledelse - innen helsestasjons- og skolehelsetjeneste - timeverk pr. uke</v>
      </c>
    </row>
    <row r="10" spans="1:23" x14ac:dyDescent="0.2">
      <c r="A10" s="4" t="str">
        <f>O14</f>
        <v>Tabell 2-B-1-B - Helsestasjon for ungdom</v>
      </c>
      <c r="P10" s="1" t="s">
        <v>3</v>
      </c>
    </row>
    <row r="11" spans="1:23" x14ac:dyDescent="0.2">
      <c r="A11" s="4"/>
      <c r="K11" s="22"/>
      <c r="L11" s="22"/>
    </row>
    <row r="12" spans="1:23" x14ac:dyDescent="0.2">
      <c r="A12" s="4"/>
    </row>
    <row r="13" spans="1:23" x14ac:dyDescent="0.2">
      <c r="A13" s="4"/>
    </row>
    <row r="14" spans="1:23" s="5" customFormat="1" x14ac:dyDescent="0.2">
      <c r="A14" s="23" t="s">
        <v>4</v>
      </c>
      <c r="O14" s="23" t="s">
        <v>5</v>
      </c>
    </row>
    <row r="15" spans="1:23" s="5" customFormat="1" ht="60" x14ac:dyDescent="0.2">
      <c r="A15" s="6" t="s">
        <v>6</v>
      </c>
      <c r="B15" s="7" t="s">
        <v>7</v>
      </c>
      <c r="C15" s="8" t="s">
        <v>8</v>
      </c>
      <c r="D15" s="8" t="s">
        <v>9</v>
      </c>
      <c r="E15" s="8" t="s">
        <v>10</v>
      </c>
      <c r="F15" s="8" t="s">
        <v>11</v>
      </c>
      <c r="G15" s="8" t="s">
        <v>12</v>
      </c>
      <c r="H15" s="9" t="s">
        <v>13</v>
      </c>
      <c r="I15" s="9" t="s">
        <v>14</v>
      </c>
      <c r="J15" s="9" t="s">
        <v>15</v>
      </c>
      <c r="O15" s="6" t="s">
        <v>6</v>
      </c>
      <c r="P15" s="7" t="s">
        <v>7</v>
      </c>
      <c r="Q15" s="17" t="s">
        <v>16</v>
      </c>
      <c r="R15" s="17" t="s">
        <v>17</v>
      </c>
      <c r="W15" s="5" t="s">
        <v>3</v>
      </c>
    </row>
    <row r="16" spans="1:23" x14ac:dyDescent="0.2">
      <c r="A16" s="10">
        <v>1</v>
      </c>
      <c r="B16" s="11" t="s">
        <v>18</v>
      </c>
      <c r="C16" s="58">
        <f t="shared" ref="C16:J30" si="0">C44+C73+C100+C128+C159+C189</f>
        <v>1486</v>
      </c>
      <c r="D16" s="59">
        <f t="shared" si="0"/>
        <v>375</v>
      </c>
      <c r="E16" s="59">
        <f t="shared" si="0"/>
        <v>70</v>
      </c>
      <c r="F16" s="59">
        <f t="shared" si="0"/>
        <v>62</v>
      </c>
      <c r="G16" s="59">
        <f t="shared" si="0"/>
        <v>196</v>
      </c>
      <c r="H16" s="60">
        <f t="shared" si="0"/>
        <v>274</v>
      </c>
      <c r="I16" s="61">
        <f t="shared" si="0"/>
        <v>2463</v>
      </c>
      <c r="J16" s="62">
        <f t="shared" si="0"/>
        <v>1</v>
      </c>
      <c r="O16" s="10">
        <v>1</v>
      </c>
      <c r="P16" s="11" t="s">
        <v>18</v>
      </c>
      <c r="Q16" s="119">
        <v>988</v>
      </c>
      <c r="R16" s="120">
        <v>588</v>
      </c>
    </row>
    <row r="17" spans="1:21" x14ac:dyDescent="0.2">
      <c r="A17" s="12">
        <v>2</v>
      </c>
      <c r="B17" s="13" t="s">
        <v>19</v>
      </c>
      <c r="C17" s="63">
        <f t="shared" si="0"/>
        <v>1471</v>
      </c>
      <c r="D17" s="64">
        <f t="shared" si="0"/>
        <v>417</v>
      </c>
      <c r="E17" s="64">
        <f t="shared" si="0"/>
        <v>49</v>
      </c>
      <c r="F17" s="64">
        <f t="shared" si="0"/>
        <v>108</v>
      </c>
      <c r="G17" s="64">
        <f t="shared" si="0"/>
        <v>23</v>
      </c>
      <c r="H17" s="65">
        <f t="shared" si="0"/>
        <v>131</v>
      </c>
      <c r="I17" s="66">
        <f t="shared" si="0"/>
        <v>2199</v>
      </c>
      <c r="J17" s="67">
        <f t="shared" si="0"/>
        <v>0</v>
      </c>
      <c r="O17" s="12">
        <v>2</v>
      </c>
      <c r="P17" s="13" t="s">
        <v>19</v>
      </c>
      <c r="Q17" s="121">
        <v>2687</v>
      </c>
      <c r="R17" s="122">
        <v>1555</v>
      </c>
    </row>
    <row r="18" spans="1:21" x14ac:dyDescent="0.2">
      <c r="A18" s="12">
        <v>3</v>
      </c>
      <c r="B18" s="13" t="s">
        <v>20</v>
      </c>
      <c r="C18" s="63">
        <f t="shared" si="0"/>
        <v>892</v>
      </c>
      <c r="D18" s="64">
        <f t="shared" si="0"/>
        <v>143</v>
      </c>
      <c r="E18" s="64">
        <f t="shared" si="0"/>
        <v>73</v>
      </c>
      <c r="F18" s="64">
        <f t="shared" si="0"/>
        <v>33</v>
      </c>
      <c r="G18" s="64">
        <f t="shared" si="0"/>
        <v>94</v>
      </c>
      <c r="H18" s="65">
        <f t="shared" si="0"/>
        <v>56</v>
      </c>
      <c r="I18" s="66">
        <f t="shared" si="0"/>
        <v>1291</v>
      </c>
      <c r="J18" s="67">
        <f t="shared" si="0"/>
        <v>0</v>
      </c>
      <c r="O18" s="12">
        <v>3</v>
      </c>
      <c r="P18" s="13" t="s">
        <v>20</v>
      </c>
      <c r="Q18" s="121">
        <v>273</v>
      </c>
      <c r="R18" s="122">
        <v>184</v>
      </c>
    </row>
    <row r="19" spans="1:21" x14ac:dyDescent="0.2">
      <c r="A19" s="12">
        <v>4</v>
      </c>
      <c r="B19" s="13" t="s">
        <v>21</v>
      </c>
      <c r="C19" s="63">
        <f t="shared" si="0"/>
        <v>1045</v>
      </c>
      <c r="D19" s="64">
        <f t="shared" si="0"/>
        <v>190</v>
      </c>
      <c r="E19" s="64">
        <f t="shared" si="0"/>
        <v>47</v>
      </c>
      <c r="F19" s="64">
        <f t="shared" si="0"/>
        <v>57</v>
      </c>
      <c r="G19" s="64">
        <f t="shared" si="0"/>
        <v>125</v>
      </c>
      <c r="H19" s="65">
        <f t="shared" si="0"/>
        <v>75</v>
      </c>
      <c r="I19" s="66">
        <f t="shared" si="0"/>
        <v>1539</v>
      </c>
      <c r="J19" s="67">
        <f t="shared" si="0"/>
        <v>0</v>
      </c>
      <c r="O19" s="12">
        <v>4</v>
      </c>
      <c r="P19" s="13" t="s">
        <v>21</v>
      </c>
      <c r="Q19" s="121">
        <v>2396</v>
      </c>
      <c r="R19" s="122">
        <v>2179</v>
      </c>
    </row>
    <row r="20" spans="1:21" x14ac:dyDescent="0.2">
      <c r="A20" s="12">
        <v>5</v>
      </c>
      <c r="B20" s="13" t="s">
        <v>22</v>
      </c>
      <c r="C20" s="63">
        <f t="shared" si="0"/>
        <v>1019</v>
      </c>
      <c r="D20" s="64">
        <f t="shared" si="0"/>
        <v>241</v>
      </c>
      <c r="E20" s="64">
        <f t="shared" si="0"/>
        <v>58</v>
      </c>
      <c r="F20" s="64">
        <f t="shared" si="0"/>
        <v>70</v>
      </c>
      <c r="G20" s="64">
        <f t="shared" si="0"/>
        <v>132</v>
      </c>
      <c r="H20" s="65">
        <f t="shared" si="0"/>
        <v>85</v>
      </c>
      <c r="I20" s="66">
        <f t="shared" si="0"/>
        <v>1605</v>
      </c>
      <c r="J20" s="67">
        <f t="shared" si="0"/>
        <v>0</v>
      </c>
      <c r="O20" s="12">
        <v>5</v>
      </c>
      <c r="P20" s="13" t="s">
        <v>22</v>
      </c>
      <c r="Q20" s="121">
        <v>2514</v>
      </c>
      <c r="R20" s="122">
        <v>2189</v>
      </c>
    </row>
    <row r="21" spans="1:21" x14ac:dyDescent="0.2">
      <c r="A21" s="12">
        <v>6</v>
      </c>
      <c r="B21" s="13" t="s">
        <v>23</v>
      </c>
      <c r="C21" s="63">
        <f t="shared" si="0"/>
        <v>893</v>
      </c>
      <c r="D21" s="64">
        <f t="shared" si="0"/>
        <v>90</v>
      </c>
      <c r="E21" s="64">
        <f t="shared" si="0"/>
        <v>30</v>
      </c>
      <c r="F21" s="64">
        <f t="shared" si="0"/>
        <v>101</v>
      </c>
      <c r="G21" s="64">
        <f t="shared" si="0"/>
        <v>0</v>
      </c>
      <c r="H21" s="65">
        <f t="shared" si="0"/>
        <v>75</v>
      </c>
      <c r="I21" s="66">
        <f t="shared" si="0"/>
        <v>1189</v>
      </c>
      <c r="J21" s="67">
        <f t="shared" si="0"/>
        <v>0</v>
      </c>
      <c r="O21" s="12">
        <v>6</v>
      </c>
      <c r="P21" s="13" t="s">
        <v>23</v>
      </c>
      <c r="Q21" s="121">
        <v>1345</v>
      </c>
      <c r="R21" s="122">
        <v>427</v>
      </c>
    </row>
    <row r="22" spans="1:21" x14ac:dyDescent="0.2">
      <c r="A22" s="12">
        <v>7</v>
      </c>
      <c r="B22" s="13" t="s">
        <v>24</v>
      </c>
      <c r="C22" s="63">
        <f t="shared" si="0"/>
        <v>1185</v>
      </c>
      <c r="D22" s="64">
        <f t="shared" si="0"/>
        <v>165</v>
      </c>
      <c r="E22" s="64">
        <f t="shared" si="0"/>
        <v>66</v>
      </c>
      <c r="F22" s="64">
        <f t="shared" si="0"/>
        <v>36</v>
      </c>
      <c r="G22" s="64">
        <f t="shared" si="0"/>
        <v>0</v>
      </c>
      <c r="H22" s="65">
        <f t="shared" si="0"/>
        <v>130</v>
      </c>
      <c r="I22" s="66">
        <f t="shared" si="0"/>
        <v>1582</v>
      </c>
      <c r="J22" s="67">
        <f t="shared" si="0"/>
        <v>149</v>
      </c>
      <c r="O22" s="12">
        <v>7</v>
      </c>
      <c r="P22" s="13" t="s">
        <v>24</v>
      </c>
      <c r="Q22" s="121">
        <v>815</v>
      </c>
      <c r="R22" s="122">
        <v>302</v>
      </c>
    </row>
    <row r="23" spans="1:21" x14ac:dyDescent="0.2">
      <c r="A23" s="12">
        <v>8</v>
      </c>
      <c r="B23" s="13" t="s">
        <v>25</v>
      </c>
      <c r="C23" s="63">
        <f t="shared" si="0"/>
        <v>1239</v>
      </c>
      <c r="D23" s="64">
        <f t="shared" si="0"/>
        <v>181</v>
      </c>
      <c r="E23" s="64">
        <f t="shared" si="0"/>
        <v>71</v>
      </c>
      <c r="F23" s="64">
        <f t="shared" si="0"/>
        <v>81</v>
      </c>
      <c r="G23" s="64">
        <f t="shared" si="0"/>
        <v>105</v>
      </c>
      <c r="H23" s="65">
        <f t="shared" si="0"/>
        <v>96</v>
      </c>
      <c r="I23" s="66">
        <f t="shared" si="0"/>
        <v>1773</v>
      </c>
      <c r="J23" s="67">
        <f t="shared" si="0"/>
        <v>15</v>
      </c>
      <c r="O23" s="12">
        <v>8</v>
      </c>
      <c r="P23" s="13" t="s">
        <v>25</v>
      </c>
      <c r="Q23" s="121">
        <v>1395</v>
      </c>
      <c r="R23" s="122">
        <v>807</v>
      </c>
    </row>
    <row r="24" spans="1:21" x14ac:dyDescent="0.2">
      <c r="A24" s="12">
        <v>9</v>
      </c>
      <c r="B24" s="13" t="s">
        <v>26</v>
      </c>
      <c r="C24" s="63">
        <f t="shared" si="0"/>
        <v>1131</v>
      </c>
      <c r="D24" s="64">
        <f t="shared" si="0"/>
        <v>186</v>
      </c>
      <c r="E24" s="64">
        <f t="shared" si="0"/>
        <v>48</v>
      </c>
      <c r="F24" s="64">
        <f t="shared" si="0"/>
        <v>29</v>
      </c>
      <c r="G24" s="64">
        <f t="shared" si="0"/>
        <v>111</v>
      </c>
      <c r="H24" s="65">
        <f t="shared" si="0"/>
        <v>149</v>
      </c>
      <c r="I24" s="66">
        <f t="shared" si="0"/>
        <v>1654</v>
      </c>
      <c r="J24" s="67">
        <f t="shared" si="0"/>
        <v>113</v>
      </c>
      <c r="O24" s="12">
        <v>9</v>
      </c>
      <c r="P24" s="13" t="s">
        <v>26</v>
      </c>
      <c r="Q24" s="121">
        <v>609</v>
      </c>
      <c r="R24" s="122">
        <v>533</v>
      </c>
      <c r="U24" s="1" t="s">
        <v>3</v>
      </c>
    </row>
    <row r="25" spans="1:21" x14ac:dyDescent="0.2">
      <c r="A25" s="12">
        <v>10</v>
      </c>
      <c r="B25" s="13" t="s">
        <v>27</v>
      </c>
      <c r="C25" s="63">
        <f t="shared" si="0"/>
        <v>872</v>
      </c>
      <c r="D25" s="64">
        <f t="shared" si="0"/>
        <v>177</v>
      </c>
      <c r="E25" s="64">
        <f t="shared" si="0"/>
        <v>32</v>
      </c>
      <c r="F25" s="64">
        <f t="shared" si="0"/>
        <v>7</v>
      </c>
      <c r="G25" s="64">
        <f t="shared" si="0"/>
        <v>87</v>
      </c>
      <c r="H25" s="65">
        <f t="shared" si="0"/>
        <v>68</v>
      </c>
      <c r="I25" s="66">
        <f t="shared" si="0"/>
        <v>1243</v>
      </c>
      <c r="J25" s="67">
        <f t="shared" si="0"/>
        <v>0</v>
      </c>
      <c r="O25" s="12">
        <v>10</v>
      </c>
      <c r="P25" s="13" t="s">
        <v>27</v>
      </c>
      <c r="Q25" s="121">
        <v>211</v>
      </c>
      <c r="R25" s="122">
        <v>149</v>
      </c>
    </row>
    <row r="26" spans="1:21" x14ac:dyDescent="0.2">
      <c r="A26" s="12">
        <v>11</v>
      </c>
      <c r="B26" s="13" t="s">
        <v>28</v>
      </c>
      <c r="C26" s="63">
        <f t="shared" si="0"/>
        <v>825</v>
      </c>
      <c r="D26" s="64">
        <f t="shared" si="0"/>
        <v>150</v>
      </c>
      <c r="E26" s="64">
        <f t="shared" si="0"/>
        <v>0</v>
      </c>
      <c r="F26" s="64">
        <f t="shared" si="0"/>
        <v>0</v>
      </c>
      <c r="G26" s="64">
        <f t="shared" si="0"/>
        <v>124</v>
      </c>
      <c r="H26" s="65">
        <f t="shared" si="0"/>
        <v>0</v>
      </c>
      <c r="I26" s="66">
        <f t="shared" si="0"/>
        <v>1099</v>
      </c>
      <c r="J26" s="67">
        <f t="shared" si="0"/>
        <v>0</v>
      </c>
      <c r="O26" s="12">
        <v>11</v>
      </c>
      <c r="P26" s="13" t="s">
        <v>29</v>
      </c>
      <c r="Q26" s="121">
        <v>398</v>
      </c>
      <c r="R26" s="122">
        <v>243</v>
      </c>
    </row>
    <row r="27" spans="1:21" x14ac:dyDescent="0.2">
      <c r="A27" s="12">
        <v>12</v>
      </c>
      <c r="B27" s="13" t="s">
        <v>30</v>
      </c>
      <c r="C27" s="63">
        <f t="shared" si="0"/>
        <v>875</v>
      </c>
      <c r="D27" s="64">
        <f t="shared" si="0"/>
        <v>225</v>
      </c>
      <c r="E27" s="64">
        <f t="shared" si="0"/>
        <v>102</v>
      </c>
      <c r="F27" s="64">
        <f t="shared" si="0"/>
        <v>86</v>
      </c>
      <c r="G27" s="64">
        <f t="shared" si="0"/>
        <v>194</v>
      </c>
      <c r="H27" s="65">
        <f t="shared" si="0"/>
        <v>103</v>
      </c>
      <c r="I27" s="66">
        <f t="shared" si="0"/>
        <v>1585</v>
      </c>
      <c r="J27" s="67">
        <f t="shared" si="0"/>
        <v>0</v>
      </c>
      <c r="L27" s="1" t="s">
        <v>31</v>
      </c>
      <c r="O27" s="12">
        <v>12</v>
      </c>
      <c r="P27" s="13" t="s">
        <v>32</v>
      </c>
      <c r="Q27" s="121">
        <v>397</v>
      </c>
      <c r="R27" s="122">
        <v>87</v>
      </c>
    </row>
    <row r="28" spans="1:21" x14ac:dyDescent="0.2">
      <c r="A28" s="12">
        <v>13</v>
      </c>
      <c r="B28" s="13" t="s">
        <v>33</v>
      </c>
      <c r="C28" s="63">
        <f t="shared" si="0"/>
        <v>1421</v>
      </c>
      <c r="D28" s="64">
        <f t="shared" si="0"/>
        <v>169</v>
      </c>
      <c r="E28" s="64">
        <f t="shared" si="0"/>
        <v>69</v>
      </c>
      <c r="F28" s="64">
        <f t="shared" si="0"/>
        <v>20</v>
      </c>
      <c r="G28" s="64">
        <f t="shared" si="0"/>
        <v>0</v>
      </c>
      <c r="H28" s="65">
        <f t="shared" si="0"/>
        <v>71</v>
      </c>
      <c r="I28" s="66">
        <f t="shared" si="0"/>
        <v>1750</v>
      </c>
      <c r="J28" s="67">
        <f t="shared" si="0"/>
        <v>0</v>
      </c>
      <c r="L28" s="16">
        <v>1950</v>
      </c>
      <c r="O28" s="12">
        <v>13</v>
      </c>
      <c r="P28" s="13" t="s">
        <v>33</v>
      </c>
      <c r="Q28" s="121">
        <v>1185</v>
      </c>
      <c r="R28" s="122">
        <v>365</v>
      </c>
    </row>
    <row r="29" spans="1:21" x14ac:dyDescent="0.2">
      <c r="A29" s="12">
        <v>14</v>
      </c>
      <c r="B29" s="13" t="s">
        <v>34</v>
      </c>
      <c r="C29" s="63">
        <f t="shared" si="0"/>
        <v>1362</v>
      </c>
      <c r="D29" s="64">
        <f t="shared" si="0"/>
        <v>192</v>
      </c>
      <c r="E29" s="64">
        <f t="shared" si="0"/>
        <v>45</v>
      </c>
      <c r="F29" s="64">
        <f t="shared" si="0"/>
        <v>90</v>
      </c>
      <c r="G29" s="64">
        <f t="shared" si="0"/>
        <v>204</v>
      </c>
      <c r="H29" s="65">
        <f t="shared" si="0"/>
        <v>113</v>
      </c>
      <c r="I29" s="66">
        <f t="shared" si="0"/>
        <v>2006</v>
      </c>
      <c r="J29" s="67">
        <f t="shared" si="0"/>
        <v>0</v>
      </c>
      <c r="O29" s="12">
        <v>14</v>
      </c>
      <c r="P29" s="13" t="s">
        <v>34</v>
      </c>
      <c r="Q29" s="121">
        <v>1602</v>
      </c>
      <c r="R29" s="122">
        <v>430</v>
      </c>
    </row>
    <row r="30" spans="1:21" x14ac:dyDescent="0.2">
      <c r="A30" s="14">
        <v>15</v>
      </c>
      <c r="B30" s="15" t="s">
        <v>35</v>
      </c>
      <c r="C30" s="68">
        <f t="shared" si="0"/>
        <v>1178</v>
      </c>
      <c r="D30" s="69">
        <f t="shared" si="0"/>
        <v>171</v>
      </c>
      <c r="E30" s="69">
        <f t="shared" si="0"/>
        <v>44</v>
      </c>
      <c r="F30" s="69">
        <f t="shared" si="0"/>
        <v>25</v>
      </c>
      <c r="G30" s="69">
        <f t="shared" si="0"/>
        <v>0</v>
      </c>
      <c r="H30" s="70">
        <f t="shared" si="0"/>
        <v>146</v>
      </c>
      <c r="I30" s="71">
        <f t="shared" si="0"/>
        <v>1564</v>
      </c>
      <c r="J30" s="72">
        <f t="shared" si="0"/>
        <v>0</v>
      </c>
      <c r="L30" s="1" t="s">
        <v>36</v>
      </c>
      <c r="M30" s="1" t="s">
        <v>37</v>
      </c>
      <c r="O30" s="14">
        <v>15</v>
      </c>
      <c r="P30" s="15" t="s">
        <v>35</v>
      </c>
      <c r="Q30" s="123">
        <v>208</v>
      </c>
      <c r="R30" s="124">
        <v>127</v>
      </c>
    </row>
    <row r="31" spans="1:21" s="16" customFormat="1" x14ac:dyDescent="0.2">
      <c r="A31" s="28"/>
      <c r="B31" s="45" t="s">
        <v>38</v>
      </c>
      <c r="C31" s="38">
        <f t="shared" ref="C31:J31" si="1">SUM(C16:C30)</f>
        <v>16894</v>
      </c>
      <c r="D31" s="29">
        <f t="shared" si="1"/>
        <v>3072</v>
      </c>
      <c r="E31" s="29">
        <f t="shared" si="1"/>
        <v>804</v>
      </c>
      <c r="F31" s="29">
        <f t="shared" si="1"/>
        <v>805</v>
      </c>
      <c r="G31" s="29">
        <f t="shared" si="1"/>
        <v>1395</v>
      </c>
      <c r="H31" s="30">
        <f t="shared" si="1"/>
        <v>1572</v>
      </c>
      <c r="I31" s="50">
        <f t="shared" si="1"/>
        <v>24542</v>
      </c>
      <c r="J31" s="39">
        <f t="shared" si="1"/>
        <v>278</v>
      </c>
      <c r="K31" s="85"/>
      <c r="L31" s="16">
        <f>I31*52</f>
        <v>1276184</v>
      </c>
      <c r="M31" s="16">
        <f>L31/L28</f>
        <v>654.45333333333338</v>
      </c>
      <c r="O31" s="28"/>
      <c r="P31" s="45" t="s">
        <v>38</v>
      </c>
      <c r="Q31" s="73">
        <f>SUM(Q16:Q30)</f>
        <v>17023</v>
      </c>
      <c r="R31" s="88">
        <f>SUM(R16:R30)</f>
        <v>10165</v>
      </c>
    </row>
    <row r="32" spans="1:21" x14ac:dyDescent="0.2">
      <c r="A32" s="33"/>
      <c r="B32" s="46" t="s">
        <v>39</v>
      </c>
      <c r="C32" s="40">
        <v>16934.330000000002</v>
      </c>
      <c r="D32" s="34">
        <v>2817.76</v>
      </c>
      <c r="E32" s="34">
        <v>864.75</v>
      </c>
      <c r="F32" s="34">
        <v>896.69999999999993</v>
      </c>
      <c r="G32" s="34">
        <v>1504.06</v>
      </c>
      <c r="H32" s="35">
        <v>1652.01</v>
      </c>
      <c r="I32" s="51">
        <v>24669.61</v>
      </c>
      <c r="J32" s="48">
        <v>492.5</v>
      </c>
      <c r="K32" s="86"/>
      <c r="L32" s="1">
        <v>1282819.72</v>
      </c>
      <c r="M32" s="1">
        <v>657.85626666666667</v>
      </c>
      <c r="O32" s="33"/>
      <c r="P32" s="46" t="s">
        <v>39</v>
      </c>
      <c r="Q32" s="40">
        <v>10607</v>
      </c>
      <c r="R32" s="35">
        <v>6981</v>
      </c>
    </row>
    <row r="33" spans="1:20" x14ac:dyDescent="0.2">
      <c r="A33" s="33"/>
      <c r="B33" s="46" t="s">
        <v>40</v>
      </c>
      <c r="C33" s="40">
        <v>16254.034000000001</v>
      </c>
      <c r="D33" s="34">
        <v>2590.7800000000002</v>
      </c>
      <c r="E33" s="34">
        <v>829.77</v>
      </c>
      <c r="F33" s="34">
        <v>1148.08</v>
      </c>
      <c r="G33" s="34">
        <v>1642.03</v>
      </c>
      <c r="H33" s="35">
        <v>1586.77</v>
      </c>
      <c r="I33" s="51">
        <v>24051.464</v>
      </c>
      <c r="J33" s="48">
        <v>433.25</v>
      </c>
      <c r="K33" s="86"/>
      <c r="L33" s="1">
        <v>1250676.128</v>
      </c>
      <c r="M33" s="1">
        <v>641.37237333333337</v>
      </c>
      <c r="O33" s="33"/>
      <c r="P33" s="46" t="s">
        <v>40</v>
      </c>
      <c r="Q33" s="40">
        <v>12573</v>
      </c>
      <c r="R33" s="35">
        <v>8162</v>
      </c>
    </row>
    <row r="34" spans="1:20" x14ac:dyDescent="0.2">
      <c r="A34" s="33"/>
      <c r="B34" s="46" t="s">
        <v>41</v>
      </c>
      <c r="C34" s="40">
        <v>14456.32</v>
      </c>
      <c r="D34" s="34">
        <v>2173.13</v>
      </c>
      <c r="E34" s="34">
        <v>811.24</v>
      </c>
      <c r="F34" s="34">
        <v>1225.8</v>
      </c>
      <c r="G34" s="34">
        <v>1256.0999999999999</v>
      </c>
      <c r="H34" s="35">
        <v>1452.75</v>
      </c>
      <c r="I34" s="51">
        <v>21375.339999999997</v>
      </c>
      <c r="J34" s="48">
        <v>557</v>
      </c>
      <c r="K34" s="86"/>
      <c r="L34" s="16">
        <f t="shared" ref="L34:L35" si="2">I34*52</f>
        <v>1111517.6799999997</v>
      </c>
      <c r="M34" s="16">
        <f>L34/L28</f>
        <v>570.00906666666651</v>
      </c>
      <c r="O34" s="33"/>
      <c r="P34" s="46" t="s">
        <v>41</v>
      </c>
      <c r="Q34" s="40">
        <v>14068</v>
      </c>
      <c r="R34" s="35">
        <v>10954</v>
      </c>
    </row>
    <row r="35" spans="1:20" x14ac:dyDescent="0.2">
      <c r="A35" s="33"/>
      <c r="B35" s="46" t="s">
        <v>42</v>
      </c>
      <c r="C35" s="40">
        <v>13361.51</v>
      </c>
      <c r="D35" s="34">
        <v>1811.125</v>
      </c>
      <c r="E35" s="34">
        <v>758.65</v>
      </c>
      <c r="F35" s="34">
        <v>918.5</v>
      </c>
      <c r="G35" s="34">
        <v>971.77</v>
      </c>
      <c r="H35" s="35">
        <v>1570.4</v>
      </c>
      <c r="I35" s="51">
        <v>19391.954999999998</v>
      </c>
      <c r="J35" s="48">
        <v>752</v>
      </c>
      <c r="L35" s="16">
        <f t="shared" si="2"/>
        <v>1008381.6599999999</v>
      </c>
      <c r="M35" s="16">
        <f>L35/L28</f>
        <v>517.11879999999996</v>
      </c>
      <c r="O35" s="33"/>
      <c r="P35" s="46" t="s">
        <v>42</v>
      </c>
      <c r="Q35" s="40">
        <v>12795</v>
      </c>
      <c r="R35" s="35">
        <v>9167</v>
      </c>
    </row>
    <row r="36" spans="1:20" x14ac:dyDescent="0.2">
      <c r="A36" s="33"/>
      <c r="B36" s="46" t="s">
        <v>43</v>
      </c>
      <c r="C36" s="40">
        <v>11555.7</v>
      </c>
      <c r="D36" s="34">
        <v>1374.37</v>
      </c>
      <c r="E36" s="34">
        <v>741.37</v>
      </c>
      <c r="F36" s="34">
        <v>921.55</v>
      </c>
      <c r="G36" s="34">
        <v>923.96</v>
      </c>
      <c r="H36" s="35">
        <v>1600.15</v>
      </c>
      <c r="I36" s="51">
        <v>17117.100000000002</v>
      </c>
      <c r="J36" s="48">
        <v>875.76</v>
      </c>
      <c r="O36" s="33"/>
      <c r="P36" s="46" t="s">
        <v>43</v>
      </c>
      <c r="Q36" s="40">
        <v>9153</v>
      </c>
      <c r="R36" s="35">
        <v>5586</v>
      </c>
    </row>
    <row r="37" spans="1:20" x14ac:dyDescent="0.2">
      <c r="A37" s="33"/>
      <c r="B37" s="46" t="s">
        <v>44</v>
      </c>
      <c r="C37" s="40">
        <v>10319</v>
      </c>
      <c r="D37" s="34">
        <v>1069.9749999999999</v>
      </c>
      <c r="E37" s="34">
        <v>727</v>
      </c>
      <c r="F37" s="34">
        <v>724.19</v>
      </c>
      <c r="G37" s="34">
        <v>577.75</v>
      </c>
      <c r="H37" s="35">
        <v>1582.3</v>
      </c>
      <c r="I37" s="51">
        <v>15000.215</v>
      </c>
      <c r="J37" s="48">
        <v>823.25</v>
      </c>
      <c r="O37" s="33"/>
      <c r="P37" s="46" t="s">
        <v>44</v>
      </c>
      <c r="Q37" s="40">
        <v>7269</v>
      </c>
      <c r="R37" s="35">
        <v>4045</v>
      </c>
    </row>
    <row r="38" spans="1:20" x14ac:dyDescent="0.2">
      <c r="A38" s="33"/>
      <c r="B38" s="46" t="s">
        <v>45</v>
      </c>
      <c r="C38" s="40">
        <v>9992.5600000000013</v>
      </c>
      <c r="D38" s="34">
        <v>1105.8</v>
      </c>
      <c r="E38" s="34">
        <v>726.15</v>
      </c>
      <c r="F38" s="34">
        <v>566.71</v>
      </c>
      <c r="G38" s="34">
        <v>480.49</v>
      </c>
      <c r="H38" s="35">
        <v>1687.83</v>
      </c>
      <c r="I38" s="51">
        <v>14559.539999999999</v>
      </c>
      <c r="J38" s="48">
        <v>740.74</v>
      </c>
      <c r="O38" s="33"/>
      <c r="P38" s="46" t="s">
        <v>45</v>
      </c>
      <c r="Q38" s="40">
        <v>8395</v>
      </c>
      <c r="R38" s="35">
        <v>4446</v>
      </c>
    </row>
    <row r="39" spans="1:20" x14ac:dyDescent="0.2">
      <c r="A39" s="44"/>
      <c r="B39" s="47" t="s">
        <v>46</v>
      </c>
      <c r="C39" s="41">
        <v>8970.380000000001</v>
      </c>
      <c r="D39" s="42">
        <v>1072.25</v>
      </c>
      <c r="E39" s="42">
        <v>714.85</v>
      </c>
      <c r="F39" s="42">
        <v>587.79</v>
      </c>
      <c r="G39" s="42">
        <v>483.89</v>
      </c>
      <c r="H39" s="43">
        <v>1748.38</v>
      </c>
      <c r="I39" s="52">
        <v>13577.54</v>
      </c>
      <c r="J39" s="49">
        <v>867.15</v>
      </c>
      <c r="O39" s="44"/>
      <c r="P39" s="47" t="s">
        <v>46</v>
      </c>
      <c r="Q39" s="41">
        <v>10091</v>
      </c>
      <c r="R39" s="43">
        <v>5919</v>
      </c>
    </row>
    <row r="40" spans="1:20" s="16" customFormat="1" x14ac:dyDescent="0.2">
      <c r="A40" s="1" t="s">
        <v>47</v>
      </c>
      <c r="B40" s="37"/>
      <c r="C40" s="1"/>
      <c r="D40" s="1"/>
      <c r="E40" s="1"/>
      <c r="F40" s="1"/>
      <c r="G40" s="1"/>
      <c r="H40" s="1"/>
      <c r="I40" s="1"/>
      <c r="J40" s="1"/>
      <c r="N40" s="36"/>
      <c r="O40" s="57" t="s">
        <v>48</v>
      </c>
      <c r="P40" s="1"/>
      <c r="Q40" s="1"/>
    </row>
    <row r="41" spans="1:20" s="16" customFormat="1" x14ac:dyDescent="0.2">
      <c r="A41" s="1" t="s">
        <v>49</v>
      </c>
      <c r="B41" s="37"/>
      <c r="C41" s="1"/>
      <c r="D41" s="1"/>
      <c r="E41" s="1"/>
      <c r="F41" s="1"/>
      <c r="G41" s="1"/>
      <c r="H41" s="1"/>
      <c r="I41" s="1"/>
      <c r="J41" s="1"/>
      <c r="N41" s="36"/>
      <c r="O41" s="37"/>
      <c r="P41" s="1"/>
      <c r="Q41" s="1"/>
    </row>
    <row r="42" spans="1:20" s="5" customFormat="1" ht="26.25" customHeight="1" x14ac:dyDescent="0.2">
      <c r="A42" s="23" t="s">
        <v>50</v>
      </c>
      <c r="N42" s="1"/>
      <c r="O42" s="1"/>
      <c r="P42" s="1"/>
      <c r="Q42" s="1"/>
      <c r="R42" s="1"/>
      <c r="S42" s="1"/>
      <c r="T42" s="1"/>
    </row>
    <row r="43" spans="1:20" s="5" customFormat="1" ht="78.75" customHeight="1" x14ac:dyDescent="0.2">
      <c r="A43" s="6" t="s">
        <v>6</v>
      </c>
      <c r="B43" s="7" t="s">
        <v>7</v>
      </c>
      <c r="C43" s="8" t="s">
        <v>8</v>
      </c>
      <c r="D43" s="8" t="s">
        <v>9</v>
      </c>
      <c r="E43" s="8" t="s">
        <v>10</v>
      </c>
      <c r="F43" s="8" t="s">
        <v>11</v>
      </c>
      <c r="G43" s="8" t="s">
        <v>12</v>
      </c>
      <c r="H43" s="9" t="s">
        <v>13</v>
      </c>
      <c r="I43" s="24" t="s">
        <v>14</v>
      </c>
      <c r="J43" s="9" t="s">
        <v>15</v>
      </c>
      <c r="N43" s="1"/>
      <c r="O43" s="1"/>
      <c r="P43" s="1"/>
      <c r="Q43" s="1"/>
      <c r="R43" s="1"/>
      <c r="S43" s="1"/>
      <c r="T43" s="1"/>
    </row>
    <row r="44" spans="1:20" ht="12.95" customHeight="1" x14ac:dyDescent="0.2">
      <c r="A44" s="10">
        <v>1</v>
      </c>
      <c r="B44" s="11" t="s">
        <v>18</v>
      </c>
      <c r="C44" s="111">
        <v>739</v>
      </c>
      <c r="D44" s="112">
        <v>375</v>
      </c>
      <c r="E44" s="112">
        <v>50</v>
      </c>
      <c r="F44" s="112">
        <v>41</v>
      </c>
      <c r="G44" s="112">
        <v>75</v>
      </c>
      <c r="H44" s="113">
        <v>218</v>
      </c>
      <c r="I44" s="91">
        <f t="shared" ref="I44:I58" si="3">SUM(C44:H44)</f>
        <v>1498</v>
      </c>
      <c r="J44" s="92">
        <v>0</v>
      </c>
    </row>
    <row r="45" spans="1:20" ht="12.95" customHeight="1" x14ac:dyDescent="0.2">
      <c r="A45" s="12">
        <v>2</v>
      </c>
      <c r="B45" s="13" t="s">
        <v>19</v>
      </c>
      <c r="C45" s="114">
        <v>750</v>
      </c>
      <c r="D45" s="34">
        <v>383</v>
      </c>
      <c r="E45" s="34">
        <v>45</v>
      </c>
      <c r="F45" s="34">
        <v>54</v>
      </c>
      <c r="G45" s="34">
        <v>19</v>
      </c>
      <c r="H45" s="115">
        <v>131</v>
      </c>
      <c r="I45" s="31">
        <f t="shared" si="3"/>
        <v>1382</v>
      </c>
      <c r="J45" s="76">
        <v>0</v>
      </c>
    </row>
    <row r="46" spans="1:20" x14ac:dyDescent="0.2">
      <c r="A46" s="12">
        <v>3</v>
      </c>
      <c r="B46" s="13" t="s">
        <v>20</v>
      </c>
      <c r="C46" s="114">
        <v>533</v>
      </c>
      <c r="D46" s="34">
        <v>143</v>
      </c>
      <c r="E46" s="34">
        <v>57</v>
      </c>
      <c r="F46" s="34">
        <v>33</v>
      </c>
      <c r="G46" s="34">
        <v>75</v>
      </c>
      <c r="H46" s="115">
        <v>56</v>
      </c>
      <c r="I46" s="31">
        <f t="shared" si="3"/>
        <v>897</v>
      </c>
      <c r="J46" s="76">
        <v>0</v>
      </c>
    </row>
    <row r="47" spans="1:20" x14ac:dyDescent="0.2">
      <c r="A47" s="12">
        <v>4</v>
      </c>
      <c r="B47" s="13" t="s">
        <v>21</v>
      </c>
      <c r="C47" s="114">
        <v>403</v>
      </c>
      <c r="D47" s="34">
        <v>188</v>
      </c>
      <c r="E47" s="34">
        <v>31</v>
      </c>
      <c r="F47" s="34">
        <v>43</v>
      </c>
      <c r="G47" s="34">
        <v>38</v>
      </c>
      <c r="H47" s="115">
        <v>60</v>
      </c>
      <c r="I47" s="31">
        <f t="shared" si="3"/>
        <v>763</v>
      </c>
      <c r="J47" s="76">
        <v>0</v>
      </c>
    </row>
    <row r="48" spans="1:20" x14ac:dyDescent="0.2">
      <c r="A48" s="12">
        <v>5</v>
      </c>
      <c r="B48" s="13" t="s">
        <v>22</v>
      </c>
      <c r="C48" s="114">
        <v>443</v>
      </c>
      <c r="D48" s="34">
        <v>227</v>
      </c>
      <c r="E48" s="34">
        <v>41</v>
      </c>
      <c r="F48" s="34">
        <v>7</v>
      </c>
      <c r="G48" s="34">
        <v>47</v>
      </c>
      <c r="H48" s="115">
        <v>79</v>
      </c>
      <c r="I48" s="31">
        <f t="shared" si="3"/>
        <v>844</v>
      </c>
      <c r="J48" s="76">
        <v>0</v>
      </c>
    </row>
    <row r="49" spans="1:16" x14ac:dyDescent="0.2">
      <c r="A49" s="12">
        <v>6</v>
      </c>
      <c r="B49" s="13" t="s">
        <v>23</v>
      </c>
      <c r="C49" s="114">
        <v>327</v>
      </c>
      <c r="D49" s="34">
        <v>90</v>
      </c>
      <c r="E49" s="34">
        <v>30</v>
      </c>
      <c r="F49" s="34">
        <v>50</v>
      </c>
      <c r="G49" s="34">
        <v>0</v>
      </c>
      <c r="H49" s="115">
        <v>75</v>
      </c>
      <c r="I49" s="31">
        <f t="shared" si="3"/>
        <v>572</v>
      </c>
      <c r="J49" s="76">
        <v>0</v>
      </c>
    </row>
    <row r="50" spans="1:16" x14ac:dyDescent="0.2">
      <c r="A50" s="12">
        <v>7</v>
      </c>
      <c r="B50" s="13" t="s">
        <v>24</v>
      </c>
      <c r="C50" s="114">
        <v>401</v>
      </c>
      <c r="D50" s="34">
        <v>164</v>
      </c>
      <c r="E50" s="34">
        <v>55</v>
      </c>
      <c r="F50" s="34">
        <v>18</v>
      </c>
      <c r="G50" s="34">
        <v>0</v>
      </c>
      <c r="H50" s="115">
        <v>130</v>
      </c>
      <c r="I50" s="31">
        <f t="shared" si="3"/>
        <v>768</v>
      </c>
      <c r="J50" s="76">
        <v>0</v>
      </c>
    </row>
    <row r="51" spans="1:16" x14ac:dyDescent="0.2">
      <c r="A51" s="12">
        <v>8</v>
      </c>
      <c r="B51" s="13" t="s">
        <v>25</v>
      </c>
      <c r="C51" s="114">
        <v>383</v>
      </c>
      <c r="D51" s="34">
        <v>135</v>
      </c>
      <c r="E51" s="34">
        <v>45</v>
      </c>
      <c r="F51" s="34">
        <v>8</v>
      </c>
      <c r="G51" s="34">
        <v>30</v>
      </c>
      <c r="H51" s="115">
        <v>90</v>
      </c>
      <c r="I51" s="31">
        <f t="shared" si="3"/>
        <v>691</v>
      </c>
      <c r="J51" s="76">
        <v>0</v>
      </c>
    </row>
    <row r="52" spans="1:16" x14ac:dyDescent="0.2">
      <c r="A52" s="12">
        <v>9</v>
      </c>
      <c r="B52" s="13" t="s">
        <v>26</v>
      </c>
      <c r="C52" s="114">
        <v>439</v>
      </c>
      <c r="D52" s="34">
        <v>173</v>
      </c>
      <c r="E52" s="34">
        <v>25</v>
      </c>
      <c r="F52" s="34">
        <v>6</v>
      </c>
      <c r="G52" s="34">
        <v>30</v>
      </c>
      <c r="H52" s="115">
        <v>128</v>
      </c>
      <c r="I52" s="31">
        <f t="shared" si="3"/>
        <v>801</v>
      </c>
      <c r="J52" s="76">
        <v>0</v>
      </c>
      <c r="P52" s="1" t="s">
        <v>3</v>
      </c>
    </row>
    <row r="53" spans="1:16" x14ac:dyDescent="0.2">
      <c r="A53" s="12">
        <v>10</v>
      </c>
      <c r="B53" s="13" t="s">
        <v>27</v>
      </c>
      <c r="C53" s="114">
        <v>394</v>
      </c>
      <c r="D53" s="34">
        <v>173</v>
      </c>
      <c r="E53" s="34">
        <v>24</v>
      </c>
      <c r="F53" s="34">
        <v>0</v>
      </c>
      <c r="G53" s="34">
        <v>41</v>
      </c>
      <c r="H53" s="115">
        <v>68</v>
      </c>
      <c r="I53" s="31">
        <f t="shared" si="3"/>
        <v>700</v>
      </c>
      <c r="J53" s="76">
        <v>0</v>
      </c>
    </row>
    <row r="54" spans="1:16" x14ac:dyDescent="0.2">
      <c r="A54" s="12">
        <v>11</v>
      </c>
      <c r="B54" s="13" t="s">
        <v>28</v>
      </c>
      <c r="C54" s="114">
        <v>321</v>
      </c>
      <c r="D54" s="34">
        <v>150</v>
      </c>
      <c r="E54" s="34">
        <v>0</v>
      </c>
      <c r="F54" s="34">
        <v>0</v>
      </c>
      <c r="G54" s="34">
        <v>124</v>
      </c>
      <c r="H54" s="115">
        <v>0</v>
      </c>
      <c r="I54" s="31">
        <f t="shared" si="3"/>
        <v>595</v>
      </c>
      <c r="J54" s="76">
        <v>0</v>
      </c>
    </row>
    <row r="55" spans="1:16" x14ac:dyDescent="0.2">
      <c r="A55" s="12">
        <v>12</v>
      </c>
      <c r="B55" s="13" t="s">
        <v>30</v>
      </c>
      <c r="C55" s="114">
        <v>431</v>
      </c>
      <c r="D55" s="34">
        <v>221</v>
      </c>
      <c r="E55" s="34">
        <v>60</v>
      </c>
      <c r="F55" s="34">
        <v>50</v>
      </c>
      <c r="G55" s="34">
        <v>64</v>
      </c>
      <c r="H55" s="115">
        <v>83</v>
      </c>
      <c r="I55" s="31">
        <f t="shared" si="3"/>
        <v>909</v>
      </c>
      <c r="J55" s="76">
        <v>0</v>
      </c>
    </row>
    <row r="56" spans="1:16" x14ac:dyDescent="0.2">
      <c r="A56" s="12">
        <v>13</v>
      </c>
      <c r="B56" s="13" t="s">
        <v>33</v>
      </c>
      <c r="C56" s="114">
        <v>499</v>
      </c>
      <c r="D56" s="34">
        <v>169</v>
      </c>
      <c r="E56" s="34">
        <v>49</v>
      </c>
      <c r="F56" s="34">
        <v>20</v>
      </c>
      <c r="G56" s="34">
        <v>0</v>
      </c>
      <c r="H56" s="115">
        <v>71</v>
      </c>
      <c r="I56" s="31">
        <f t="shared" si="3"/>
        <v>808</v>
      </c>
      <c r="J56" s="76">
        <v>0</v>
      </c>
    </row>
    <row r="57" spans="1:16" x14ac:dyDescent="0.2">
      <c r="A57" s="12">
        <v>14</v>
      </c>
      <c r="B57" s="13" t="s">
        <v>34</v>
      </c>
      <c r="C57" s="114">
        <v>424</v>
      </c>
      <c r="D57" s="34">
        <v>188</v>
      </c>
      <c r="E57" s="34">
        <v>40</v>
      </c>
      <c r="F57" s="34">
        <v>83</v>
      </c>
      <c r="G57" s="34">
        <v>38</v>
      </c>
      <c r="H57" s="115">
        <v>113</v>
      </c>
      <c r="I57" s="31">
        <f t="shared" si="3"/>
        <v>886</v>
      </c>
      <c r="J57" s="76">
        <v>0</v>
      </c>
    </row>
    <row r="58" spans="1:16" x14ac:dyDescent="0.2">
      <c r="A58" s="14">
        <v>15</v>
      </c>
      <c r="B58" s="15" t="s">
        <v>35</v>
      </c>
      <c r="C58" s="116">
        <v>409</v>
      </c>
      <c r="D58" s="117">
        <v>169</v>
      </c>
      <c r="E58" s="117">
        <v>30</v>
      </c>
      <c r="F58" s="117">
        <v>4</v>
      </c>
      <c r="G58" s="117">
        <v>0</v>
      </c>
      <c r="H58" s="118">
        <v>143</v>
      </c>
      <c r="I58" s="77">
        <f t="shared" si="3"/>
        <v>755</v>
      </c>
      <c r="J58" s="78">
        <v>0</v>
      </c>
      <c r="L58" s="1" t="s">
        <v>51</v>
      </c>
      <c r="M58" s="1" t="s">
        <v>37</v>
      </c>
    </row>
    <row r="59" spans="1:16" s="16" customFormat="1" x14ac:dyDescent="0.2">
      <c r="A59" s="28"/>
      <c r="B59" s="45" t="s">
        <v>38</v>
      </c>
      <c r="C59" s="73">
        <f t="shared" ref="C59:J59" si="4">SUM(C44:C58)</f>
        <v>6896</v>
      </c>
      <c r="D59" s="87">
        <f t="shared" si="4"/>
        <v>2948</v>
      </c>
      <c r="E59" s="87">
        <f t="shared" si="4"/>
        <v>582</v>
      </c>
      <c r="F59" s="87">
        <f t="shared" si="4"/>
        <v>417</v>
      </c>
      <c r="G59" s="87">
        <f t="shared" si="4"/>
        <v>581</v>
      </c>
      <c r="H59" s="88">
        <f t="shared" si="4"/>
        <v>1445</v>
      </c>
      <c r="I59" s="50">
        <f t="shared" si="4"/>
        <v>12869</v>
      </c>
      <c r="J59" s="81">
        <f t="shared" si="4"/>
        <v>0</v>
      </c>
      <c r="K59" s="85"/>
      <c r="L59" s="16">
        <f>I59*52</f>
        <v>669188</v>
      </c>
      <c r="M59" s="16">
        <f>L59/1950</f>
        <v>343.17333333333335</v>
      </c>
    </row>
    <row r="60" spans="1:16" x14ac:dyDescent="0.2">
      <c r="A60" s="33"/>
      <c r="B60" s="46" t="s">
        <v>39</v>
      </c>
      <c r="C60" s="40">
        <v>7213.35</v>
      </c>
      <c r="D60" s="34">
        <v>2742.88</v>
      </c>
      <c r="E60" s="34">
        <v>597.25</v>
      </c>
      <c r="F60" s="34">
        <v>674.09999999999991</v>
      </c>
      <c r="G60" s="34">
        <v>578.25</v>
      </c>
      <c r="H60" s="35">
        <v>1541.05</v>
      </c>
      <c r="I60" s="51">
        <v>13346.88</v>
      </c>
      <c r="J60" s="48">
        <v>255</v>
      </c>
      <c r="K60" s="86"/>
      <c r="L60" s="1">
        <v>694037.76</v>
      </c>
      <c r="M60" s="1">
        <v>355.91680000000002</v>
      </c>
    </row>
    <row r="61" spans="1:16" x14ac:dyDescent="0.2">
      <c r="A61" s="33"/>
      <c r="B61" s="46" t="s">
        <v>40</v>
      </c>
      <c r="C61" s="40">
        <v>7087.7699999999995</v>
      </c>
      <c r="D61" s="34">
        <v>2532.15</v>
      </c>
      <c r="E61" s="34">
        <v>620.25</v>
      </c>
      <c r="F61" s="34">
        <v>676.98</v>
      </c>
      <c r="G61" s="34">
        <v>569.63</v>
      </c>
      <c r="H61" s="35">
        <v>1487.3</v>
      </c>
      <c r="I61" s="51">
        <v>12974.08</v>
      </c>
      <c r="J61" s="48">
        <v>255</v>
      </c>
      <c r="K61" s="86"/>
      <c r="L61" s="1">
        <v>674652.16000000003</v>
      </c>
      <c r="M61" s="1">
        <v>345.9754666666667</v>
      </c>
    </row>
    <row r="62" spans="1:16" x14ac:dyDescent="0.2">
      <c r="A62" s="33"/>
      <c r="B62" s="46" t="s">
        <v>41</v>
      </c>
      <c r="C62" s="40">
        <v>6494.61</v>
      </c>
      <c r="D62" s="34">
        <v>2137.38</v>
      </c>
      <c r="E62" s="34">
        <v>628.5</v>
      </c>
      <c r="F62" s="34">
        <v>675.3</v>
      </c>
      <c r="G62" s="34">
        <v>403.75</v>
      </c>
      <c r="H62" s="35">
        <v>1356.25</v>
      </c>
      <c r="I62" s="51">
        <v>11695.789999999999</v>
      </c>
      <c r="J62" s="48">
        <v>285</v>
      </c>
      <c r="K62" s="86"/>
      <c r="L62" s="86"/>
    </row>
    <row r="63" spans="1:16" x14ac:dyDescent="0.2">
      <c r="A63" s="33"/>
      <c r="B63" s="46" t="s">
        <v>42</v>
      </c>
      <c r="C63" s="40">
        <v>6268</v>
      </c>
      <c r="D63" s="34">
        <v>1779.625</v>
      </c>
      <c r="E63" s="34">
        <v>616.65</v>
      </c>
      <c r="F63" s="34">
        <v>541.79999999999995</v>
      </c>
      <c r="G63" s="34">
        <v>353.75</v>
      </c>
      <c r="H63" s="35">
        <v>1496</v>
      </c>
      <c r="I63" s="51">
        <v>11055.824999999999</v>
      </c>
      <c r="J63" s="48">
        <v>285</v>
      </c>
    </row>
    <row r="64" spans="1:16" x14ac:dyDescent="0.2">
      <c r="A64" s="33"/>
      <c r="B64" s="46" t="s">
        <v>43</v>
      </c>
      <c r="C64" s="40">
        <v>5518.62</v>
      </c>
      <c r="D64" s="34">
        <v>1363.12</v>
      </c>
      <c r="E64" s="34">
        <v>574.35</v>
      </c>
      <c r="F64" s="34">
        <v>536.75</v>
      </c>
      <c r="G64" s="34">
        <v>301.25</v>
      </c>
      <c r="H64" s="35">
        <v>1488.75</v>
      </c>
      <c r="I64" s="51">
        <v>9782.84</v>
      </c>
      <c r="J64" s="48">
        <v>318.75</v>
      </c>
    </row>
    <row r="65" spans="1:15" x14ac:dyDescent="0.2">
      <c r="A65" s="33"/>
      <c r="B65" s="46" t="s">
        <v>44</v>
      </c>
      <c r="C65" s="40">
        <v>4934.25</v>
      </c>
      <c r="D65" s="34">
        <v>1064.7249999999999</v>
      </c>
      <c r="E65" s="34">
        <v>561.5</v>
      </c>
      <c r="F65" s="34">
        <v>389.95</v>
      </c>
      <c r="G65" s="34">
        <v>257.5</v>
      </c>
      <c r="H65" s="35">
        <v>1469.4</v>
      </c>
      <c r="I65" s="51">
        <v>8677.3250000000007</v>
      </c>
      <c r="J65" s="48">
        <v>203.75</v>
      </c>
    </row>
    <row r="66" spans="1:15" x14ac:dyDescent="0.2">
      <c r="A66" s="33"/>
      <c r="B66" s="46" t="s">
        <v>45</v>
      </c>
      <c r="C66" s="40">
        <v>5009.83</v>
      </c>
      <c r="D66" s="34">
        <v>1100.55</v>
      </c>
      <c r="E66" s="34">
        <v>542.12</v>
      </c>
      <c r="F66" s="34">
        <v>310.89999999999998</v>
      </c>
      <c r="G66" s="34">
        <v>207.12</v>
      </c>
      <c r="H66" s="35">
        <v>1578.33</v>
      </c>
      <c r="I66" s="51">
        <v>8748.85</v>
      </c>
      <c r="J66" s="48">
        <v>208.12</v>
      </c>
    </row>
    <row r="67" spans="1:15" ht="12.75" thickBot="1" x14ac:dyDescent="0.25">
      <c r="A67" s="44"/>
      <c r="B67" s="47" t="s">
        <v>46</v>
      </c>
      <c r="C67" s="41">
        <v>4331.83</v>
      </c>
      <c r="D67" s="42">
        <v>1059.25</v>
      </c>
      <c r="E67" s="42">
        <v>539.95000000000005</v>
      </c>
      <c r="F67" s="42">
        <v>341.63</v>
      </c>
      <c r="G67" s="42">
        <v>214.97</v>
      </c>
      <c r="H67" s="43">
        <v>1610.88</v>
      </c>
      <c r="I67" s="52">
        <v>8098.5099999999993</v>
      </c>
      <c r="J67" s="49">
        <v>283.05</v>
      </c>
    </row>
    <row r="68" spans="1:15" x14ac:dyDescent="0.2">
      <c r="A68" s="1" t="s">
        <v>47</v>
      </c>
    </row>
    <row r="69" spans="1:15" x14ac:dyDescent="0.2">
      <c r="A69" s="1" t="s">
        <v>49</v>
      </c>
    </row>
    <row r="70" spans="1:15" x14ac:dyDescent="0.2">
      <c r="O70" s="1" t="s">
        <v>3</v>
      </c>
    </row>
    <row r="71" spans="1:15" x14ac:dyDescent="0.2">
      <c r="A71" s="23" t="s">
        <v>52</v>
      </c>
      <c r="B71" s="5"/>
      <c r="C71" s="5"/>
      <c r="D71" s="5"/>
      <c r="E71" s="5"/>
      <c r="F71" s="5"/>
      <c r="G71" s="5"/>
      <c r="H71" s="5"/>
      <c r="I71" s="5"/>
      <c r="J71" s="5"/>
    </row>
    <row r="72" spans="1:15" ht="60" x14ac:dyDescent="0.2">
      <c r="A72" s="6" t="s">
        <v>6</v>
      </c>
      <c r="B72" s="7" t="s">
        <v>7</v>
      </c>
      <c r="C72" s="8" t="s">
        <v>8</v>
      </c>
      <c r="D72" s="8" t="s">
        <v>9</v>
      </c>
      <c r="E72" s="8" t="s">
        <v>10</v>
      </c>
      <c r="F72" s="8" t="s">
        <v>11</v>
      </c>
      <c r="G72" s="8" t="s">
        <v>12</v>
      </c>
      <c r="H72" s="9" t="s">
        <v>13</v>
      </c>
      <c r="I72" s="24" t="s">
        <v>14</v>
      </c>
      <c r="J72" s="9" t="s">
        <v>15</v>
      </c>
    </row>
    <row r="73" spans="1:15" x14ac:dyDescent="0.2">
      <c r="A73" s="10">
        <v>1</v>
      </c>
      <c r="B73" s="11" t="s">
        <v>18</v>
      </c>
      <c r="C73" s="111">
        <v>334</v>
      </c>
      <c r="D73" s="112">
        <v>0</v>
      </c>
      <c r="E73" s="112">
        <v>12</v>
      </c>
      <c r="F73" s="112">
        <v>12</v>
      </c>
      <c r="G73" s="112">
        <v>23</v>
      </c>
      <c r="H73" s="113">
        <v>28</v>
      </c>
      <c r="I73" s="91">
        <f t="shared" ref="I73:I87" si="5">SUM(C73:H73)</f>
        <v>409</v>
      </c>
      <c r="J73" s="91">
        <v>1</v>
      </c>
    </row>
    <row r="74" spans="1:15" x14ac:dyDescent="0.2">
      <c r="A74" s="12">
        <v>2</v>
      </c>
      <c r="B74" s="13" t="s">
        <v>19</v>
      </c>
      <c r="C74" s="114">
        <v>375</v>
      </c>
      <c r="D74" s="34">
        <v>0</v>
      </c>
      <c r="E74" s="34">
        <v>0</v>
      </c>
      <c r="F74" s="34">
        <v>18</v>
      </c>
      <c r="G74" s="34">
        <v>0</v>
      </c>
      <c r="H74" s="115">
        <v>0</v>
      </c>
      <c r="I74" s="31">
        <f t="shared" si="5"/>
        <v>393</v>
      </c>
      <c r="J74" s="31">
        <v>0</v>
      </c>
    </row>
    <row r="75" spans="1:15" x14ac:dyDescent="0.2">
      <c r="A75" s="12">
        <v>3</v>
      </c>
      <c r="B75" s="13" t="s">
        <v>20</v>
      </c>
      <c r="C75" s="114">
        <v>239</v>
      </c>
      <c r="D75" s="34">
        <v>0</v>
      </c>
      <c r="E75" s="34">
        <v>13</v>
      </c>
      <c r="F75" s="34">
        <v>0</v>
      </c>
      <c r="G75" s="34">
        <v>0</v>
      </c>
      <c r="H75" s="115">
        <v>0</v>
      </c>
      <c r="I75" s="31">
        <f t="shared" si="5"/>
        <v>252</v>
      </c>
      <c r="J75" s="31">
        <v>0</v>
      </c>
    </row>
    <row r="76" spans="1:15" x14ac:dyDescent="0.2">
      <c r="A76" s="12">
        <v>4</v>
      </c>
      <c r="B76" s="13" t="s">
        <v>21</v>
      </c>
      <c r="C76" s="114">
        <v>296</v>
      </c>
      <c r="D76" s="34">
        <v>0</v>
      </c>
      <c r="E76" s="34">
        <v>4</v>
      </c>
      <c r="F76" s="34">
        <v>14</v>
      </c>
      <c r="G76" s="34">
        <v>11</v>
      </c>
      <c r="H76" s="115">
        <v>15</v>
      </c>
      <c r="I76" s="31">
        <f t="shared" si="5"/>
        <v>340</v>
      </c>
      <c r="J76" s="31">
        <v>0</v>
      </c>
    </row>
    <row r="77" spans="1:15" x14ac:dyDescent="0.2">
      <c r="A77" s="12">
        <v>5</v>
      </c>
      <c r="B77" s="13" t="s">
        <v>22</v>
      </c>
      <c r="C77" s="114">
        <v>203</v>
      </c>
      <c r="D77" s="34">
        <v>0</v>
      </c>
      <c r="E77" s="34">
        <v>10</v>
      </c>
      <c r="F77" s="34">
        <v>20</v>
      </c>
      <c r="G77" s="34">
        <v>47</v>
      </c>
      <c r="H77" s="115">
        <v>0</v>
      </c>
      <c r="I77" s="31">
        <f t="shared" si="5"/>
        <v>280</v>
      </c>
      <c r="J77" s="31">
        <v>0</v>
      </c>
    </row>
    <row r="78" spans="1:15" x14ac:dyDescent="0.2">
      <c r="A78" s="12">
        <v>6</v>
      </c>
      <c r="B78" s="13" t="s">
        <v>23</v>
      </c>
      <c r="C78" s="114">
        <v>382</v>
      </c>
      <c r="D78" s="34">
        <v>0</v>
      </c>
      <c r="E78" s="34">
        <v>0</v>
      </c>
      <c r="F78" s="34">
        <v>36</v>
      </c>
      <c r="G78" s="34">
        <v>0</v>
      </c>
      <c r="H78" s="115">
        <v>0</v>
      </c>
      <c r="I78" s="31">
        <f t="shared" si="5"/>
        <v>418</v>
      </c>
      <c r="J78" s="31">
        <v>0</v>
      </c>
    </row>
    <row r="79" spans="1:15" x14ac:dyDescent="0.2">
      <c r="A79" s="12">
        <v>7</v>
      </c>
      <c r="B79" s="13" t="s">
        <v>24</v>
      </c>
      <c r="C79" s="114">
        <v>502</v>
      </c>
      <c r="D79" s="34">
        <v>0</v>
      </c>
      <c r="E79" s="34">
        <v>8</v>
      </c>
      <c r="F79" s="34">
        <v>18</v>
      </c>
      <c r="G79" s="34">
        <v>0</v>
      </c>
      <c r="H79" s="115">
        <v>0</v>
      </c>
      <c r="I79" s="31">
        <f t="shared" si="5"/>
        <v>528</v>
      </c>
      <c r="J79" s="31">
        <v>112</v>
      </c>
    </row>
    <row r="80" spans="1:15" x14ac:dyDescent="0.2">
      <c r="A80" s="12">
        <v>8</v>
      </c>
      <c r="B80" s="13" t="s">
        <v>25</v>
      </c>
      <c r="C80" s="114">
        <v>515</v>
      </c>
      <c r="D80" s="34">
        <v>0</v>
      </c>
      <c r="E80" s="34">
        <v>19</v>
      </c>
      <c r="F80" s="34">
        <v>62</v>
      </c>
      <c r="G80" s="34">
        <v>0</v>
      </c>
      <c r="H80" s="115">
        <v>0</v>
      </c>
      <c r="I80" s="31">
        <f t="shared" si="5"/>
        <v>596</v>
      </c>
      <c r="J80" s="31">
        <v>15</v>
      </c>
    </row>
    <row r="81" spans="1:13" x14ac:dyDescent="0.2">
      <c r="A81" s="12">
        <v>9</v>
      </c>
      <c r="B81" s="13" t="s">
        <v>26</v>
      </c>
      <c r="C81" s="114">
        <v>353</v>
      </c>
      <c r="D81" s="34">
        <v>0</v>
      </c>
      <c r="E81" s="34">
        <v>20</v>
      </c>
      <c r="F81" s="34">
        <v>6</v>
      </c>
      <c r="G81" s="34">
        <v>38</v>
      </c>
      <c r="H81" s="115">
        <v>4</v>
      </c>
      <c r="I81" s="31">
        <f t="shared" si="5"/>
        <v>421</v>
      </c>
      <c r="J81" s="31">
        <v>94</v>
      </c>
    </row>
    <row r="82" spans="1:13" x14ac:dyDescent="0.2">
      <c r="A82" s="12">
        <v>10</v>
      </c>
      <c r="B82" s="13" t="s">
        <v>27</v>
      </c>
      <c r="C82" s="114">
        <v>308</v>
      </c>
      <c r="D82" s="34">
        <v>0</v>
      </c>
      <c r="E82" s="34">
        <v>7</v>
      </c>
      <c r="F82" s="34">
        <v>0</v>
      </c>
      <c r="G82" s="34">
        <v>23</v>
      </c>
      <c r="H82" s="115">
        <v>0</v>
      </c>
      <c r="I82" s="31">
        <f t="shared" si="5"/>
        <v>338</v>
      </c>
      <c r="J82" s="31">
        <v>0</v>
      </c>
    </row>
    <row r="83" spans="1:13" x14ac:dyDescent="0.2">
      <c r="A83" s="12">
        <v>11</v>
      </c>
      <c r="B83" s="13" t="s">
        <v>28</v>
      </c>
      <c r="C83" s="114">
        <v>330</v>
      </c>
      <c r="D83" s="34">
        <v>0</v>
      </c>
      <c r="E83" s="34">
        <v>0</v>
      </c>
      <c r="F83" s="34">
        <v>0</v>
      </c>
      <c r="G83" s="34">
        <v>0</v>
      </c>
      <c r="H83" s="115">
        <v>0</v>
      </c>
      <c r="I83" s="31">
        <f t="shared" si="5"/>
        <v>330</v>
      </c>
      <c r="J83" s="31">
        <v>0</v>
      </c>
    </row>
    <row r="84" spans="1:13" x14ac:dyDescent="0.2">
      <c r="A84" s="12">
        <v>12</v>
      </c>
      <c r="B84" s="13" t="s">
        <v>30</v>
      </c>
      <c r="C84" s="114">
        <v>263</v>
      </c>
      <c r="D84" s="34">
        <v>0</v>
      </c>
      <c r="E84" s="34">
        <v>38</v>
      </c>
      <c r="F84" s="34">
        <v>32</v>
      </c>
      <c r="G84" s="34">
        <v>53</v>
      </c>
      <c r="H84" s="115">
        <v>5</v>
      </c>
      <c r="I84" s="31">
        <f t="shared" si="5"/>
        <v>391</v>
      </c>
      <c r="J84" s="31">
        <v>0</v>
      </c>
    </row>
    <row r="85" spans="1:13" x14ac:dyDescent="0.2">
      <c r="A85" s="12">
        <v>13</v>
      </c>
      <c r="B85" s="13" t="s">
        <v>33</v>
      </c>
      <c r="C85" s="114">
        <v>585</v>
      </c>
      <c r="D85" s="34">
        <v>0</v>
      </c>
      <c r="E85" s="34">
        <v>15</v>
      </c>
      <c r="F85" s="34">
        <v>0</v>
      </c>
      <c r="G85" s="34">
        <v>0</v>
      </c>
      <c r="H85" s="115">
        <v>0</v>
      </c>
      <c r="I85" s="31">
        <f t="shared" si="5"/>
        <v>600</v>
      </c>
      <c r="J85" s="31">
        <v>0</v>
      </c>
    </row>
    <row r="86" spans="1:13" x14ac:dyDescent="0.2">
      <c r="A86" s="12">
        <v>14</v>
      </c>
      <c r="B86" s="13" t="s">
        <v>34</v>
      </c>
      <c r="C86" s="114">
        <v>544</v>
      </c>
      <c r="D86" s="34">
        <v>0</v>
      </c>
      <c r="E86" s="34">
        <v>0</v>
      </c>
      <c r="F86" s="34">
        <v>0</v>
      </c>
      <c r="G86" s="34">
        <v>75</v>
      </c>
      <c r="H86" s="115">
        <v>0</v>
      </c>
      <c r="I86" s="31">
        <f t="shared" si="5"/>
        <v>619</v>
      </c>
      <c r="J86" s="31">
        <v>0</v>
      </c>
    </row>
    <row r="87" spans="1:13" x14ac:dyDescent="0.2">
      <c r="A87" s="14">
        <v>15</v>
      </c>
      <c r="B87" s="15" t="s">
        <v>35</v>
      </c>
      <c r="C87" s="116">
        <v>506</v>
      </c>
      <c r="D87" s="117">
        <v>0</v>
      </c>
      <c r="E87" s="117">
        <v>11</v>
      </c>
      <c r="F87" s="117">
        <v>21</v>
      </c>
      <c r="G87" s="117">
        <v>0</v>
      </c>
      <c r="H87" s="118">
        <v>0</v>
      </c>
      <c r="I87" s="77">
        <f t="shared" si="5"/>
        <v>538</v>
      </c>
      <c r="J87" s="77">
        <v>0</v>
      </c>
      <c r="L87" s="1" t="s">
        <v>51</v>
      </c>
      <c r="M87" s="1" t="s">
        <v>37</v>
      </c>
    </row>
    <row r="88" spans="1:13" x14ac:dyDescent="0.2">
      <c r="A88" s="53"/>
      <c r="B88" s="79" t="s">
        <v>38</v>
      </c>
      <c r="C88" s="73">
        <f t="shared" ref="C88:J88" si="6">SUM(C73:C87)</f>
        <v>5735</v>
      </c>
      <c r="D88" s="87">
        <f t="shared" si="6"/>
        <v>0</v>
      </c>
      <c r="E88" s="87">
        <f t="shared" si="6"/>
        <v>157</v>
      </c>
      <c r="F88" s="87">
        <f t="shared" si="6"/>
        <v>239</v>
      </c>
      <c r="G88" s="87">
        <f t="shared" si="6"/>
        <v>270</v>
      </c>
      <c r="H88" s="88">
        <f t="shared" si="6"/>
        <v>52</v>
      </c>
      <c r="I88" s="80">
        <f t="shared" si="6"/>
        <v>6453</v>
      </c>
      <c r="J88" s="89">
        <f t="shared" si="6"/>
        <v>222</v>
      </c>
      <c r="K88" s="85"/>
      <c r="L88" s="16">
        <f>I88*52</f>
        <v>335556</v>
      </c>
      <c r="M88" s="16">
        <f>L88/1950</f>
        <v>172.08</v>
      </c>
    </row>
    <row r="89" spans="1:13" x14ac:dyDescent="0.2">
      <c r="A89" s="82"/>
      <c r="B89" s="11" t="s">
        <v>39</v>
      </c>
      <c r="C89" s="40">
        <v>5575.375</v>
      </c>
      <c r="D89" s="34">
        <v>0</v>
      </c>
      <c r="E89" s="34">
        <v>188.15</v>
      </c>
      <c r="F89" s="34">
        <v>150.70000000000002</v>
      </c>
      <c r="G89" s="34">
        <v>404.55</v>
      </c>
      <c r="H89" s="35">
        <v>39.800000000000004</v>
      </c>
      <c r="I89" s="83">
        <v>6358.5749999999998</v>
      </c>
      <c r="J89" s="84">
        <v>104.25</v>
      </c>
      <c r="K89" s="86"/>
      <c r="L89" s="1">
        <v>330645.89999999997</v>
      </c>
      <c r="M89" s="1">
        <v>169.56199999999998</v>
      </c>
    </row>
    <row r="90" spans="1:13" x14ac:dyDescent="0.2">
      <c r="A90" s="82"/>
      <c r="B90" s="11" t="s">
        <v>40</v>
      </c>
      <c r="C90" s="40">
        <v>5233.4840000000004</v>
      </c>
      <c r="D90" s="34">
        <v>0</v>
      </c>
      <c r="E90" s="34">
        <v>135.9</v>
      </c>
      <c r="F90" s="34">
        <v>333.00000000000006</v>
      </c>
      <c r="G90" s="34">
        <v>416.71</v>
      </c>
      <c r="H90" s="35">
        <v>46.68</v>
      </c>
      <c r="I90" s="83">
        <v>6165.7740000000003</v>
      </c>
      <c r="J90" s="84">
        <v>82.5</v>
      </c>
      <c r="K90" s="86"/>
      <c r="L90" s="1">
        <v>320620.24800000002</v>
      </c>
      <c r="M90" s="1">
        <v>164.42064000000002</v>
      </c>
    </row>
    <row r="91" spans="1:13" x14ac:dyDescent="0.2">
      <c r="A91" s="82"/>
      <c r="B91" s="11" t="s">
        <v>41</v>
      </c>
      <c r="C91" s="40">
        <v>4394.38</v>
      </c>
      <c r="D91" s="34">
        <v>0</v>
      </c>
      <c r="E91" s="34">
        <v>131.24</v>
      </c>
      <c r="F91" s="34">
        <v>431.2</v>
      </c>
      <c r="G91" s="34">
        <v>233.67000000000002</v>
      </c>
      <c r="H91" s="35">
        <v>32.75</v>
      </c>
      <c r="I91" s="83">
        <v>5223.24</v>
      </c>
      <c r="J91" s="84">
        <v>120</v>
      </c>
      <c r="K91" s="86"/>
      <c r="L91" s="86"/>
    </row>
    <row r="92" spans="1:13" x14ac:dyDescent="0.2">
      <c r="A92" s="82"/>
      <c r="B92" s="11" t="s">
        <v>42</v>
      </c>
      <c r="C92" s="40">
        <v>3684.26</v>
      </c>
      <c r="D92" s="34">
        <v>0</v>
      </c>
      <c r="E92" s="34">
        <v>92</v>
      </c>
      <c r="F92" s="34">
        <v>276.39999999999998</v>
      </c>
      <c r="G92" s="34">
        <v>188.8</v>
      </c>
      <c r="H92" s="35">
        <v>58.45</v>
      </c>
      <c r="I92" s="83">
        <v>4299.91</v>
      </c>
      <c r="J92" s="84">
        <v>273.75</v>
      </c>
    </row>
    <row r="93" spans="1:13" x14ac:dyDescent="0.2">
      <c r="A93" s="54"/>
      <c r="B93" s="13" t="s">
        <v>43</v>
      </c>
      <c r="C93" s="74">
        <v>2887.43</v>
      </c>
      <c r="D93" s="32">
        <v>0</v>
      </c>
      <c r="E93" s="32">
        <v>92.27</v>
      </c>
      <c r="F93" s="32">
        <v>270.8</v>
      </c>
      <c r="G93" s="32">
        <v>154.48999999999998</v>
      </c>
      <c r="H93" s="25">
        <v>93.95</v>
      </c>
      <c r="I93" s="31">
        <v>3498.9399999999996</v>
      </c>
      <c r="J93" s="76">
        <v>285.38</v>
      </c>
    </row>
    <row r="94" spans="1:13" ht="12.75" thickBot="1" x14ac:dyDescent="0.25">
      <c r="A94" s="55"/>
      <c r="B94" s="56" t="s">
        <v>44</v>
      </c>
      <c r="C94" s="75">
        <v>2496.63</v>
      </c>
      <c r="D94" s="26">
        <v>0</v>
      </c>
      <c r="E94" s="26">
        <v>93.75</v>
      </c>
      <c r="F94" s="26">
        <v>271.94</v>
      </c>
      <c r="G94" s="26">
        <v>65.75</v>
      </c>
      <c r="H94" s="27">
        <v>101.45</v>
      </c>
      <c r="I94" s="77">
        <v>3029.5199999999995</v>
      </c>
      <c r="J94" s="78">
        <v>323.75</v>
      </c>
    </row>
    <row r="95" spans="1:13" x14ac:dyDescent="0.2">
      <c r="A95" s="1" t="s">
        <v>47</v>
      </c>
    </row>
    <row r="96" spans="1:13" x14ac:dyDescent="0.2">
      <c r="A96" s="1" t="s">
        <v>49</v>
      </c>
    </row>
    <row r="98" spans="1:20" s="5" customFormat="1" ht="26.25" customHeight="1" x14ac:dyDescent="0.2">
      <c r="A98" s="23" t="s">
        <v>53</v>
      </c>
      <c r="N98" s="1"/>
      <c r="O98" s="1"/>
      <c r="P98" s="1"/>
      <c r="Q98" s="1"/>
      <c r="R98" s="1"/>
      <c r="S98" s="1"/>
      <c r="T98" s="1"/>
    </row>
    <row r="99" spans="1:20" s="5" customFormat="1" ht="68.25" customHeight="1" x14ac:dyDescent="0.2">
      <c r="A99" s="6" t="s">
        <v>6</v>
      </c>
      <c r="B99" s="7" t="s">
        <v>7</v>
      </c>
      <c r="C99" s="8" t="s">
        <v>8</v>
      </c>
      <c r="D99" s="8" t="s">
        <v>9</v>
      </c>
      <c r="E99" s="8" t="s">
        <v>10</v>
      </c>
      <c r="F99" s="8" t="s">
        <v>11</v>
      </c>
      <c r="G99" s="8" t="s">
        <v>12</v>
      </c>
      <c r="H99" s="9" t="s">
        <v>13</v>
      </c>
      <c r="I99" s="24" t="s">
        <v>14</v>
      </c>
      <c r="J99" s="9" t="s">
        <v>15</v>
      </c>
      <c r="N99" s="1"/>
      <c r="O99" s="1"/>
      <c r="P99" s="1"/>
      <c r="Q99" s="1"/>
      <c r="R99" s="1"/>
      <c r="S99" s="1"/>
      <c r="T99" s="1"/>
    </row>
    <row r="100" spans="1:20" ht="12.95" customHeight="1" x14ac:dyDescent="0.2">
      <c r="A100" s="10">
        <v>1</v>
      </c>
      <c r="B100" s="11" t="s">
        <v>18</v>
      </c>
      <c r="C100" s="111">
        <v>79</v>
      </c>
      <c r="D100" s="112">
        <v>0</v>
      </c>
      <c r="E100" s="112">
        <v>0</v>
      </c>
      <c r="F100" s="112">
        <v>7</v>
      </c>
      <c r="G100" s="112">
        <v>60</v>
      </c>
      <c r="H100" s="113">
        <v>28</v>
      </c>
      <c r="I100" s="91">
        <f t="shared" ref="I100:I114" si="7">SUM(C100:H100)</f>
        <v>174</v>
      </c>
      <c r="J100" s="91">
        <v>0</v>
      </c>
    </row>
    <row r="101" spans="1:20" ht="12.95" customHeight="1" x14ac:dyDescent="0.2">
      <c r="A101" s="12">
        <v>2</v>
      </c>
      <c r="B101" s="13" t="s">
        <v>19</v>
      </c>
      <c r="C101" s="114">
        <v>105</v>
      </c>
      <c r="D101" s="34">
        <v>0</v>
      </c>
      <c r="E101" s="34">
        <v>0</v>
      </c>
      <c r="F101" s="34">
        <v>18</v>
      </c>
      <c r="G101" s="34">
        <v>0</v>
      </c>
      <c r="H101" s="115">
        <v>0</v>
      </c>
      <c r="I101" s="31">
        <f t="shared" si="7"/>
        <v>123</v>
      </c>
      <c r="J101" s="31">
        <v>0</v>
      </c>
      <c r="O101" s="1" t="s">
        <v>3</v>
      </c>
    </row>
    <row r="102" spans="1:20" x14ac:dyDescent="0.2">
      <c r="A102" s="12">
        <v>3</v>
      </c>
      <c r="B102" s="13" t="s">
        <v>20</v>
      </c>
      <c r="C102" s="114">
        <v>76</v>
      </c>
      <c r="D102" s="34">
        <v>0</v>
      </c>
      <c r="E102" s="34">
        <v>0</v>
      </c>
      <c r="F102" s="34">
        <v>0</v>
      </c>
      <c r="G102" s="34">
        <v>19</v>
      </c>
      <c r="H102" s="115">
        <v>0</v>
      </c>
      <c r="I102" s="31">
        <f t="shared" si="7"/>
        <v>95</v>
      </c>
      <c r="J102" s="31">
        <v>0</v>
      </c>
    </row>
    <row r="103" spans="1:20" x14ac:dyDescent="0.2">
      <c r="A103" s="12">
        <v>4</v>
      </c>
      <c r="B103" s="13" t="s">
        <v>21</v>
      </c>
      <c r="C103" s="114">
        <v>99</v>
      </c>
      <c r="D103" s="34">
        <v>0</v>
      </c>
      <c r="E103" s="34">
        <v>0</v>
      </c>
      <c r="F103" s="34">
        <v>0</v>
      </c>
      <c r="G103" s="34">
        <v>21</v>
      </c>
      <c r="H103" s="115">
        <v>0</v>
      </c>
      <c r="I103" s="31">
        <f t="shared" si="7"/>
        <v>120</v>
      </c>
      <c r="J103" s="31">
        <v>0</v>
      </c>
    </row>
    <row r="104" spans="1:20" x14ac:dyDescent="0.2">
      <c r="A104" s="12">
        <v>5</v>
      </c>
      <c r="B104" s="13" t="s">
        <v>22</v>
      </c>
      <c r="C104" s="114">
        <v>120</v>
      </c>
      <c r="D104" s="34">
        <v>0</v>
      </c>
      <c r="E104" s="34">
        <v>0</v>
      </c>
      <c r="F104" s="34">
        <v>7</v>
      </c>
      <c r="G104" s="34">
        <v>9</v>
      </c>
      <c r="H104" s="115">
        <v>0</v>
      </c>
      <c r="I104" s="31">
        <f t="shared" si="7"/>
        <v>136</v>
      </c>
      <c r="J104" s="31">
        <v>0</v>
      </c>
    </row>
    <row r="105" spans="1:20" x14ac:dyDescent="0.2">
      <c r="A105" s="12">
        <v>6</v>
      </c>
      <c r="B105" s="13" t="s">
        <v>23</v>
      </c>
      <c r="C105" s="114">
        <v>65</v>
      </c>
      <c r="D105" s="34">
        <v>0</v>
      </c>
      <c r="E105" s="34">
        <v>0</v>
      </c>
      <c r="F105" s="34">
        <v>11</v>
      </c>
      <c r="G105" s="34">
        <v>0</v>
      </c>
      <c r="H105" s="115">
        <v>0</v>
      </c>
      <c r="I105" s="31">
        <f t="shared" si="7"/>
        <v>76</v>
      </c>
      <c r="J105" s="31">
        <v>0</v>
      </c>
    </row>
    <row r="106" spans="1:20" x14ac:dyDescent="0.2">
      <c r="A106" s="12">
        <v>7</v>
      </c>
      <c r="B106" s="13" t="s">
        <v>24</v>
      </c>
      <c r="C106" s="114">
        <v>158</v>
      </c>
      <c r="D106" s="34">
        <v>0</v>
      </c>
      <c r="E106" s="34">
        <v>0</v>
      </c>
      <c r="F106" s="34">
        <v>0</v>
      </c>
      <c r="G106" s="34">
        <v>0</v>
      </c>
      <c r="H106" s="115">
        <v>0</v>
      </c>
      <c r="I106" s="31">
        <f t="shared" si="7"/>
        <v>158</v>
      </c>
      <c r="J106" s="31">
        <v>37</v>
      </c>
      <c r="P106" s="1" t="s">
        <v>54</v>
      </c>
    </row>
    <row r="107" spans="1:20" x14ac:dyDescent="0.2">
      <c r="A107" s="12">
        <v>8</v>
      </c>
      <c r="B107" s="13" t="s">
        <v>25</v>
      </c>
      <c r="C107" s="114">
        <v>127</v>
      </c>
      <c r="D107" s="34">
        <v>0</v>
      </c>
      <c r="E107" s="34">
        <v>0</v>
      </c>
      <c r="F107" s="34">
        <v>5</v>
      </c>
      <c r="G107" s="34">
        <v>34</v>
      </c>
      <c r="H107" s="115">
        <v>0</v>
      </c>
      <c r="I107" s="31">
        <f t="shared" si="7"/>
        <v>166</v>
      </c>
      <c r="J107" s="31">
        <v>0</v>
      </c>
    </row>
    <row r="108" spans="1:20" x14ac:dyDescent="0.2">
      <c r="A108" s="12">
        <v>9</v>
      </c>
      <c r="B108" s="13" t="s">
        <v>26</v>
      </c>
      <c r="C108" s="114">
        <v>135</v>
      </c>
      <c r="D108" s="34">
        <v>0</v>
      </c>
      <c r="E108" s="34">
        <v>0</v>
      </c>
      <c r="F108" s="34">
        <v>3</v>
      </c>
      <c r="G108" s="34">
        <v>38</v>
      </c>
      <c r="H108" s="115">
        <v>4</v>
      </c>
      <c r="I108" s="31">
        <f t="shared" si="7"/>
        <v>180</v>
      </c>
      <c r="J108" s="31">
        <v>19</v>
      </c>
    </row>
    <row r="109" spans="1:20" x14ac:dyDescent="0.2">
      <c r="A109" s="12">
        <v>10</v>
      </c>
      <c r="B109" s="13" t="s">
        <v>27</v>
      </c>
      <c r="C109" s="114">
        <v>124</v>
      </c>
      <c r="D109" s="34">
        <v>0</v>
      </c>
      <c r="E109" s="34">
        <v>0</v>
      </c>
      <c r="F109" s="34">
        <v>7</v>
      </c>
      <c r="G109" s="34">
        <v>23</v>
      </c>
      <c r="H109" s="115">
        <v>0</v>
      </c>
      <c r="I109" s="31">
        <f t="shared" si="7"/>
        <v>154</v>
      </c>
      <c r="J109" s="31">
        <v>0</v>
      </c>
    </row>
    <row r="110" spans="1:20" x14ac:dyDescent="0.2">
      <c r="A110" s="12">
        <v>11</v>
      </c>
      <c r="B110" s="13" t="s">
        <v>28</v>
      </c>
      <c r="C110" s="114">
        <v>124</v>
      </c>
      <c r="D110" s="34">
        <v>0</v>
      </c>
      <c r="E110" s="34">
        <v>0</v>
      </c>
      <c r="F110" s="34">
        <v>0</v>
      </c>
      <c r="G110" s="34">
        <v>0</v>
      </c>
      <c r="H110" s="115">
        <v>0</v>
      </c>
      <c r="I110" s="31">
        <f t="shared" si="7"/>
        <v>124</v>
      </c>
      <c r="J110" s="31">
        <v>0</v>
      </c>
    </row>
    <row r="111" spans="1:20" x14ac:dyDescent="0.2">
      <c r="A111" s="12">
        <v>12</v>
      </c>
      <c r="B111" s="13" t="s">
        <v>30</v>
      </c>
      <c r="C111" s="114">
        <v>79</v>
      </c>
      <c r="D111" s="34">
        <v>0</v>
      </c>
      <c r="E111" s="34">
        <v>0</v>
      </c>
      <c r="F111" s="34">
        <v>0</v>
      </c>
      <c r="G111" s="34">
        <v>25</v>
      </c>
      <c r="H111" s="115">
        <v>5</v>
      </c>
      <c r="I111" s="31">
        <f t="shared" si="7"/>
        <v>109</v>
      </c>
      <c r="J111" s="31">
        <v>0</v>
      </c>
    </row>
    <row r="112" spans="1:20" x14ac:dyDescent="0.2">
      <c r="A112" s="12">
        <v>13</v>
      </c>
      <c r="B112" s="13" t="s">
        <v>33</v>
      </c>
      <c r="C112" s="114">
        <v>212</v>
      </c>
      <c r="D112" s="34">
        <v>0</v>
      </c>
      <c r="E112" s="34">
        <v>0</v>
      </c>
      <c r="F112" s="34">
        <v>0</v>
      </c>
      <c r="G112" s="34">
        <v>0</v>
      </c>
      <c r="H112" s="115">
        <v>0</v>
      </c>
      <c r="I112" s="31">
        <f t="shared" si="7"/>
        <v>212</v>
      </c>
      <c r="J112" s="31">
        <v>0</v>
      </c>
    </row>
    <row r="113" spans="1:20" x14ac:dyDescent="0.2">
      <c r="A113" s="12">
        <v>14</v>
      </c>
      <c r="B113" s="13" t="s">
        <v>34</v>
      </c>
      <c r="C113" s="114">
        <v>180</v>
      </c>
      <c r="D113" s="34">
        <v>0</v>
      </c>
      <c r="E113" s="34">
        <v>0</v>
      </c>
      <c r="F113" s="34">
        <v>0</v>
      </c>
      <c r="G113" s="34">
        <v>53</v>
      </c>
      <c r="H113" s="115">
        <v>0</v>
      </c>
      <c r="I113" s="31">
        <f t="shared" si="7"/>
        <v>233</v>
      </c>
      <c r="J113" s="31">
        <v>0</v>
      </c>
    </row>
    <row r="114" spans="1:20" x14ac:dyDescent="0.2">
      <c r="A114" s="14">
        <v>15</v>
      </c>
      <c r="B114" s="15" t="s">
        <v>35</v>
      </c>
      <c r="C114" s="116">
        <v>147</v>
      </c>
      <c r="D114" s="117">
        <v>0</v>
      </c>
      <c r="E114" s="117">
        <v>0</v>
      </c>
      <c r="F114" s="117">
        <v>0</v>
      </c>
      <c r="G114" s="117">
        <v>0</v>
      </c>
      <c r="H114" s="118">
        <v>0</v>
      </c>
      <c r="I114" s="77">
        <f t="shared" si="7"/>
        <v>147</v>
      </c>
      <c r="J114" s="77">
        <v>0</v>
      </c>
      <c r="L114" s="1" t="s">
        <v>51</v>
      </c>
      <c r="M114" s="1" t="s">
        <v>37</v>
      </c>
    </row>
    <row r="115" spans="1:20" s="16" customFormat="1" x14ac:dyDescent="0.2">
      <c r="A115" s="53"/>
      <c r="B115" s="79" t="s">
        <v>38</v>
      </c>
      <c r="C115" s="73">
        <f t="shared" ref="C115:J115" si="8">SUM(C100:C114)</f>
        <v>1830</v>
      </c>
      <c r="D115" s="87">
        <f t="shared" si="8"/>
        <v>0</v>
      </c>
      <c r="E115" s="87">
        <f t="shared" si="8"/>
        <v>0</v>
      </c>
      <c r="F115" s="87">
        <f t="shared" si="8"/>
        <v>58</v>
      </c>
      <c r="G115" s="87">
        <f t="shared" si="8"/>
        <v>282</v>
      </c>
      <c r="H115" s="88">
        <f t="shared" si="8"/>
        <v>37</v>
      </c>
      <c r="I115" s="80">
        <f t="shared" si="8"/>
        <v>2207</v>
      </c>
      <c r="J115" s="89">
        <f t="shared" si="8"/>
        <v>56</v>
      </c>
      <c r="K115" s="85"/>
      <c r="L115" s="16">
        <f>I115*52</f>
        <v>114764</v>
      </c>
      <c r="M115" s="16">
        <f>L115/1950</f>
        <v>58.853333333333332</v>
      </c>
    </row>
    <row r="116" spans="1:20" x14ac:dyDescent="0.2">
      <c r="A116" s="82"/>
      <c r="B116" s="11" t="s">
        <v>39</v>
      </c>
      <c r="C116" s="40">
        <v>1789.855</v>
      </c>
      <c r="D116" s="34">
        <v>0</v>
      </c>
      <c r="E116" s="34">
        <v>2.6</v>
      </c>
      <c r="F116" s="34">
        <v>43.55</v>
      </c>
      <c r="G116" s="34">
        <v>318.26</v>
      </c>
      <c r="H116" s="35">
        <v>32.299999999999997</v>
      </c>
      <c r="I116" s="83">
        <v>2186.5649999999996</v>
      </c>
      <c r="J116" s="84">
        <v>56.25</v>
      </c>
      <c r="K116" s="86"/>
      <c r="L116" s="1">
        <v>113701.37999999998</v>
      </c>
      <c r="M116" s="1">
        <v>58.308399999999985</v>
      </c>
    </row>
    <row r="117" spans="1:20" x14ac:dyDescent="0.2">
      <c r="A117" s="82"/>
      <c r="B117" s="11" t="s">
        <v>40</v>
      </c>
      <c r="C117" s="40">
        <v>1559.1</v>
      </c>
      <c r="D117" s="34">
        <v>0</v>
      </c>
      <c r="E117" s="34">
        <v>1</v>
      </c>
      <c r="F117" s="34">
        <v>58.5</v>
      </c>
      <c r="G117" s="34">
        <v>286.77999999999997</v>
      </c>
      <c r="H117" s="35">
        <v>31.68</v>
      </c>
      <c r="I117" s="83">
        <v>1937.06</v>
      </c>
      <c r="J117" s="84">
        <v>56.25</v>
      </c>
      <c r="K117" s="86"/>
      <c r="L117" s="1">
        <v>100727.12</v>
      </c>
      <c r="M117" s="1">
        <v>51.654933333333332</v>
      </c>
    </row>
    <row r="118" spans="1:20" x14ac:dyDescent="0.2">
      <c r="A118" s="82"/>
      <c r="B118" s="11" t="s">
        <v>41</v>
      </c>
      <c r="C118" s="40">
        <v>1515.03</v>
      </c>
      <c r="D118" s="34">
        <v>0</v>
      </c>
      <c r="E118" s="34">
        <v>1</v>
      </c>
      <c r="F118" s="34">
        <v>46.3</v>
      </c>
      <c r="G118" s="34">
        <v>284.89999999999998</v>
      </c>
      <c r="H118" s="35">
        <v>55</v>
      </c>
      <c r="I118" s="83">
        <v>1902.2300000000002</v>
      </c>
      <c r="J118" s="84">
        <v>56.25</v>
      </c>
      <c r="K118" s="86"/>
      <c r="L118" s="86"/>
    </row>
    <row r="119" spans="1:20" x14ac:dyDescent="0.2">
      <c r="A119" s="82"/>
      <c r="B119" s="11" t="s">
        <v>42</v>
      </c>
      <c r="C119" s="40">
        <v>1378.77</v>
      </c>
      <c r="D119" s="34">
        <v>0</v>
      </c>
      <c r="E119" s="34">
        <v>1</v>
      </c>
      <c r="F119" s="34">
        <v>52.8</v>
      </c>
      <c r="G119" s="34">
        <v>181.61</v>
      </c>
      <c r="H119" s="35">
        <v>8.4499999999999993</v>
      </c>
      <c r="I119" s="83">
        <v>1622.63</v>
      </c>
      <c r="J119" s="84">
        <v>56.25</v>
      </c>
    </row>
    <row r="120" spans="1:20" x14ac:dyDescent="0.2">
      <c r="A120" s="54"/>
      <c r="B120" s="13" t="s">
        <v>43</v>
      </c>
      <c r="C120" s="74">
        <v>1247.9000000000001</v>
      </c>
      <c r="D120" s="32">
        <v>0</v>
      </c>
      <c r="E120" s="32">
        <v>1</v>
      </c>
      <c r="F120" s="32">
        <v>29</v>
      </c>
      <c r="G120" s="32">
        <v>244.23999999999998</v>
      </c>
      <c r="H120" s="25">
        <v>8.4499999999999993</v>
      </c>
      <c r="I120" s="31">
        <v>1530.59</v>
      </c>
      <c r="J120" s="76">
        <v>61.88</v>
      </c>
    </row>
    <row r="121" spans="1:20" ht="12.75" thickBot="1" x14ac:dyDescent="0.25">
      <c r="A121" s="55"/>
      <c r="B121" s="56" t="s">
        <v>44</v>
      </c>
      <c r="C121" s="75">
        <v>1115.24</v>
      </c>
      <c r="D121" s="26">
        <v>0</v>
      </c>
      <c r="E121" s="26">
        <v>6</v>
      </c>
      <c r="F121" s="26">
        <v>19.100000000000001</v>
      </c>
      <c r="G121" s="26">
        <v>105.5</v>
      </c>
      <c r="H121" s="27">
        <v>8.4499999999999993</v>
      </c>
      <c r="I121" s="77">
        <v>1254.29</v>
      </c>
      <c r="J121" s="78">
        <v>87.5</v>
      </c>
    </row>
    <row r="122" spans="1:20" x14ac:dyDescent="0.2">
      <c r="A122" s="1" t="s">
        <v>47</v>
      </c>
    </row>
    <row r="123" spans="1:20" x14ac:dyDescent="0.2">
      <c r="A123" s="1" t="s">
        <v>49</v>
      </c>
    </row>
    <row r="125" spans="1:20" x14ac:dyDescent="0.2">
      <c r="A125" s="23"/>
    </row>
    <row r="126" spans="1:20" s="5" customFormat="1" ht="26.25" customHeight="1" thickBot="1" x14ac:dyDescent="0.25">
      <c r="A126" s="23" t="s">
        <v>55</v>
      </c>
      <c r="N126" s="1"/>
      <c r="O126" s="1" t="s">
        <v>3</v>
      </c>
      <c r="P126" s="1"/>
      <c r="Q126" s="1"/>
      <c r="R126" s="1"/>
      <c r="S126" s="1"/>
      <c r="T126" s="1"/>
    </row>
    <row r="127" spans="1:20" s="5" customFormat="1" ht="75.75" customHeight="1" x14ac:dyDescent="0.2">
      <c r="A127" s="6" t="s">
        <v>6</v>
      </c>
      <c r="B127" s="7" t="s">
        <v>7</v>
      </c>
      <c r="C127" s="8" t="s">
        <v>8</v>
      </c>
      <c r="D127" s="8" t="s">
        <v>9</v>
      </c>
      <c r="E127" s="8" t="s">
        <v>10</v>
      </c>
      <c r="F127" s="8" t="s">
        <v>11</v>
      </c>
      <c r="G127" s="8" t="s">
        <v>12</v>
      </c>
      <c r="H127" s="9" t="s">
        <v>13</v>
      </c>
      <c r="I127" s="24" t="s">
        <v>14</v>
      </c>
      <c r="J127" s="9" t="s">
        <v>15</v>
      </c>
      <c r="N127" s="1"/>
      <c r="O127" s="1"/>
      <c r="P127" s="1"/>
      <c r="Q127" s="1"/>
      <c r="R127" s="1"/>
      <c r="S127" s="1"/>
      <c r="T127" s="1"/>
    </row>
    <row r="128" spans="1:20" ht="12.95" customHeight="1" x14ac:dyDescent="0.2">
      <c r="A128" s="10">
        <v>1</v>
      </c>
      <c r="B128" s="11" t="s">
        <v>18</v>
      </c>
      <c r="C128" s="111">
        <v>154</v>
      </c>
      <c r="D128" s="112">
        <v>0</v>
      </c>
      <c r="E128" s="112">
        <v>0</v>
      </c>
      <c r="F128" s="112">
        <v>2</v>
      </c>
      <c r="G128" s="112">
        <v>38</v>
      </c>
      <c r="H128" s="113">
        <v>0</v>
      </c>
      <c r="I128" s="91">
        <f t="shared" ref="I128:I142" si="9">SUM(C128:H128)</f>
        <v>194</v>
      </c>
      <c r="J128" s="92">
        <v>0</v>
      </c>
    </row>
    <row r="129" spans="1:13" ht="12.95" customHeight="1" x14ac:dyDescent="0.2">
      <c r="A129" s="12">
        <v>2</v>
      </c>
      <c r="B129" s="13" t="s">
        <v>19</v>
      </c>
      <c r="C129" s="114">
        <v>94</v>
      </c>
      <c r="D129" s="34">
        <v>0</v>
      </c>
      <c r="E129" s="34">
        <v>0</v>
      </c>
      <c r="F129" s="34">
        <v>18</v>
      </c>
      <c r="G129" s="34">
        <v>0</v>
      </c>
      <c r="H129" s="115">
        <v>0</v>
      </c>
      <c r="I129" s="31">
        <f t="shared" si="9"/>
        <v>112</v>
      </c>
      <c r="J129" s="76">
        <v>0</v>
      </c>
    </row>
    <row r="130" spans="1:13" x14ac:dyDescent="0.2">
      <c r="A130" s="12">
        <v>3</v>
      </c>
      <c r="B130" s="13" t="s">
        <v>20</v>
      </c>
      <c r="C130" s="114">
        <v>0</v>
      </c>
      <c r="D130" s="34">
        <v>0</v>
      </c>
      <c r="E130" s="34">
        <v>0</v>
      </c>
      <c r="F130" s="34">
        <v>0</v>
      </c>
      <c r="G130" s="34">
        <v>0</v>
      </c>
      <c r="H130" s="115">
        <v>0</v>
      </c>
      <c r="I130" s="31">
        <f t="shared" si="9"/>
        <v>0</v>
      </c>
      <c r="J130" s="76">
        <v>0</v>
      </c>
    </row>
    <row r="131" spans="1:13" x14ac:dyDescent="0.2">
      <c r="A131" s="12">
        <v>4</v>
      </c>
      <c r="B131" s="13" t="s">
        <v>21</v>
      </c>
      <c r="C131" s="114">
        <v>141</v>
      </c>
      <c r="D131" s="34">
        <v>0</v>
      </c>
      <c r="E131" s="34">
        <v>0</v>
      </c>
      <c r="F131" s="34">
        <v>0</v>
      </c>
      <c r="G131" s="34">
        <v>43</v>
      </c>
      <c r="H131" s="115">
        <v>0</v>
      </c>
      <c r="I131" s="31">
        <f t="shared" si="9"/>
        <v>184</v>
      </c>
      <c r="J131" s="76">
        <v>0</v>
      </c>
    </row>
    <row r="132" spans="1:13" x14ac:dyDescent="0.2">
      <c r="A132" s="12">
        <v>5</v>
      </c>
      <c r="B132" s="13" t="s">
        <v>22</v>
      </c>
      <c r="C132" s="114">
        <v>146</v>
      </c>
      <c r="D132" s="34">
        <v>0</v>
      </c>
      <c r="E132" s="34">
        <v>0</v>
      </c>
      <c r="F132" s="34">
        <v>25</v>
      </c>
      <c r="G132" s="34">
        <v>17</v>
      </c>
      <c r="H132" s="115">
        <v>0</v>
      </c>
      <c r="I132" s="31">
        <f t="shared" si="9"/>
        <v>188</v>
      </c>
      <c r="J132" s="76">
        <v>0</v>
      </c>
    </row>
    <row r="133" spans="1:13" x14ac:dyDescent="0.2">
      <c r="A133" s="12">
        <v>6</v>
      </c>
      <c r="B133" s="13" t="s">
        <v>23</v>
      </c>
      <c r="C133" s="114">
        <v>38</v>
      </c>
      <c r="D133" s="34">
        <v>0</v>
      </c>
      <c r="E133" s="34">
        <v>0</v>
      </c>
      <c r="F133" s="34">
        <v>4</v>
      </c>
      <c r="G133" s="34">
        <v>0</v>
      </c>
      <c r="H133" s="115">
        <v>0</v>
      </c>
      <c r="I133" s="31">
        <f t="shared" si="9"/>
        <v>42</v>
      </c>
      <c r="J133" s="76">
        <v>0</v>
      </c>
    </row>
    <row r="134" spans="1:13" x14ac:dyDescent="0.2">
      <c r="A134" s="12">
        <v>7</v>
      </c>
      <c r="B134" s="13" t="s">
        <v>24</v>
      </c>
      <c r="C134" s="114">
        <v>37</v>
      </c>
      <c r="D134" s="34">
        <v>0</v>
      </c>
      <c r="E134" s="34">
        <v>0</v>
      </c>
      <c r="F134" s="34">
        <v>0</v>
      </c>
      <c r="G134" s="34">
        <v>0</v>
      </c>
      <c r="H134" s="115">
        <v>0</v>
      </c>
      <c r="I134" s="31">
        <f t="shared" si="9"/>
        <v>37</v>
      </c>
      <c r="J134" s="76">
        <v>0</v>
      </c>
    </row>
    <row r="135" spans="1:13" x14ac:dyDescent="0.2">
      <c r="A135" s="12">
        <v>8</v>
      </c>
      <c r="B135" s="13" t="s">
        <v>25</v>
      </c>
      <c r="C135" s="114">
        <v>109</v>
      </c>
      <c r="D135" s="34">
        <v>0</v>
      </c>
      <c r="E135" s="34">
        <v>0</v>
      </c>
      <c r="F135" s="34">
        <v>6</v>
      </c>
      <c r="G135" s="34">
        <v>41</v>
      </c>
      <c r="H135" s="115">
        <v>0</v>
      </c>
      <c r="I135" s="31">
        <f t="shared" si="9"/>
        <v>156</v>
      </c>
      <c r="J135" s="76">
        <v>0</v>
      </c>
    </row>
    <row r="136" spans="1:13" x14ac:dyDescent="0.2">
      <c r="A136" s="12">
        <v>9</v>
      </c>
      <c r="B136" s="13" t="s">
        <v>26</v>
      </c>
      <c r="C136" s="114">
        <v>143</v>
      </c>
      <c r="D136" s="34">
        <v>0</v>
      </c>
      <c r="E136" s="34">
        <v>0</v>
      </c>
      <c r="F136" s="34">
        <v>3</v>
      </c>
      <c r="G136" s="34">
        <v>0</v>
      </c>
      <c r="H136" s="115">
        <v>4</v>
      </c>
      <c r="I136" s="31">
        <f t="shared" si="9"/>
        <v>150</v>
      </c>
      <c r="J136" s="76">
        <v>0</v>
      </c>
    </row>
    <row r="137" spans="1:13" x14ac:dyDescent="0.2">
      <c r="A137" s="12">
        <v>10</v>
      </c>
      <c r="B137" s="13" t="s">
        <v>27</v>
      </c>
      <c r="C137" s="114">
        <v>0</v>
      </c>
      <c r="D137" s="34">
        <v>0</v>
      </c>
      <c r="E137" s="34">
        <v>0</v>
      </c>
      <c r="F137" s="34">
        <v>0</v>
      </c>
      <c r="G137" s="34">
        <v>0</v>
      </c>
      <c r="H137" s="115">
        <v>0</v>
      </c>
      <c r="I137" s="31">
        <f t="shared" si="9"/>
        <v>0</v>
      </c>
      <c r="J137" s="76">
        <v>0</v>
      </c>
    </row>
    <row r="138" spans="1:13" x14ac:dyDescent="0.2">
      <c r="A138" s="12">
        <v>11</v>
      </c>
      <c r="B138" s="13" t="s">
        <v>28</v>
      </c>
      <c r="C138" s="114">
        <v>39</v>
      </c>
      <c r="D138" s="34">
        <v>0</v>
      </c>
      <c r="E138" s="34">
        <v>0</v>
      </c>
      <c r="F138" s="34">
        <v>0</v>
      </c>
      <c r="G138" s="34">
        <v>0</v>
      </c>
      <c r="H138" s="115">
        <v>0</v>
      </c>
      <c r="I138" s="31">
        <f t="shared" si="9"/>
        <v>39</v>
      </c>
      <c r="J138" s="76">
        <v>0</v>
      </c>
    </row>
    <row r="139" spans="1:13" x14ac:dyDescent="0.2">
      <c r="A139" s="12">
        <v>12</v>
      </c>
      <c r="B139" s="13" t="s">
        <v>30</v>
      </c>
      <c r="C139" s="114">
        <v>49</v>
      </c>
      <c r="D139" s="34">
        <v>0</v>
      </c>
      <c r="E139" s="34">
        <v>0</v>
      </c>
      <c r="F139" s="34">
        <v>0</v>
      </c>
      <c r="G139" s="34">
        <v>52</v>
      </c>
      <c r="H139" s="115">
        <v>5</v>
      </c>
      <c r="I139" s="31">
        <f t="shared" si="9"/>
        <v>106</v>
      </c>
      <c r="J139" s="76">
        <v>0</v>
      </c>
    </row>
    <row r="140" spans="1:13" x14ac:dyDescent="0.2">
      <c r="A140" s="12">
        <v>13</v>
      </c>
      <c r="B140" s="13" t="s">
        <v>33</v>
      </c>
      <c r="C140" s="114">
        <v>35</v>
      </c>
      <c r="D140" s="34">
        <v>0</v>
      </c>
      <c r="E140" s="34">
        <v>0</v>
      </c>
      <c r="F140" s="34">
        <v>0</v>
      </c>
      <c r="G140" s="34">
        <v>0</v>
      </c>
      <c r="H140" s="115">
        <v>0</v>
      </c>
      <c r="I140" s="31">
        <f t="shared" si="9"/>
        <v>35</v>
      </c>
      <c r="J140" s="76">
        <v>0</v>
      </c>
    </row>
    <row r="141" spans="1:13" x14ac:dyDescent="0.2">
      <c r="A141" s="12">
        <v>14</v>
      </c>
      <c r="B141" s="13" t="s">
        <v>34</v>
      </c>
      <c r="C141" s="114">
        <v>71</v>
      </c>
      <c r="D141" s="34">
        <v>0</v>
      </c>
      <c r="E141" s="34">
        <v>0</v>
      </c>
      <c r="F141" s="34">
        <v>0</v>
      </c>
      <c r="G141" s="34">
        <v>30</v>
      </c>
      <c r="H141" s="115">
        <v>0</v>
      </c>
      <c r="I141" s="31">
        <f t="shared" si="9"/>
        <v>101</v>
      </c>
      <c r="J141" s="76">
        <v>0</v>
      </c>
    </row>
    <row r="142" spans="1:13" x14ac:dyDescent="0.2">
      <c r="A142" s="14">
        <v>15</v>
      </c>
      <c r="B142" s="15" t="s">
        <v>35</v>
      </c>
      <c r="C142" s="116">
        <v>35</v>
      </c>
      <c r="D142" s="117">
        <v>0</v>
      </c>
      <c r="E142" s="117">
        <v>0</v>
      </c>
      <c r="F142" s="117">
        <v>0</v>
      </c>
      <c r="G142" s="117">
        <v>0</v>
      </c>
      <c r="H142" s="118">
        <v>0</v>
      </c>
      <c r="I142" s="77">
        <f t="shared" si="9"/>
        <v>35</v>
      </c>
      <c r="J142" s="78">
        <v>0</v>
      </c>
      <c r="L142" s="1" t="s">
        <v>51</v>
      </c>
      <c r="M142" s="1" t="s">
        <v>37</v>
      </c>
    </row>
    <row r="143" spans="1:13" s="16" customFormat="1" x14ac:dyDescent="0.2">
      <c r="A143" s="28"/>
      <c r="B143" s="45" t="s">
        <v>38</v>
      </c>
      <c r="C143" s="73">
        <f t="shared" ref="C143:J143" si="10">SUM(C128:C142)</f>
        <v>1091</v>
      </c>
      <c r="D143" s="87">
        <f t="shared" si="10"/>
        <v>0</v>
      </c>
      <c r="E143" s="87">
        <f t="shared" si="10"/>
        <v>0</v>
      </c>
      <c r="F143" s="87">
        <f t="shared" si="10"/>
        <v>58</v>
      </c>
      <c r="G143" s="87">
        <f t="shared" si="10"/>
        <v>221</v>
      </c>
      <c r="H143" s="88">
        <f t="shared" si="10"/>
        <v>9</v>
      </c>
      <c r="I143" s="50">
        <f t="shared" si="10"/>
        <v>1379</v>
      </c>
      <c r="J143" s="81">
        <f t="shared" si="10"/>
        <v>0</v>
      </c>
      <c r="K143" s="85"/>
      <c r="L143" s="16">
        <f>I143*52</f>
        <v>71708</v>
      </c>
      <c r="M143" s="16">
        <f>L143/1950</f>
        <v>36.773333333333333</v>
      </c>
    </row>
    <row r="144" spans="1:13" x14ac:dyDescent="0.2">
      <c r="A144" s="33"/>
      <c r="B144" s="46" t="s">
        <v>39</v>
      </c>
      <c r="C144" s="40">
        <v>1108.75</v>
      </c>
      <c r="D144" s="34">
        <v>0</v>
      </c>
      <c r="E144" s="34">
        <v>0</v>
      </c>
      <c r="F144" s="34">
        <v>12.85</v>
      </c>
      <c r="G144" s="34">
        <v>167.25</v>
      </c>
      <c r="H144" s="35">
        <v>8.43</v>
      </c>
      <c r="I144" s="51">
        <v>1297.2800000000002</v>
      </c>
      <c r="J144" s="48">
        <v>75</v>
      </c>
      <c r="K144" s="86"/>
      <c r="L144" s="1">
        <v>67458.560000000012</v>
      </c>
      <c r="M144" s="1">
        <v>34.594133333333339</v>
      </c>
    </row>
    <row r="145" spans="1:20" x14ac:dyDescent="0.2">
      <c r="A145" s="33"/>
      <c r="B145" s="46" t="s">
        <v>40</v>
      </c>
      <c r="C145" s="40">
        <v>1085.1799999999998</v>
      </c>
      <c r="D145" s="34">
        <v>0</v>
      </c>
      <c r="E145" s="34">
        <v>0</v>
      </c>
      <c r="F145" s="34">
        <v>34.6</v>
      </c>
      <c r="G145" s="34">
        <v>298.65999999999997</v>
      </c>
      <c r="H145" s="35">
        <v>4.68</v>
      </c>
      <c r="I145" s="51">
        <v>1423.12</v>
      </c>
      <c r="J145" s="48">
        <v>37.5</v>
      </c>
      <c r="K145" s="86"/>
      <c r="L145" s="1">
        <v>74002.239999999991</v>
      </c>
      <c r="M145" s="1">
        <v>37.949866666666665</v>
      </c>
    </row>
    <row r="146" spans="1:20" x14ac:dyDescent="0.2">
      <c r="A146" s="33"/>
      <c r="B146" s="46" t="s">
        <v>41</v>
      </c>
      <c r="C146" s="40">
        <v>1012.6</v>
      </c>
      <c r="D146" s="34">
        <v>0</v>
      </c>
      <c r="E146" s="34">
        <v>3</v>
      </c>
      <c r="F146" s="34">
        <v>32</v>
      </c>
      <c r="G146" s="34">
        <v>217.03</v>
      </c>
      <c r="H146" s="35">
        <v>0</v>
      </c>
      <c r="I146" s="51">
        <v>1264.6300000000001</v>
      </c>
      <c r="J146" s="48">
        <v>93.75</v>
      </c>
      <c r="K146" s="86"/>
      <c r="L146" s="86"/>
    </row>
    <row r="147" spans="1:20" x14ac:dyDescent="0.2">
      <c r="A147" s="33"/>
      <c r="B147" s="46" t="s">
        <v>42</v>
      </c>
      <c r="C147" s="40">
        <v>976.38</v>
      </c>
      <c r="D147" s="34">
        <v>0</v>
      </c>
      <c r="E147" s="34">
        <v>0</v>
      </c>
      <c r="F147" s="34">
        <v>40</v>
      </c>
      <c r="G147" s="34">
        <v>100.11</v>
      </c>
      <c r="H147" s="35">
        <v>0</v>
      </c>
      <c r="I147" s="51">
        <v>1116.49</v>
      </c>
      <c r="J147" s="48">
        <v>97.5</v>
      </c>
    </row>
    <row r="148" spans="1:20" x14ac:dyDescent="0.2">
      <c r="A148" s="33"/>
      <c r="B148" s="46" t="s">
        <v>43</v>
      </c>
      <c r="C148" s="40">
        <v>997.25</v>
      </c>
      <c r="D148" s="34">
        <v>0</v>
      </c>
      <c r="E148" s="34">
        <v>0</v>
      </c>
      <c r="F148" s="34">
        <v>7</v>
      </c>
      <c r="G148" s="34">
        <v>72.599999999999994</v>
      </c>
      <c r="H148" s="35">
        <v>0</v>
      </c>
      <c r="I148" s="51">
        <v>1076.8499999999999</v>
      </c>
      <c r="J148" s="48">
        <v>153.75</v>
      </c>
    </row>
    <row r="149" spans="1:20" x14ac:dyDescent="0.2">
      <c r="A149" s="33"/>
      <c r="B149" s="46" t="s">
        <v>44</v>
      </c>
      <c r="C149" s="40">
        <v>824.88</v>
      </c>
      <c r="D149" s="34">
        <v>0</v>
      </c>
      <c r="E149" s="34">
        <v>0</v>
      </c>
      <c r="F149" s="34">
        <v>7.2</v>
      </c>
      <c r="G149" s="34">
        <v>61.25</v>
      </c>
      <c r="H149" s="35">
        <v>0</v>
      </c>
      <c r="I149" s="51">
        <v>893.32999999999993</v>
      </c>
      <c r="J149" s="48">
        <v>153.75</v>
      </c>
    </row>
    <row r="150" spans="1:20" x14ac:dyDescent="0.2">
      <c r="A150" s="33"/>
      <c r="B150" s="46" t="s">
        <v>45</v>
      </c>
      <c r="C150" s="40">
        <v>701.43</v>
      </c>
      <c r="D150" s="34">
        <v>0</v>
      </c>
      <c r="E150" s="34">
        <v>0</v>
      </c>
      <c r="F150" s="34">
        <v>16</v>
      </c>
      <c r="G150" s="34">
        <v>69</v>
      </c>
      <c r="H150" s="35">
        <v>0</v>
      </c>
      <c r="I150" s="51">
        <v>786.43</v>
      </c>
      <c r="J150" s="48">
        <v>176.25</v>
      </c>
    </row>
    <row r="151" spans="1:20" ht="12.75" thickBot="1" x14ac:dyDescent="0.25">
      <c r="A151" s="44"/>
      <c r="B151" s="47" t="s">
        <v>46</v>
      </c>
      <c r="C151" s="41">
        <v>643.68000000000006</v>
      </c>
      <c r="D151" s="42">
        <v>0</v>
      </c>
      <c r="E151" s="42">
        <v>1</v>
      </c>
      <c r="F151" s="42">
        <v>13</v>
      </c>
      <c r="G151" s="42">
        <v>69</v>
      </c>
      <c r="H151" s="43">
        <v>7.5</v>
      </c>
      <c r="I151" s="52">
        <v>734.18000000000006</v>
      </c>
      <c r="J151" s="49">
        <v>150</v>
      </c>
    </row>
    <row r="152" spans="1:20" x14ac:dyDescent="0.2">
      <c r="A152" s="1" t="s">
        <v>47</v>
      </c>
    </row>
    <row r="153" spans="1:20" x14ac:dyDescent="0.2">
      <c r="A153" s="1" t="s">
        <v>49</v>
      </c>
    </row>
    <row r="157" spans="1:20" s="5" customFormat="1" ht="26.25" customHeight="1" thickBot="1" x14ac:dyDescent="0.25">
      <c r="A157" s="23" t="s">
        <v>56</v>
      </c>
      <c r="N157" s="1"/>
      <c r="O157" s="1"/>
      <c r="P157" s="1"/>
      <c r="Q157" s="1"/>
      <c r="R157" s="1"/>
      <c r="S157" s="1"/>
      <c r="T157" s="1"/>
    </row>
    <row r="158" spans="1:20" s="5" customFormat="1" ht="72" customHeight="1" x14ac:dyDescent="0.2">
      <c r="A158" s="6" t="s">
        <v>6</v>
      </c>
      <c r="B158" s="7" t="s">
        <v>7</v>
      </c>
      <c r="C158" s="8" t="s">
        <v>8</v>
      </c>
      <c r="D158" s="8" t="s">
        <v>9</v>
      </c>
      <c r="E158" s="8" t="s">
        <v>10</v>
      </c>
      <c r="F158" s="8" t="s">
        <v>11</v>
      </c>
      <c r="G158" s="8" t="s">
        <v>12</v>
      </c>
      <c r="H158" s="9" t="s">
        <v>13</v>
      </c>
      <c r="I158" s="9" t="s">
        <v>14</v>
      </c>
      <c r="J158" s="9" t="s">
        <v>15</v>
      </c>
      <c r="N158" s="1"/>
      <c r="O158" s="1"/>
      <c r="P158" s="1"/>
      <c r="Q158" s="1"/>
      <c r="R158" s="1"/>
      <c r="S158" s="1"/>
      <c r="T158" s="1"/>
    </row>
    <row r="159" spans="1:20" ht="12.95" customHeight="1" x14ac:dyDescent="0.2">
      <c r="A159" s="10">
        <v>1</v>
      </c>
      <c r="B159" s="11" t="s">
        <v>18</v>
      </c>
      <c r="C159" s="111">
        <v>30</v>
      </c>
      <c r="D159" s="112">
        <v>0</v>
      </c>
      <c r="E159" s="112">
        <v>8</v>
      </c>
      <c r="F159" s="112">
        <v>0</v>
      </c>
      <c r="G159" s="112">
        <v>0</v>
      </c>
      <c r="H159" s="113">
        <v>0</v>
      </c>
      <c r="I159" s="91">
        <f t="shared" ref="I159:I173" si="11">SUM(C159:H159)</f>
        <v>38</v>
      </c>
      <c r="J159" s="92">
        <v>0</v>
      </c>
    </row>
    <row r="160" spans="1:20" ht="12.95" customHeight="1" x14ac:dyDescent="0.2">
      <c r="A160" s="12">
        <v>2</v>
      </c>
      <c r="B160" s="13" t="s">
        <v>19</v>
      </c>
      <c r="C160" s="114">
        <v>34</v>
      </c>
      <c r="D160" s="34">
        <v>4</v>
      </c>
      <c r="E160" s="34">
        <v>4</v>
      </c>
      <c r="F160" s="34">
        <v>0</v>
      </c>
      <c r="G160" s="34">
        <v>4</v>
      </c>
      <c r="H160" s="115">
        <v>0</v>
      </c>
      <c r="I160" s="31">
        <f t="shared" si="11"/>
        <v>46</v>
      </c>
      <c r="J160" s="76">
        <v>0</v>
      </c>
    </row>
    <row r="161" spans="1:16" x14ac:dyDescent="0.2">
      <c r="A161" s="12">
        <v>3</v>
      </c>
      <c r="B161" s="13" t="s">
        <v>20</v>
      </c>
      <c r="C161" s="114">
        <v>6</v>
      </c>
      <c r="D161" s="34">
        <v>0</v>
      </c>
      <c r="E161" s="34">
        <v>3</v>
      </c>
      <c r="F161" s="34">
        <v>0</v>
      </c>
      <c r="G161" s="34">
        <v>0</v>
      </c>
      <c r="H161" s="115">
        <v>0</v>
      </c>
      <c r="I161" s="31">
        <f t="shared" si="11"/>
        <v>9</v>
      </c>
      <c r="J161" s="76">
        <v>0</v>
      </c>
    </row>
    <row r="162" spans="1:16" x14ac:dyDescent="0.2">
      <c r="A162" s="12">
        <v>4</v>
      </c>
      <c r="B162" s="13" t="s">
        <v>21</v>
      </c>
      <c r="C162" s="114">
        <v>23</v>
      </c>
      <c r="D162" s="34">
        <v>2</v>
      </c>
      <c r="E162" s="34">
        <v>8</v>
      </c>
      <c r="F162" s="34">
        <v>0</v>
      </c>
      <c r="G162" s="34">
        <v>8</v>
      </c>
      <c r="H162" s="115">
        <v>0</v>
      </c>
      <c r="I162" s="31">
        <f t="shared" si="11"/>
        <v>41</v>
      </c>
      <c r="J162" s="76">
        <v>0</v>
      </c>
    </row>
    <row r="163" spans="1:16" x14ac:dyDescent="0.2">
      <c r="A163" s="12">
        <v>5</v>
      </c>
      <c r="B163" s="13" t="s">
        <v>22</v>
      </c>
      <c r="C163" s="114">
        <v>32</v>
      </c>
      <c r="D163" s="34">
        <v>6</v>
      </c>
      <c r="E163" s="34">
        <v>7</v>
      </c>
      <c r="F163" s="34">
        <v>0</v>
      </c>
      <c r="G163" s="34">
        <v>12</v>
      </c>
      <c r="H163" s="115">
        <v>6</v>
      </c>
      <c r="I163" s="31">
        <f t="shared" si="11"/>
        <v>63</v>
      </c>
      <c r="J163" s="76">
        <v>0</v>
      </c>
    </row>
    <row r="164" spans="1:16" x14ac:dyDescent="0.2">
      <c r="A164" s="12">
        <v>6</v>
      </c>
      <c r="B164" s="13" t="s">
        <v>23</v>
      </c>
      <c r="C164" s="114">
        <v>6</v>
      </c>
      <c r="D164" s="34">
        <v>0</v>
      </c>
      <c r="E164" s="34">
        <v>0</v>
      </c>
      <c r="F164" s="34">
        <v>0</v>
      </c>
      <c r="G164" s="34">
        <v>0</v>
      </c>
      <c r="H164" s="115">
        <v>0</v>
      </c>
      <c r="I164" s="31">
        <f t="shared" si="11"/>
        <v>6</v>
      </c>
      <c r="J164" s="76">
        <v>0</v>
      </c>
      <c r="P164" s="1" t="s">
        <v>3</v>
      </c>
    </row>
    <row r="165" spans="1:16" x14ac:dyDescent="0.2">
      <c r="A165" s="12">
        <v>7</v>
      </c>
      <c r="B165" s="13" t="s">
        <v>24</v>
      </c>
      <c r="C165" s="114">
        <v>12</v>
      </c>
      <c r="D165" s="34">
        <v>1</v>
      </c>
      <c r="E165" s="34">
        <v>3</v>
      </c>
      <c r="F165" s="34">
        <v>0</v>
      </c>
      <c r="G165" s="34">
        <v>0</v>
      </c>
      <c r="H165" s="115">
        <v>0</v>
      </c>
      <c r="I165" s="31">
        <f t="shared" si="11"/>
        <v>16</v>
      </c>
      <c r="J165" s="76">
        <v>0</v>
      </c>
    </row>
    <row r="166" spans="1:16" x14ac:dyDescent="0.2">
      <c r="A166" s="12">
        <v>8</v>
      </c>
      <c r="B166" s="13" t="s">
        <v>25</v>
      </c>
      <c r="C166" s="114">
        <v>30</v>
      </c>
      <c r="D166" s="34">
        <v>8</v>
      </c>
      <c r="E166" s="34">
        <v>7</v>
      </c>
      <c r="F166" s="34">
        <v>0</v>
      </c>
      <c r="G166" s="34">
        <v>0</v>
      </c>
      <c r="H166" s="115">
        <v>6</v>
      </c>
      <c r="I166" s="31">
        <f t="shared" si="11"/>
        <v>51</v>
      </c>
      <c r="J166" s="76">
        <v>0</v>
      </c>
    </row>
    <row r="167" spans="1:16" x14ac:dyDescent="0.2">
      <c r="A167" s="12">
        <v>9</v>
      </c>
      <c r="B167" s="13" t="s">
        <v>26</v>
      </c>
      <c r="C167" s="114">
        <v>6</v>
      </c>
      <c r="D167" s="34">
        <v>8</v>
      </c>
      <c r="E167" s="34">
        <v>3</v>
      </c>
      <c r="F167" s="34">
        <v>6</v>
      </c>
      <c r="G167" s="34">
        <v>0</v>
      </c>
      <c r="H167" s="115">
        <v>4</v>
      </c>
      <c r="I167" s="31">
        <f t="shared" si="11"/>
        <v>27</v>
      </c>
      <c r="J167" s="76">
        <v>0</v>
      </c>
    </row>
    <row r="168" spans="1:16" x14ac:dyDescent="0.2">
      <c r="A168" s="12">
        <v>10</v>
      </c>
      <c r="B168" s="13" t="s">
        <v>27</v>
      </c>
      <c r="C168" s="114">
        <v>8</v>
      </c>
      <c r="D168" s="34">
        <v>4</v>
      </c>
      <c r="E168" s="34">
        <v>1</v>
      </c>
      <c r="F168" s="34">
        <v>0</v>
      </c>
      <c r="G168" s="34">
        <v>0</v>
      </c>
      <c r="H168" s="115">
        <v>0</v>
      </c>
      <c r="I168" s="31">
        <f t="shared" si="11"/>
        <v>13</v>
      </c>
      <c r="J168" s="76">
        <v>0</v>
      </c>
    </row>
    <row r="169" spans="1:16" x14ac:dyDescent="0.2">
      <c r="A169" s="12">
        <v>11</v>
      </c>
      <c r="B169" s="13" t="s">
        <v>28</v>
      </c>
      <c r="C169" s="114">
        <v>11</v>
      </c>
      <c r="D169" s="34">
        <v>0</v>
      </c>
      <c r="E169" s="34">
        <v>0</v>
      </c>
      <c r="F169" s="34">
        <v>0</v>
      </c>
      <c r="G169" s="34">
        <v>0</v>
      </c>
      <c r="H169" s="115">
        <v>0</v>
      </c>
      <c r="I169" s="31">
        <f t="shared" si="11"/>
        <v>11</v>
      </c>
      <c r="J169" s="76">
        <v>0</v>
      </c>
    </row>
    <row r="170" spans="1:16" x14ac:dyDescent="0.2">
      <c r="A170" s="12">
        <v>12</v>
      </c>
      <c r="B170" s="13" t="s">
        <v>30</v>
      </c>
      <c r="C170" s="114">
        <v>15</v>
      </c>
      <c r="D170" s="34">
        <v>4</v>
      </c>
      <c r="E170" s="34">
        <v>4</v>
      </c>
      <c r="F170" s="34">
        <v>4</v>
      </c>
      <c r="G170" s="34">
        <v>0</v>
      </c>
      <c r="H170" s="115">
        <v>5</v>
      </c>
      <c r="I170" s="31">
        <f t="shared" si="11"/>
        <v>32</v>
      </c>
      <c r="J170" s="76">
        <v>0</v>
      </c>
    </row>
    <row r="171" spans="1:16" x14ac:dyDescent="0.2">
      <c r="A171" s="12">
        <v>13</v>
      </c>
      <c r="B171" s="13" t="s">
        <v>33</v>
      </c>
      <c r="C171" s="114">
        <v>15</v>
      </c>
      <c r="D171" s="34">
        <v>0</v>
      </c>
      <c r="E171" s="34">
        <v>5</v>
      </c>
      <c r="F171" s="34">
        <v>0</v>
      </c>
      <c r="G171" s="34">
        <v>0</v>
      </c>
      <c r="H171" s="115">
        <v>0</v>
      </c>
      <c r="I171" s="31">
        <f t="shared" si="11"/>
        <v>20</v>
      </c>
      <c r="J171" s="76">
        <v>0</v>
      </c>
    </row>
    <row r="172" spans="1:16" x14ac:dyDescent="0.2">
      <c r="A172" s="12">
        <v>14</v>
      </c>
      <c r="B172" s="13" t="s">
        <v>34</v>
      </c>
      <c r="C172" s="114">
        <v>30</v>
      </c>
      <c r="D172" s="34">
        <v>4</v>
      </c>
      <c r="E172" s="34">
        <v>5</v>
      </c>
      <c r="F172" s="34">
        <v>0</v>
      </c>
      <c r="G172" s="34">
        <v>8</v>
      </c>
      <c r="H172" s="115">
        <v>0</v>
      </c>
      <c r="I172" s="31">
        <f t="shared" si="11"/>
        <v>47</v>
      </c>
      <c r="J172" s="76">
        <v>0</v>
      </c>
    </row>
    <row r="173" spans="1:16" x14ac:dyDescent="0.2">
      <c r="A173" s="14">
        <v>15</v>
      </c>
      <c r="B173" s="15" t="s">
        <v>35</v>
      </c>
      <c r="C173" s="116">
        <v>6</v>
      </c>
      <c r="D173" s="117">
        <v>2</v>
      </c>
      <c r="E173" s="117">
        <v>3</v>
      </c>
      <c r="F173" s="117">
        <v>0</v>
      </c>
      <c r="G173" s="117">
        <v>0</v>
      </c>
      <c r="H173" s="118">
        <v>3</v>
      </c>
      <c r="I173" s="77">
        <f t="shared" si="11"/>
        <v>14</v>
      </c>
      <c r="J173" s="78">
        <v>0</v>
      </c>
      <c r="L173" s="1" t="s">
        <v>51</v>
      </c>
      <c r="M173" s="1" t="s">
        <v>37</v>
      </c>
    </row>
    <row r="174" spans="1:16" s="16" customFormat="1" x14ac:dyDescent="0.2">
      <c r="A174" s="28"/>
      <c r="B174" s="45" t="s">
        <v>38</v>
      </c>
      <c r="C174" s="73">
        <f t="shared" ref="C174:J174" si="12">SUM(C159:C173)</f>
        <v>264</v>
      </c>
      <c r="D174" s="87">
        <f t="shared" si="12"/>
        <v>43</v>
      </c>
      <c r="E174" s="87">
        <f t="shared" si="12"/>
        <v>61</v>
      </c>
      <c r="F174" s="87">
        <f t="shared" si="12"/>
        <v>10</v>
      </c>
      <c r="G174" s="87">
        <f t="shared" si="12"/>
        <v>32</v>
      </c>
      <c r="H174" s="88">
        <f t="shared" si="12"/>
        <v>24</v>
      </c>
      <c r="I174" s="90">
        <f t="shared" si="12"/>
        <v>434</v>
      </c>
      <c r="J174" s="81">
        <f t="shared" si="12"/>
        <v>0</v>
      </c>
      <c r="K174" s="85"/>
      <c r="L174" s="16">
        <f>I174*52</f>
        <v>22568</v>
      </c>
      <c r="M174" s="16">
        <f>L174/1950</f>
        <v>11.573333333333334</v>
      </c>
    </row>
    <row r="175" spans="1:16" x14ac:dyDescent="0.2">
      <c r="A175" s="33"/>
      <c r="B175" s="46" t="s">
        <v>39</v>
      </c>
      <c r="C175" s="40">
        <v>247</v>
      </c>
      <c r="D175" s="34">
        <v>28.63</v>
      </c>
      <c r="E175" s="34">
        <v>73</v>
      </c>
      <c r="F175" s="34">
        <v>0</v>
      </c>
      <c r="G175" s="34">
        <v>30.75</v>
      </c>
      <c r="H175" s="35">
        <v>25.43</v>
      </c>
      <c r="I175" s="51">
        <v>404.81</v>
      </c>
      <c r="J175" s="48">
        <v>2</v>
      </c>
      <c r="K175" s="86"/>
      <c r="L175" s="1">
        <v>21050.12</v>
      </c>
      <c r="M175" s="1">
        <v>10.794933333333333</v>
      </c>
    </row>
    <row r="176" spans="1:16" x14ac:dyDescent="0.2">
      <c r="A176" s="33"/>
      <c r="B176" s="46" t="s">
        <v>40</v>
      </c>
      <c r="C176" s="40">
        <v>262.25</v>
      </c>
      <c r="D176" s="34">
        <v>31.13</v>
      </c>
      <c r="E176" s="34">
        <v>68.87</v>
      </c>
      <c r="F176" s="34">
        <v>4</v>
      </c>
      <c r="G176" s="34">
        <v>24</v>
      </c>
      <c r="H176" s="35">
        <v>11.43</v>
      </c>
      <c r="I176" s="51">
        <v>401.68</v>
      </c>
      <c r="J176" s="48">
        <v>2</v>
      </c>
      <c r="K176" s="86"/>
      <c r="L176" s="1">
        <v>20887.36</v>
      </c>
      <c r="M176" s="1">
        <v>10.711466666666666</v>
      </c>
    </row>
    <row r="177" spans="1:20" x14ac:dyDescent="0.2">
      <c r="A177" s="33"/>
      <c r="B177" s="46" t="s">
        <v>41</v>
      </c>
      <c r="C177" s="40">
        <v>234.45</v>
      </c>
      <c r="D177" s="34">
        <v>13.25</v>
      </c>
      <c r="E177" s="34">
        <v>47.5</v>
      </c>
      <c r="F177" s="34">
        <v>0</v>
      </c>
      <c r="G177" s="34">
        <v>14.25</v>
      </c>
      <c r="H177" s="35">
        <v>3.75</v>
      </c>
      <c r="I177" s="51">
        <v>313.2</v>
      </c>
      <c r="J177" s="48">
        <v>2</v>
      </c>
      <c r="K177" s="86"/>
      <c r="L177" s="86"/>
    </row>
    <row r="178" spans="1:20" x14ac:dyDescent="0.2">
      <c r="A178" s="33"/>
      <c r="B178" s="46" t="s">
        <v>42</v>
      </c>
      <c r="C178" s="40">
        <v>210.5</v>
      </c>
      <c r="D178" s="34">
        <v>5.25</v>
      </c>
      <c r="E178" s="34">
        <v>49</v>
      </c>
      <c r="F178" s="34">
        <v>0</v>
      </c>
      <c r="G178" s="34">
        <v>16.5</v>
      </c>
      <c r="H178" s="35">
        <v>0</v>
      </c>
      <c r="I178" s="51">
        <v>281.25</v>
      </c>
      <c r="J178" s="48">
        <v>2</v>
      </c>
    </row>
    <row r="179" spans="1:20" x14ac:dyDescent="0.2">
      <c r="A179" s="33"/>
      <c r="B179" s="46" t="s">
        <v>43</v>
      </c>
      <c r="C179" s="40">
        <v>137</v>
      </c>
      <c r="D179" s="34">
        <v>5.25</v>
      </c>
      <c r="E179" s="34">
        <v>49</v>
      </c>
      <c r="F179" s="34">
        <v>0</v>
      </c>
      <c r="G179" s="34">
        <v>23.5</v>
      </c>
      <c r="H179" s="35">
        <v>3</v>
      </c>
      <c r="I179" s="51">
        <v>217.75</v>
      </c>
      <c r="J179" s="48">
        <v>18.5</v>
      </c>
    </row>
    <row r="180" spans="1:20" x14ac:dyDescent="0.2">
      <c r="A180" s="33"/>
      <c r="B180" s="46" t="s">
        <v>44</v>
      </c>
      <c r="C180" s="40">
        <v>129.25</v>
      </c>
      <c r="D180" s="34">
        <v>5.25</v>
      </c>
      <c r="E180" s="34">
        <v>47</v>
      </c>
      <c r="F180" s="34">
        <v>0</v>
      </c>
      <c r="G180" s="34">
        <v>31.5</v>
      </c>
      <c r="H180" s="35">
        <v>3</v>
      </c>
      <c r="I180" s="51">
        <v>216</v>
      </c>
      <c r="J180" s="48">
        <v>17</v>
      </c>
    </row>
    <row r="181" spans="1:20" x14ac:dyDescent="0.2">
      <c r="A181" s="33"/>
      <c r="B181" s="46" t="s">
        <v>45</v>
      </c>
      <c r="C181" s="40">
        <v>141.25</v>
      </c>
      <c r="D181" s="34">
        <v>5.25</v>
      </c>
      <c r="E181" s="34">
        <v>45.75</v>
      </c>
      <c r="F181" s="34">
        <v>0</v>
      </c>
      <c r="G181" s="34">
        <v>17.75</v>
      </c>
      <c r="H181" s="35">
        <v>3</v>
      </c>
      <c r="I181" s="51">
        <v>213</v>
      </c>
      <c r="J181" s="48">
        <v>2</v>
      </c>
    </row>
    <row r="182" spans="1:20" ht="12.75" thickBot="1" x14ac:dyDescent="0.25">
      <c r="A182" s="44"/>
      <c r="B182" s="47" t="s">
        <v>46</v>
      </c>
      <c r="C182" s="41">
        <v>159.35</v>
      </c>
      <c r="D182" s="42">
        <v>5.25</v>
      </c>
      <c r="E182" s="42">
        <v>48.5</v>
      </c>
      <c r="F182" s="42">
        <v>0</v>
      </c>
      <c r="G182" s="42">
        <v>15.25</v>
      </c>
      <c r="H182" s="43">
        <v>2</v>
      </c>
      <c r="I182" s="52">
        <v>230.35</v>
      </c>
      <c r="J182" s="49">
        <v>50</v>
      </c>
    </row>
    <row r="183" spans="1:20" x14ac:dyDescent="0.2">
      <c r="A183" s="1" t="s">
        <v>47</v>
      </c>
    </row>
    <row r="184" spans="1:20" x14ac:dyDescent="0.2">
      <c r="A184" s="1" t="s">
        <v>49</v>
      </c>
    </row>
    <row r="187" spans="1:20" s="5" customFormat="1" ht="26.25" customHeight="1" thickBot="1" x14ac:dyDescent="0.25">
      <c r="A187" s="23" t="s">
        <v>57</v>
      </c>
      <c r="N187" s="1"/>
      <c r="O187" s="1"/>
      <c r="P187" s="1"/>
      <c r="Q187" s="1"/>
      <c r="R187" s="1"/>
      <c r="S187" s="1"/>
      <c r="T187" s="1"/>
    </row>
    <row r="188" spans="1:20" s="5" customFormat="1" ht="81.75" customHeight="1" x14ac:dyDescent="0.2">
      <c r="A188" s="6" t="s">
        <v>6</v>
      </c>
      <c r="B188" s="7" t="s">
        <v>7</v>
      </c>
      <c r="C188" s="8" t="s">
        <v>8</v>
      </c>
      <c r="D188" s="8" t="s">
        <v>9</v>
      </c>
      <c r="E188" s="8" t="s">
        <v>10</v>
      </c>
      <c r="F188" s="8" t="s">
        <v>11</v>
      </c>
      <c r="G188" s="8" t="s">
        <v>12</v>
      </c>
      <c r="H188" s="9" t="s">
        <v>13</v>
      </c>
      <c r="I188" s="24" t="s">
        <v>14</v>
      </c>
      <c r="J188" s="24" t="s">
        <v>15</v>
      </c>
      <c r="N188" s="1"/>
      <c r="O188" s="1"/>
      <c r="P188" s="1"/>
      <c r="Q188" s="1"/>
      <c r="R188" s="1"/>
      <c r="S188" s="1"/>
      <c r="T188" s="1"/>
    </row>
    <row r="189" spans="1:20" ht="12.95" customHeight="1" x14ac:dyDescent="0.2">
      <c r="A189" s="10">
        <v>1</v>
      </c>
      <c r="B189" s="11" t="s">
        <v>18</v>
      </c>
      <c r="C189" s="111">
        <v>150</v>
      </c>
      <c r="D189" s="112">
        <v>0</v>
      </c>
      <c r="E189" s="112">
        <v>0</v>
      </c>
      <c r="F189" s="112">
        <v>0</v>
      </c>
      <c r="G189" s="112">
        <v>0</v>
      </c>
      <c r="H189" s="113">
        <v>0</v>
      </c>
      <c r="I189" s="91">
        <f t="shared" ref="I189:I203" si="13">SUM(C189:H189)</f>
        <v>150</v>
      </c>
      <c r="J189" s="92">
        <v>0</v>
      </c>
    </row>
    <row r="190" spans="1:20" ht="12.95" customHeight="1" x14ac:dyDescent="0.2">
      <c r="A190" s="12">
        <v>2</v>
      </c>
      <c r="B190" s="13" t="s">
        <v>19</v>
      </c>
      <c r="C190" s="114">
        <v>113</v>
      </c>
      <c r="D190" s="34">
        <v>30</v>
      </c>
      <c r="E190" s="34">
        <v>0</v>
      </c>
      <c r="F190" s="34">
        <v>0</v>
      </c>
      <c r="G190" s="34">
        <v>0</v>
      </c>
      <c r="H190" s="115">
        <v>0</v>
      </c>
      <c r="I190" s="31">
        <f t="shared" si="13"/>
        <v>143</v>
      </c>
      <c r="J190" s="76">
        <v>0</v>
      </c>
    </row>
    <row r="191" spans="1:20" x14ac:dyDescent="0.2">
      <c r="A191" s="12">
        <v>3</v>
      </c>
      <c r="B191" s="13" t="s">
        <v>20</v>
      </c>
      <c r="C191" s="114">
        <v>38</v>
      </c>
      <c r="D191" s="34">
        <v>0</v>
      </c>
      <c r="E191" s="34">
        <v>0</v>
      </c>
      <c r="F191" s="34">
        <v>0</v>
      </c>
      <c r="G191" s="34">
        <v>0</v>
      </c>
      <c r="H191" s="115">
        <v>0</v>
      </c>
      <c r="I191" s="31">
        <f t="shared" si="13"/>
        <v>38</v>
      </c>
      <c r="J191" s="76">
        <v>0</v>
      </c>
    </row>
    <row r="192" spans="1:20" x14ac:dyDescent="0.2">
      <c r="A192" s="12">
        <v>4</v>
      </c>
      <c r="B192" s="13" t="s">
        <v>21</v>
      </c>
      <c r="C192" s="114">
        <v>83</v>
      </c>
      <c r="D192" s="34">
        <v>0</v>
      </c>
      <c r="E192" s="34">
        <v>4</v>
      </c>
      <c r="F192" s="34">
        <v>0</v>
      </c>
      <c r="G192" s="34">
        <v>4</v>
      </c>
      <c r="H192" s="115">
        <v>0</v>
      </c>
      <c r="I192" s="31">
        <f t="shared" si="13"/>
        <v>91</v>
      </c>
      <c r="J192" s="76">
        <v>0</v>
      </c>
    </row>
    <row r="193" spans="1:15" x14ac:dyDescent="0.2">
      <c r="A193" s="12">
        <v>5</v>
      </c>
      <c r="B193" s="13" t="s">
        <v>22</v>
      </c>
      <c r="C193" s="114">
        <v>75</v>
      </c>
      <c r="D193" s="34">
        <v>8</v>
      </c>
      <c r="E193" s="34">
        <v>0</v>
      </c>
      <c r="F193" s="34">
        <v>11</v>
      </c>
      <c r="G193" s="34">
        <v>0</v>
      </c>
      <c r="H193" s="115">
        <v>0</v>
      </c>
      <c r="I193" s="31">
        <f t="shared" si="13"/>
        <v>94</v>
      </c>
      <c r="J193" s="76">
        <v>0</v>
      </c>
    </row>
    <row r="194" spans="1:15" x14ac:dyDescent="0.2">
      <c r="A194" s="12">
        <v>6</v>
      </c>
      <c r="B194" s="13" t="s">
        <v>23</v>
      </c>
      <c r="C194" s="114">
        <v>75</v>
      </c>
      <c r="D194" s="34">
        <v>0</v>
      </c>
      <c r="E194" s="34">
        <v>0</v>
      </c>
      <c r="F194" s="34">
        <v>0</v>
      </c>
      <c r="G194" s="34">
        <v>0</v>
      </c>
      <c r="H194" s="115">
        <v>0</v>
      </c>
      <c r="I194" s="31">
        <f t="shared" si="13"/>
        <v>75</v>
      </c>
      <c r="J194" s="76">
        <v>0</v>
      </c>
    </row>
    <row r="195" spans="1:15" x14ac:dyDescent="0.2">
      <c r="A195" s="12">
        <v>7</v>
      </c>
      <c r="B195" s="13" t="s">
        <v>24</v>
      </c>
      <c r="C195" s="114">
        <v>75</v>
      </c>
      <c r="D195" s="34">
        <v>0</v>
      </c>
      <c r="E195" s="34">
        <v>0</v>
      </c>
      <c r="F195" s="34">
        <v>0</v>
      </c>
      <c r="G195" s="34">
        <v>0</v>
      </c>
      <c r="H195" s="115">
        <v>0</v>
      </c>
      <c r="I195" s="31">
        <f t="shared" si="13"/>
        <v>75</v>
      </c>
      <c r="J195" s="76">
        <v>0</v>
      </c>
    </row>
    <row r="196" spans="1:15" x14ac:dyDescent="0.2">
      <c r="A196" s="12">
        <v>8</v>
      </c>
      <c r="B196" s="13" t="s">
        <v>25</v>
      </c>
      <c r="C196" s="114">
        <v>75</v>
      </c>
      <c r="D196" s="34">
        <v>38</v>
      </c>
      <c r="E196" s="34">
        <v>0</v>
      </c>
      <c r="F196" s="34">
        <v>0</v>
      </c>
      <c r="G196" s="34">
        <v>0</v>
      </c>
      <c r="H196" s="115">
        <v>0</v>
      </c>
      <c r="I196" s="31">
        <f t="shared" si="13"/>
        <v>113</v>
      </c>
      <c r="J196" s="76">
        <v>0</v>
      </c>
    </row>
    <row r="197" spans="1:15" x14ac:dyDescent="0.2">
      <c r="A197" s="12">
        <v>9</v>
      </c>
      <c r="B197" s="13" t="s">
        <v>26</v>
      </c>
      <c r="C197" s="114">
        <v>55</v>
      </c>
      <c r="D197" s="34">
        <v>5</v>
      </c>
      <c r="E197" s="34">
        <v>0</v>
      </c>
      <c r="F197" s="34">
        <v>5</v>
      </c>
      <c r="G197" s="34">
        <v>5</v>
      </c>
      <c r="H197" s="115">
        <v>5</v>
      </c>
      <c r="I197" s="31">
        <f t="shared" si="13"/>
        <v>75</v>
      </c>
      <c r="J197" s="76">
        <v>0</v>
      </c>
    </row>
    <row r="198" spans="1:15" x14ac:dyDescent="0.2">
      <c r="A198" s="12">
        <v>10</v>
      </c>
      <c r="B198" s="13" t="s">
        <v>27</v>
      </c>
      <c r="C198" s="114">
        <v>38</v>
      </c>
      <c r="D198" s="34">
        <v>0</v>
      </c>
      <c r="E198" s="34">
        <v>0</v>
      </c>
      <c r="F198" s="34">
        <v>0</v>
      </c>
      <c r="G198" s="34">
        <v>0</v>
      </c>
      <c r="H198" s="115">
        <v>0</v>
      </c>
      <c r="I198" s="31">
        <f t="shared" si="13"/>
        <v>38</v>
      </c>
      <c r="J198" s="76">
        <v>0</v>
      </c>
    </row>
    <row r="199" spans="1:15" x14ac:dyDescent="0.2">
      <c r="A199" s="12">
        <v>11</v>
      </c>
      <c r="B199" s="13" t="s">
        <v>28</v>
      </c>
      <c r="C199" s="114">
        <v>0</v>
      </c>
      <c r="D199" s="34">
        <v>0</v>
      </c>
      <c r="E199" s="34">
        <v>0</v>
      </c>
      <c r="F199" s="34">
        <v>0</v>
      </c>
      <c r="G199" s="34">
        <v>0</v>
      </c>
      <c r="H199" s="115">
        <v>0</v>
      </c>
      <c r="I199" s="31">
        <f t="shared" si="13"/>
        <v>0</v>
      </c>
      <c r="J199" s="76">
        <v>0</v>
      </c>
    </row>
    <row r="200" spans="1:15" x14ac:dyDescent="0.2">
      <c r="A200" s="12">
        <v>12</v>
      </c>
      <c r="B200" s="13" t="s">
        <v>30</v>
      </c>
      <c r="C200" s="114">
        <v>38</v>
      </c>
      <c r="D200" s="34">
        <v>0</v>
      </c>
      <c r="E200" s="34">
        <v>0</v>
      </c>
      <c r="F200" s="34">
        <v>0</v>
      </c>
      <c r="G200" s="34">
        <v>0</v>
      </c>
      <c r="H200" s="115">
        <v>0</v>
      </c>
      <c r="I200" s="31">
        <f t="shared" si="13"/>
        <v>38</v>
      </c>
      <c r="J200" s="76">
        <v>0</v>
      </c>
    </row>
    <row r="201" spans="1:15" x14ac:dyDescent="0.2">
      <c r="A201" s="12">
        <v>13</v>
      </c>
      <c r="B201" s="13" t="s">
        <v>33</v>
      </c>
      <c r="C201" s="114">
        <v>75</v>
      </c>
      <c r="D201" s="34">
        <v>0</v>
      </c>
      <c r="E201" s="34">
        <v>0</v>
      </c>
      <c r="F201" s="34">
        <v>0</v>
      </c>
      <c r="G201" s="34">
        <v>0</v>
      </c>
      <c r="H201" s="115">
        <v>0</v>
      </c>
      <c r="I201" s="31">
        <f t="shared" si="13"/>
        <v>75</v>
      </c>
      <c r="J201" s="76">
        <v>0</v>
      </c>
    </row>
    <row r="202" spans="1:15" x14ac:dyDescent="0.2">
      <c r="A202" s="12">
        <v>14</v>
      </c>
      <c r="B202" s="13" t="s">
        <v>34</v>
      </c>
      <c r="C202" s="114">
        <v>113</v>
      </c>
      <c r="D202" s="34">
        <v>0</v>
      </c>
      <c r="E202" s="34">
        <v>0</v>
      </c>
      <c r="F202" s="34">
        <v>7</v>
      </c>
      <c r="G202" s="34">
        <v>0</v>
      </c>
      <c r="H202" s="115">
        <v>0</v>
      </c>
      <c r="I202" s="31">
        <f t="shared" si="13"/>
        <v>120</v>
      </c>
      <c r="J202" s="76">
        <v>0</v>
      </c>
    </row>
    <row r="203" spans="1:15" x14ac:dyDescent="0.2">
      <c r="A203" s="14">
        <v>15</v>
      </c>
      <c r="B203" s="15" t="s">
        <v>35</v>
      </c>
      <c r="C203" s="116">
        <v>75</v>
      </c>
      <c r="D203" s="117">
        <v>0</v>
      </c>
      <c r="E203" s="117">
        <v>0</v>
      </c>
      <c r="F203" s="117">
        <v>0</v>
      </c>
      <c r="G203" s="117">
        <v>0</v>
      </c>
      <c r="H203" s="118">
        <v>0</v>
      </c>
      <c r="I203" s="77">
        <f t="shared" si="13"/>
        <v>75</v>
      </c>
      <c r="J203" s="78">
        <v>0</v>
      </c>
      <c r="L203" s="1" t="s">
        <v>51</v>
      </c>
      <c r="M203" s="1" t="s">
        <v>37</v>
      </c>
      <c r="O203" s="86"/>
    </row>
    <row r="204" spans="1:15" s="16" customFormat="1" x14ac:dyDescent="0.2">
      <c r="A204" s="28"/>
      <c r="B204" s="45" t="s">
        <v>38</v>
      </c>
      <c r="C204" s="73">
        <f>SUM(C189:C203)</f>
        <v>1078</v>
      </c>
      <c r="D204" s="87">
        <f t="shared" ref="D204:J204" si="14">SUM(D189:D203)</f>
        <v>81</v>
      </c>
      <c r="E204" s="87">
        <f t="shared" si="14"/>
        <v>4</v>
      </c>
      <c r="F204" s="87">
        <f t="shared" si="14"/>
        <v>23</v>
      </c>
      <c r="G204" s="87">
        <f t="shared" si="14"/>
        <v>9</v>
      </c>
      <c r="H204" s="88">
        <f t="shared" si="14"/>
        <v>5</v>
      </c>
      <c r="I204" s="50">
        <f t="shared" si="14"/>
        <v>1200</v>
      </c>
      <c r="J204" s="39">
        <f t="shared" si="14"/>
        <v>0</v>
      </c>
      <c r="K204" s="85"/>
      <c r="L204" s="16">
        <f>I204*52</f>
        <v>62400</v>
      </c>
      <c r="M204" s="16">
        <f>L204/1950</f>
        <v>32</v>
      </c>
    </row>
    <row r="205" spans="1:15" x14ac:dyDescent="0.2">
      <c r="A205" s="33"/>
      <c r="B205" s="46" t="s">
        <v>39</v>
      </c>
      <c r="C205" s="40">
        <v>1000</v>
      </c>
      <c r="D205" s="34">
        <v>46.25</v>
      </c>
      <c r="E205" s="34">
        <v>3.75</v>
      </c>
      <c r="F205" s="34">
        <v>15.5</v>
      </c>
      <c r="G205" s="34">
        <v>5</v>
      </c>
      <c r="H205" s="35">
        <v>5</v>
      </c>
      <c r="I205" s="51">
        <v>1075.5</v>
      </c>
      <c r="J205" s="48">
        <v>0</v>
      </c>
      <c r="K205" s="86"/>
      <c r="L205" s="1">
        <v>55926</v>
      </c>
      <c r="M205" s="1">
        <v>28.68</v>
      </c>
    </row>
    <row r="206" spans="1:15" x14ac:dyDescent="0.2">
      <c r="A206" s="33"/>
      <c r="B206" s="46" t="s">
        <v>40</v>
      </c>
      <c r="C206" s="40">
        <v>1026.25</v>
      </c>
      <c r="D206" s="34">
        <v>27.5</v>
      </c>
      <c r="E206" s="34">
        <v>3.75</v>
      </c>
      <c r="F206" s="34">
        <v>41</v>
      </c>
      <c r="G206" s="34">
        <v>46.25</v>
      </c>
      <c r="H206" s="35">
        <v>5</v>
      </c>
      <c r="I206" s="51">
        <v>1149.75</v>
      </c>
      <c r="J206" s="48">
        <v>0</v>
      </c>
      <c r="K206" s="86"/>
      <c r="L206" s="1">
        <v>59787</v>
      </c>
      <c r="M206" s="1">
        <v>30.66</v>
      </c>
    </row>
    <row r="207" spans="1:15" x14ac:dyDescent="0.2">
      <c r="A207" s="33"/>
      <c r="B207" s="46" t="s">
        <v>41</v>
      </c>
      <c r="C207" s="40">
        <v>805.25</v>
      </c>
      <c r="D207" s="34">
        <v>22.5</v>
      </c>
      <c r="E207" s="34">
        <v>0</v>
      </c>
      <c r="F207" s="34">
        <v>41</v>
      </c>
      <c r="G207" s="34">
        <v>102.5</v>
      </c>
      <c r="H207" s="35">
        <v>5</v>
      </c>
      <c r="I207" s="51">
        <v>976.25</v>
      </c>
      <c r="J207" s="48">
        <v>0</v>
      </c>
      <c r="K207" s="86"/>
    </row>
    <row r="208" spans="1:15" x14ac:dyDescent="0.2">
      <c r="A208" s="33"/>
      <c r="B208" s="46" t="s">
        <v>42</v>
      </c>
      <c r="C208" s="40">
        <v>843.6</v>
      </c>
      <c r="D208" s="34">
        <v>26.25</v>
      </c>
      <c r="E208" s="34">
        <v>0</v>
      </c>
      <c r="F208" s="34">
        <v>7.5</v>
      </c>
      <c r="G208" s="34">
        <v>131</v>
      </c>
      <c r="H208" s="35">
        <v>7.5</v>
      </c>
      <c r="I208" s="51">
        <v>1015.85</v>
      </c>
      <c r="J208" s="48">
        <v>37.5</v>
      </c>
    </row>
    <row r="209" spans="1:10" x14ac:dyDescent="0.2">
      <c r="A209" s="33"/>
      <c r="B209" s="46" t="s">
        <v>43</v>
      </c>
      <c r="C209" s="40">
        <v>767.5</v>
      </c>
      <c r="D209" s="34">
        <v>6</v>
      </c>
      <c r="E209" s="34">
        <v>24.75</v>
      </c>
      <c r="F209" s="34">
        <v>78</v>
      </c>
      <c r="G209" s="34">
        <v>127.88</v>
      </c>
      <c r="H209" s="35">
        <v>6</v>
      </c>
      <c r="I209" s="51">
        <v>1010.13</v>
      </c>
      <c r="J209" s="48">
        <v>37.5</v>
      </c>
    </row>
    <row r="210" spans="1:10" x14ac:dyDescent="0.2">
      <c r="A210" s="33"/>
      <c r="B210" s="46" t="s">
        <v>44</v>
      </c>
      <c r="C210" s="40">
        <v>818.75</v>
      </c>
      <c r="D210" s="34">
        <v>0</v>
      </c>
      <c r="E210" s="34">
        <v>18.75</v>
      </c>
      <c r="F210" s="34">
        <v>36</v>
      </c>
      <c r="G210" s="34">
        <v>56.25</v>
      </c>
      <c r="H210" s="35">
        <v>0</v>
      </c>
      <c r="I210" s="51">
        <v>929.75</v>
      </c>
      <c r="J210" s="48">
        <v>37.5</v>
      </c>
    </row>
    <row r="211" spans="1:10" x14ac:dyDescent="0.2">
      <c r="A211" s="33"/>
      <c r="B211" s="46" t="s">
        <v>45</v>
      </c>
      <c r="C211" s="40">
        <v>856</v>
      </c>
      <c r="D211" s="34">
        <v>0</v>
      </c>
      <c r="E211" s="34">
        <v>18.75</v>
      </c>
      <c r="F211" s="34">
        <v>36</v>
      </c>
      <c r="G211" s="34">
        <v>56.25</v>
      </c>
      <c r="H211" s="35">
        <v>0</v>
      </c>
      <c r="I211" s="51">
        <v>967</v>
      </c>
      <c r="J211" s="48">
        <v>37.5</v>
      </c>
    </row>
    <row r="212" spans="1:10" ht="12.75" thickBot="1" x14ac:dyDescent="0.25">
      <c r="A212" s="44"/>
      <c r="B212" s="47" t="s">
        <v>46</v>
      </c>
      <c r="C212" s="41">
        <v>768.5</v>
      </c>
      <c r="D212" s="42">
        <v>7.75</v>
      </c>
      <c r="E212" s="42">
        <v>7.25</v>
      </c>
      <c r="F212" s="42">
        <v>36</v>
      </c>
      <c r="G212" s="42">
        <v>59.5</v>
      </c>
      <c r="H212" s="43">
        <v>60</v>
      </c>
      <c r="I212" s="52">
        <v>939</v>
      </c>
      <c r="J212" s="49">
        <v>0</v>
      </c>
    </row>
    <row r="213" spans="1:10" x14ac:dyDescent="0.2">
      <c r="A213" s="1" t="s">
        <v>47</v>
      </c>
    </row>
    <row r="214" spans="1:10" x14ac:dyDescent="0.2">
      <c r="A214" s="1" t="s">
        <v>49</v>
      </c>
    </row>
  </sheetData>
  <pageMargins left="0.7" right="0.7" top="0.78740157499999996" bottom="0.78740157499999996" header="0.3" footer="0.3"/>
  <pageSetup paperSize="9" scale="101" orientation="landscape" r:id="rId1"/>
  <headerFooter>
    <oddFooter>&amp;L&amp;F</oddFooter>
  </headerFooter>
  <rowBreaks count="6" manualBreakCount="6">
    <brk id="41" max="16383" man="1"/>
    <brk id="70" max="16383" man="1"/>
    <brk id="97" max="16383" man="1"/>
    <brk id="125" max="16383" man="1"/>
    <brk id="156" max="16383" man="1"/>
    <brk id="186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showGridLines="0" workbookViewId="0">
      <selection activeCell="K10" sqref="K10"/>
    </sheetView>
  </sheetViews>
  <sheetFormatPr baseColWidth="10" defaultColWidth="11.42578125" defaultRowHeight="12" x14ac:dyDescent="0.2"/>
  <cols>
    <col min="1" max="1" width="4.85546875" style="3" customWidth="1"/>
    <col min="2" max="2" width="22" style="1" bestFit="1" customWidth="1"/>
    <col min="3" max="3" width="10.42578125" style="1" customWidth="1"/>
    <col min="4" max="4" width="8.7109375" style="1" customWidth="1"/>
    <col min="5" max="5" width="10.28515625" style="1" customWidth="1"/>
    <col min="6" max="6" width="13.85546875" style="1" customWidth="1"/>
    <col min="7" max="7" width="10.42578125" style="1" customWidth="1"/>
    <col min="8" max="16384" width="11.42578125" style="1"/>
  </cols>
  <sheetData>
    <row r="1" spans="1:8" x14ac:dyDescent="0.2">
      <c r="A1" s="18" t="s">
        <v>0</v>
      </c>
      <c r="B1" s="18"/>
      <c r="H1" s="1" t="s">
        <v>58</v>
      </c>
    </row>
    <row r="2" spans="1:8" x14ac:dyDescent="0.2">
      <c r="A2" s="2" t="s">
        <v>1</v>
      </c>
    </row>
    <row r="4" spans="1:8" x14ac:dyDescent="0.2">
      <c r="A4" s="4" t="str">
        <f>A10</f>
        <v>Tabell 2-B-1-C- Kommunale fritidsklubber og lignende for barn og ungdom under 14 år</v>
      </c>
    </row>
    <row r="5" spans="1:8" x14ac:dyDescent="0.2">
      <c r="A5" s="4" t="str">
        <f>A38</f>
        <v>Tabell 2-B-1-C2 - Kommunale fritidsklubber og lignende for barn og ungdom 14 - 18 år</v>
      </c>
    </row>
    <row r="6" spans="1:8" x14ac:dyDescent="0.2">
      <c r="A6" s="4" t="str">
        <f>A67</f>
        <v>Tabell 2-B-1-C3 - Ungdomssentre med høyere aldersgrense enn 18 år</v>
      </c>
    </row>
    <row r="7" spans="1:8" x14ac:dyDescent="0.2">
      <c r="A7" s="4" t="str">
        <f>A96</f>
        <v>Tabell 2-B-1-C4 - Ungdomstiltak rettet mot særskilte aktiviteter    *)</v>
      </c>
    </row>
    <row r="8" spans="1:8" x14ac:dyDescent="0.2">
      <c r="A8" s="4" t="str">
        <f>A125</f>
        <v>Tabell 2-B-1-C5 - Kommunalt støttede fritidstiltak for barn og ungdom opp til 18 år</v>
      </c>
    </row>
    <row r="9" spans="1:8" x14ac:dyDescent="0.2">
      <c r="A9" s="4"/>
    </row>
    <row r="10" spans="1:8" s="5" customFormat="1" ht="12.75" thickBot="1" x14ac:dyDescent="0.25">
      <c r="A10" s="23" t="s">
        <v>59</v>
      </c>
    </row>
    <row r="11" spans="1:8" s="5" customFormat="1" ht="36" x14ac:dyDescent="0.2">
      <c r="A11" s="93" t="s">
        <v>6</v>
      </c>
      <c r="B11" s="94" t="s">
        <v>7</v>
      </c>
      <c r="C11" s="95" t="s">
        <v>60</v>
      </c>
      <c r="D11" s="95" t="s">
        <v>61</v>
      </c>
      <c r="E11" s="95" t="s">
        <v>62</v>
      </c>
      <c r="F11" s="95" t="s">
        <v>63</v>
      </c>
      <c r="G11" s="96" t="s">
        <v>64</v>
      </c>
    </row>
    <row r="12" spans="1:8" x14ac:dyDescent="0.2">
      <c r="A12" s="53">
        <v>1</v>
      </c>
      <c r="B12" s="97" t="s">
        <v>18</v>
      </c>
      <c r="C12" s="98">
        <v>7</v>
      </c>
      <c r="D12" s="99">
        <v>0</v>
      </c>
      <c r="E12" s="99">
        <v>5</v>
      </c>
      <c r="F12" s="99">
        <v>11</v>
      </c>
      <c r="G12" s="100">
        <v>975</v>
      </c>
    </row>
    <row r="13" spans="1:8" x14ac:dyDescent="0.2">
      <c r="A13" s="54">
        <v>2</v>
      </c>
      <c r="B13" s="13" t="s">
        <v>19</v>
      </c>
      <c r="C13" s="101">
        <v>3</v>
      </c>
      <c r="D13" s="102">
        <v>3</v>
      </c>
      <c r="E13" s="102">
        <v>4</v>
      </c>
      <c r="F13" s="102">
        <v>0</v>
      </c>
      <c r="G13" s="103">
        <v>540</v>
      </c>
    </row>
    <row r="14" spans="1:8" x14ac:dyDescent="0.2">
      <c r="A14" s="54">
        <v>3</v>
      </c>
      <c r="B14" s="13" t="s">
        <v>20</v>
      </c>
      <c r="C14" s="101">
        <v>3</v>
      </c>
      <c r="D14" s="102">
        <v>0</v>
      </c>
      <c r="E14" s="102">
        <v>2</v>
      </c>
      <c r="F14" s="102">
        <v>0</v>
      </c>
      <c r="G14" s="103">
        <v>375</v>
      </c>
    </row>
    <row r="15" spans="1:8" x14ac:dyDescent="0.2">
      <c r="A15" s="54">
        <v>4</v>
      </c>
      <c r="B15" s="13" t="s">
        <v>21</v>
      </c>
      <c r="C15" s="101">
        <v>4</v>
      </c>
      <c r="D15" s="102">
        <v>1</v>
      </c>
      <c r="E15" s="102">
        <v>5</v>
      </c>
      <c r="F15" s="102">
        <v>0</v>
      </c>
      <c r="G15" s="103">
        <v>303</v>
      </c>
    </row>
    <row r="16" spans="1:8" x14ac:dyDescent="0.2">
      <c r="A16" s="54">
        <v>5</v>
      </c>
      <c r="B16" s="13" t="s">
        <v>22</v>
      </c>
      <c r="C16" s="101">
        <v>3</v>
      </c>
      <c r="D16" s="102">
        <v>0</v>
      </c>
      <c r="E16" s="102">
        <v>2</v>
      </c>
      <c r="F16" s="102">
        <v>0</v>
      </c>
      <c r="G16" s="103">
        <v>168</v>
      </c>
    </row>
    <row r="17" spans="1:9" x14ac:dyDescent="0.2">
      <c r="A17" s="54">
        <v>6</v>
      </c>
      <c r="B17" s="13" t="s">
        <v>23</v>
      </c>
      <c r="C17" s="101">
        <v>1</v>
      </c>
      <c r="D17" s="102">
        <v>0</v>
      </c>
      <c r="E17" s="102">
        <v>1</v>
      </c>
      <c r="F17" s="102">
        <v>0</v>
      </c>
      <c r="G17" s="103">
        <v>30</v>
      </c>
    </row>
    <row r="18" spans="1:9" x14ac:dyDescent="0.2">
      <c r="A18" s="54">
        <v>7</v>
      </c>
      <c r="B18" s="13" t="s">
        <v>24</v>
      </c>
      <c r="C18" s="101">
        <v>1</v>
      </c>
      <c r="D18" s="102">
        <v>1</v>
      </c>
      <c r="E18" s="102">
        <v>4</v>
      </c>
      <c r="F18" s="102">
        <v>0</v>
      </c>
      <c r="G18" s="103">
        <v>55</v>
      </c>
    </row>
    <row r="19" spans="1:9" x14ac:dyDescent="0.2">
      <c r="A19" s="54">
        <v>8</v>
      </c>
      <c r="B19" s="13" t="s">
        <v>25</v>
      </c>
      <c r="C19" s="101">
        <v>3</v>
      </c>
      <c r="D19" s="102">
        <v>0</v>
      </c>
      <c r="E19" s="102">
        <v>4</v>
      </c>
      <c r="F19" s="102">
        <v>8</v>
      </c>
      <c r="G19" s="103">
        <v>650</v>
      </c>
    </row>
    <row r="20" spans="1:9" x14ac:dyDescent="0.2">
      <c r="A20" s="54">
        <v>9</v>
      </c>
      <c r="B20" s="13" t="s">
        <v>26</v>
      </c>
      <c r="C20" s="101">
        <v>4</v>
      </c>
      <c r="D20" s="102">
        <v>1</v>
      </c>
      <c r="E20" s="102">
        <v>3</v>
      </c>
      <c r="F20" s="102">
        <v>0</v>
      </c>
      <c r="G20" s="103">
        <v>1055</v>
      </c>
    </row>
    <row r="21" spans="1:9" x14ac:dyDescent="0.2">
      <c r="A21" s="54">
        <v>10</v>
      </c>
      <c r="B21" s="13" t="s">
        <v>27</v>
      </c>
      <c r="C21" s="101">
        <v>4</v>
      </c>
      <c r="D21" s="102">
        <v>4</v>
      </c>
      <c r="E21" s="102">
        <v>1</v>
      </c>
      <c r="F21" s="102">
        <v>0</v>
      </c>
      <c r="G21" s="103">
        <v>322</v>
      </c>
    </row>
    <row r="22" spans="1:9" x14ac:dyDescent="0.2">
      <c r="A22" s="54">
        <v>11</v>
      </c>
      <c r="B22" s="13" t="s">
        <v>28</v>
      </c>
      <c r="C22" s="101">
        <v>3</v>
      </c>
      <c r="D22" s="102">
        <v>3</v>
      </c>
      <c r="E22" s="102">
        <v>2</v>
      </c>
      <c r="F22" s="102">
        <v>9</v>
      </c>
      <c r="G22" s="103">
        <v>282</v>
      </c>
    </row>
    <row r="23" spans="1:9" x14ac:dyDescent="0.2">
      <c r="A23" s="54">
        <v>12</v>
      </c>
      <c r="B23" s="13" t="s">
        <v>30</v>
      </c>
      <c r="C23" s="101">
        <v>8</v>
      </c>
      <c r="D23" s="102">
        <v>8</v>
      </c>
      <c r="E23" s="102">
        <v>6</v>
      </c>
      <c r="F23" s="102">
        <v>28</v>
      </c>
      <c r="G23" s="103">
        <v>1939</v>
      </c>
    </row>
    <row r="24" spans="1:9" x14ac:dyDescent="0.2">
      <c r="A24" s="54">
        <v>13</v>
      </c>
      <c r="B24" s="13" t="s">
        <v>33</v>
      </c>
      <c r="C24" s="101">
        <v>4</v>
      </c>
      <c r="D24" s="102">
        <v>3</v>
      </c>
      <c r="E24" s="102">
        <v>2</v>
      </c>
      <c r="F24" s="102">
        <v>0</v>
      </c>
      <c r="G24" s="103">
        <v>1181</v>
      </c>
    </row>
    <row r="25" spans="1:9" x14ac:dyDescent="0.2">
      <c r="A25" s="54">
        <v>14</v>
      </c>
      <c r="B25" s="13" t="s">
        <v>34</v>
      </c>
      <c r="C25" s="101">
        <v>1</v>
      </c>
      <c r="D25" s="102">
        <v>0</v>
      </c>
      <c r="E25" s="102">
        <v>2</v>
      </c>
      <c r="F25" s="102">
        <v>0</v>
      </c>
      <c r="G25" s="103">
        <v>120</v>
      </c>
    </row>
    <row r="26" spans="1:9" x14ac:dyDescent="0.2">
      <c r="A26" s="55">
        <v>15</v>
      </c>
      <c r="B26" s="56" t="s">
        <v>35</v>
      </c>
      <c r="C26" s="104">
        <v>4</v>
      </c>
      <c r="D26" s="105">
        <v>4</v>
      </c>
      <c r="E26" s="105">
        <v>4</v>
      </c>
      <c r="F26" s="105">
        <v>9</v>
      </c>
      <c r="G26" s="106">
        <v>371</v>
      </c>
    </row>
    <row r="27" spans="1:9" s="16" customFormat="1" ht="12.75" x14ac:dyDescent="0.2">
      <c r="A27" s="28"/>
      <c r="B27" s="107" t="s">
        <v>38</v>
      </c>
      <c r="C27" s="87">
        <f>SUM(C12:C26)</f>
        <v>53</v>
      </c>
      <c r="D27" s="87">
        <f>SUM(D12:D26)</f>
        <v>28</v>
      </c>
      <c r="E27" s="87">
        <f>SUM(E12:E26)</f>
        <v>47</v>
      </c>
      <c r="F27" s="87">
        <f>SUM(F12:F26)</f>
        <v>65</v>
      </c>
      <c r="G27" s="88">
        <f>SUM(G12:G26)</f>
        <v>8366</v>
      </c>
      <c r="I27" s="108"/>
    </row>
    <row r="28" spans="1:9" ht="12.75" x14ac:dyDescent="0.2">
      <c r="A28" s="33"/>
      <c r="B28" s="109" t="s">
        <v>39</v>
      </c>
      <c r="C28" s="34">
        <v>48</v>
      </c>
      <c r="D28" s="34">
        <v>31</v>
      </c>
      <c r="E28" s="34">
        <v>44.887500000000003</v>
      </c>
      <c r="F28" s="34">
        <v>50.916666666666664</v>
      </c>
      <c r="G28" s="35">
        <v>6301</v>
      </c>
      <c r="I28" s="108"/>
    </row>
    <row r="29" spans="1:9" ht="12.75" x14ac:dyDescent="0.2">
      <c r="A29" s="33"/>
      <c r="B29" s="109" t="s">
        <v>40</v>
      </c>
      <c r="C29" s="34">
        <v>68</v>
      </c>
      <c r="D29" s="34">
        <v>31</v>
      </c>
      <c r="E29" s="34">
        <v>35.918181818181822</v>
      </c>
      <c r="F29" s="34">
        <v>40.159090909090907</v>
      </c>
      <c r="G29" s="35">
        <v>8466</v>
      </c>
      <c r="I29" s="108"/>
    </row>
    <row r="30" spans="1:9" ht="12.75" x14ac:dyDescent="0.2">
      <c r="A30" s="33"/>
      <c r="B30" s="109" t="s">
        <v>41</v>
      </c>
      <c r="C30" s="34">
        <v>54</v>
      </c>
      <c r="D30" s="34">
        <v>35</v>
      </c>
      <c r="E30" s="34">
        <v>42.716666666666661</v>
      </c>
      <c r="F30" s="34">
        <v>99.233333333333334</v>
      </c>
      <c r="G30" s="35">
        <v>8232</v>
      </c>
      <c r="I30" s="108"/>
    </row>
    <row r="31" spans="1:9" x14ac:dyDescent="0.2">
      <c r="A31" s="33"/>
      <c r="B31" s="109" t="s">
        <v>42</v>
      </c>
      <c r="C31" s="34">
        <v>43</v>
      </c>
      <c r="D31" s="34">
        <v>26</v>
      </c>
      <c r="E31" s="34">
        <v>40.233333333333334</v>
      </c>
      <c r="F31" s="34">
        <v>82.666666666666671</v>
      </c>
      <c r="G31" s="35">
        <v>7412</v>
      </c>
    </row>
    <row r="32" spans="1:9" x14ac:dyDescent="0.2">
      <c r="A32" s="33"/>
      <c r="B32" s="109" t="s">
        <v>43</v>
      </c>
      <c r="C32" s="34">
        <v>49</v>
      </c>
      <c r="D32" s="34">
        <v>23</v>
      </c>
      <c r="E32" s="34">
        <v>38.110714285714288</v>
      </c>
      <c r="F32" s="34">
        <v>65.33214285714287</v>
      </c>
      <c r="G32" s="35">
        <v>6195</v>
      </c>
    </row>
    <row r="33" spans="1:7" x14ac:dyDescent="0.2">
      <c r="A33" s="33"/>
      <c r="B33" s="109" t="s">
        <v>44</v>
      </c>
      <c r="C33" s="34">
        <v>42</v>
      </c>
      <c r="D33" s="34">
        <v>24</v>
      </c>
      <c r="E33" s="34">
        <v>40.741666666666674</v>
      </c>
      <c r="F33" s="34">
        <v>38.633333333333333</v>
      </c>
      <c r="G33" s="35">
        <v>6525</v>
      </c>
    </row>
    <row r="34" spans="1:7" x14ac:dyDescent="0.2">
      <c r="A34" s="33"/>
      <c r="B34" s="109" t="s">
        <v>45</v>
      </c>
      <c r="C34" s="34">
        <v>51</v>
      </c>
      <c r="D34" s="34">
        <v>21</v>
      </c>
      <c r="E34" s="34">
        <v>36.238095238095241</v>
      </c>
      <c r="F34" s="34">
        <v>25.411904761904758</v>
      </c>
      <c r="G34" s="35">
        <v>13978</v>
      </c>
    </row>
    <row r="35" spans="1:7" ht="12.75" thickBot="1" x14ac:dyDescent="0.25">
      <c r="A35" s="44"/>
      <c r="B35" s="110" t="s">
        <v>46</v>
      </c>
      <c r="C35" s="42">
        <v>49</v>
      </c>
      <c r="D35" s="42">
        <v>19</v>
      </c>
      <c r="E35" s="42">
        <v>39.450000000000003</v>
      </c>
      <c r="F35" s="42">
        <v>23.4</v>
      </c>
      <c r="G35" s="43">
        <v>4829</v>
      </c>
    </row>
    <row r="38" spans="1:7" s="5" customFormat="1" ht="12.75" thickBot="1" x14ac:dyDescent="0.25">
      <c r="A38" s="23" t="s">
        <v>65</v>
      </c>
    </row>
    <row r="39" spans="1:7" s="5" customFormat="1" ht="36" x14ac:dyDescent="0.2">
      <c r="A39" s="93" t="s">
        <v>6</v>
      </c>
      <c r="B39" s="94" t="s">
        <v>7</v>
      </c>
      <c r="C39" s="95" t="s">
        <v>60</v>
      </c>
      <c r="D39" s="95" t="s">
        <v>61</v>
      </c>
      <c r="E39" s="95" t="s">
        <v>62</v>
      </c>
      <c r="F39" s="95" t="s">
        <v>63</v>
      </c>
      <c r="G39" s="96" t="s">
        <v>64</v>
      </c>
    </row>
    <row r="40" spans="1:7" x14ac:dyDescent="0.2">
      <c r="A40" s="53">
        <v>1</v>
      </c>
      <c r="B40" s="97" t="s">
        <v>18</v>
      </c>
      <c r="C40" s="98">
        <v>4</v>
      </c>
      <c r="D40" s="99">
        <v>1</v>
      </c>
      <c r="E40" s="99">
        <v>3</v>
      </c>
      <c r="F40" s="99">
        <v>21</v>
      </c>
      <c r="G40" s="100">
        <v>268</v>
      </c>
    </row>
    <row r="41" spans="1:7" x14ac:dyDescent="0.2">
      <c r="A41" s="54">
        <v>2</v>
      </c>
      <c r="B41" s="13" t="s">
        <v>19</v>
      </c>
      <c r="C41" s="101">
        <v>2</v>
      </c>
      <c r="D41" s="102">
        <v>2</v>
      </c>
      <c r="E41" s="102">
        <v>2</v>
      </c>
      <c r="F41" s="102">
        <v>0</v>
      </c>
      <c r="G41" s="103">
        <v>80</v>
      </c>
    </row>
    <row r="42" spans="1:7" x14ac:dyDescent="0.2">
      <c r="A42" s="54">
        <v>3</v>
      </c>
      <c r="B42" s="13" t="s">
        <v>20</v>
      </c>
      <c r="C42" s="101">
        <v>2</v>
      </c>
      <c r="D42" s="102">
        <v>1</v>
      </c>
      <c r="E42" s="102">
        <v>4</v>
      </c>
      <c r="F42" s="102">
        <v>0</v>
      </c>
      <c r="G42" s="103">
        <v>276</v>
      </c>
    </row>
    <row r="43" spans="1:7" x14ac:dyDescent="0.2">
      <c r="A43" s="54">
        <v>4</v>
      </c>
      <c r="B43" s="13" t="s">
        <v>21</v>
      </c>
      <c r="C43" s="101">
        <v>1</v>
      </c>
      <c r="D43" s="102">
        <v>0</v>
      </c>
      <c r="E43" s="102">
        <v>4</v>
      </c>
      <c r="F43" s="102">
        <v>0</v>
      </c>
      <c r="G43" s="103">
        <v>0</v>
      </c>
    </row>
    <row r="44" spans="1:7" x14ac:dyDescent="0.2">
      <c r="A44" s="54">
        <v>5</v>
      </c>
      <c r="B44" s="13" t="s">
        <v>22</v>
      </c>
      <c r="C44" s="101">
        <v>3</v>
      </c>
      <c r="D44" s="102">
        <v>0</v>
      </c>
      <c r="E44" s="102">
        <v>2</v>
      </c>
      <c r="F44" s="102">
        <v>0</v>
      </c>
      <c r="G44" s="103">
        <v>102</v>
      </c>
    </row>
    <row r="45" spans="1:7" x14ac:dyDescent="0.2">
      <c r="A45" s="54">
        <v>6</v>
      </c>
      <c r="B45" s="13" t="s">
        <v>23</v>
      </c>
      <c r="C45" s="101">
        <v>2</v>
      </c>
      <c r="D45" s="102">
        <v>0</v>
      </c>
      <c r="E45" s="102">
        <v>2</v>
      </c>
      <c r="F45" s="102">
        <v>5</v>
      </c>
      <c r="G45" s="103">
        <v>103</v>
      </c>
    </row>
    <row r="46" spans="1:7" x14ac:dyDescent="0.2">
      <c r="A46" s="54">
        <v>7</v>
      </c>
      <c r="B46" s="13" t="s">
        <v>24</v>
      </c>
      <c r="C46" s="101">
        <v>1</v>
      </c>
      <c r="D46" s="102">
        <v>1</v>
      </c>
      <c r="E46" s="102">
        <v>4</v>
      </c>
      <c r="F46" s="102">
        <v>20</v>
      </c>
      <c r="G46" s="103">
        <v>48</v>
      </c>
    </row>
    <row r="47" spans="1:7" x14ac:dyDescent="0.2">
      <c r="A47" s="54">
        <v>8</v>
      </c>
      <c r="B47" s="13" t="s">
        <v>25</v>
      </c>
      <c r="C47" s="101">
        <v>3</v>
      </c>
      <c r="D47" s="102">
        <v>0</v>
      </c>
      <c r="E47" s="102">
        <v>5</v>
      </c>
      <c r="F47" s="102">
        <v>8</v>
      </c>
      <c r="G47" s="103">
        <v>600</v>
      </c>
    </row>
    <row r="48" spans="1:7" x14ac:dyDescent="0.2">
      <c r="A48" s="54">
        <v>9</v>
      </c>
      <c r="B48" s="13" t="s">
        <v>26</v>
      </c>
      <c r="C48" s="101">
        <v>0</v>
      </c>
      <c r="D48" s="102">
        <v>2</v>
      </c>
      <c r="E48" s="102">
        <v>0</v>
      </c>
      <c r="F48" s="102">
        <v>0</v>
      </c>
      <c r="G48" s="103">
        <v>769</v>
      </c>
    </row>
    <row r="49" spans="1:7" x14ac:dyDescent="0.2">
      <c r="A49" s="54">
        <v>10</v>
      </c>
      <c r="B49" s="13" t="s">
        <v>27</v>
      </c>
      <c r="C49" s="101">
        <v>3</v>
      </c>
      <c r="D49" s="102">
        <v>3</v>
      </c>
      <c r="E49" s="102">
        <v>2</v>
      </c>
      <c r="F49" s="102">
        <v>8</v>
      </c>
      <c r="G49" s="103">
        <v>227</v>
      </c>
    </row>
    <row r="50" spans="1:7" x14ac:dyDescent="0.2">
      <c r="A50" s="54">
        <v>11</v>
      </c>
      <c r="B50" s="13" t="s">
        <v>28</v>
      </c>
      <c r="C50" s="101">
        <v>2</v>
      </c>
      <c r="D50" s="102">
        <v>2</v>
      </c>
      <c r="E50" s="102">
        <v>5</v>
      </c>
      <c r="F50" s="102">
        <v>46</v>
      </c>
      <c r="G50" s="103">
        <v>478</v>
      </c>
    </row>
    <row r="51" spans="1:7" x14ac:dyDescent="0.2">
      <c r="A51" s="54">
        <v>12</v>
      </c>
      <c r="B51" s="13" t="s">
        <v>30</v>
      </c>
      <c r="C51" s="101">
        <v>9</v>
      </c>
      <c r="D51" s="102">
        <v>6</v>
      </c>
      <c r="E51" s="102">
        <v>5</v>
      </c>
      <c r="F51" s="102">
        <v>36</v>
      </c>
      <c r="G51" s="103">
        <v>2020</v>
      </c>
    </row>
    <row r="52" spans="1:7" x14ac:dyDescent="0.2">
      <c r="A52" s="54">
        <v>13</v>
      </c>
      <c r="B52" s="13" t="s">
        <v>33</v>
      </c>
      <c r="C52" s="101">
        <v>4</v>
      </c>
      <c r="D52" s="102">
        <v>3</v>
      </c>
      <c r="E52" s="102">
        <v>2</v>
      </c>
      <c r="F52" s="102">
        <v>15</v>
      </c>
      <c r="G52" s="103">
        <v>889</v>
      </c>
    </row>
    <row r="53" spans="1:7" x14ac:dyDescent="0.2">
      <c r="A53" s="54">
        <v>14</v>
      </c>
      <c r="B53" s="13" t="s">
        <v>34</v>
      </c>
      <c r="C53" s="101">
        <v>2</v>
      </c>
      <c r="D53" s="102">
        <v>1</v>
      </c>
      <c r="E53" s="102">
        <v>1</v>
      </c>
      <c r="F53" s="102">
        <v>1</v>
      </c>
      <c r="G53" s="103">
        <v>200</v>
      </c>
    </row>
    <row r="54" spans="1:7" x14ac:dyDescent="0.2">
      <c r="A54" s="55">
        <v>15</v>
      </c>
      <c r="B54" s="56" t="s">
        <v>35</v>
      </c>
      <c r="C54" s="104">
        <v>4</v>
      </c>
      <c r="D54" s="105">
        <v>4</v>
      </c>
      <c r="E54" s="105">
        <v>4</v>
      </c>
      <c r="F54" s="105">
        <v>10</v>
      </c>
      <c r="G54" s="106">
        <v>542</v>
      </c>
    </row>
    <row r="55" spans="1:7" s="16" customFormat="1" x14ac:dyDescent="0.2">
      <c r="A55" s="28"/>
      <c r="B55" s="107" t="s">
        <v>38</v>
      </c>
      <c r="C55" s="87">
        <f>SUM(C40:C54)</f>
        <v>42</v>
      </c>
      <c r="D55" s="87">
        <f>SUM(D40:D54)</f>
        <v>26</v>
      </c>
      <c r="E55" s="87">
        <f>SUM(E40:E54)</f>
        <v>45</v>
      </c>
      <c r="F55" s="87">
        <f>SUM(F40:F54)</f>
        <v>170</v>
      </c>
      <c r="G55" s="88">
        <f>SUM(G40:G54)</f>
        <v>6602</v>
      </c>
    </row>
    <row r="56" spans="1:7" x14ac:dyDescent="0.2">
      <c r="A56" s="33"/>
      <c r="B56" s="109" t="s">
        <v>39</v>
      </c>
      <c r="C56" s="34">
        <v>44</v>
      </c>
      <c r="D56" s="34">
        <v>23</v>
      </c>
      <c r="E56" s="34">
        <v>48.892857142857146</v>
      </c>
      <c r="F56" s="34">
        <v>158</v>
      </c>
      <c r="G56" s="35">
        <v>7129</v>
      </c>
    </row>
    <row r="57" spans="1:7" x14ac:dyDescent="0.2">
      <c r="A57" s="33"/>
      <c r="B57" s="109" t="s">
        <v>40</v>
      </c>
      <c r="C57" s="34">
        <v>58</v>
      </c>
      <c r="D57" s="34">
        <v>22</v>
      </c>
      <c r="E57" s="34">
        <v>44.491666666666667</v>
      </c>
      <c r="F57" s="34">
        <v>127.73333333333335</v>
      </c>
      <c r="G57" s="35">
        <v>7672</v>
      </c>
    </row>
    <row r="58" spans="1:7" x14ac:dyDescent="0.2">
      <c r="A58" s="33"/>
      <c r="B58" s="109" t="s">
        <v>41</v>
      </c>
      <c r="C58" s="34">
        <v>50</v>
      </c>
      <c r="D58" s="34">
        <v>33</v>
      </c>
      <c r="E58" s="34">
        <v>47.361111111111107</v>
      </c>
      <c r="F58" s="34">
        <v>183.39444444444442</v>
      </c>
      <c r="G58" s="35">
        <v>9423</v>
      </c>
    </row>
    <row r="59" spans="1:7" x14ac:dyDescent="0.2">
      <c r="A59" s="33"/>
      <c r="B59" s="109" t="s">
        <v>42</v>
      </c>
      <c r="C59" s="34">
        <v>46</v>
      </c>
      <c r="D59" s="34">
        <v>26</v>
      </c>
      <c r="E59" s="34">
        <v>44.216666666666669</v>
      </c>
      <c r="F59" s="34">
        <v>86.3</v>
      </c>
      <c r="G59" s="35">
        <v>8301</v>
      </c>
    </row>
    <row r="60" spans="1:7" x14ac:dyDescent="0.2">
      <c r="A60" s="33"/>
      <c r="B60" s="109" t="s">
        <v>43</v>
      </c>
      <c r="C60" s="34">
        <v>55</v>
      </c>
      <c r="D60" s="34">
        <v>22</v>
      </c>
      <c r="E60" s="34">
        <v>33.924999999999997</v>
      </c>
      <c r="F60" s="34">
        <v>56.766666666666666</v>
      </c>
      <c r="G60" s="35">
        <v>7302</v>
      </c>
    </row>
    <row r="61" spans="1:7" x14ac:dyDescent="0.2">
      <c r="A61" s="33"/>
      <c r="B61" s="109" t="s">
        <v>44</v>
      </c>
      <c r="C61" s="34">
        <v>48</v>
      </c>
      <c r="D61" s="34">
        <v>30</v>
      </c>
      <c r="E61" s="34">
        <v>49.3</v>
      </c>
      <c r="F61" s="34">
        <v>91.833333333333329</v>
      </c>
      <c r="G61" s="35">
        <v>8033</v>
      </c>
    </row>
    <row r="62" spans="1:7" x14ac:dyDescent="0.2">
      <c r="A62" s="33"/>
      <c r="B62" s="109" t="s">
        <v>45</v>
      </c>
      <c r="C62" s="34">
        <v>43</v>
      </c>
      <c r="D62" s="34">
        <v>28</v>
      </c>
      <c r="E62" s="34">
        <v>56.973809523809528</v>
      </c>
      <c r="F62" s="34">
        <v>120.01904761904763</v>
      </c>
      <c r="G62" s="35">
        <v>14825</v>
      </c>
    </row>
    <row r="63" spans="1:7" ht="12.75" thickBot="1" x14ac:dyDescent="0.25">
      <c r="A63" s="44"/>
      <c r="B63" s="110" t="s">
        <v>46</v>
      </c>
      <c r="C63" s="42">
        <v>45</v>
      </c>
      <c r="D63" s="42">
        <v>30</v>
      </c>
      <c r="E63" s="42">
        <v>63.416666666666671</v>
      </c>
      <c r="F63" s="42">
        <v>153.48333333333335</v>
      </c>
      <c r="G63" s="43">
        <v>5290</v>
      </c>
    </row>
    <row r="67" spans="1:7" s="5" customFormat="1" ht="12.75" thickBot="1" x14ac:dyDescent="0.25">
      <c r="A67" s="23" t="s">
        <v>66</v>
      </c>
    </row>
    <row r="68" spans="1:7" s="5" customFormat="1" ht="36" x14ac:dyDescent="0.2">
      <c r="A68" s="93" t="s">
        <v>6</v>
      </c>
      <c r="B68" s="94" t="s">
        <v>7</v>
      </c>
      <c r="C68" s="95" t="s">
        <v>60</v>
      </c>
      <c r="D68" s="95" t="s">
        <v>61</v>
      </c>
      <c r="E68" s="95" t="s">
        <v>62</v>
      </c>
      <c r="F68" s="95" t="s">
        <v>63</v>
      </c>
      <c r="G68" s="96" t="s">
        <v>64</v>
      </c>
    </row>
    <row r="69" spans="1:7" x14ac:dyDescent="0.2">
      <c r="A69" s="53">
        <v>1</v>
      </c>
      <c r="B69" s="97" t="s">
        <v>18</v>
      </c>
      <c r="C69" s="98">
        <v>2</v>
      </c>
      <c r="D69" s="99">
        <v>0</v>
      </c>
      <c r="E69" s="99">
        <v>5</v>
      </c>
      <c r="F69" s="99">
        <v>67</v>
      </c>
      <c r="G69" s="100">
        <v>265</v>
      </c>
    </row>
    <row r="70" spans="1:7" x14ac:dyDescent="0.2">
      <c r="A70" s="54">
        <v>2</v>
      </c>
      <c r="B70" s="13" t="s">
        <v>19</v>
      </c>
      <c r="C70" s="101">
        <v>1</v>
      </c>
      <c r="D70" s="102">
        <v>1</v>
      </c>
      <c r="E70" s="102">
        <v>7</v>
      </c>
      <c r="F70" s="102">
        <v>1</v>
      </c>
      <c r="G70" s="103">
        <v>205</v>
      </c>
    </row>
    <row r="71" spans="1:7" x14ac:dyDescent="0.2">
      <c r="A71" s="54">
        <v>3</v>
      </c>
      <c r="B71" s="13" t="s">
        <v>20</v>
      </c>
      <c r="C71" s="101">
        <v>1</v>
      </c>
      <c r="D71" s="102">
        <v>1</v>
      </c>
      <c r="E71" s="102">
        <v>1</v>
      </c>
      <c r="F71" s="102">
        <v>0</v>
      </c>
      <c r="G71" s="103">
        <v>50</v>
      </c>
    </row>
    <row r="72" spans="1:7" x14ac:dyDescent="0.2">
      <c r="A72" s="54">
        <v>4</v>
      </c>
      <c r="B72" s="13" t="s">
        <v>21</v>
      </c>
      <c r="C72" s="101">
        <v>0</v>
      </c>
      <c r="D72" s="102">
        <v>0</v>
      </c>
      <c r="E72" s="102">
        <v>0</v>
      </c>
      <c r="F72" s="102">
        <v>0</v>
      </c>
      <c r="G72" s="103">
        <v>0</v>
      </c>
    </row>
    <row r="73" spans="1:7" x14ac:dyDescent="0.2">
      <c r="A73" s="54">
        <v>5</v>
      </c>
      <c r="B73" s="13" t="s">
        <v>22</v>
      </c>
      <c r="C73" s="101">
        <v>0</v>
      </c>
      <c r="D73" s="102">
        <v>0</v>
      </c>
      <c r="E73" s="102">
        <v>0</v>
      </c>
      <c r="F73" s="102">
        <v>0</v>
      </c>
      <c r="G73" s="103">
        <v>0</v>
      </c>
    </row>
    <row r="74" spans="1:7" x14ac:dyDescent="0.2">
      <c r="A74" s="54">
        <v>6</v>
      </c>
      <c r="B74" s="13" t="s">
        <v>23</v>
      </c>
      <c r="C74" s="101">
        <v>0</v>
      </c>
      <c r="D74" s="102">
        <v>0</v>
      </c>
      <c r="E74" s="102">
        <v>0</v>
      </c>
      <c r="F74" s="102">
        <v>0</v>
      </c>
      <c r="G74" s="103">
        <v>0</v>
      </c>
    </row>
    <row r="75" spans="1:7" x14ac:dyDescent="0.2">
      <c r="A75" s="54">
        <v>7</v>
      </c>
      <c r="B75" s="13" t="s">
        <v>24</v>
      </c>
      <c r="C75" s="101">
        <v>1</v>
      </c>
      <c r="D75" s="102">
        <v>1</v>
      </c>
      <c r="E75" s="102">
        <v>4</v>
      </c>
      <c r="F75" s="102">
        <v>0</v>
      </c>
      <c r="G75" s="103">
        <v>20</v>
      </c>
    </row>
    <row r="76" spans="1:7" x14ac:dyDescent="0.2">
      <c r="A76" s="54">
        <v>8</v>
      </c>
      <c r="B76" s="13" t="s">
        <v>25</v>
      </c>
      <c r="C76" s="101">
        <v>0</v>
      </c>
      <c r="D76" s="102">
        <v>0</v>
      </c>
      <c r="E76" s="102">
        <v>0</v>
      </c>
      <c r="F76" s="102">
        <v>0</v>
      </c>
      <c r="G76" s="103">
        <v>0</v>
      </c>
    </row>
    <row r="77" spans="1:7" x14ac:dyDescent="0.2">
      <c r="A77" s="54">
        <v>9</v>
      </c>
      <c r="B77" s="13" t="s">
        <v>26</v>
      </c>
      <c r="C77" s="101">
        <v>0</v>
      </c>
      <c r="D77" s="102">
        <v>0</v>
      </c>
      <c r="E77" s="102">
        <v>0</v>
      </c>
      <c r="F77" s="102">
        <v>0</v>
      </c>
      <c r="G77" s="103">
        <v>0</v>
      </c>
    </row>
    <row r="78" spans="1:7" x14ac:dyDescent="0.2">
      <c r="A78" s="54">
        <v>10</v>
      </c>
      <c r="B78" s="13" t="s">
        <v>27</v>
      </c>
      <c r="C78" s="101">
        <v>1</v>
      </c>
      <c r="D78" s="102">
        <v>1</v>
      </c>
      <c r="E78" s="102">
        <v>1</v>
      </c>
      <c r="F78" s="102">
        <v>24</v>
      </c>
      <c r="G78" s="103">
        <v>9</v>
      </c>
    </row>
    <row r="79" spans="1:7" x14ac:dyDescent="0.2">
      <c r="A79" s="54">
        <v>11</v>
      </c>
      <c r="B79" s="13" t="s">
        <v>28</v>
      </c>
      <c r="C79" s="101">
        <v>0</v>
      </c>
      <c r="D79" s="102">
        <v>0</v>
      </c>
      <c r="E79" s="102">
        <v>0</v>
      </c>
      <c r="F79" s="102">
        <v>0</v>
      </c>
      <c r="G79" s="103">
        <v>0</v>
      </c>
    </row>
    <row r="80" spans="1:7" x14ac:dyDescent="0.2">
      <c r="A80" s="54">
        <v>12</v>
      </c>
      <c r="B80" s="13" t="s">
        <v>30</v>
      </c>
      <c r="C80" s="101">
        <v>1</v>
      </c>
      <c r="D80" s="102">
        <v>0</v>
      </c>
      <c r="E80" s="102">
        <v>1</v>
      </c>
      <c r="F80" s="102">
        <v>0</v>
      </c>
      <c r="G80" s="103">
        <v>25</v>
      </c>
    </row>
    <row r="81" spans="1:7" x14ac:dyDescent="0.2">
      <c r="A81" s="54">
        <v>13</v>
      </c>
      <c r="B81" s="13" t="s">
        <v>33</v>
      </c>
      <c r="C81" s="101">
        <v>2</v>
      </c>
      <c r="D81" s="102">
        <v>0</v>
      </c>
      <c r="E81" s="102">
        <v>1</v>
      </c>
      <c r="F81" s="102">
        <v>23</v>
      </c>
      <c r="G81" s="103">
        <v>115</v>
      </c>
    </row>
    <row r="82" spans="1:7" x14ac:dyDescent="0.2">
      <c r="A82" s="54">
        <v>14</v>
      </c>
      <c r="B82" s="13" t="s">
        <v>34</v>
      </c>
      <c r="C82" s="101">
        <v>1</v>
      </c>
      <c r="D82" s="102">
        <v>1</v>
      </c>
      <c r="E82" s="102">
        <v>2</v>
      </c>
      <c r="F82" s="102">
        <v>0</v>
      </c>
      <c r="G82" s="103">
        <v>25</v>
      </c>
    </row>
    <row r="83" spans="1:7" x14ac:dyDescent="0.2">
      <c r="A83" s="55">
        <v>15</v>
      </c>
      <c r="B83" s="56" t="s">
        <v>35</v>
      </c>
      <c r="C83" s="104">
        <v>0</v>
      </c>
      <c r="D83" s="105">
        <v>0</v>
      </c>
      <c r="E83" s="105">
        <v>0</v>
      </c>
      <c r="F83" s="105">
        <v>0</v>
      </c>
      <c r="G83" s="106">
        <v>50</v>
      </c>
    </row>
    <row r="84" spans="1:7" s="16" customFormat="1" x14ac:dyDescent="0.2">
      <c r="A84" s="28"/>
      <c r="B84" s="107" t="s">
        <v>38</v>
      </c>
      <c r="C84" s="87">
        <f>SUM(C69:C83)</f>
        <v>10</v>
      </c>
      <c r="D84" s="87">
        <f>SUM(D69:D83)</f>
        <v>5</v>
      </c>
      <c r="E84" s="87">
        <f>SUM(E69:E83)</f>
        <v>22</v>
      </c>
      <c r="F84" s="87">
        <f>SUM(F69:F83)</f>
        <v>115</v>
      </c>
      <c r="G84" s="88">
        <f>SUM(G69:G83)</f>
        <v>764</v>
      </c>
    </row>
    <row r="85" spans="1:7" x14ac:dyDescent="0.2">
      <c r="A85" s="33"/>
      <c r="B85" s="109" t="s">
        <v>39</v>
      </c>
      <c r="C85" s="34">
        <v>11</v>
      </c>
      <c r="D85" s="34">
        <v>3</v>
      </c>
      <c r="E85" s="34">
        <v>29.5</v>
      </c>
      <c r="F85" s="34">
        <v>133</v>
      </c>
      <c r="G85" s="35">
        <v>637</v>
      </c>
    </row>
    <row r="86" spans="1:7" x14ac:dyDescent="0.2">
      <c r="A86" s="33"/>
      <c r="B86" s="109" t="s">
        <v>40</v>
      </c>
      <c r="C86" s="34">
        <v>8</v>
      </c>
      <c r="D86" s="34">
        <v>3</v>
      </c>
      <c r="E86" s="34">
        <v>27.5</v>
      </c>
      <c r="F86" s="34">
        <v>127.5</v>
      </c>
      <c r="G86" s="35">
        <v>863</v>
      </c>
    </row>
    <row r="87" spans="1:7" x14ac:dyDescent="0.2">
      <c r="A87" s="33"/>
      <c r="B87" s="109" t="s">
        <v>41</v>
      </c>
      <c r="C87" s="34">
        <v>12</v>
      </c>
      <c r="D87" s="34">
        <v>4</v>
      </c>
      <c r="E87" s="34">
        <v>11.208333333333332</v>
      </c>
      <c r="F87" s="34">
        <v>137.41666666666669</v>
      </c>
      <c r="G87" s="35">
        <v>3051</v>
      </c>
    </row>
    <row r="88" spans="1:7" x14ac:dyDescent="0.2">
      <c r="A88" s="33"/>
      <c r="B88" s="109" t="s">
        <v>42</v>
      </c>
      <c r="C88" s="34">
        <v>10</v>
      </c>
      <c r="D88" s="34">
        <v>4</v>
      </c>
      <c r="E88" s="34">
        <v>15.25</v>
      </c>
      <c r="F88" s="34">
        <v>160.5</v>
      </c>
      <c r="G88" s="35">
        <v>2646</v>
      </c>
    </row>
    <row r="89" spans="1:7" x14ac:dyDescent="0.2">
      <c r="A89" s="33"/>
      <c r="B89" s="109" t="s">
        <v>43</v>
      </c>
      <c r="C89" s="34">
        <v>8</v>
      </c>
      <c r="D89" s="34">
        <v>4</v>
      </c>
      <c r="E89" s="34">
        <v>17.5</v>
      </c>
      <c r="F89" s="34">
        <v>159</v>
      </c>
      <c r="G89" s="35">
        <v>2229</v>
      </c>
    </row>
    <row r="90" spans="1:7" x14ac:dyDescent="0.2">
      <c r="A90" s="33"/>
      <c r="B90" s="109" t="s">
        <v>44</v>
      </c>
      <c r="C90" s="34">
        <v>12</v>
      </c>
      <c r="D90" s="34">
        <v>8</v>
      </c>
      <c r="E90" s="34">
        <v>24.333333333333332</v>
      </c>
      <c r="F90" s="34">
        <v>264</v>
      </c>
      <c r="G90" s="35">
        <v>2511</v>
      </c>
    </row>
    <row r="91" spans="1:7" x14ac:dyDescent="0.2">
      <c r="A91" s="33"/>
      <c r="B91" s="109" t="s">
        <v>45</v>
      </c>
      <c r="C91" s="34">
        <v>11</v>
      </c>
      <c r="D91" s="34">
        <v>4</v>
      </c>
      <c r="E91" s="34">
        <v>14.15</v>
      </c>
      <c r="F91" s="34">
        <v>378.7</v>
      </c>
      <c r="G91" s="35">
        <v>6380</v>
      </c>
    </row>
    <row r="92" spans="1:7" ht="12.75" thickBot="1" x14ac:dyDescent="0.25">
      <c r="A92" s="44"/>
      <c r="B92" s="110" t="s">
        <v>46</v>
      </c>
      <c r="C92" s="42">
        <v>8</v>
      </c>
      <c r="D92" s="42">
        <v>4</v>
      </c>
      <c r="E92" s="42">
        <v>19.5</v>
      </c>
      <c r="F92" s="42">
        <v>133.5</v>
      </c>
      <c r="G92" s="43">
        <v>827</v>
      </c>
    </row>
    <row r="96" spans="1:7" s="5" customFormat="1" ht="12.75" thickBot="1" x14ac:dyDescent="0.25">
      <c r="A96" s="23" t="s">
        <v>67</v>
      </c>
    </row>
    <row r="97" spans="1:7" s="5" customFormat="1" ht="36" x14ac:dyDescent="0.2">
      <c r="A97" s="93" t="s">
        <v>6</v>
      </c>
      <c r="B97" s="94" t="s">
        <v>7</v>
      </c>
      <c r="C97" s="95" t="s">
        <v>60</v>
      </c>
      <c r="D97" s="95" t="s">
        <v>61</v>
      </c>
      <c r="E97" s="95" t="s">
        <v>62</v>
      </c>
      <c r="F97" s="95" t="s">
        <v>63</v>
      </c>
      <c r="G97" s="96" t="s">
        <v>64</v>
      </c>
    </row>
    <row r="98" spans="1:7" x14ac:dyDescent="0.2">
      <c r="A98" s="53">
        <v>1</v>
      </c>
      <c r="B98" s="97" t="s">
        <v>18</v>
      </c>
      <c r="C98" s="98">
        <v>0</v>
      </c>
      <c r="D98" s="99">
        <v>0</v>
      </c>
      <c r="E98" s="99">
        <v>0</v>
      </c>
      <c r="F98" s="99">
        <v>0</v>
      </c>
      <c r="G98" s="100">
        <v>436</v>
      </c>
    </row>
    <row r="99" spans="1:7" x14ac:dyDescent="0.2">
      <c r="A99" s="54">
        <v>2</v>
      </c>
      <c r="B99" s="13" t="s">
        <v>19</v>
      </c>
      <c r="C99" s="101">
        <v>4</v>
      </c>
      <c r="D99" s="102">
        <v>2</v>
      </c>
      <c r="E99" s="102">
        <v>4</v>
      </c>
      <c r="F99" s="102">
        <v>0.25</v>
      </c>
      <c r="G99" s="103">
        <v>145</v>
      </c>
    </row>
    <row r="100" spans="1:7" x14ac:dyDescent="0.2">
      <c r="A100" s="54">
        <v>3</v>
      </c>
      <c r="B100" s="13" t="s">
        <v>20</v>
      </c>
      <c r="C100" s="101">
        <v>5</v>
      </c>
      <c r="D100" s="102">
        <v>1</v>
      </c>
      <c r="E100" s="102">
        <v>2</v>
      </c>
      <c r="F100" s="102">
        <v>0</v>
      </c>
      <c r="G100" s="103">
        <v>120</v>
      </c>
    </row>
    <row r="101" spans="1:7" x14ac:dyDescent="0.2">
      <c r="A101" s="54">
        <v>4</v>
      </c>
      <c r="B101" s="13" t="s">
        <v>21</v>
      </c>
      <c r="C101" s="101">
        <v>0</v>
      </c>
      <c r="D101" s="102">
        <v>0</v>
      </c>
      <c r="E101" s="102">
        <v>0</v>
      </c>
      <c r="F101" s="102">
        <v>0</v>
      </c>
      <c r="G101" s="103">
        <v>0</v>
      </c>
    </row>
    <row r="102" spans="1:7" x14ac:dyDescent="0.2">
      <c r="A102" s="54">
        <v>5</v>
      </c>
      <c r="B102" s="13" t="s">
        <v>22</v>
      </c>
      <c r="C102" s="101">
        <v>1</v>
      </c>
      <c r="D102" s="102">
        <v>0</v>
      </c>
      <c r="E102" s="102">
        <v>1</v>
      </c>
      <c r="F102" s="102">
        <v>0</v>
      </c>
      <c r="G102" s="103">
        <v>5</v>
      </c>
    </row>
    <row r="103" spans="1:7" x14ac:dyDescent="0.2">
      <c r="A103" s="54">
        <v>6</v>
      </c>
      <c r="B103" s="13" t="s">
        <v>23</v>
      </c>
      <c r="C103" s="101">
        <v>0</v>
      </c>
      <c r="D103" s="102">
        <v>0</v>
      </c>
      <c r="E103" s="102">
        <v>0</v>
      </c>
      <c r="F103" s="102">
        <v>0</v>
      </c>
      <c r="G103" s="103">
        <v>0</v>
      </c>
    </row>
    <row r="104" spans="1:7" x14ac:dyDescent="0.2">
      <c r="A104" s="54">
        <v>7</v>
      </c>
      <c r="B104" s="13" t="s">
        <v>24</v>
      </c>
      <c r="C104" s="101">
        <v>0</v>
      </c>
      <c r="D104" s="102">
        <v>0</v>
      </c>
      <c r="E104" s="102">
        <v>0</v>
      </c>
      <c r="F104" s="102">
        <v>0</v>
      </c>
      <c r="G104" s="103">
        <v>0</v>
      </c>
    </row>
    <row r="105" spans="1:7" x14ac:dyDescent="0.2">
      <c r="A105" s="54">
        <v>8</v>
      </c>
      <c r="B105" s="13" t="s">
        <v>25</v>
      </c>
      <c r="C105" s="101">
        <v>4</v>
      </c>
      <c r="D105" s="102">
        <v>1</v>
      </c>
      <c r="E105" s="102">
        <v>3</v>
      </c>
      <c r="F105" s="102">
        <v>9</v>
      </c>
      <c r="G105" s="103">
        <v>260</v>
      </c>
    </row>
    <row r="106" spans="1:7" x14ac:dyDescent="0.2">
      <c r="A106" s="54">
        <v>9</v>
      </c>
      <c r="B106" s="13" t="s">
        <v>26</v>
      </c>
      <c r="C106" s="101">
        <v>0</v>
      </c>
      <c r="D106" s="102">
        <v>0</v>
      </c>
      <c r="E106" s="102">
        <v>0</v>
      </c>
      <c r="F106" s="102">
        <v>0</v>
      </c>
      <c r="G106" s="103">
        <v>0</v>
      </c>
    </row>
    <row r="107" spans="1:7" x14ac:dyDescent="0.2">
      <c r="A107" s="54">
        <v>10</v>
      </c>
      <c r="B107" s="13" t="s">
        <v>27</v>
      </c>
      <c r="C107" s="101">
        <v>1</v>
      </c>
      <c r="D107" s="102">
        <v>1</v>
      </c>
      <c r="E107" s="102">
        <v>5</v>
      </c>
      <c r="F107" s="102">
        <v>0</v>
      </c>
      <c r="G107" s="103">
        <v>104</v>
      </c>
    </row>
    <row r="108" spans="1:7" x14ac:dyDescent="0.2">
      <c r="A108" s="54">
        <v>11</v>
      </c>
      <c r="B108" s="13" t="s">
        <v>28</v>
      </c>
      <c r="C108" s="101">
        <v>3</v>
      </c>
      <c r="D108" s="102">
        <v>0</v>
      </c>
      <c r="E108" s="102">
        <v>5</v>
      </c>
      <c r="F108" s="102">
        <v>13</v>
      </c>
      <c r="G108" s="103">
        <v>635</v>
      </c>
    </row>
    <row r="109" spans="1:7" x14ac:dyDescent="0.2">
      <c r="A109" s="54">
        <v>12</v>
      </c>
      <c r="B109" s="13" t="s">
        <v>30</v>
      </c>
      <c r="C109" s="101">
        <v>1</v>
      </c>
      <c r="D109" s="102">
        <v>3</v>
      </c>
      <c r="E109" s="102">
        <v>39</v>
      </c>
      <c r="F109" s="102">
        <v>227</v>
      </c>
      <c r="G109" s="103">
        <v>540</v>
      </c>
    </row>
    <row r="110" spans="1:7" x14ac:dyDescent="0.2">
      <c r="A110" s="54">
        <v>13</v>
      </c>
      <c r="B110" s="13" t="s">
        <v>33</v>
      </c>
      <c r="C110" s="101">
        <v>4</v>
      </c>
      <c r="D110" s="102">
        <v>0</v>
      </c>
      <c r="E110" s="102">
        <v>3</v>
      </c>
      <c r="F110" s="102">
        <v>20</v>
      </c>
      <c r="G110" s="103">
        <v>176</v>
      </c>
    </row>
    <row r="111" spans="1:7" ht="12.95" customHeight="1" x14ac:dyDescent="0.2">
      <c r="A111" s="54">
        <v>14</v>
      </c>
      <c r="B111" s="13" t="s">
        <v>34</v>
      </c>
      <c r="C111" s="101">
        <v>2</v>
      </c>
      <c r="D111" s="102">
        <v>0</v>
      </c>
      <c r="E111" s="102">
        <v>2</v>
      </c>
      <c r="F111" s="102">
        <v>1</v>
      </c>
      <c r="G111" s="103">
        <v>30</v>
      </c>
    </row>
    <row r="112" spans="1:7" ht="12.95" customHeight="1" x14ac:dyDescent="0.2">
      <c r="A112" s="55">
        <v>15</v>
      </c>
      <c r="B112" s="56" t="s">
        <v>35</v>
      </c>
      <c r="C112" s="104">
        <v>2</v>
      </c>
      <c r="D112" s="105">
        <v>1</v>
      </c>
      <c r="E112" s="105">
        <v>6</v>
      </c>
      <c r="F112" s="105">
        <v>26</v>
      </c>
      <c r="G112" s="106">
        <v>970</v>
      </c>
    </row>
    <row r="113" spans="1:7" s="16" customFormat="1" ht="13.5" customHeight="1" x14ac:dyDescent="0.2">
      <c r="A113" s="28"/>
      <c r="B113" s="107" t="s">
        <v>38</v>
      </c>
      <c r="C113" s="87">
        <f>SUM(C98:C112)</f>
        <v>27</v>
      </c>
      <c r="D113" s="87">
        <f>SUM(D98:D112)</f>
        <v>9</v>
      </c>
      <c r="E113" s="87">
        <f>SUM(E98:E112)</f>
        <v>70</v>
      </c>
      <c r="F113" s="87">
        <f>SUM(F98:F112)</f>
        <v>296.25</v>
      </c>
      <c r="G113" s="88">
        <f>SUM(G98:G112)</f>
        <v>3421</v>
      </c>
    </row>
    <row r="114" spans="1:7" ht="13.5" customHeight="1" x14ac:dyDescent="0.2">
      <c r="A114" s="33"/>
      <c r="B114" s="109" t="s">
        <v>39</v>
      </c>
      <c r="C114" s="34">
        <v>23</v>
      </c>
      <c r="D114" s="34">
        <v>10</v>
      </c>
      <c r="E114" s="34">
        <v>51.350000000000009</v>
      </c>
      <c r="F114" s="34">
        <v>161.08333333333334</v>
      </c>
      <c r="G114" s="35">
        <v>13480</v>
      </c>
    </row>
    <row r="115" spans="1:7" ht="13.5" customHeight="1" x14ac:dyDescent="0.2">
      <c r="A115" s="33"/>
      <c r="B115" s="109" t="s">
        <v>40</v>
      </c>
      <c r="C115" s="34">
        <v>26</v>
      </c>
      <c r="D115" s="34">
        <v>13</v>
      </c>
      <c r="E115" s="34">
        <v>36.083333333333329</v>
      </c>
      <c r="F115" s="34">
        <v>43</v>
      </c>
      <c r="G115" s="35">
        <v>14793</v>
      </c>
    </row>
    <row r="116" spans="1:7" ht="13.5" customHeight="1" x14ac:dyDescent="0.2">
      <c r="A116" s="33"/>
      <c r="B116" s="109" t="s">
        <v>41</v>
      </c>
      <c r="C116" s="34">
        <v>23</v>
      </c>
      <c r="D116" s="34">
        <v>7</v>
      </c>
      <c r="E116" s="34">
        <v>74.375</v>
      </c>
      <c r="F116" s="34">
        <v>194</v>
      </c>
      <c r="G116" s="35">
        <v>21046</v>
      </c>
    </row>
    <row r="117" spans="1:7" ht="13.5" customHeight="1" x14ac:dyDescent="0.2">
      <c r="A117" s="33"/>
      <c r="B117" s="109" t="s">
        <v>42</v>
      </c>
      <c r="C117" s="34">
        <v>65</v>
      </c>
      <c r="D117" s="34">
        <v>13</v>
      </c>
      <c r="E117" s="34">
        <v>73.444444444444443</v>
      </c>
      <c r="F117" s="34">
        <v>235.91666666666666</v>
      </c>
      <c r="G117" s="35">
        <v>17729</v>
      </c>
    </row>
    <row r="118" spans="1:7" ht="13.5" customHeight="1" x14ac:dyDescent="0.2">
      <c r="A118" s="33"/>
      <c r="B118" s="109" t="s">
        <v>43</v>
      </c>
      <c r="C118" s="34">
        <v>29</v>
      </c>
      <c r="D118" s="34">
        <v>11</v>
      </c>
      <c r="E118" s="34">
        <v>59.166666666666664</v>
      </c>
      <c r="F118" s="34">
        <v>298</v>
      </c>
      <c r="G118" s="35">
        <v>12411</v>
      </c>
    </row>
    <row r="119" spans="1:7" ht="13.5" customHeight="1" x14ac:dyDescent="0.2">
      <c r="A119" s="33"/>
      <c r="B119" s="109" t="s">
        <v>44</v>
      </c>
      <c r="C119" s="34">
        <v>32</v>
      </c>
      <c r="D119" s="34">
        <v>6</v>
      </c>
      <c r="E119" s="34">
        <v>112.01666666666667</v>
      </c>
      <c r="F119" s="34">
        <v>166.37222222222223</v>
      </c>
      <c r="G119" s="35">
        <v>4808</v>
      </c>
    </row>
    <row r="120" spans="1:7" ht="12" customHeight="1" x14ac:dyDescent="0.2">
      <c r="A120" s="33"/>
      <c r="B120" s="109" t="s">
        <v>45</v>
      </c>
      <c r="C120" s="34">
        <v>48</v>
      </c>
      <c r="D120" s="34">
        <v>11</v>
      </c>
      <c r="E120" s="34">
        <v>66.219607843137254</v>
      </c>
      <c r="F120" s="34">
        <v>228.43333333333331</v>
      </c>
      <c r="G120" s="35">
        <v>5827</v>
      </c>
    </row>
    <row r="121" spans="1:7" ht="14.25" customHeight="1" thickBot="1" x14ac:dyDescent="0.25">
      <c r="A121" s="44"/>
      <c r="B121" s="110" t="s">
        <v>46</v>
      </c>
      <c r="C121" s="42">
        <v>41</v>
      </c>
      <c r="D121" s="42">
        <v>11</v>
      </c>
      <c r="E121" s="42">
        <v>77.450000000000017</v>
      </c>
      <c r="F121" s="42">
        <v>451.3</v>
      </c>
      <c r="G121" s="43">
        <v>4679</v>
      </c>
    </row>
    <row r="122" spans="1:7" s="16" customFormat="1" x14ac:dyDescent="0.2">
      <c r="A122" s="1" t="s">
        <v>68</v>
      </c>
    </row>
    <row r="125" spans="1:7" s="5" customFormat="1" ht="26.25" customHeight="1" thickBot="1" x14ac:dyDescent="0.25">
      <c r="A125" s="23" t="s">
        <v>69</v>
      </c>
    </row>
    <row r="126" spans="1:7" s="5" customFormat="1" ht="52.5" customHeight="1" x14ac:dyDescent="0.2">
      <c r="A126" s="93" t="s">
        <v>6</v>
      </c>
      <c r="B126" s="94" t="s">
        <v>7</v>
      </c>
      <c r="C126" s="95" t="s">
        <v>60</v>
      </c>
      <c r="D126" s="95" t="s">
        <v>61</v>
      </c>
      <c r="E126" s="95" t="s">
        <v>62</v>
      </c>
      <c r="F126" s="95" t="s">
        <v>63</v>
      </c>
      <c r="G126" s="96" t="s">
        <v>64</v>
      </c>
    </row>
    <row r="127" spans="1:7" ht="12.95" customHeight="1" x14ac:dyDescent="0.2">
      <c r="A127" s="53">
        <v>1</v>
      </c>
      <c r="B127" s="97" t="s">
        <v>18</v>
      </c>
      <c r="C127" s="98">
        <v>0</v>
      </c>
      <c r="D127" s="99">
        <v>0</v>
      </c>
      <c r="E127" s="99">
        <v>0</v>
      </c>
      <c r="F127" s="99">
        <v>0</v>
      </c>
      <c r="G127" s="100">
        <v>0</v>
      </c>
    </row>
    <row r="128" spans="1:7" ht="12.95" customHeight="1" x14ac:dyDescent="0.2">
      <c r="A128" s="54">
        <v>2</v>
      </c>
      <c r="B128" s="13" t="s">
        <v>19</v>
      </c>
      <c r="C128" s="101">
        <v>0</v>
      </c>
      <c r="D128" s="102">
        <v>0</v>
      </c>
      <c r="E128" s="102">
        <v>0</v>
      </c>
      <c r="F128" s="102">
        <v>0</v>
      </c>
      <c r="G128" s="103">
        <v>0</v>
      </c>
    </row>
    <row r="129" spans="1:7" x14ac:dyDescent="0.2">
      <c r="A129" s="54">
        <v>3</v>
      </c>
      <c r="B129" s="13" t="s">
        <v>20</v>
      </c>
      <c r="C129" s="101">
        <v>1</v>
      </c>
      <c r="D129" s="102">
        <v>0</v>
      </c>
      <c r="E129" s="102">
        <v>2</v>
      </c>
      <c r="F129" s="102">
        <v>0</v>
      </c>
      <c r="G129" s="103">
        <v>60</v>
      </c>
    </row>
    <row r="130" spans="1:7" x14ac:dyDescent="0.2">
      <c r="A130" s="54">
        <v>4</v>
      </c>
      <c r="B130" s="13" t="s">
        <v>21</v>
      </c>
      <c r="C130" s="101">
        <v>0</v>
      </c>
      <c r="D130" s="102">
        <v>0</v>
      </c>
      <c r="E130" s="102">
        <v>0</v>
      </c>
      <c r="F130" s="102">
        <v>0</v>
      </c>
      <c r="G130" s="103">
        <v>0</v>
      </c>
    </row>
    <row r="131" spans="1:7" x14ac:dyDescent="0.2">
      <c r="A131" s="54">
        <v>5</v>
      </c>
      <c r="B131" s="13" t="s">
        <v>22</v>
      </c>
      <c r="C131" s="101">
        <v>1</v>
      </c>
      <c r="D131" s="102">
        <v>0</v>
      </c>
      <c r="E131" s="102">
        <v>5</v>
      </c>
      <c r="F131" s="102">
        <v>0</v>
      </c>
      <c r="G131" s="103">
        <v>445</v>
      </c>
    </row>
    <row r="132" spans="1:7" x14ac:dyDescent="0.2">
      <c r="A132" s="54">
        <v>6</v>
      </c>
      <c r="B132" s="13" t="s">
        <v>23</v>
      </c>
      <c r="C132" s="101">
        <v>0</v>
      </c>
      <c r="D132" s="102">
        <v>0</v>
      </c>
      <c r="E132" s="102">
        <v>0</v>
      </c>
      <c r="F132" s="102">
        <v>0</v>
      </c>
      <c r="G132" s="103">
        <v>0</v>
      </c>
    </row>
    <row r="133" spans="1:7" x14ac:dyDescent="0.2">
      <c r="A133" s="54">
        <v>7</v>
      </c>
      <c r="B133" s="13" t="s">
        <v>24</v>
      </c>
      <c r="C133" s="101">
        <v>0</v>
      </c>
      <c r="D133" s="102">
        <v>0</v>
      </c>
      <c r="E133" s="102">
        <v>0</v>
      </c>
      <c r="F133" s="102">
        <v>0</v>
      </c>
      <c r="G133" s="103">
        <v>0</v>
      </c>
    </row>
    <row r="134" spans="1:7" x14ac:dyDescent="0.2">
      <c r="A134" s="54">
        <v>8</v>
      </c>
      <c r="B134" s="13" t="s">
        <v>25</v>
      </c>
      <c r="C134" s="101">
        <v>1</v>
      </c>
      <c r="D134" s="102">
        <v>0</v>
      </c>
      <c r="E134" s="102">
        <v>6</v>
      </c>
      <c r="F134" s="102">
        <v>29</v>
      </c>
      <c r="G134" s="103">
        <v>730</v>
      </c>
    </row>
    <row r="135" spans="1:7" x14ac:dyDescent="0.2">
      <c r="A135" s="54">
        <v>9</v>
      </c>
      <c r="B135" s="13" t="s">
        <v>26</v>
      </c>
      <c r="C135" s="101">
        <v>18</v>
      </c>
      <c r="D135" s="102">
        <v>0</v>
      </c>
      <c r="E135" s="102">
        <v>0</v>
      </c>
      <c r="F135" s="102">
        <v>0</v>
      </c>
      <c r="G135" s="103">
        <v>385</v>
      </c>
    </row>
    <row r="136" spans="1:7" x14ac:dyDescent="0.2">
      <c r="A136" s="54">
        <v>10</v>
      </c>
      <c r="B136" s="13" t="s">
        <v>27</v>
      </c>
      <c r="C136" s="101">
        <v>4</v>
      </c>
      <c r="D136" s="102">
        <v>3</v>
      </c>
      <c r="E136" s="102">
        <v>2</v>
      </c>
      <c r="F136" s="102">
        <v>4</v>
      </c>
      <c r="G136" s="103">
        <v>34</v>
      </c>
    </row>
    <row r="137" spans="1:7" x14ac:dyDescent="0.2">
      <c r="A137" s="54">
        <v>11</v>
      </c>
      <c r="B137" s="13" t="s">
        <v>28</v>
      </c>
      <c r="C137" s="101">
        <v>1</v>
      </c>
      <c r="D137" s="102">
        <v>0</v>
      </c>
      <c r="E137" s="102">
        <v>8</v>
      </c>
      <c r="F137" s="102">
        <v>4</v>
      </c>
      <c r="G137" s="103">
        <v>582</v>
      </c>
    </row>
    <row r="138" spans="1:7" x14ac:dyDescent="0.2">
      <c r="A138" s="54">
        <v>12</v>
      </c>
      <c r="B138" s="13" t="s">
        <v>30</v>
      </c>
      <c r="C138" s="101">
        <v>6</v>
      </c>
      <c r="D138" s="102">
        <v>3</v>
      </c>
      <c r="E138" s="102">
        <v>2</v>
      </c>
      <c r="F138" s="102">
        <v>52</v>
      </c>
      <c r="G138" s="103">
        <v>736</v>
      </c>
    </row>
    <row r="139" spans="1:7" x14ac:dyDescent="0.2">
      <c r="A139" s="54">
        <v>13</v>
      </c>
      <c r="B139" s="13" t="s">
        <v>33</v>
      </c>
      <c r="C139" s="101">
        <v>0</v>
      </c>
      <c r="D139" s="102">
        <v>0</v>
      </c>
      <c r="E139" s="102">
        <v>0</v>
      </c>
      <c r="F139" s="102">
        <v>0</v>
      </c>
      <c r="G139" s="103">
        <v>0</v>
      </c>
    </row>
    <row r="140" spans="1:7" x14ac:dyDescent="0.2">
      <c r="A140" s="54">
        <v>14</v>
      </c>
      <c r="B140" s="13" t="s">
        <v>34</v>
      </c>
      <c r="C140" s="101">
        <v>0</v>
      </c>
      <c r="D140" s="102">
        <v>9</v>
      </c>
      <c r="E140" s="102">
        <v>0</v>
      </c>
      <c r="F140" s="102">
        <v>0</v>
      </c>
      <c r="G140" s="103">
        <v>0</v>
      </c>
    </row>
    <row r="141" spans="1:7" x14ac:dyDescent="0.2">
      <c r="A141" s="55">
        <v>15</v>
      </c>
      <c r="B141" s="56" t="s">
        <v>35</v>
      </c>
      <c r="C141" s="104">
        <v>2</v>
      </c>
      <c r="D141" s="105">
        <v>2</v>
      </c>
      <c r="E141" s="105">
        <v>3</v>
      </c>
      <c r="F141" s="105">
        <v>8</v>
      </c>
      <c r="G141" s="106">
        <v>44</v>
      </c>
    </row>
    <row r="142" spans="1:7" s="16" customFormat="1" x14ac:dyDescent="0.2">
      <c r="A142" s="28"/>
      <c r="B142" s="107" t="s">
        <v>38</v>
      </c>
      <c r="C142" s="87">
        <f>SUM(C127:C141)</f>
        <v>34</v>
      </c>
      <c r="D142" s="87">
        <f>SUM(D127:D141)</f>
        <v>17</v>
      </c>
      <c r="E142" s="87">
        <f>SUM(E127:E141)</f>
        <v>28</v>
      </c>
      <c r="F142" s="87">
        <f>SUM(F127:F141)</f>
        <v>97</v>
      </c>
      <c r="G142" s="88">
        <f>SUM(G127:G141)</f>
        <v>3016</v>
      </c>
    </row>
    <row r="143" spans="1:7" x14ac:dyDescent="0.2">
      <c r="A143" s="33"/>
      <c r="B143" s="109" t="s">
        <v>39</v>
      </c>
      <c r="C143" s="34">
        <v>35</v>
      </c>
      <c r="D143" s="34">
        <v>7</v>
      </c>
      <c r="E143" s="34">
        <v>17.055555555555557</v>
      </c>
      <c r="F143" s="34">
        <v>115</v>
      </c>
      <c r="G143" s="35">
        <v>2558</v>
      </c>
    </row>
    <row r="144" spans="1:7" x14ac:dyDescent="0.2">
      <c r="A144" s="33"/>
      <c r="B144" s="109" t="s">
        <v>40</v>
      </c>
      <c r="C144" s="34">
        <v>33</v>
      </c>
      <c r="D144" s="34">
        <v>7</v>
      </c>
      <c r="E144" s="34">
        <v>16.916666666666664</v>
      </c>
      <c r="F144" s="34">
        <v>146.5</v>
      </c>
      <c r="G144" s="35">
        <v>7660</v>
      </c>
    </row>
    <row r="145" spans="1:7" x14ac:dyDescent="0.2">
      <c r="A145" s="33"/>
      <c r="B145" s="109" t="s">
        <v>41</v>
      </c>
      <c r="C145" s="34">
        <v>33</v>
      </c>
      <c r="D145" s="34">
        <v>6</v>
      </c>
      <c r="E145" s="34">
        <v>21.263157894736842</v>
      </c>
      <c r="F145" s="34">
        <v>108.4</v>
      </c>
      <c r="G145" s="35">
        <v>7238</v>
      </c>
    </row>
    <row r="146" spans="1:7" x14ac:dyDescent="0.2">
      <c r="A146" s="33"/>
      <c r="B146" s="109" t="s">
        <v>42</v>
      </c>
      <c r="C146" s="34">
        <v>93</v>
      </c>
      <c r="D146" s="34">
        <v>15</v>
      </c>
      <c r="E146" s="34">
        <v>7.6083333333333343</v>
      </c>
      <c r="F146" s="34">
        <v>40.533333333333331</v>
      </c>
      <c r="G146" s="35">
        <v>28629</v>
      </c>
    </row>
    <row r="147" spans="1:7" x14ac:dyDescent="0.2">
      <c r="A147" s="33"/>
      <c r="B147" s="109" t="s">
        <v>43</v>
      </c>
      <c r="C147" s="34">
        <v>87</v>
      </c>
      <c r="D147" s="34">
        <v>14</v>
      </c>
      <c r="E147" s="34">
        <v>9.8811111111111103</v>
      </c>
      <c r="F147" s="34">
        <v>61.004444444444445</v>
      </c>
      <c r="G147" s="35">
        <v>25159</v>
      </c>
    </row>
    <row r="148" spans="1:7" x14ac:dyDescent="0.2">
      <c r="A148" s="33"/>
      <c r="B148" s="109" t="s">
        <v>44</v>
      </c>
      <c r="C148" s="34">
        <v>77</v>
      </c>
      <c r="D148" s="34">
        <v>9</v>
      </c>
      <c r="E148" s="34">
        <v>14.55952380952381</v>
      </c>
      <c r="F148" s="34">
        <v>107.33333333333334</v>
      </c>
      <c r="G148" s="35">
        <v>6048</v>
      </c>
    </row>
    <row r="149" spans="1:7" x14ac:dyDescent="0.2">
      <c r="A149" s="33"/>
      <c r="B149" s="109" t="s">
        <v>45</v>
      </c>
      <c r="C149" s="34">
        <v>59</v>
      </c>
      <c r="D149" s="34">
        <v>7</v>
      </c>
      <c r="E149" s="34">
        <v>20.359839816933636</v>
      </c>
      <c r="F149" s="34">
        <v>67.923913043478265</v>
      </c>
      <c r="G149" s="35">
        <v>4423</v>
      </c>
    </row>
    <row r="150" spans="1:7" ht="12.75" thickBot="1" x14ac:dyDescent="0.25">
      <c r="A150" s="44"/>
      <c r="B150" s="110" t="s">
        <v>46</v>
      </c>
      <c r="C150" s="42">
        <v>35</v>
      </c>
      <c r="D150" s="42">
        <v>7</v>
      </c>
      <c r="E150" s="42">
        <v>5.25</v>
      </c>
      <c r="F150" s="42">
        <v>13.583333333333332</v>
      </c>
      <c r="G150" s="43">
        <v>4039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1"/>
  <dimension ref="A1:AH24"/>
  <sheetViews>
    <sheetView tabSelected="1" zoomScaleNormal="100" workbookViewId="0">
      <selection activeCell="A22" sqref="A22:XFD28"/>
    </sheetView>
  </sheetViews>
  <sheetFormatPr baseColWidth="10" defaultColWidth="9.28515625" defaultRowHeight="12.75" x14ac:dyDescent="0.2"/>
  <cols>
    <col min="1" max="1" width="9.28515625" customWidth="1"/>
  </cols>
  <sheetData>
    <row r="1" spans="1:34" x14ac:dyDescent="0.2">
      <c r="A1" s="125" t="s">
        <v>70</v>
      </c>
      <c r="B1" s="126"/>
      <c r="C1" s="126"/>
      <c r="D1" s="126"/>
      <c r="E1" s="125"/>
      <c r="F1" s="125"/>
      <c r="G1" s="125"/>
      <c r="H1" s="125"/>
      <c r="I1" s="125"/>
      <c r="J1" s="125"/>
      <c r="K1" s="125"/>
      <c r="L1" s="125"/>
      <c r="M1" s="125"/>
      <c r="N1" s="127" t="s">
        <v>71</v>
      </c>
      <c r="O1" s="127" t="s">
        <v>71</v>
      </c>
      <c r="P1" s="128" t="s">
        <v>72</v>
      </c>
      <c r="Q1" s="127" t="s">
        <v>71</v>
      </c>
      <c r="R1" s="127" t="s">
        <v>71</v>
      </c>
      <c r="S1" s="127" t="s">
        <v>71</v>
      </c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</row>
    <row r="2" spans="1:34" x14ac:dyDescent="0.2">
      <c r="A2" s="130" t="s">
        <v>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29"/>
      <c r="U2" s="125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</row>
    <row r="3" spans="1:34" x14ac:dyDescent="0.2">
      <c r="A3" s="131" t="s">
        <v>73</v>
      </c>
      <c r="B3" s="131" t="s">
        <v>74</v>
      </c>
      <c r="C3" s="131" t="s">
        <v>75</v>
      </c>
      <c r="D3" s="131" t="s">
        <v>76</v>
      </c>
      <c r="E3" s="131" t="s">
        <v>77</v>
      </c>
      <c r="F3" s="131" t="s">
        <v>78</v>
      </c>
      <c r="G3" s="131" t="s">
        <v>79</v>
      </c>
      <c r="H3" s="131" t="s">
        <v>80</v>
      </c>
      <c r="I3" s="131" t="s">
        <v>81</v>
      </c>
      <c r="J3" s="131" t="s">
        <v>82</v>
      </c>
      <c r="K3" s="131" t="s">
        <v>83</v>
      </c>
      <c r="L3" s="131" t="s">
        <v>84</v>
      </c>
      <c r="M3" s="131" t="s">
        <v>85</v>
      </c>
      <c r="N3" s="131" t="s">
        <v>86</v>
      </c>
      <c r="O3" s="131" t="s">
        <v>87</v>
      </c>
      <c r="P3" s="131" t="s">
        <v>88</v>
      </c>
      <c r="Q3" s="131" t="s">
        <v>89</v>
      </c>
      <c r="R3" s="131" t="s">
        <v>90</v>
      </c>
      <c r="S3" s="131" t="s">
        <v>91</v>
      </c>
      <c r="T3" s="131" t="s">
        <v>92</v>
      </c>
      <c r="U3" s="131" t="s">
        <v>93</v>
      </c>
      <c r="V3" s="131" t="s">
        <v>94</v>
      </c>
      <c r="W3" s="132"/>
      <c r="X3" s="132"/>
      <c r="Y3" s="132"/>
      <c r="Z3" s="132"/>
      <c r="AA3" s="132"/>
      <c r="AB3" s="129"/>
      <c r="AC3" s="129"/>
      <c r="AD3" s="129"/>
      <c r="AE3" s="129"/>
      <c r="AF3" s="129"/>
      <c r="AG3" s="129"/>
      <c r="AH3" s="129"/>
    </row>
    <row r="4" spans="1:34" x14ac:dyDescent="0.2">
      <c r="A4" s="131" t="s">
        <v>95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2"/>
      <c r="X4" s="132"/>
      <c r="Y4" s="132"/>
      <c r="Z4" s="132"/>
      <c r="AA4" s="132"/>
      <c r="AB4" s="129"/>
      <c r="AC4" s="129"/>
      <c r="AD4" s="129"/>
      <c r="AE4" s="129"/>
      <c r="AF4" s="129"/>
      <c r="AG4" s="129"/>
      <c r="AH4" s="129"/>
    </row>
    <row r="5" spans="1:34" x14ac:dyDescent="0.2">
      <c r="A5" s="131" t="s">
        <v>96</v>
      </c>
      <c r="B5" s="131">
        <v>698362</v>
      </c>
      <c r="C5" s="131">
        <v>9128</v>
      </c>
      <c r="D5" s="131">
        <v>15989</v>
      </c>
      <c r="E5" s="131">
        <v>22179</v>
      </c>
      <c r="F5" s="131">
        <v>28871</v>
      </c>
      <c r="G5" s="131">
        <v>21714</v>
      </c>
      <c r="H5" s="131">
        <v>20778</v>
      </c>
      <c r="I5" s="131">
        <v>13147</v>
      </c>
      <c r="J5" s="131">
        <v>13249</v>
      </c>
      <c r="K5" s="131">
        <v>25151</v>
      </c>
      <c r="L5" s="131">
        <v>21257</v>
      </c>
      <c r="M5" s="131">
        <v>73950</v>
      </c>
      <c r="N5" s="131">
        <v>133881</v>
      </c>
      <c r="O5" s="131">
        <v>96617</v>
      </c>
      <c r="P5" s="131">
        <v>123161</v>
      </c>
      <c r="Q5" s="131">
        <v>38493</v>
      </c>
      <c r="R5" s="131">
        <v>19131</v>
      </c>
      <c r="S5" s="131">
        <v>10479</v>
      </c>
      <c r="T5" s="131">
        <v>6323</v>
      </c>
      <c r="U5" s="131">
        <v>3488</v>
      </c>
      <c r="V5" s="131">
        <v>1376</v>
      </c>
      <c r="W5" s="129"/>
      <c r="X5" s="129"/>
      <c r="Y5" s="129"/>
      <c r="Z5" s="129"/>
      <c r="AA5" s="132"/>
      <c r="AB5" s="130"/>
      <c r="AC5" s="130"/>
      <c r="AD5" s="130"/>
      <c r="AE5" s="130"/>
      <c r="AF5" s="130"/>
      <c r="AG5" s="130"/>
      <c r="AH5" s="130"/>
    </row>
    <row r="6" spans="1:34" x14ac:dyDescent="0.2">
      <c r="A6" s="131" t="s">
        <v>18</v>
      </c>
      <c r="B6" s="131">
        <v>60253</v>
      </c>
      <c r="C6" s="131">
        <v>991</v>
      </c>
      <c r="D6" s="131">
        <v>1538</v>
      </c>
      <c r="E6" s="131">
        <v>1781</v>
      </c>
      <c r="F6" s="131">
        <v>1987</v>
      </c>
      <c r="G6" s="131">
        <v>1396</v>
      </c>
      <c r="H6" s="131">
        <v>1220</v>
      </c>
      <c r="I6" s="131">
        <v>690</v>
      </c>
      <c r="J6" s="131">
        <v>721</v>
      </c>
      <c r="K6" s="131">
        <v>1716</v>
      </c>
      <c r="L6" s="131">
        <v>1822</v>
      </c>
      <c r="M6" s="131">
        <v>8535</v>
      </c>
      <c r="N6" s="131">
        <v>16373</v>
      </c>
      <c r="O6" s="131">
        <v>8807</v>
      </c>
      <c r="P6" s="131">
        <v>8779</v>
      </c>
      <c r="Q6" s="131">
        <v>2291</v>
      </c>
      <c r="R6" s="131">
        <v>862</v>
      </c>
      <c r="S6" s="131">
        <v>379</v>
      </c>
      <c r="T6" s="131">
        <v>198</v>
      </c>
      <c r="U6" s="131">
        <v>95</v>
      </c>
      <c r="V6" s="131">
        <v>72</v>
      </c>
      <c r="W6" s="129"/>
      <c r="X6" s="129"/>
      <c r="Y6" s="129"/>
      <c r="Z6" s="129"/>
      <c r="AA6" s="132"/>
      <c r="AB6" s="130"/>
      <c r="AC6" s="130"/>
      <c r="AD6" s="130"/>
      <c r="AE6" s="130"/>
      <c r="AF6" s="130"/>
      <c r="AG6" s="130"/>
      <c r="AH6" s="130"/>
    </row>
    <row r="7" spans="1:34" x14ac:dyDescent="0.2">
      <c r="A7" s="131" t="s">
        <v>19</v>
      </c>
      <c r="B7" s="131">
        <v>63871</v>
      </c>
      <c r="C7" s="131">
        <v>1094</v>
      </c>
      <c r="D7" s="131">
        <v>1494</v>
      </c>
      <c r="E7" s="131">
        <v>1665</v>
      </c>
      <c r="F7" s="131">
        <v>1733</v>
      </c>
      <c r="G7" s="131">
        <v>1186</v>
      </c>
      <c r="H7" s="131">
        <v>990</v>
      </c>
      <c r="I7" s="131">
        <v>602</v>
      </c>
      <c r="J7" s="131">
        <v>767</v>
      </c>
      <c r="K7" s="131">
        <v>2700</v>
      </c>
      <c r="L7" s="131">
        <v>2788</v>
      </c>
      <c r="M7" s="131">
        <v>11447</v>
      </c>
      <c r="N7" s="131">
        <v>17966</v>
      </c>
      <c r="O7" s="131">
        <v>8263</v>
      </c>
      <c r="P7" s="131">
        <v>7732</v>
      </c>
      <c r="Q7" s="131">
        <v>1985</v>
      </c>
      <c r="R7" s="131">
        <v>784</v>
      </c>
      <c r="S7" s="131">
        <v>363</v>
      </c>
      <c r="T7" s="131">
        <v>158</v>
      </c>
      <c r="U7" s="131">
        <v>101</v>
      </c>
      <c r="V7" s="131">
        <v>53</v>
      </c>
      <c r="W7" s="129"/>
      <c r="X7" s="129"/>
      <c r="Y7" s="129"/>
      <c r="Z7" s="129"/>
      <c r="AA7" s="132"/>
      <c r="AB7" s="130"/>
      <c r="AC7" s="130"/>
      <c r="AD7" s="130"/>
      <c r="AE7" s="130"/>
      <c r="AF7" s="130"/>
      <c r="AG7" s="130"/>
      <c r="AH7" s="130"/>
    </row>
    <row r="8" spans="1:34" x14ac:dyDescent="0.2">
      <c r="A8" s="131" t="s">
        <v>20</v>
      </c>
      <c r="B8" s="131">
        <v>46351</v>
      </c>
      <c r="C8" s="131">
        <v>821</v>
      </c>
      <c r="D8" s="131">
        <v>1136</v>
      </c>
      <c r="E8" s="131">
        <v>1238</v>
      </c>
      <c r="F8" s="131">
        <v>1280</v>
      </c>
      <c r="G8" s="131">
        <v>777</v>
      </c>
      <c r="H8" s="131">
        <v>610</v>
      </c>
      <c r="I8" s="131">
        <v>403</v>
      </c>
      <c r="J8" s="131">
        <v>497</v>
      </c>
      <c r="K8" s="131">
        <v>1739</v>
      </c>
      <c r="L8" s="131">
        <v>1978</v>
      </c>
      <c r="M8" s="131">
        <v>8510</v>
      </c>
      <c r="N8" s="131">
        <v>12806</v>
      </c>
      <c r="O8" s="131">
        <v>5557</v>
      </c>
      <c r="P8" s="131">
        <v>5795</v>
      </c>
      <c r="Q8" s="131">
        <v>1766</v>
      </c>
      <c r="R8" s="131">
        <v>812</v>
      </c>
      <c r="S8" s="131">
        <v>320</v>
      </c>
      <c r="T8" s="131">
        <v>176</v>
      </c>
      <c r="U8" s="131">
        <v>80</v>
      </c>
      <c r="V8" s="131">
        <v>50</v>
      </c>
      <c r="W8" s="129"/>
      <c r="X8" s="129"/>
      <c r="Y8" s="129"/>
      <c r="Z8" s="129"/>
      <c r="AA8" s="132"/>
      <c r="AB8" s="130"/>
      <c r="AC8" s="130"/>
      <c r="AD8" s="130"/>
      <c r="AE8" s="130"/>
      <c r="AF8" s="130"/>
      <c r="AG8" s="130"/>
      <c r="AH8" s="130"/>
    </row>
    <row r="9" spans="1:34" x14ac:dyDescent="0.2">
      <c r="A9" s="131" t="s">
        <v>97</v>
      </c>
      <c r="B9" s="131">
        <v>40550</v>
      </c>
      <c r="C9" s="131">
        <v>482</v>
      </c>
      <c r="D9" s="131">
        <v>734</v>
      </c>
      <c r="E9" s="131">
        <v>776</v>
      </c>
      <c r="F9" s="131">
        <v>936</v>
      </c>
      <c r="G9" s="131">
        <v>620</v>
      </c>
      <c r="H9" s="131">
        <v>590</v>
      </c>
      <c r="I9" s="131">
        <v>364</v>
      </c>
      <c r="J9" s="131">
        <v>520</v>
      </c>
      <c r="K9" s="131">
        <v>2235</v>
      </c>
      <c r="L9" s="131">
        <v>2267</v>
      </c>
      <c r="M9" s="131">
        <v>7888</v>
      </c>
      <c r="N9" s="131">
        <v>9861</v>
      </c>
      <c r="O9" s="131">
        <v>4897</v>
      </c>
      <c r="P9" s="131">
        <v>5465</v>
      </c>
      <c r="Q9" s="131">
        <v>1522</v>
      </c>
      <c r="R9" s="131">
        <v>669</v>
      </c>
      <c r="S9" s="131">
        <v>400</v>
      </c>
      <c r="T9" s="131">
        <v>177</v>
      </c>
      <c r="U9" s="131">
        <v>91</v>
      </c>
      <c r="V9" s="131">
        <v>56</v>
      </c>
      <c r="W9" s="129"/>
      <c r="X9" s="129"/>
      <c r="Y9" s="129"/>
      <c r="Z9" s="129"/>
      <c r="AA9" s="132"/>
      <c r="AB9" s="130"/>
      <c r="AC9" s="130"/>
      <c r="AD9" s="130"/>
      <c r="AE9" s="130"/>
      <c r="AF9" s="130"/>
      <c r="AG9" s="130"/>
      <c r="AH9" s="130"/>
    </row>
    <row r="10" spans="1:34" x14ac:dyDescent="0.2">
      <c r="A10" s="131" t="s">
        <v>22</v>
      </c>
      <c r="B10" s="131">
        <v>59094</v>
      </c>
      <c r="C10" s="131">
        <v>565</v>
      </c>
      <c r="D10" s="131">
        <v>851</v>
      </c>
      <c r="E10" s="131">
        <v>1089</v>
      </c>
      <c r="F10" s="131">
        <v>1326</v>
      </c>
      <c r="G10" s="131">
        <v>1008</v>
      </c>
      <c r="H10" s="131">
        <v>982</v>
      </c>
      <c r="I10" s="131">
        <v>678</v>
      </c>
      <c r="J10" s="131">
        <v>836</v>
      </c>
      <c r="K10" s="131">
        <v>2591</v>
      </c>
      <c r="L10" s="131">
        <v>2775</v>
      </c>
      <c r="M10" s="131">
        <v>9385</v>
      </c>
      <c r="N10" s="131">
        <v>11557</v>
      </c>
      <c r="O10" s="131">
        <v>6706</v>
      </c>
      <c r="P10" s="131">
        <v>10689</v>
      </c>
      <c r="Q10" s="131">
        <v>3727</v>
      </c>
      <c r="R10" s="131">
        <v>2085</v>
      </c>
      <c r="S10" s="131">
        <v>1159</v>
      </c>
      <c r="T10" s="131">
        <v>631</v>
      </c>
      <c r="U10" s="131">
        <v>322</v>
      </c>
      <c r="V10" s="131">
        <v>132</v>
      </c>
      <c r="W10" s="129"/>
      <c r="X10" s="129"/>
      <c r="Y10" s="129"/>
      <c r="Z10" s="129"/>
      <c r="AA10" s="132"/>
      <c r="AB10" s="130"/>
      <c r="AC10" s="130"/>
      <c r="AD10" s="130"/>
      <c r="AE10" s="130"/>
      <c r="AF10" s="130"/>
      <c r="AG10" s="130"/>
      <c r="AH10" s="130"/>
    </row>
    <row r="11" spans="1:34" x14ac:dyDescent="0.2">
      <c r="A11" s="131" t="s">
        <v>23</v>
      </c>
      <c r="B11" s="131">
        <v>34859</v>
      </c>
      <c r="C11" s="131">
        <v>414</v>
      </c>
      <c r="D11" s="131">
        <v>822</v>
      </c>
      <c r="E11" s="131">
        <v>1151</v>
      </c>
      <c r="F11" s="131">
        <v>1585</v>
      </c>
      <c r="G11" s="131">
        <v>1260</v>
      </c>
      <c r="H11" s="131">
        <v>1225</v>
      </c>
      <c r="I11" s="131">
        <v>755</v>
      </c>
      <c r="J11" s="131">
        <v>706</v>
      </c>
      <c r="K11" s="131">
        <v>904</v>
      </c>
      <c r="L11" s="131">
        <v>609</v>
      </c>
      <c r="M11" s="131">
        <v>2125</v>
      </c>
      <c r="N11" s="131">
        <v>5109</v>
      </c>
      <c r="O11" s="131">
        <v>4872</v>
      </c>
      <c r="P11" s="131">
        <v>7020</v>
      </c>
      <c r="Q11" s="131">
        <v>2833</v>
      </c>
      <c r="R11" s="131">
        <v>1688</v>
      </c>
      <c r="S11" s="131">
        <v>882</v>
      </c>
      <c r="T11" s="131">
        <v>514</v>
      </c>
      <c r="U11" s="131">
        <v>270</v>
      </c>
      <c r="V11" s="131">
        <v>115</v>
      </c>
      <c r="W11" s="129"/>
      <c r="X11" s="129"/>
      <c r="Y11" s="129"/>
      <c r="Z11" s="129"/>
      <c r="AA11" s="132"/>
      <c r="AB11" s="130"/>
      <c r="AC11" s="130"/>
      <c r="AD11" s="130"/>
      <c r="AE11" s="130"/>
      <c r="AF11" s="130"/>
      <c r="AG11" s="130"/>
      <c r="AH11" s="130"/>
    </row>
    <row r="12" spans="1:34" x14ac:dyDescent="0.2">
      <c r="A12" s="131" t="s">
        <v>24</v>
      </c>
      <c r="B12" s="131">
        <v>51465</v>
      </c>
      <c r="C12" s="131">
        <v>657</v>
      </c>
      <c r="D12" s="131">
        <v>1361</v>
      </c>
      <c r="E12" s="131">
        <v>2057</v>
      </c>
      <c r="F12" s="131">
        <v>2802</v>
      </c>
      <c r="G12" s="131">
        <v>2072</v>
      </c>
      <c r="H12" s="131">
        <v>2095</v>
      </c>
      <c r="I12" s="131">
        <v>1277</v>
      </c>
      <c r="J12" s="131">
        <v>1112</v>
      </c>
      <c r="K12" s="131">
        <v>1507</v>
      </c>
      <c r="L12" s="131">
        <v>992</v>
      </c>
      <c r="M12" s="131">
        <v>2658</v>
      </c>
      <c r="N12" s="131">
        <v>7163</v>
      </c>
      <c r="O12" s="131">
        <v>7532</v>
      </c>
      <c r="P12" s="131">
        <v>9879</v>
      </c>
      <c r="Q12" s="131">
        <v>3875</v>
      </c>
      <c r="R12" s="131">
        <v>2115</v>
      </c>
      <c r="S12" s="131">
        <v>1132</v>
      </c>
      <c r="T12" s="131">
        <v>644</v>
      </c>
      <c r="U12" s="131">
        <v>392</v>
      </c>
      <c r="V12" s="131">
        <v>143</v>
      </c>
      <c r="W12" s="129"/>
      <c r="X12" s="129"/>
      <c r="Y12" s="129"/>
      <c r="Z12" s="129"/>
      <c r="AA12" s="132"/>
      <c r="AB12" s="130"/>
      <c r="AC12" s="130"/>
      <c r="AD12" s="130"/>
      <c r="AE12" s="130"/>
      <c r="AF12" s="130"/>
      <c r="AG12" s="130"/>
      <c r="AH12" s="130"/>
    </row>
    <row r="13" spans="1:34" x14ac:dyDescent="0.2">
      <c r="A13" s="131" t="s">
        <v>25</v>
      </c>
      <c r="B13" s="131">
        <v>54055</v>
      </c>
      <c r="C13" s="131">
        <v>618</v>
      </c>
      <c r="D13" s="131">
        <v>1201</v>
      </c>
      <c r="E13" s="131">
        <v>1891</v>
      </c>
      <c r="F13" s="131">
        <v>2692</v>
      </c>
      <c r="G13" s="131">
        <v>2139</v>
      </c>
      <c r="H13" s="131">
        <v>2016</v>
      </c>
      <c r="I13" s="131">
        <v>1282</v>
      </c>
      <c r="J13" s="131">
        <v>1289</v>
      </c>
      <c r="K13" s="131">
        <v>2560</v>
      </c>
      <c r="L13" s="131">
        <v>1844</v>
      </c>
      <c r="M13" s="131">
        <v>4333</v>
      </c>
      <c r="N13" s="131">
        <v>7669</v>
      </c>
      <c r="O13" s="131">
        <v>7526</v>
      </c>
      <c r="P13" s="131">
        <v>10184</v>
      </c>
      <c r="Q13" s="131">
        <v>3224</v>
      </c>
      <c r="R13" s="131">
        <v>1588</v>
      </c>
      <c r="S13" s="131">
        <v>893</v>
      </c>
      <c r="T13" s="131">
        <v>619</v>
      </c>
      <c r="U13" s="131">
        <v>351</v>
      </c>
      <c r="V13" s="131">
        <v>136</v>
      </c>
      <c r="W13" s="129"/>
      <c r="X13" s="129"/>
      <c r="Y13" s="129"/>
      <c r="Z13" s="129"/>
      <c r="AA13" s="132"/>
      <c r="AB13" s="130"/>
      <c r="AC13" s="130"/>
      <c r="AD13" s="130"/>
      <c r="AE13" s="130"/>
      <c r="AF13" s="130"/>
      <c r="AG13" s="130"/>
      <c r="AH13" s="130"/>
    </row>
    <row r="14" spans="1:34" x14ac:dyDescent="0.2">
      <c r="A14" s="131" t="s">
        <v>26</v>
      </c>
      <c r="B14" s="131">
        <v>35144</v>
      </c>
      <c r="C14" s="131">
        <v>545</v>
      </c>
      <c r="D14" s="131">
        <v>966</v>
      </c>
      <c r="E14" s="131">
        <v>1357</v>
      </c>
      <c r="F14" s="131">
        <v>1763</v>
      </c>
      <c r="G14" s="131">
        <v>1334</v>
      </c>
      <c r="H14" s="131">
        <v>1261</v>
      </c>
      <c r="I14" s="131">
        <v>761</v>
      </c>
      <c r="J14" s="131">
        <v>765</v>
      </c>
      <c r="K14" s="131">
        <v>1112</v>
      </c>
      <c r="L14" s="131">
        <v>778</v>
      </c>
      <c r="M14" s="131">
        <v>3061</v>
      </c>
      <c r="N14" s="131">
        <v>6849</v>
      </c>
      <c r="O14" s="131">
        <v>5411</v>
      </c>
      <c r="P14" s="131">
        <v>5851</v>
      </c>
      <c r="Q14" s="131">
        <v>1582</v>
      </c>
      <c r="R14" s="131">
        <v>722</v>
      </c>
      <c r="S14" s="131">
        <v>467</v>
      </c>
      <c r="T14" s="131">
        <v>286</v>
      </c>
      <c r="U14" s="131">
        <v>194</v>
      </c>
      <c r="V14" s="131">
        <v>79</v>
      </c>
      <c r="W14" s="129"/>
      <c r="X14" s="129"/>
      <c r="Y14" s="129"/>
      <c r="Z14" s="129"/>
      <c r="AA14" s="132"/>
      <c r="AB14" s="130"/>
      <c r="AC14" s="130"/>
      <c r="AD14" s="130"/>
      <c r="AE14" s="130"/>
      <c r="AF14" s="130"/>
      <c r="AG14" s="130"/>
      <c r="AH14" s="130"/>
    </row>
    <row r="15" spans="1:34" x14ac:dyDescent="0.2">
      <c r="A15" s="131" t="s">
        <v>27</v>
      </c>
      <c r="B15" s="131">
        <v>27418</v>
      </c>
      <c r="C15" s="131">
        <v>308</v>
      </c>
      <c r="D15" s="131">
        <v>584</v>
      </c>
      <c r="E15" s="131">
        <v>949</v>
      </c>
      <c r="F15" s="131">
        <v>1278</v>
      </c>
      <c r="G15" s="131">
        <v>958</v>
      </c>
      <c r="H15" s="131">
        <v>968</v>
      </c>
      <c r="I15" s="131">
        <v>629</v>
      </c>
      <c r="J15" s="131">
        <v>619</v>
      </c>
      <c r="K15" s="131">
        <v>888</v>
      </c>
      <c r="L15" s="131">
        <v>631</v>
      </c>
      <c r="M15" s="131">
        <v>1982</v>
      </c>
      <c r="N15" s="131">
        <v>4452</v>
      </c>
      <c r="O15" s="131">
        <v>3962</v>
      </c>
      <c r="P15" s="131">
        <v>5880</v>
      </c>
      <c r="Q15" s="131">
        <v>1578</v>
      </c>
      <c r="R15" s="131">
        <v>801</v>
      </c>
      <c r="S15" s="131">
        <v>443</v>
      </c>
      <c r="T15" s="131">
        <v>312</v>
      </c>
      <c r="U15" s="131">
        <v>155</v>
      </c>
      <c r="V15" s="131">
        <v>41</v>
      </c>
      <c r="W15" s="129"/>
      <c r="X15" s="129"/>
      <c r="Y15" s="129"/>
      <c r="Z15" s="129"/>
      <c r="AA15" s="132"/>
      <c r="AB15" s="130"/>
      <c r="AC15" s="130"/>
      <c r="AD15" s="130"/>
      <c r="AE15" s="130"/>
      <c r="AF15" s="130"/>
      <c r="AG15" s="130"/>
      <c r="AH15" s="130"/>
    </row>
    <row r="16" spans="1:34" x14ac:dyDescent="0.2">
      <c r="A16" s="131" t="s">
        <v>28</v>
      </c>
      <c r="B16" s="131">
        <v>33200</v>
      </c>
      <c r="C16" s="131">
        <v>376</v>
      </c>
      <c r="D16" s="131">
        <v>786</v>
      </c>
      <c r="E16" s="131">
        <v>1158</v>
      </c>
      <c r="F16" s="131">
        <v>1642</v>
      </c>
      <c r="G16" s="131">
        <v>1275</v>
      </c>
      <c r="H16" s="131">
        <v>1423</v>
      </c>
      <c r="I16" s="131">
        <v>964</v>
      </c>
      <c r="J16" s="131">
        <v>972</v>
      </c>
      <c r="K16" s="131">
        <v>1340</v>
      </c>
      <c r="L16" s="131">
        <v>831</v>
      </c>
      <c r="M16" s="131">
        <v>2074</v>
      </c>
      <c r="N16" s="131">
        <v>4549</v>
      </c>
      <c r="O16" s="131">
        <v>4554</v>
      </c>
      <c r="P16" s="131">
        <v>6780</v>
      </c>
      <c r="Q16" s="131">
        <v>2053</v>
      </c>
      <c r="R16" s="131">
        <v>1203</v>
      </c>
      <c r="S16" s="131">
        <v>681</v>
      </c>
      <c r="T16" s="131">
        <v>344</v>
      </c>
      <c r="U16" s="131">
        <v>154</v>
      </c>
      <c r="V16" s="131">
        <v>41</v>
      </c>
      <c r="W16" s="129"/>
      <c r="X16" s="129"/>
      <c r="Y16" s="129"/>
      <c r="Z16" s="129"/>
      <c r="AA16" s="132"/>
      <c r="AB16" s="130"/>
      <c r="AC16" s="130"/>
      <c r="AD16" s="130"/>
      <c r="AE16" s="130"/>
      <c r="AF16" s="130"/>
      <c r="AG16" s="130"/>
      <c r="AH16" s="130"/>
    </row>
    <row r="17" spans="1:34" x14ac:dyDescent="0.2">
      <c r="A17" s="131" t="s">
        <v>30</v>
      </c>
      <c r="B17" s="131">
        <v>49429</v>
      </c>
      <c r="C17" s="131">
        <v>561</v>
      </c>
      <c r="D17" s="131">
        <v>1164</v>
      </c>
      <c r="E17" s="131">
        <v>1785</v>
      </c>
      <c r="F17" s="131">
        <v>2387</v>
      </c>
      <c r="G17" s="131">
        <v>1844</v>
      </c>
      <c r="H17" s="131">
        <v>1718</v>
      </c>
      <c r="I17" s="131">
        <v>1144</v>
      </c>
      <c r="J17" s="131">
        <v>1106</v>
      </c>
      <c r="K17" s="131">
        <v>1569</v>
      </c>
      <c r="L17" s="131">
        <v>1142</v>
      </c>
      <c r="M17" s="131">
        <v>3642</v>
      </c>
      <c r="N17" s="131">
        <v>8431</v>
      </c>
      <c r="O17" s="131">
        <v>6987</v>
      </c>
      <c r="P17" s="131">
        <v>9555</v>
      </c>
      <c r="Q17" s="131">
        <v>3176</v>
      </c>
      <c r="R17" s="131">
        <v>1521</v>
      </c>
      <c r="S17" s="131">
        <v>857</v>
      </c>
      <c r="T17" s="131">
        <v>500</v>
      </c>
      <c r="U17" s="131">
        <v>251</v>
      </c>
      <c r="V17" s="131">
        <v>89</v>
      </c>
      <c r="W17" s="129"/>
      <c r="X17" s="129"/>
      <c r="Y17" s="129"/>
      <c r="Z17" s="129"/>
      <c r="AA17" s="132"/>
      <c r="AB17" s="130"/>
      <c r="AC17" s="130"/>
      <c r="AD17" s="130"/>
      <c r="AE17" s="130"/>
      <c r="AF17" s="130"/>
      <c r="AG17" s="130"/>
      <c r="AH17" s="130"/>
    </row>
    <row r="18" spans="1:34" x14ac:dyDescent="0.2">
      <c r="A18" s="131" t="s">
        <v>33</v>
      </c>
      <c r="B18" s="131">
        <v>50924</v>
      </c>
      <c r="C18" s="131">
        <v>630</v>
      </c>
      <c r="D18" s="131">
        <v>1160</v>
      </c>
      <c r="E18" s="131">
        <v>1891</v>
      </c>
      <c r="F18" s="131">
        <v>2659</v>
      </c>
      <c r="G18" s="131">
        <v>2071</v>
      </c>
      <c r="H18" s="131">
        <v>1889</v>
      </c>
      <c r="I18" s="131">
        <v>1143</v>
      </c>
      <c r="J18" s="131">
        <v>1020</v>
      </c>
      <c r="K18" s="131">
        <v>1341</v>
      </c>
      <c r="L18" s="131">
        <v>850</v>
      </c>
      <c r="M18" s="131">
        <v>2988</v>
      </c>
      <c r="N18" s="131">
        <v>8123</v>
      </c>
      <c r="O18" s="131">
        <v>7829</v>
      </c>
      <c r="P18" s="131">
        <v>10456</v>
      </c>
      <c r="Q18" s="131">
        <v>2872</v>
      </c>
      <c r="R18" s="131">
        <v>1476</v>
      </c>
      <c r="S18" s="131">
        <v>1006</v>
      </c>
      <c r="T18" s="131">
        <v>875</v>
      </c>
      <c r="U18" s="131">
        <v>500</v>
      </c>
      <c r="V18" s="131">
        <v>145</v>
      </c>
      <c r="W18" s="129"/>
      <c r="X18" s="129"/>
      <c r="Y18" s="129"/>
      <c r="Z18" s="129"/>
      <c r="AA18" s="132"/>
      <c r="AB18" s="130"/>
      <c r="AC18" s="130"/>
      <c r="AD18" s="130"/>
      <c r="AE18" s="130"/>
      <c r="AF18" s="130"/>
      <c r="AG18" s="130"/>
      <c r="AH18" s="130"/>
    </row>
    <row r="19" spans="1:34" x14ac:dyDescent="0.2">
      <c r="A19" s="131" t="s">
        <v>34</v>
      </c>
      <c r="B19" s="131">
        <v>52668</v>
      </c>
      <c r="C19" s="131">
        <v>609</v>
      </c>
      <c r="D19" s="131">
        <v>1200</v>
      </c>
      <c r="E19" s="131">
        <v>1909</v>
      </c>
      <c r="F19" s="131">
        <v>2669</v>
      </c>
      <c r="G19" s="131">
        <v>2074</v>
      </c>
      <c r="H19" s="131">
        <v>2045</v>
      </c>
      <c r="I19" s="131">
        <v>1283</v>
      </c>
      <c r="J19" s="131">
        <v>1193</v>
      </c>
      <c r="K19" s="131">
        <v>1484</v>
      </c>
      <c r="L19" s="131">
        <v>991</v>
      </c>
      <c r="M19" s="131">
        <v>3004</v>
      </c>
      <c r="N19" s="131">
        <v>7211</v>
      </c>
      <c r="O19" s="131">
        <v>8097</v>
      </c>
      <c r="P19" s="131">
        <v>10939</v>
      </c>
      <c r="Q19" s="131">
        <v>3691</v>
      </c>
      <c r="R19" s="131">
        <v>1861</v>
      </c>
      <c r="S19" s="131">
        <v>1096</v>
      </c>
      <c r="T19" s="131">
        <v>693</v>
      </c>
      <c r="U19" s="131">
        <v>430</v>
      </c>
      <c r="V19" s="131">
        <v>189</v>
      </c>
      <c r="W19" s="129"/>
      <c r="X19" s="129"/>
      <c r="Y19" s="129"/>
      <c r="Z19" s="129"/>
      <c r="AA19" s="132"/>
      <c r="AB19" s="130"/>
      <c r="AC19" s="132"/>
      <c r="AD19" s="132"/>
      <c r="AE19" s="132"/>
      <c r="AF19" s="132"/>
      <c r="AG19" s="132"/>
      <c r="AH19" s="132"/>
    </row>
    <row r="20" spans="1:34" x14ac:dyDescent="0.2">
      <c r="A20" s="131" t="s">
        <v>35</v>
      </c>
      <c r="B20" s="131">
        <v>39081</v>
      </c>
      <c r="C20" s="131">
        <v>457</v>
      </c>
      <c r="D20" s="131">
        <v>992</v>
      </c>
      <c r="E20" s="131">
        <v>1482</v>
      </c>
      <c r="F20" s="131">
        <v>2132</v>
      </c>
      <c r="G20" s="131">
        <v>1700</v>
      </c>
      <c r="H20" s="131">
        <v>1746</v>
      </c>
      <c r="I20" s="131">
        <v>1172</v>
      </c>
      <c r="J20" s="131">
        <v>1126</v>
      </c>
      <c r="K20" s="131">
        <v>1465</v>
      </c>
      <c r="L20" s="131">
        <v>959</v>
      </c>
      <c r="M20" s="131">
        <v>2318</v>
      </c>
      <c r="N20" s="131">
        <v>5762</v>
      </c>
      <c r="O20" s="131">
        <v>5617</v>
      </c>
      <c r="P20" s="131">
        <v>8157</v>
      </c>
      <c r="Q20" s="131">
        <v>2318</v>
      </c>
      <c r="R20" s="131">
        <v>944</v>
      </c>
      <c r="S20" s="131">
        <v>401</v>
      </c>
      <c r="T20" s="131">
        <v>196</v>
      </c>
      <c r="U20" s="131">
        <v>102</v>
      </c>
      <c r="V20" s="131">
        <v>35</v>
      </c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</row>
    <row r="21" spans="1:34" x14ac:dyDescent="0.2">
      <c r="A21" s="131" t="s">
        <v>98</v>
      </c>
      <c r="B21" s="133"/>
      <c r="C21" s="133"/>
      <c r="D21" s="133"/>
      <c r="E21" s="133"/>
      <c r="F21" s="133"/>
      <c r="G21" s="133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</row>
    <row r="22" spans="1:34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</row>
    <row r="23" spans="1:34" x14ac:dyDescent="0.2">
      <c r="A23" s="131"/>
      <c r="B23" s="129"/>
      <c r="C23" s="129"/>
      <c r="D23" s="129"/>
      <c r="E23" s="129"/>
      <c r="F23" s="129"/>
      <c r="G23" s="129"/>
      <c r="H23" s="129"/>
      <c r="I23" s="134"/>
      <c r="J23" s="135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</row>
    <row r="24" spans="1:34" x14ac:dyDescent="0.2">
      <c r="A24" s="129"/>
      <c r="B24" s="129"/>
      <c r="C24" s="129"/>
      <c r="D24" s="129"/>
      <c r="E24" s="129"/>
      <c r="F24" s="129"/>
      <c r="G24" s="129"/>
      <c r="H24" s="129"/>
      <c r="I24" s="129"/>
      <c r="J24" s="135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</row>
  </sheetData>
  <pageMargins left="0.7" right="0.7" top="0.78740157499999996" bottom="0.78740157499999996" header="0.3" footer="0.3"/>
  <pageSetup paperSize="9" fitToWidth="0" fitToHeight="0" orientation="landscape" r:id="rId1"/>
  <headerFooter>
    <oddFooter>&amp;L&amp;F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9E82D93866B4497346CB086FA131C" ma:contentTypeVersion="12" ma:contentTypeDescription="Create a new document." ma:contentTypeScope="" ma:versionID="e2332154dd2634a4b451f89b4bd945b8">
  <xsd:schema xmlns:xsd="http://www.w3.org/2001/XMLSchema" xmlns:xs="http://www.w3.org/2001/XMLSchema" xmlns:p="http://schemas.microsoft.com/office/2006/metadata/properties" xmlns:ns3="923851af-529b-4b5e-90da-7f9f5f7d9095" xmlns:ns4="3c68946b-b9fc-4c0d-9190-9e99577c9bca" targetNamespace="http://schemas.microsoft.com/office/2006/metadata/properties" ma:root="true" ma:fieldsID="4a18657d5ceb5294e861216d613cd1c1" ns3:_="" ns4:_="">
    <xsd:import namespace="923851af-529b-4b5e-90da-7f9f5f7d9095"/>
    <xsd:import namespace="3c68946b-b9fc-4c0d-9190-9e99577c9b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51af-529b-4b5e-90da-7f9f5f7d9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8946b-b9fc-4c0d-9190-9e99577c9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99E4AE-1C08-41AB-816A-015B77B32D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507782-9B9F-4021-A9F9-4861B5EEB084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3c68946b-b9fc-4c0d-9190-9e99577c9bca"/>
    <ds:schemaRef ds:uri="http://schemas.microsoft.com/office/infopath/2007/PartnerControls"/>
    <ds:schemaRef ds:uri="923851af-529b-4b5e-90da-7f9f5f7d9095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50CF76E-9DE8-4DB0-9EE9-2DE7407198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851af-529b-4b5e-90da-7f9f5f7d9095"/>
    <ds:schemaRef ds:uri="3c68946b-b9fc-4c0d-9190-9e99577c9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Tab_2-B-1-A1-A6-Foreb_h_-åv_</vt:lpstr>
      <vt:lpstr>2-B-1C K fritidsklubber</vt:lpstr>
      <vt:lpstr>kriteriebefolkning</vt:lpstr>
      <vt:lpstr>kriteriebefolkning!Utskriftsområde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Opøien</dc:creator>
  <cp:keywords/>
  <dc:description/>
  <cp:lastModifiedBy>Elisabeth Bøe</cp:lastModifiedBy>
  <cp:revision/>
  <dcterms:created xsi:type="dcterms:W3CDTF">2003-11-04T12:39:02Z</dcterms:created>
  <dcterms:modified xsi:type="dcterms:W3CDTF">2022-05-05T14:57:47Z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13:24:46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2022-03-15T14:26:47Z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0e173c7e-cdb5-4e83-b77b-1f640c9b1024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0x010100DD69E82D93866B4497346CB086FA131C</vt:lpwstr>
  </property>
  <property fmtid="{D5CDD505-2E9C-101B-9397-08002B2CF9AE}" pid="11" name="Order">
    <vt:r8>100</vt:r8>
  </property>
</Properties>
</file>