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drawings/drawing2.xml" ContentType="application/vnd.openxmlformats-officedocument.drawing+xml"/>
  <Override PartName="/xl/comments6.xml" ContentType="application/vnd.openxmlformats-officedocument.spreadsheetml.comment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3.xml" ContentType="application/vnd.openxmlformats-officedocument.drawing+xml"/>
  <Override PartName="/xl/comments7.xml" ContentType="application/vnd.openxmlformats-officedocument.spreadsheetml.comments+xml"/>
  <Override PartName="/xl/charts/chart8.xml" ContentType="application/vnd.openxmlformats-officedocument.drawingml.chart+xml"/>
  <Override PartName="/xl/drawings/drawing4.xml" ContentType="application/vnd.openxmlformats-officedocument.drawing+xml"/>
  <Override PartName="/xl/comments8.xml" ContentType="application/vnd.openxmlformats-officedocument.spreadsheetml.comments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5.xml" ContentType="application/vnd.openxmlformats-officedocument.drawing+xml"/>
  <Override PartName="/xl/comments9.xml" ContentType="application/vnd.openxmlformats-officedocument.spreadsheetml.comments+xml"/>
  <Override PartName="/xl/charts/chart11.xml" ContentType="application/vnd.openxmlformats-officedocument.drawingml.chart+xml"/>
  <Override PartName="/xl/comments10.xml" ContentType="application/vnd.openxmlformats-officedocument.spreadsheetml.comments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330" yWindow="570" windowWidth="18870" windowHeight="6255" tabRatio="951" firstSheet="12" activeTab="16"/>
  </bookViews>
  <sheets>
    <sheet name="FO-1-omdisp_sos_hj" sheetId="1" r:id="rId1"/>
    <sheet name="Tabell_1-3-A_Bistand_kjøp-bolig" sheetId="4" r:id="rId2"/>
    <sheet name="Tabell_1-3-B-Saks_beh_tid-bolig" sheetId="5" r:id="rId3"/>
    <sheet name="Tab_1-3-B2-Bostøtte-B3-ventetid" sheetId="34" r:id="rId4"/>
    <sheet name="Tabell_1-4-døgnovernatting" sheetId="7" r:id="rId5"/>
    <sheet name="Tabell_1-5-kvalitetsavtale" sheetId="8" r:id="rId6"/>
    <sheet name="Tabell_1-6-oppfølging" sheetId="9" r:id="rId7"/>
    <sheet name="Tabell_1-_7_og_1-8_-_Beh_tid" sheetId="10" r:id="rId8"/>
    <sheet name="Tabell_1-_9_-_Tilgjengelighet" sheetId="11" r:id="rId9"/>
    <sheet name="Tabell 1-10 A KVP aldersfordelt" sheetId="46" r:id="rId10"/>
    <sheet name="Tabell 1-10 B Intro og jobbsj." sheetId="25" r:id="rId11"/>
    <sheet name="Tab_1_11_A-Saksmengde_KVP" sheetId="47" r:id="rId12"/>
    <sheet name="Tab__1_11_B-tiltakskategori KVP" sheetId="48" r:id="rId13"/>
    <sheet name="Tab_1_11_C_-_Ant_delt_m_tiltak_" sheetId="14" r:id="rId14"/>
    <sheet name="Tab_1_11_D-Bruke_av_komm_tiltak" sheetId="15" r:id="rId15"/>
    <sheet name="Tab_1_11_E-Avsluttede_KVP" sheetId="49" r:id="rId16"/>
    <sheet name="Tab_1_11_F_Resultat_introduksj" sheetId="17" r:id="rId17"/>
    <sheet name="Tab_1_11_G_Resultat Jobbsjansen" sheetId="27" r:id="rId18"/>
    <sheet name="Tabell_1-11-H_Res_andre_tiltak" sheetId="18" r:id="rId19"/>
    <sheet name="Tabell_1-11-1_-_Rusomsorg" sheetId="19" r:id="rId20"/>
    <sheet name="Tabell_1-_14_-A-B-trusler,vold" sheetId="31" state="hidden" r:id="rId21"/>
    <sheet name="Tabell_1-_14-C_-_Saksbehandling" sheetId="35" r:id="rId22"/>
    <sheet name="Tabell 1_14_D _ Saksbeh pas" sheetId="36" r:id="rId23"/>
    <sheet name="Tabell_1-_15_-_Bruk-_Ind_plan" sheetId="22" r:id="rId24"/>
    <sheet name="4-1-A Hovedtall hele byen" sheetId="50" r:id="rId25"/>
    <sheet name="4-1-B Hovedtall bydelene" sheetId="51" r:id="rId26"/>
    <sheet name="Tab 4-1-C Brutto stønad" sheetId="52" r:id="rId27"/>
    <sheet name="Tab 4-2-A Ant klient" sheetId="43" r:id="rId28"/>
    <sheet name="Tab 4-4 klient m u øk.sos.hj." sheetId="42" r:id="rId29"/>
    <sheet name="kriteriebefolkning" sheetId="23" r:id="rId30"/>
    <sheet name="Kriterier" sheetId="39" r:id="rId31"/>
    <sheet name="Ark7" sheetId="45" r:id="rId32"/>
  </sheets>
  <externalReferences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</externalReferences>
  <definedNames>
    <definedName name="tall1" localSheetId="15">'[1]MAL2T-2003B_XLS'!$G$7:$G$731</definedName>
    <definedName name="tall1">'[1]MAL2T-2003B_XLS'!$G$7:$G$731</definedName>
    <definedName name="_xlnm.Print_Area" localSheetId="0">'FO-1-omdisp_sos_hj'!$A$5:$K$37</definedName>
    <definedName name="_xlnm.Print_Area" localSheetId="29">kriteriebefolkning!$A$1:$Y$35</definedName>
    <definedName name="_xlnm.Print_Area" localSheetId="12">'Tab__1_11_B-tiltakskategori KVP'!$A$9:$G$39</definedName>
    <definedName name="_xlnm.Print_Area" localSheetId="11">'Tab_1_11_A-Saksmengde_KVP'!$A$8:$E$34</definedName>
    <definedName name="_xlnm.Print_Area" localSheetId="13">'Tab_1_11_C_-_Ant_delt_m_tiltak_'!$A$8:$K$34</definedName>
    <definedName name="_xlnm.Print_Area" localSheetId="14">'Tab_1_11_D-Bruke_av_komm_tiltak'!$A$8:$F$36</definedName>
    <definedName name="_xlnm.Print_Area" localSheetId="15">'Tab_1_11_E-Avsluttede_KVP'!$A$7:$Q$44</definedName>
    <definedName name="_xlnm.Print_Area" localSheetId="16">Tab_1_11_F_Resultat_introduksj!$A$8:$N$34</definedName>
    <definedName name="_xlnm.Print_Area" localSheetId="17">'Tab_1_11_G_Resultat Jobbsjansen'!$A$8:$N$30</definedName>
    <definedName name="_xlnm.Print_Area" localSheetId="3">'Tab_1-3-B2-Bostøtte-B3-ventetid'!$A$10:$P$38</definedName>
    <definedName name="_xlnm.Print_Area" localSheetId="22">'Tabell 1_14_D _ Saksbeh pas'!$A$6:$J$29</definedName>
    <definedName name="_xlnm.Print_Area" localSheetId="9">'Tabell 1-10 A KVP aldersfordelt'!$A$9:$H$39</definedName>
    <definedName name="_xlnm.Print_Area" localSheetId="10">'Tabell 1-10 B Intro og jobbsj.'!$A$9:$E$35</definedName>
    <definedName name="_xlnm.Print_Area" localSheetId="21">'Tabell_1-_14-C_-_Saksbehandling'!$A$6:$K$30</definedName>
    <definedName name="_xlnm.Print_Area" localSheetId="23">'Tabell_1-_15_-_Bruk-_Ind_plan'!$A$4:$N$30</definedName>
    <definedName name="_xlnm.Print_Area" localSheetId="7">'Tabell_1-_7_og_1-8_-_Beh_tid'!$A$6:$J$34,'Tabell_1-_7_og_1-8_-_Beh_tid'!$A$43:$J$70,'Tabell_1-_7_og_1-8_-_Beh_tid'!$M$7:$X$37,'Tabell_1-_7_og_1-8_-_Beh_tid'!$M$43:$X$76</definedName>
    <definedName name="_xlnm.Print_Area" localSheetId="8">'Tabell_1-_9_-_Tilgjengelighet'!$A$7:$F$38</definedName>
    <definedName name="_xlnm.Print_Area" localSheetId="19">'Tabell_1-11-1_-_Rusomsorg'!$A$4:$J$34</definedName>
    <definedName name="_xlnm.Print_Area" localSheetId="18">'Tabell_1-11-H_Res_andre_tiltak'!$A$5:$N$30</definedName>
    <definedName name="_xlnm.Print_Area" localSheetId="1">'Tabell_1-3-A_Bistand_kjøp-bolig'!$A$5:$D$40</definedName>
    <definedName name="_xlnm.Print_Area" localSheetId="2">'Tabell_1-3-B-Saks_beh_tid-bolig'!$A$8:$Q$43</definedName>
    <definedName name="_xlnm.Print_Area" localSheetId="4">'Tabell_1-4-døgnovernatting'!$A$5:$R$41</definedName>
    <definedName name="_xlnm.Print_Area" localSheetId="5">'Tabell_1-5-kvalitetsavtale'!$A$5:$I$42</definedName>
    <definedName name="_xlnm.Print_Area" localSheetId="6">'Tabell_1-6-oppfølging'!$A$5:$R$43</definedName>
  </definedNames>
  <calcPr calcId="145621"/>
</workbook>
</file>

<file path=xl/calcChain.xml><?xml version="1.0" encoding="utf-8"?>
<calcChain xmlns="http://schemas.openxmlformats.org/spreadsheetml/2006/main">
  <c r="K26" i="14" l="1"/>
  <c r="J26" i="14"/>
  <c r="I26" i="14"/>
  <c r="H26" i="14"/>
  <c r="G26" i="14"/>
  <c r="F26" i="14"/>
  <c r="E26" i="14"/>
  <c r="D26" i="14"/>
  <c r="C26" i="14"/>
  <c r="A3" i="14"/>
  <c r="E23" i="42"/>
  <c r="D23" i="42"/>
  <c r="C23" i="42"/>
  <c r="H22" i="42"/>
  <c r="F22" i="42"/>
  <c r="G22" i="42" s="1"/>
  <c r="H21" i="42"/>
  <c r="G21" i="42"/>
  <c r="F21" i="42"/>
  <c r="F20" i="42"/>
  <c r="H20" i="42" s="1"/>
  <c r="F19" i="42"/>
  <c r="G19" i="42" s="1"/>
  <c r="H18" i="42"/>
  <c r="F18" i="42"/>
  <c r="G18" i="42" s="1"/>
  <c r="H17" i="42"/>
  <c r="G17" i="42"/>
  <c r="F17" i="42"/>
  <c r="F16" i="42"/>
  <c r="H16" i="42" s="1"/>
  <c r="F15" i="42"/>
  <c r="G15" i="42" s="1"/>
  <c r="H14" i="42"/>
  <c r="F14" i="42"/>
  <c r="G14" i="42" s="1"/>
  <c r="H13" i="42"/>
  <c r="G13" i="42"/>
  <c r="F13" i="42"/>
  <c r="F12" i="42"/>
  <c r="H12" i="42" s="1"/>
  <c r="F11" i="42"/>
  <c r="G11" i="42" s="1"/>
  <c r="H10" i="42"/>
  <c r="F10" i="42"/>
  <c r="G10" i="42" s="1"/>
  <c r="H9" i="42"/>
  <c r="G9" i="42"/>
  <c r="F9" i="42"/>
  <c r="F8" i="42"/>
  <c r="H8" i="42" s="1"/>
  <c r="G8" i="42" l="1"/>
  <c r="H11" i="42"/>
  <c r="H15" i="42"/>
  <c r="H19" i="42"/>
  <c r="F23" i="42"/>
  <c r="G23" i="42" s="1"/>
  <c r="G12" i="42"/>
  <c r="G16" i="42"/>
  <c r="G20" i="42"/>
  <c r="E12" i="46"/>
  <c r="E13" i="46"/>
  <c r="E14" i="46"/>
  <c r="E15" i="46"/>
  <c r="E16" i="46"/>
  <c r="E17" i="46"/>
  <c r="E18" i="46"/>
  <c r="E19" i="46"/>
  <c r="E20" i="46"/>
  <c r="E21" i="46"/>
  <c r="E22" i="46"/>
  <c r="E23" i="46"/>
  <c r="E24" i="46"/>
  <c r="E25" i="46"/>
  <c r="E26" i="46"/>
  <c r="H23" i="42" l="1"/>
  <c r="J31" i="10"/>
  <c r="J25" i="10"/>
  <c r="Q25" i="5" l="1"/>
  <c r="Q24" i="5"/>
  <c r="Q23" i="5"/>
  <c r="Q22" i="5"/>
  <c r="Q21" i="5"/>
  <c r="Q20" i="5"/>
  <c r="Q19" i="5"/>
  <c r="Q18" i="5"/>
  <c r="Q17" i="5"/>
  <c r="Q16" i="5"/>
  <c r="Q15" i="5"/>
  <c r="Q14" i="5"/>
  <c r="Q13" i="5"/>
  <c r="Q12" i="5"/>
  <c r="Q11" i="5"/>
  <c r="K31" i="52" l="1"/>
  <c r="M31" i="52" s="1"/>
  <c r="L26" i="52"/>
  <c r="J26" i="52"/>
  <c r="I26" i="52"/>
  <c r="H26" i="52"/>
  <c r="G26" i="52"/>
  <c r="F26" i="52"/>
  <c r="E26" i="52"/>
  <c r="D26" i="52"/>
  <c r="C26" i="52"/>
  <c r="K25" i="52"/>
  <c r="M25" i="52" s="1"/>
  <c r="K24" i="52"/>
  <c r="M24" i="52" s="1"/>
  <c r="K23" i="52"/>
  <c r="M23" i="52" s="1"/>
  <c r="K22" i="52"/>
  <c r="M22" i="52" s="1"/>
  <c r="K21" i="52"/>
  <c r="M21" i="52" s="1"/>
  <c r="K20" i="52"/>
  <c r="M20" i="52" s="1"/>
  <c r="K19" i="52"/>
  <c r="M19" i="52" s="1"/>
  <c r="K18" i="52"/>
  <c r="M18" i="52" s="1"/>
  <c r="K17" i="52"/>
  <c r="M17" i="52" s="1"/>
  <c r="K16" i="52"/>
  <c r="M16" i="52" s="1"/>
  <c r="K15" i="52"/>
  <c r="M15" i="52" s="1"/>
  <c r="K14" i="52"/>
  <c r="M14" i="52" s="1"/>
  <c r="K13" i="52"/>
  <c r="M13" i="52" s="1"/>
  <c r="K12" i="52"/>
  <c r="M12" i="52" s="1"/>
  <c r="K11" i="52"/>
  <c r="A4" i="52"/>
  <c r="K42" i="51"/>
  <c r="J42" i="51"/>
  <c r="I42" i="51"/>
  <c r="H42" i="51"/>
  <c r="G42" i="51"/>
  <c r="F42" i="51"/>
  <c r="E42" i="51"/>
  <c r="D42" i="51"/>
  <c r="C42" i="51"/>
  <c r="K41" i="51"/>
  <c r="J41" i="51"/>
  <c r="I41" i="51"/>
  <c r="H41" i="51"/>
  <c r="G41" i="51"/>
  <c r="F41" i="51"/>
  <c r="E41" i="51"/>
  <c r="D41" i="51"/>
  <c r="C41" i="51"/>
  <c r="A4" i="51"/>
  <c r="J22" i="50"/>
  <c r="I22" i="50"/>
  <c r="H22" i="50"/>
  <c r="E22" i="50"/>
  <c r="J21" i="50"/>
  <c r="I21" i="50"/>
  <c r="H21" i="50"/>
  <c r="E21" i="50"/>
  <c r="J19" i="50"/>
  <c r="E19" i="50"/>
  <c r="C19" i="50"/>
  <c r="I19" i="50" s="1"/>
  <c r="J18" i="50"/>
  <c r="I18" i="50"/>
  <c r="H18" i="50"/>
  <c r="E18" i="50"/>
  <c r="J17" i="50"/>
  <c r="I17" i="50"/>
  <c r="H17" i="50"/>
  <c r="E17" i="50"/>
  <c r="A4" i="50"/>
  <c r="P25" i="49"/>
  <c r="N25" i="49"/>
  <c r="K25" i="49"/>
  <c r="J25" i="49"/>
  <c r="I25" i="49"/>
  <c r="H25" i="49"/>
  <c r="G25" i="49"/>
  <c r="F25" i="49"/>
  <c r="E25" i="49"/>
  <c r="D25" i="49"/>
  <c r="C25" i="49"/>
  <c r="O24" i="49"/>
  <c r="L24" i="49"/>
  <c r="O23" i="49"/>
  <c r="L23" i="49"/>
  <c r="O22" i="49"/>
  <c r="L22" i="49"/>
  <c r="O21" i="49"/>
  <c r="L21" i="49"/>
  <c r="O20" i="49"/>
  <c r="L20" i="49"/>
  <c r="O19" i="49"/>
  <c r="L19" i="49"/>
  <c r="O18" i="49"/>
  <c r="L18" i="49"/>
  <c r="O17" i="49"/>
  <c r="L17" i="49"/>
  <c r="O16" i="49"/>
  <c r="L16" i="49"/>
  <c r="O15" i="49"/>
  <c r="L15" i="49"/>
  <c r="O14" i="49"/>
  <c r="L14" i="49"/>
  <c r="O13" i="49"/>
  <c r="L13" i="49"/>
  <c r="O12" i="49"/>
  <c r="L12" i="49"/>
  <c r="O11" i="49"/>
  <c r="L11" i="49"/>
  <c r="O10" i="49"/>
  <c r="L10" i="49"/>
  <c r="A4" i="49"/>
  <c r="G37" i="48"/>
  <c r="F35" i="48"/>
  <c r="E27" i="48"/>
  <c r="D27" i="48"/>
  <c r="C27" i="48"/>
  <c r="F26" i="48"/>
  <c r="F25" i="48"/>
  <c r="F24" i="48"/>
  <c r="F23" i="48"/>
  <c r="F22" i="48"/>
  <c r="F21" i="48"/>
  <c r="F20" i="48"/>
  <c r="F19" i="48"/>
  <c r="F18" i="48"/>
  <c r="F17" i="48"/>
  <c r="F16" i="48"/>
  <c r="F15" i="48"/>
  <c r="F14" i="48"/>
  <c r="F13" i="48"/>
  <c r="F12" i="48"/>
  <c r="A3" i="48"/>
  <c r="E26" i="47"/>
  <c r="D26" i="47"/>
  <c r="C26" i="47"/>
  <c r="A4" i="47"/>
  <c r="F27" i="46"/>
  <c r="D27" i="46"/>
  <c r="C27" i="46"/>
  <c r="G26" i="46"/>
  <c r="G25" i="46"/>
  <c r="G24" i="46"/>
  <c r="G23" i="46"/>
  <c r="G22" i="46"/>
  <c r="G21" i="46"/>
  <c r="G20" i="46"/>
  <c r="G19" i="46"/>
  <c r="G18" i="46"/>
  <c r="G17" i="46"/>
  <c r="G16" i="46"/>
  <c r="G15" i="46"/>
  <c r="G14" i="46"/>
  <c r="G13" i="46"/>
  <c r="G12" i="46"/>
  <c r="A4" i="46"/>
  <c r="K26" i="52" l="1"/>
  <c r="M11" i="52"/>
  <c r="M26" i="52" s="1"/>
  <c r="Q23" i="49"/>
  <c r="K21" i="50"/>
  <c r="K19" i="50"/>
  <c r="K22" i="50"/>
  <c r="K17" i="50"/>
  <c r="K18" i="50"/>
  <c r="Q13" i="49"/>
  <c r="Q17" i="49"/>
  <c r="Q12" i="49"/>
  <c r="Q14" i="49"/>
  <c r="Q16" i="49"/>
  <c r="Q18" i="49"/>
  <c r="Q22" i="49"/>
  <c r="Q10" i="49"/>
  <c r="Q19" i="49"/>
  <c r="Q21" i="49"/>
  <c r="Q11" i="49"/>
  <c r="Q20" i="49"/>
  <c r="Q15" i="49"/>
  <c r="Q24" i="49"/>
  <c r="L25" i="49"/>
  <c r="F27" i="48"/>
  <c r="E27" i="46"/>
  <c r="G27" i="46"/>
  <c r="J24" i="43" l="1"/>
  <c r="G24" i="43"/>
  <c r="F24" i="43"/>
  <c r="E24" i="43"/>
  <c r="D24" i="43"/>
  <c r="C24" i="43"/>
  <c r="J23" i="43"/>
  <c r="H23" i="43"/>
  <c r="H22" i="43"/>
  <c r="J21" i="43"/>
  <c r="H21" i="43"/>
  <c r="H20" i="43"/>
  <c r="J19" i="43"/>
  <c r="H19" i="43"/>
  <c r="H18" i="43"/>
  <c r="J17" i="43"/>
  <c r="H17" i="43"/>
  <c r="H16" i="43"/>
  <c r="J15" i="43"/>
  <c r="H15" i="43"/>
  <c r="H14" i="43"/>
  <c r="J13" i="43"/>
  <c r="H13" i="43"/>
  <c r="J12" i="43"/>
  <c r="H12" i="43"/>
  <c r="J11" i="43"/>
  <c r="H11" i="43"/>
  <c r="J10" i="43"/>
  <c r="H10" i="43"/>
  <c r="J9" i="43"/>
  <c r="H9" i="43"/>
  <c r="A3" i="43"/>
  <c r="J14" i="43" l="1"/>
  <c r="J16" i="43"/>
  <c r="J18" i="43"/>
  <c r="J20" i="43"/>
  <c r="J22" i="43"/>
  <c r="H24" i="43"/>
  <c r="Q27" i="17" l="1"/>
  <c r="P27" i="17"/>
  <c r="L25" i="5" l="1"/>
  <c r="L24" i="5"/>
  <c r="L23" i="5"/>
  <c r="L22" i="5"/>
  <c r="L21" i="5"/>
  <c r="L20" i="5"/>
  <c r="L19" i="5"/>
  <c r="L18" i="5"/>
  <c r="L17" i="5"/>
  <c r="L16" i="5"/>
  <c r="L15" i="5"/>
  <c r="L14" i="5"/>
  <c r="L13" i="5"/>
  <c r="L12" i="5"/>
  <c r="L11" i="5"/>
  <c r="F12" i="5"/>
  <c r="F13" i="5"/>
  <c r="F14" i="5"/>
  <c r="F15" i="5"/>
  <c r="F16" i="5"/>
  <c r="F17" i="5"/>
  <c r="F18" i="5"/>
  <c r="F19" i="5"/>
  <c r="F20" i="5"/>
  <c r="F21" i="5"/>
  <c r="F22" i="5"/>
  <c r="F23" i="5"/>
  <c r="F24" i="5"/>
  <c r="F25" i="5"/>
  <c r="F11" i="5"/>
  <c r="F10" i="15" l="1"/>
  <c r="F11" i="15"/>
  <c r="F12" i="15"/>
  <c r="E8" i="8" l="1"/>
  <c r="H8" i="8"/>
  <c r="O14" i="34"/>
  <c r="O15" i="34"/>
  <c r="O16" i="34"/>
  <c r="O17" i="34"/>
  <c r="O18" i="34"/>
  <c r="O19" i="34"/>
  <c r="O20" i="34"/>
  <c r="O21" i="34"/>
  <c r="O22" i="34"/>
  <c r="O23" i="34"/>
  <c r="O24" i="34"/>
  <c r="O25" i="34"/>
  <c r="O26" i="34"/>
  <c r="O27" i="34"/>
  <c r="O13" i="34"/>
  <c r="I8" i="8" l="1"/>
  <c r="E24" i="11" l="1"/>
  <c r="E15" i="34" l="1"/>
  <c r="I22" i="10" l="1"/>
  <c r="J22" i="10" s="1"/>
  <c r="I59" i="10"/>
  <c r="J59" i="10" s="1"/>
  <c r="N8" i="7" l="1"/>
  <c r="N9" i="7"/>
  <c r="N10" i="7"/>
  <c r="N11" i="7"/>
  <c r="I8" i="1" l="1"/>
  <c r="K8" i="1" s="1"/>
  <c r="I9" i="1"/>
  <c r="K9" i="1" s="1"/>
  <c r="I10" i="1"/>
  <c r="K10" i="1" s="1"/>
  <c r="I11" i="1"/>
  <c r="K11" i="1" s="1"/>
  <c r="I12" i="1"/>
  <c r="K12" i="1" s="1"/>
  <c r="K7" i="18" l="1"/>
  <c r="N7" i="18" s="1"/>
  <c r="K8" i="18"/>
  <c r="Q8" i="18" s="1"/>
  <c r="K9" i="18"/>
  <c r="N9" i="18" s="1"/>
  <c r="K10" i="18"/>
  <c r="N10" i="18" s="1"/>
  <c r="K11" i="18"/>
  <c r="N11" i="18" s="1"/>
  <c r="K12" i="18"/>
  <c r="N12" i="18" s="1"/>
  <c r="K13" i="18"/>
  <c r="N13" i="18" s="1"/>
  <c r="K14" i="18"/>
  <c r="N14" i="18" s="1"/>
  <c r="P7" i="18" l="1"/>
  <c r="P9" i="18"/>
  <c r="P11" i="18"/>
  <c r="P13" i="18"/>
  <c r="Q7" i="18"/>
  <c r="Q9" i="18"/>
  <c r="Q11" i="18"/>
  <c r="Q13" i="18"/>
  <c r="N8" i="18"/>
  <c r="P8" i="18"/>
  <c r="P10" i="18"/>
  <c r="P12" i="18"/>
  <c r="P14" i="18"/>
  <c r="Q10" i="18"/>
  <c r="Q12" i="18"/>
  <c r="Q14" i="18"/>
  <c r="A3" i="1"/>
  <c r="L28" i="34" l="1"/>
  <c r="M28" i="34"/>
  <c r="N28" i="34"/>
  <c r="K28" i="34"/>
  <c r="J28" i="34"/>
  <c r="D28" i="34"/>
  <c r="C28" i="34"/>
  <c r="J32" i="10" l="1"/>
  <c r="D24" i="36" l="1"/>
  <c r="E24" i="36"/>
  <c r="F24" i="36"/>
  <c r="G24" i="36"/>
  <c r="H24" i="36"/>
  <c r="I24" i="36"/>
  <c r="J24" i="36"/>
  <c r="C24" i="36"/>
  <c r="D24" i="35"/>
  <c r="E24" i="35"/>
  <c r="F24" i="35"/>
  <c r="G24" i="35"/>
  <c r="H24" i="35"/>
  <c r="I24" i="35"/>
  <c r="J24" i="35"/>
  <c r="K24" i="35"/>
  <c r="C24" i="35"/>
  <c r="M25" i="27" l="1"/>
  <c r="K12" i="27"/>
  <c r="K13" i="27"/>
  <c r="K14" i="27"/>
  <c r="K15" i="27"/>
  <c r="K16" i="27"/>
  <c r="K17" i="27"/>
  <c r="K18" i="27"/>
  <c r="K19" i="27"/>
  <c r="K20" i="27"/>
  <c r="K21" i="27"/>
  <c r="K22" i="27"/>
  <c r="K23" i="27"/>
  <c r="K24" i="27"/>
  <c r="K11" i="27"/>
  <c r="K10" i="27"/>
  <c r="D25" i="27"/>
  <c r="E25" i="27"/>
  <c r="F25" i="27"/>
  <c r="G25" i="27"/>
  <c r="H25" i="27"/>
  <c r="I25" i="27"/>
  <c r="J25" i="27"/>
  <c r="C25" i="27"/>
  <c r="N21" i="27" l="1"/>
  <c r="Q21" i="27"/>
  <c r="P21" i="27"/>
  <c r="N10" i="27"/>
  <c r="Q10" i="27"/>
  <c r="P10" i="27"/>
  <c r="N22" i="27"/>
  <c r="Q22" i="27"/>
  <c r="P22" i="27"/>
  <c r="N18" i="27"/>
  <c r="Q18" i="27"/>
  <c r="P18" i="27"/>
  <c r="N14" i="27"/>
  <c r="Q14" i="27"/>
  <c r="P14" i="27"/>
  <c r="N11" i="27"/>
  <c r="P11" i="27"/>
  <c r="Q11" i="27"/>
  <c r="N17" i="27"/>
  <c r="P17" i="27"/>
  <c r="Q17" i="27"/>
  <c r="N13" i="27"/>
  <c r="P13" i="27"/>
  <c r="Q13" i="27"/>
  <c r="N24" i="27"/>
  <c r="Q24" i="27"/>
  <c r="P24" i="27"/>
  <c r="N20" i="27"/>
  <c r="Q20" i="27"/>
  <c r="P20" i="27"/>
  <c r="N16" i="27"/>
  <c r="Q16" i="27"/>
  <c r="P16" i="27"/>
  <c r="N12" i="27"/>
  <c r="P12" i="27"/>
  <c r="Q12" i="27"/>
  <c r="N23" i="27"/>
  <c r="Q23" i="27"/>
  <c r="P23" i="27"/>
  <c r="N19" i="27"/>
  <c r="Q19" i="27"/>
  <c r="P19" i="27"/>
  <c r="N15" i="27"/>
  <c r="Q15" i="27"/>
  <c r="P15" i="27"/>
  <c r="K25" i="27"/>
  <c r="P25" i="27" s="1"/>
  <c r="Q25" i="27" l="1"/>
  <c r="P27" i="34"/>
  <c r="P26" i="34"/>
  <c r="P25" i="34"/>
  <c r="P24" i="34"/>
  <c r="P23" i="34"/>
  <c r="P22" i="34"/>
  <c r="P21" i="34"/>
  <c r="P20" i="34"/>
  <c r="P19" i="34"/>
  <c r="P18" i="34"/>
  <c r="P17" i="34"/>
  <c r="P16" i="34"/>
  <c r="P15" i="34"/>
  <c r="P14" i="34"/>
  <c r="E16" i="34" l="1"/>
  <c r="E17" i="34"/>
  <c r="E18" i="34"/>
  <c r="E19" i="34"/>
  <c r="E20" i="34"/>
  <c r="E21" i="34"/>
  <c r="E22" i="34"/>
  <c r="E23" i="34"/>
  <c r="E24" i="34"/>
  <c r="E25" i="34"/>
  <c r="E26" i="34"/>
  <c r="E27" i="34"/>
  <c r="E14" i="34"/>
  <c r="E13" i="34"/>
  <c r="E28" i="34" l="1"/>
  <c r="O28" i="34"/>
  <c r="P28" i="34" s="1"/>
  <c r="P13" i="34"/>
  <c r="N22" i="7" l="1"/>
  <c r="N21" i="7"/>
  <c r="N20" i="7"/>
  <c r="N19" i="7"/>
  <c r="N18" i="7"/>
  <c r="N17" i="7"/>
  <c r="N16" i="7"/>
  <c r="N15" i="7"/>
  <c r="N14" i="7"/>
  <c r="N13" i="7"/>
  <c r="N12" i="7"/>
  <c r="G22" i="7"/>
  <c r="G10" i="7"/>
  <c r="G11" i="7"/>
  <c r="G12" i="7"/>
  <c r="G13" i="7"/>
  <c r="G14" i="7"/>
  <c r="G15" i="7"/>
  <c r="G16" i="7"/>
  <c r="G17" i="7"/>
  <c r="G18" i="7"/>
  <c r="G19" i="7"/>
  <c r="G20" i="7"/>
  <c r="G21" i="7"/>
  <c r="G9" i="7"/>
  <c r="G8" i="7"/>
  <c r="N23" i="7" l="1"/>
  <c r="A2" i="22"/>
  <c r="I60" i="10"/>
  <c r="J60" i="10" s="1"/>
  <c r="I58" i="10"/>
  <c r="J58" i="10" s="1"/>
  <c r="I57" i="10"/>
  <c r="J57" i="10" s="1"/>
  <c r="I56" i="10"/>
  <c r="J56" i="10" s="1"/>
  <c r="I55" i="10"/>
  <c r="J55" i="10" s="1"/>
  <c r="I54" i="10"/>
  <c r="J54" i="10" s="1"/>
  <c r="I53" i="10"/>
  <c r="J53" i="10" s="1"/>
  <c r="I52" i="10"/>
  <c r="J52" i="10" s="1"/>
  <c r="I51" i="10"/>
  <c r="J51" i="10" s="1"/>
  <c r="I50" i="10"/>
  <c r="J50" i="10" s="1"/>
  <c r="I49" i="10"/>
  <c r="J49" i="10" s="1"/>
  <c r="I48" i="10"/>
  <c r="J48" i="10" s="1"/>
  <c r="I47" i="10"/>
  <c r="J47" i="10" s="1"/>
  <c r="I46" i="10"/>
  <c r="J46" i="10" s="1"/>
  <c r="I23" i="10"/>
  <c r="J23" i="10" s="1"/>
  <c r="I11" i="10"/>
  <c r="J11" i="10" s="1"/>
  <c r="I12" i="10"/>
  <c r="J12" i="10" s="1"/>
  <c r="I13" i="10"/>
  <c r="J13" i="10" s="1"/>
  <c r="I14" i="10"/>
  <c r="J14" i="10" s="1"/>
  <c r="I15" i="10"/>
  <c r="J15" i="10" s="1"/>
  <c r="I16" i="10"/>
  <c r="J16" i="10" s="1"/>
  <c r="I17" i="10"/>
  <c r="J17" i="10" s="1"/>
  <c r="I18" i="10"/>
  <c r="J18" i="10" s="1"/>
  <c r="I19" i="10"/>
  <c r="J19" i="10" s="1"/>
  <c r="I20" i="10"/>
  <c r="J20" i="10" s="1"/>
  <c r="I21" i="10"/>
  <c r="J21" i="10" s="1"/>
  <c r="I10" i="10"/>
  <c r="J10" i="10" s="1"/>
  <c r="I9" i="10"/>
  <c r="J9" i="10" s="1"/>
  <c r="I61" i="10" l="1"/>
  <c r="D22" i="22"/>
  <c r="E22" i="22"/>
  <c r="F22" i="22"/>
  <c r="G22" i="22"/>
  <c r="H22" i="22"/>
  <c r="I22" i="22"/>
  <c r="J22" i="22"/>
  <c r="K22" i="22"/>
  <c r="L22" i="22"/>
  <c r="M22" i="22"/>
  <c r="N22" i="22"/>
  <c r="C22" i="22"/>
  <c r="H22" i="19"/>
  <c r="I22" i="19"/>
  <c r="G22" i="19"/>
  <c r="D22" i="19"/>
  <c r="E22" i="19"/>
  <c r="C22" i="19"/>
  <c r="A2" i="19"/>
  <c r="M22" i="18"/>
  <c r="A3" i="18"/>
  <c r="K15" i="18"/>
  <c r="K16" i="18"/>
  <c r="K17" i="18"/>
  <c r="K18" i="18"/>
  <c r="K19" i="18"/>
  <c r="K20" i="18"/>
  <c r="K21" i="18"/>
  <c r="D22" i="18"/>
  <c r="E22" i="18"/>
  <c r="F22" i="18"/>
  <c r="G22" i="18"/>
  <c r="H22" i="18"/>
  <c r="I22" i="18"/>
  <c r="J22" i="18"/>
  <c r="C22" i="18"/>
  <c r="K11" i="17"/>
  <c r="Q11" i="17" s="1"/>
  <c r="K12" i="17"/>
  <c r="N12" i="17" s="1"/>
  <c r="K13" i="17"/>
  <c r="N13" i="17" s="1"/>
  <c r="K14" i="17"/>
  <c r="N14" i="17" s="1"/>
  <c r="K15" i="17"/>
  <c r="Q15" i="17" s="1"/>
  <c r="K16" i="17"/>
  <c r="N16" i="17" s="1"/>
  <c r="K17" i="17"/>
  <c r="N17" i="17" s="1"/>
  <c r="K18" i="17"/>
  <c r="N18" i="17" s="1"/>
  <c r="K19" i="17"/>
  <c r="N19" i="17" s="1"/>
  <c r="K20" i="17"/>
  <c r="N20" i="17" s="1"/>
  <c r="K21" i="17"/>
  <c r="N21" i="17" s="1"/>
  <c r="K22" i="17"/>
  <c r="N22" i="17" s="1"/>
  <c r="K23" i="17"/>
  <c r="N23" i="17" s="1"/>
  <c r="K24" i="17"/>
  <c r="N24" i="17" s="1"/>
  <c r="K10" i="17"/>
  <c r="N10" i="17" s="1"/>
  <c r="M25" i="17"/>
  <c r="P11" i="17"/>
  <c r="A4" i="17"/>
  <c r="A4" i="15"/>
  <c r="D25" i="15"/>
  <c r="E25" i="15"/>
  <c r="C25" i="15"/>
  <c r="F13" i="15"/>
  <c r="F14" i="15"/>
  <c r="F15" i="15"/>
  <c r="F16" i="15"/>
  <c r="F17" i="15"/>
  <c r="F18" i="15"/>
  <c r="F19" i="15"/>
  <c r="F20" i="15"/>
  <c r="F21" i="15"/>
  <c r="F22" i="15"/>
  <c r="F23" i="15"/>
  <c r="F24" i="15"/>
  <c r="D26" i="25"/>
  <c r="C26" i="25"/>
  <c r="A4" i="25"/>
  <c r="D24" i="11"/>
  <c r="C24" i="11"/>
  <c r="A3" i="11"/>
  <c r="H61" i="10"/>
  <c r="G61" i="10"/>
  <c r="F61" i="10"/>
  <c r="E61" i="10"/>
  <c r="D61" i="10"/>
  <c r="C61" i="10"/>
  <c r="I24" i="10"/>
  <c r="D24" i="10"/>
  <c r="E24" i="10"/>
  <c r="F24" i="10"/>
  <c r="G24" i="10"/>
  <c r="H24" i="10"/>
  <c r="C24" i="10"/>
  <c r="A4" i="10"/>
  <c r="A3" i="10"/>
  <c r="D23" i="9"/>
  <c r="E23" i="9"/>
  <c r="F23" i="9"/>
  <c r="G23" i="9"/>
  <c r="H23" i="9"/>
  <c r="I23" i="9"/>
  <c r="J23" i="9"/>
  <c r="L23" i="9"/>
  <c r="M23" i="9"/>
  <c r="N23" i="9"/>
  <c r="O23" i="9"/>
  <c r="P23" i="9"/>
  <c r="Q23" i="9"/>
  <c r="R23" i="9"/>
  <c r="A3" i="9"/>
  <c r="A3" i="8"/>
  <c r="H22" i="8"/>
  <c r="K22" i="9" s="1"/>
  <c r="H21" i="8"/>
  <c r="K21" i="9" s="1"/>
  <c r="H20" i="8"/>
  <c r="K20" i="9" s="1"/>
  <c r="H19" i="8"/>
  <c r="K19" i="9" s="1"/>
  <c r="H18" i="8"/>
  <c r="K18" i="9" s="1"/>
  <c r="H17" i="8"/>
  <c r="K17" i="9" s="1"/>
  <c r="H16" i="8"/>
  <c r="K16" i="9" s="1"/>
  <c r="H15" i="8"/>
  <c r="K15" i="9" s="1"/>
  <c r="H14" i="8"/>
  <c r="K14" i="9" s="1"/>
  <c r="H13" i="8"/>
  <c r="K13" i="9" s="1"/>
  <c r="H12" i="8"/>
  <c r="K12" i="9" s="1"/>
  <c r="H11" i="8"/>
  <c r="H10" i="8"/>
  <c r="K10" i="9" s="1"/>
  <c r="H9" i="8"/>
  <c r="K8" i="9"/>
  <c r="E9" i="8"/>
  <c r="C9" i="9" s="1"/>
  <c r="E10" i="8"/>
  <c r="E11" i="8"/>
  <c r="C11" i="9" s="1"/>
  <c r="E12" i="8"/>
  <c r="C12" i="9" s="1"/>
  <c r="E13" i="8"/>
  <c r="C13" i="9" s="1"/>
  <c r="E14" i="8"/>
  <c r="E15" i="8"/>
  <c r="C15" i="9" s="1"/>
  <c r="E16" i="8"/>
  <c r="C16" i="9" s="1"/>
  <c r="E17" i="8"/>
  <c r="E18" i="8"/>
  <c r="I18" i="8" s="1"/>
  <c r="E19" i="8"/>
  <c r="C19" i="9" s="1"/>
  <c r="E20" i="8"/>
  <c r="C20" i="9" s="1"/>
  <c r="E21" i="8"/>
  <c r="E22" i="8"/>
  <c r="G23" i="8"/>
  <c r="F23" i="8"/>
  <c r="D23" i="8"/>
  <c r="C23" i="8"/>
  <c r="D23" i="7"/>
  <c r="E23" i="7"/>
  <c r="F23" i="7"/>
  <c r="G23" i="7"/>
  <c r="H23" i="7"/>
  <c r="I23" i="7"/>
  <c r="J23" i="7"/>
  <c r="K23" i="7"/>
  <c r="L23" i="7"/>
  <c r="M23" i="7"/>
  <c r="O23" i="7"/>
  <c r="C23" i="7"/>
  <c r="M26" i="5"/>
  <c r="K26" i="5"/>
  <c r="J26" i="5"/>
  <c r="I26" i="5"/>
  <c r="H26" i="5"/>
  <c r="G26" i="5"/>
  <c r="D26" i="5"/>
  <c r="E26" i="5"/>
  <c r="N26" i="5"/>
  <c r="O26" i="5"/>
  <c r="P26" i="5"/>
  <c r="Q26" i="5" s="1"/>
  <c r="C26" i="5"/>
  <c r="D22" i="4"/>
  <c r="C22" i="4"/>
  <c r="J23" i="1"/>
  <c r="H23" i="1"/>
  <c r="G23" i="1"/>
  <c r="F23" i="1"/>
  <c r="E23" i="1"/>
  <c r="D23" i="1"/>
  <c r="I13" i="1"/>
  <c r="K13" i="1" s="1"/>
  <c r="I14" i="1"/>
  <c r="K14" i="1" s="1"/>
  <c r="I15" i="1"/>
  <c r="K15" i="1" s="1"/>
  <c r="I16" i="1"/>
  <c r="K16" i="1" s="1"/>
  <c r="I17" i="1"/>
  <c r="K17" i="1" s="1"/>
  <c r="I18" i="1"/>
  <c r="K18" i="1" s="1"/>
  <c r="I19" i="1"/>
  <c r="K19" i="1" s="1"/>
  <c r="I20" i="1"/>
  <c r="K20" i="1" s="1"/>
  <c r="I21" i="1"/>
  <c r="K21" i="1" s="1"/>
  <c r="I22" i="1"/>
  <c r="K22" i="1" s="1"/>
  <c r="F26" i="5" l="1"/>
  <c r="L26" i="5"/>
  <c r="I22" i="8"/>
  <c r="J61" i="10"/>
  <c r="I10" i="8"/>
  <c r="Q13" i="17"/>
  <c r="P13" i="17"/>
  <c r="I14" i="8"/>
  <c r="J24" i="10"/>
  <c r="Q17" i="17"/>
  <c r="P17" i="17"/>
  <c r="N20" i="18"/>
  <c r="Q20" i="18"/>
  <c r="P20" i="18"/>
  <c r="N16" i="18"/>
  <c r="Q16" i="18"/>
  <c r="P16" i="18"/>
  <c r="N19" i="18"/>
  <c r="Q19" i="18"/>
  <c r="P19" i="18"/>
  <c r="N15" i="18"/>
  <c r="P15" i="18"/>
  <c r="Q15" i="18"/>
  <c r="N18" i="18"/>
  <c r="Q18" i="18"/>
  <c r="P18" i="18"/>
  <c r="N21" i="18"/>
  <c r="Q21" i="18"/>
  <c r="P21" i="18"/>
  <c r="N17" i="18"/>
  <c r="Q17" i="18"/>
  <c r="P17" i="18"/>
  <c r="P15" i="17"/>
  <c r="F25" i="15"/>
  <c r="Q10" i="17"/>
  <c r="P14" i="17"/>
  <c r="Q14" i="17"/>
  <c r="N11" i="17"/>
  <c r="N15" i="17"/>
  <c r="P16" i="17"/>
  <c r="P12" i="17"/>
  <c r="Q16" i="17"/>
  <c r="Q12" i="17"/>
  <c r="I21" i="8"/>
  <c r="I17" i="8"/>
  <c r="H23" i="8"/>
  <c r="C14" i="9"/>
  <c r="I12" i="8"/>
  <c r="C18" i="9"/>
  <c r="I13" i="8"/>
  <c r="C10" i="9"/>
  <c r="C22" i="9"/>
  <c r="I23" i="1"/>
  <c r="C21" i="9"/>
  <c r="C17" i="9"/>
  <c r="K11" i="9"/>
  <c r="I16" i="8"/>
  <c r="I20" i="8"/>
  <c r="E23" i="8"/>
  <c r="I9" i="8"/>
  <c r="C8" i="9"/>
  <c r="K9" i="9"/>
  <c r="K22" i="18"/>
  <c r="Q22" i="18" s="1"/>
  <c r="K25" i="17"/>
  <c r="P25" i="17" s="1"/>
  <c r="P10" i="17"/>
  <c r="I11" i="8"/>
  <c r="I19" i="8"/>
  <c r="I15" i="8"/>
  <c r="Q18" i="17"/>
  <c r="Q19" i="17"/>
  <c r="Q20" i="17"/>
  <c r="Q21" i="17"/>
  <c r="Q22" i="17"/>
  <c r="Q23" i="17"/>
  <c r="Q24" i="17"/>
  <c r="P18" i="17"/>
  <c r="P19" i="17"/>
  <c r="P20" i="17"/>
  <c r="P21" i="17"/>
  <c r="P22" i="17"/>
  <c r="P23" i="17"/>
  <c r="P24" i="17"/>
  <c r="P22" i="18" l="1"/>
  <c r="Q25" i="17"/>
  <c r="C23" i="9"/>
  <c r="K23" i="9"/>
  <c r="K23" i="1"/>
  <c r="I23" i="8"/>
  <c r="I23" i="31"/>
  <c r="I22" i="31"/>
  <c r="I21" i="31"/>
  <c r="I20" i="31"/>
  <c r="I19" i="31"/>
  <c r="I18" i="31"/>
  <c r="I17" i="31"/>
  <c r="I16" i="31"/>
  <c r="I15" i="31"/>
  <c r="I14" i="31"/>
  <c r="I13" i="31"/>
  <c r="I12" i="31"/>
  <c r="I11" i="31"/>
  <c r="I10" i="31"/>
  <c r="I9" i="31"/>
  <c r="H23" i="31"/>
  <c r="G23" i="31"/>
  <c r="F23" i="31"/>
  <c r="E23" i="31"/>
  <c r="D23" i="31"/>
  <c r="C23" i="31"/>
  <c r="H22" i="31"/>
  <c r="G22" i="31"/>
  <c r="F22" i="31"/>
  <c r="E22" i="31"/>
  <c r="D22" i="31"/>
  <c r="C22" i="31"/>
  <c r="H21" i="31"/>
  <c r="G21" i="31"/>
  <c r="F21" i="31"/>
  <c r="E21" i="31"/>
  <c r="D21" i="31"/>
  <c r="C21" i="31"/>
  <c r="H20" i="31"/>
  <c r="G20" i="31"/>
  <c r="F20" i="31"/>
  <c r="E20" i="31"/>
  <c r="D20" i="31"/>
  <c r="C20" i="31"/>
  <c r="H19" i="31"/>
  <c r="G19" i="31"/>
  <c r="F19" i="31"/>
  <c r="E19" i="31"/>
  <c r="D19" i="31"/>
  <c r="C19" i="31"/>
  <c r="H18" i="31"/>
  <c r="G18" i="31"/>
  <c r="F18" i="31"/>
  <c r="E18" i="31"/>
  <c r="D18" i="31"/>
  <c r="C18" i="31"/>
  <c r="H17" i="31"/>
  <c r="G17" i="31"/>
  <c r="F17" i="31"/>
  <c r="E17" i="31"/>
  <c r="D17" i="31"/>
  <c r="C17" i="31"/>
  <c r="H16" i="31"/>
  <c r="G16" i="31"/>
  <c r="F16" i="31"/>
  <c r="E16" i="31"/>
  <c r="D16" i="31"/>
  <c r="C16" i="31"/>
  <c r="H15" i="31"/>
  <c r="G15" i="31"/>
  <c r="F15" i="31"/>
  <c r="E15" i="31"/>
  <c r="D15" i="31"/>
  <c r="C15" i="31"/>
  <c r="H14" i="31"/>
  <c r="G14" i="31"/>
  <c r="F14" i="31"/>
  <c r="E14" i="31"/>
  <c r="D14" i="31"/>
  <c r="C14" i="31"/>
  <c r="H13" i="31"/>
  <c r="G13" i="31"/>
  <c r="F13" i="31"/>
  <c r="E13" i="31"/>
  <c r="D13" i="31"/>
  <c r="C13" i="31"/>
  <c r="H12" i="31"/>
  <c r="G12" i="31"/>
  <c r="F12" i="31"/>
  <c r="E12" i="31"/>
  <c r="D12" i="31"/>
  <c r="C12" i="31"/>
  <c r="H11" i="31"/>
  <c r="G11" i="31"/>
  <c r="F11" i="31"/>
  <c r="E11" i="31"/>
  <c r="D11" i="31"/>
  <c r="C11" i="31"/>
  <c r="H10" i="31"/>
  <c r="G10" i="31"/>
  <c r="F10" i="31"/>
  <c r="E10" i="31"/>
  <c r="D10" i="31"/>
  <c r="C10" i="31"/>
  <c r="H9" i="31"/>
  <c r="G9" i="31"/>
  <c r="F9" i="31"/>
  <c r="E9" i="31"/>
  <c r="D9" i="31"/>
  <c r="C9" i="31"/>
  <c r="I24" i="31" l="1"/>
  <c r="H24" i="31"/>
  <c r="E24" i="31"/>
  <c r="D24" i="31"/>
  <c r="A4" i="31"/>
  <c r="A5" i="34"/>
  <c r="A4" i="34"/>
  <c r="C24" i="31" l="1"/>
  <c r="G24" i="31"/>
  <c r="F24" i="31"/>
  <c r="A3" i="5" l="1"/>
  <c r="A3" i="7" l="1"/>
  <c r="A3" i="4"/>
</calcChain>
</file>

<file path=xl/comments1.xml><?xml version="1.0" encoding="utf-8"?>
<comments xmlns="http://schemas.openxmlformats.org/spreadsheetml/2006/main">
  <authors>
    <author>sveinopo</author>
  </authors>
  <commentList>
    <comment ref="E13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O13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  <comment ref="P13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</commentList>
</comments>
</file>

<file path=xl/comments10.xml><?xml version="1.0" encoding="utf-8"?>
<comments xmlns="http://schemas.openxmlformats.org/spreadsheetml/2006/main">
  <authors>
    <author>jarlbrat</author>
  </authors>
  <commentList>
    <comment ref="F8" authorId="0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G8" authorId="0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H8" authorId="0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F9" authorId="0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F10" authorId="0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F11" authorId="0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F12" authorId="0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F13" authorId="0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F14" authorId="0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F15" authorId="0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F16" authorId="0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F17" authorId="0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F18" authorId="0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F19" authorId="0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F20" authorId="0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F21" authorId="0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F22" authorId="0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Svein Opøien</author>
  </authors>
  <commentList>
    <comment ref="I8" authorId="0">
      <text>
        <r>
          <rPr>
            <b/>
            <sz val="8"/>
            <color rgb="FF000000"/>
            <rFont val="Tahoma"/>
            <family val="2"/>
          </rPr>
          <t>Svein Opøien:</t>
        </r>
        <r>
          <rPr>
            <sz val="8"/>
            <color rgb="FF000000"/>
            <rFont val="Tahoma"/>
            <family val="2"/>
          </rPr>
          <t xml:space="preserve">
sumformel</t>
        </r>
      </text>
    </comment>
  </commentList>
</comments>
</file>

<file path=xl/comments3.xml><?xml version="1.0" encoding="utf-8"?>
<comments xmlns="http://schemas.openxmlformats.org/spreadsheetml/2006/main">
  <authors>
    <author>sveinopo</author>
  </authors>
  <commentList>
    <comment ref="C8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Koblet til tabell 1-5</t>
        </r>
      </text>
    </comment>
    <comment ref="K8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Koblet til tabell 1-5</t>
        </r>
      </text>
    </comment>
  </commentList>
</comments>
</file>

<file path=xl/comments4.xml><?xml version="1.0" encoding="utf-8"?>
<comments xmlns="http://schemas.openxmlformats.org/spreadsheetml/2006/main">
  <authors>
    <author>jarlbrat</author>
  </authors>
  <commentList>
    <comment ref="C24" authorId="0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D24" authorId="0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E24" authorId="0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C28" authorId="0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D28" authorId="0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E28" authorId="0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byr35966</author>
    <author>jarlbrat</author>
  </authors>
  <commentList>
    <comment ref="F10" authorId="0">
      <text>
        <r>
          <rPr>
            <b/>
            <sz val="8"/>
            <color indexed="81"/>
            <rFont val="Tahoma"/>
            <family val="2"/>
          </rPr>
          <t>byr35966: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25" authorId="1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D25" authorId="1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E25" authorId="1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byr35966</author>
    <author>jarlbrat</author>
  </authors>
  <commentList>
    <comment ref="L10" authorId="0">
      <text>
        <r>
          <rPr>
            <b/>
            <sz val="8"/>
            <color rgb="FF000000"/>
            <rFont val="Tahoma"/>
            <family val="2"/>
          </rPr>
          <t>byr35966: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O10" authorId="0">
      <text>
        <r>
          <rPr>
            <b/>
            <sz val="8"/>
            <color rgb="FF000000"/>
            <rFont val="Tahoma"/>
            <family val="2"/>
          </rPr>
          <t>byr35966: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Q10" authorId="0">
      <text>
        <r>
          <rPr>
            <b/>
            <sz val="8"/>
            <color rgb="FF000000"/>
            <rFont val="Tahoma"/>
            <family val="2"/>
          </rPr>
          <t>byr35966: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Q11" authorId="0">
      <text>
        <r>
          <rPr>
            <b/>
            <sz val="8"/>
            <color rgb="FF000000"/>
            <rFont val="Tahoma"/>
            <family val="2"/>
          </rPr>
          <t>byr35966: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Q12" authorId="0">
      <text>
        <r>
          <rPr>
            <b/>
            <sz val="8"/>
            <color rgb="FF000000"/>
            <rFont val="Tahoma"/>
            <family val="2"/>
          </rPr>
          <t>byr35966: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Q13" authorId="0">
      <text>
        <r>
          <rPr>
            <b/>
            <sz val="8"/>
            <color rgb="FF000000"/>
            <rFont val="Tahoma"/>
            <family val="2"/>
          </rPr>
          <t>byr35966: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Q14" authorId="0">
      <text>
        <r>
          <rPr>
            <b/>
            <sz val="8"/>
            <color rgb="FF000000"/>
            <rFont val="Tahoma"/>
            <family val="2"/>
          </rPr>
          <t>byr35966: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Q15" authorId="0">
      <text>
        <r>
          <rPr>
            <b/>
            <sz val="8"/>
            <color rgb="FF000000"/>
            <rFont val="Tahoma"/>
            <family val="2"/>
          </rPr>
          <t>byr35966: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Q16" authorId="0">
      <text>
        <r>
          <rPr>
            <b/>
            <sz val="8"/>
            <color rgb="FF000000"/>
            <rFont val="Tahoma"/>
            <family val="2"/>
          </rPr>
          <t>byr35966: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Q17" authorId="0">
      <text>
        <r>
          <rPr>
            <b/>
            <sz val="8"/>
            <color rgb="FF000000"/>
            <rFont val="Tahoma"/>
            <family val="2"/>
          </rPr>
          <t>byr35966: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Q18" authorId="0">
      <text>
        <r>
          <rPr>
            <b/>
            <sz val="8"/>
            <color rgb="FF000000"/>
            <rFont val="Tahoma"/>
            <family val="2"/>
          </rPr>
          <t>byr35966: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Q19" authorId="0">
      <text>
        <r>
          <rPr>
            <b/>
            <sz val="8"/>
            <color rgb="FF000000"/>
            <rFont val="Tahoma"/>
            <family val="2"/>
          </rPr>
          <t>byr35966: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Q20" authorId="0">
      <text>
        <r>
          <rPr>
            <b/>
            <sz val="8"/>
            <color rgb="FF000000"/>
            <rFont val="Tahoma"/>
            <family val="2"/>
          </rPr>
          <t>byr35966: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Q21" authorId="0">
      <text>
        <r>
          <rPr>
            <b/>
            <sz val="8"/>
            <color rgb="FF000000"/>
            <rFont val="Tahoma"/>
            <family val="2"/>
          </rPr>
          <t>byr35966: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Q22" authorId="0">
      <text>
        <r>
          <rPr>
            <b/>
            <sz val="8"/>
            <color rgb="FF000000"/>
            <rFont val="Tahoma"/>
            <family val="2"/>
          </rPr>
          <t>byr35966: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Q23" authorId="0">
      <text>
        <r>
          <rPr>
            <b/>
            <sz val="8"/>
            <color rgb="FF000000"/>
            <rFont val="Tahoma"/>
            <family val="2"/>
          </rPr>
          <t>byr35966: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Q24" authorId="0">
      <text>
        <r>
          <rPr>
            <b/>
            <sz val="8"/>
            <color rgb="FF000000"/>
            <rFont val="Tahoma"/>
            <family val="2"/>
          </rPr>
          <t>byr35966: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I25" authorId="1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J25" authorId="1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Q25" authorId="0">
      <text>
        <r>
          <rPr>
            <b/>
            <sz val="8"/>
            <color rgb="FF000000"/>
            <rFont val="Tahoma"/>
            <family val="2"/>
          </rPr>
          <t>byr35966: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I34" authorId="1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J34" authorId="1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Q34" authorId="0">
      <text>
        <r>
          <rPr>
            <b/>
            <sz val="8"/>
            <color rgb="FF000000"/>
            <rFont val="Tahoma"/>
            <family val="2"/>
          </rPr>
          <t>byr35966: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Q39" authorId="0">
      <text>
        <r>
          <rPr>
            <b/>
            <sz val="8"/>
            <color rgb="FF000000"/>
            <rFont val="Tahoma"/>
            <family val="2"/>
          </rPr>
          <t>byr35966: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Q40" authorId="0">
      <text>
        <r>
          <rPr>
            <b/>
            <sz val="8"/>
            <color rgb="FF000000"/>
            <rFont val="Tahoma"/>
            <family val="2"/>
          </rPr>
          <t>byr35966: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I41" authorId="1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J41" authorId="1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Q41" authorId="0">
      <text>
        <r>
          <rPr>
            <b/>
            <sz val="8"/>
            <color rgb="FF000000"/>
            <rFont val="Tahoma"/>
            <family val="2"/>
          </rPr>
          <t>byr35966:</t>
        </r>
        <r>
          <rPr>
            <sz val="8"/>
            <color rgb="FF000000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byr35966</author>
    <author>jarlbrat</author>
  </authors>
  <commentList>
    <comment ref="K9" authorId="0">
      <text>
        <r>
          <rPr>
            <b/>
            <sz val="8"/>
            <color rgb="FF000000"/>
            <rFont val="Tahoma"/>
            <family val="2"/>
          </rPr>
          <t>byr35966: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K10" authorId="0">
      <text>
        <r>
          <rPr>
            <b/>
            <sz val="8"/>
            <color rgb="FF000000"/>
            <rFont val="Tahoma"/>
            <family val="2"/>
          </rPr>
          <t>byr35966: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H25" authorId="1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J25" authorId="1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>
  <authors>
    <author>byr35966</author>
    <author>jarlbrat</author>
  </authors>
  <commentList>
    <comment ref="K9" authorId="0">
      <text>
        <r>
          <rPr>
            <b/>
            <sz val="8"/>
            <color rgb="FF000000"/>
            <rFont val="Tahoma"/>
            <family val="2"/>
          </rPr>
          <t>byr35966: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K10" authorId="0">
      <text>
        <r>
          <rPr>
            <b/>
            <sz val="8"/>
            <color rgb="FF000000"/>
            <rFont val="Tahoma"/>
            <family val="2"/>
          </rPr>
          <t>byr35966: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H25" authorId="1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J25" authorId="1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</commentList>
</comments>
</file>

<file path=xl/comments9.xml><?xml version="1.0" encoding="utf-8"?>
<comments xmlns="http://schemas.openxmlformats.org/spreadsheetml/2006/main">
  <authors>
    <author>byr35966</author>
    <author>jarlbrat</author>
  </authors>
  <commentList>
    <comment ref="K6" authorId="0">
      <text>
        <r>
          <rPr>
            <b/>
            <sz val="8"/>
            <color rgb="FF000000"/>
            <rFont val="Tahoma"/>
            <family val="2"/>
          </rPr>
          <t>byr35966: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K7" authorId="0">
      <text>
        <r>
          <rPr>
            <b/>
            <sz val="8"/>
            <color rgb="FF000000"/>
            <rFont val="Tahoma"/>
            <family val="2"/>
          </rPr>
          <t>byr35966: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H22" authorId="1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J22" authorId="1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<sst xmlns="http://schemas.openxmlformats.org/spreadsheetml/2006/main" count="1497" uniqueCount="580">
  <si>
    <t>Dette arket inneholder:</t>
  </si>
  <si>
    <t>Overføringer fra økonomisk sosialhjelp</t>
  </si>
  <si>
    <t>Bydel</t>
  </si>
  <si>
    <t>Navn</t>
  </si>
  <si>
    <t>Flyktninge- tilskudd</t>
  </si>
  <si>
    <t>Bydel Gamle Oslo</t>
  </si>
  <si>
    <t>Bydel Grünerløkka</t>
  </si>
  <si>
    <t>Bydel Sagene</t>
  </si>
  <si>
    <t>Bydel St. Hanshaugen</t>
  </si>
  <si>
    <t>Bydel Frogner</t>
  </si>
  <si>
    <t>Bydel Ullern</t>
  </si>
  <si>
    <t>Bydel Vestre Aker</t>
  </si>
  <si>
    <t>Bydel Nordre Aker</t>
  </si>
  <si>
    <t>Bydel Bjerke</t>
  </si>
  <si>
    <t>Bydel Grorud</t>
  </si>
  <si>
    <t>Bydel Stovner</t>
  </si>
  <si>
    <t>Bydel Alna</t>
  </si>
  <si>
    <t>Bydel Østensjø</t>
  </si>
  <si>
    <t>Bydel Nordstrand</t>
  </si>
  <si>
    <t>Bydel Søndre Nordstrand</t>
  </si>
  <si>
    <t>SUM 1. tertial 2011</t>
  </si>
  <si>
    <t>SUM 2009</t>
  </si>
  <si>
    <t>SUM 2008</t>
  </si>
  <si>
    <t>SUM 2007</t>
  </si>
  <si>
    <t>SUM 2006</t>
  </si>
  <si>
    <t>SUM 2005</t>
  </si>
  <si>
    <t>Kun årsstatistikk</t>
  </si>
  <si>
    <t>SUM 2004</t>
  </si>
  <si>
    <t>SUM</t>
  </si>
  <si>
    <t>Husstander gitt finansiering til kjøp av bolig gjennom Husbanken</t>
  </si>
  <si>
    <t>Husstander gitt finansiering til utbedring av bolig gjennom Husbanken</t>
  </si>
  <si>
    <t>Finansiering til kjøp av bolig gjennom Husbanken</t>
  </si>
  <si>
    <t>Tildeling av kommunal bolig</t>
  </si>
  <si>
    <t>Antall mottatte søknader</t>
  </si>
  <si>
    <t>Antall be-handlede søknader</t>
  </si>
  <si>
    <t>Antall avslåtte søknader</t>
  </si>
  <si>
    <t>Antall effektuerte bolig-tildelinger</t>
  </si>
  <si>
    <t>Sum saker</t>
  </si>
  <si>
    <t>Nr.</t>
  </si>
  <si>
    <t>&lt; 1 md.</t>
  </si>
  <si>
    <t>1-3 md.</t>
  </si>
  <si>
    <t>4-6 md.</t>
  </si>
  <si>
    <t>&gt; 6 md.</t>
  </si>
  <si>
    <t>Sum</t>
  </si>
  <si>
    <t>Antall i tilbudet pr. 31.12</t>
  </si>
  <si>
    <t>Antall personer med opphold &gt; 3 md.</t>
  </si>
  <si>
    <t xml:space="preserve"> -</t>
  </si>
  <si>
    <t>Med kvalitetsavtale</t>
  </si>
  <si>
    <t>Uten kvalitetsavtale</t>
  </si>
  <si>
    <t>Koblet til tabell 1-5</t>
  </si>
  <si>
    <t>Antall med altern. planer</t>
  </si>
  <si>
    <t>*) Jf. tabell 1 - 5</t>
  </si>
  <si>
    <t>&lt; 2 uker</t>
  </si>
  <si>
    <t>2 uker - 2 mnd.</t>
  </si>
  <si>
    <t>2 -  4 mnd.</t>
  </si>
  <si>
    <t>4 -  6 mnd.</t>
  </si>
  <si>
    <t>6 -  12 mnd.</t>
  </si>
  <si>
    <t>&gt; 12 mnd.</t>
  </si>
  <si>
    <t>Andel saker behandlet innen 2 uker</t>
  </si>
  <si>
    <t xml:space="preserve">Tabell 1 - 9 - B - Brukerundersøkelse i sosialtjenesten  </t>
  </si>
  <si>
    <t>Nye søkere</t>
  </si>
  <si>
    <t>|</t>
  </si>
  <si>
    <t>Utdanning</t>
  </si>
  <si>
    <t>I rehab.- og omsorgs-institusjon</t>
  </si>
  <si>
    <t>I statlig behandlings-institusjon</t>
  </si>
  <si>
    <t xml:space="preserve"> - herav barn (0-18)</t>
  </si>
  <si>
    <t xml:space="preserve"> - herav voksne</t>
  </si>
  <si>
    <t>Med overvekt av rus-problemer</t>
  </si>
  <si>
    <t>Med LAR-behandling  2)</t>
  </si>
  <si>
    <t>Med overvekt av psykiske lidelser</t>
  </si>
  <si>
    <t>Med utviklings-hemming</t>
  </si>
  <si>
    <t>Med annet grunnlag</t>
  </si>
  <si>
    <t>Antall som har takket nei til å få IP</t>
  </si>
  <si>
    <t>I alt</t>
  </si>
  <si>
    <t>0 år</t>
  </si>
  <si>
    <t>1-5 år</t>
  </si>
  <si>
    <t>6-12 år</t>
  </si>
  <si>
    <t>13-15 år</t>
  </si>
  <si>
    <t>16-17 år</t>
  </si>
  <si>
    <t>18-19 år</t>
  </si>
  <si>
    <t xml:space="preserve">   20-24 år</t>
  </si>
  <si>
    <t xml:space="preserve">   25-29 år</t>
  </si>
  <si>
    <t xml:space="preserve">   30-39 år</t>
  </si>
  <si>
    <t xml:space="preserve">   40-49 år</t>
  </si>
  <si>
    <t xml:space="preserve">   50-66 år</t>
  </si>
  <si>
    <t>Oslo i alt</t>
  </si>
  <si>
    <t>01 Gamle Oslo</t>
  </si>
  <si>
    <t>02 Grünerløkka</t>
  </si>
  <si>
    <t>03 Sagene</t>
  </si>
  <si>
    <t>04 St.Hanshaugen</t>
  </si>
  <si>
    <t>05 Frogner</t>
  </si>
  <si>
    <t>06 Ullern</t>
  </si>
  <si>
    <t>07 Vestre Aker</t>
  </si>
  <si>
    <t>08 Nordre Aker</t>
  </si>
  <si>
    <t>09 Bjerke</t>
  </si>
  <si>
    <t>10 Grorud</t>
  </si>
  <si>
    <t>11 Stovner</t>
  </si>
  <si>
    <t>12 Alna</t>
  </si>
  <si>
    <t>13 Østensjø</t>
  </si>
  <si>
    <t>14 Nordstrand</t>
  </si>
  <si>
    <t>15 Søndre Nordstrand</t>
  </si>
  <si>
    <t xml:space="preserve">      Uten registrert adresse</t>
  </si>
  <si>
    <t>Tabell  1-3-A - Bistand til kjøp/utbedring av bolig - antall hittil i år</t>
  </si>
  <si>
    <t>Antall i tilbudet pr. 31.12.</t>
  </si>
  <si>
    <t xml:space="preserve"> </t>
  </si>
  <si>
    <t>SUM 1.-2. tertial 2012</t>
  </si>
  <si>
    <t>SUM 1. tertial 2012</t>
  </si>
  <si>
    <t>SUM 1.-3. tertial 2011</t>
  </si>
  <si>
    <t>SUM 1.-2. tertial 2011</t>
  </si>
  <si>
    <t>SUM 1.-3. tertial 2010</t>
  </si>
  <si>
    <t>SUM 1.-3. tertial 2009</t>
  </si>
  <si>
    <t>SUM 1.-3. tertial 2012</t>
  </si>
  <si>
    <t>SUM pr. 31.08.2011</t>
  </si>
  <si>
    <t xml:space="preserve">Kilde: Bydelenes tertialrapportering (QuestBack) på KVP til Arbeids- og velferdsdirektoratet </t>
  </si>
  <si>
    <t>Kilde: Questback på KVP til Arbeids- og velferdsdirektoratet</t>
  </si>
  <si>
    <t>Deltakere i KVP - etter tiltakskategori</t>
  </si>
  <si>
    <t>Antall som kun har arbeids-markeds-tiltak i statlig regi</t>
  </si>
  <si>
    <t>Antall som kun har tiltak/-aktiviteter i kommunal regi</t>
  </si>
  <si>
    <t>Antall som har tiltak/-aktiviteter både i statlig og kommunal regi</t>
  </si>
  <si>
    <t>Totalt antall  deltakere som er fordelt på kategori 1)</t>
  </si>
  <si>
    <t>Deltakere i INTRO</t>
  </si>
  <si>
    <t>Aktivisering gjennom andre kommunale kurs eller tiltak som verken omfatter arbeid eller språkopplæring</t>
  </si>
  <si>
    <t>Ordinært arbeid med og uten lønnstilskudd</t>
  </si>
  <si>
    <t>Annet (inkludert ukjent og forsvunnet)</t>
  </si>
  <si>
    <t>Flyttet til annen bydel</t>
  </si>
  <si>
    <t>Flyttet ut av kommunen</t>
  </si>
  <si>
    <t>SUM avgang fra Intro-prog. i bydelen</t>
  </si>
  <si>
    <t>Antall personer med tilbud hittil i år 1)</t>
  </si>
  <si>
    <t>Antall personer med tilbud pr. dato  2)</t>
  </si>
  <si>
    <t>SUM pr 31.08. 2012</t>
  </si>
  <si>
    <t>SUM pr 30.04. 2012</t>
  </si>
  <si>
    <t>Antall klienter som har fått utarbeidet IP</t>
  </si>
  <si>
    <t>- av voksne: antall over 67 år</t>
  </si>
  <si>
    <t>Antall der IP ikke er ferdig utarbeidet</t>
  </si>
  <si>
    <t>Antall som har søkt om å få utarbeidet IP, men har fått avslag   3)</t>
  </si>
  <si>
    <t>SUM pr 31.12. 2011</t>
  </si>
  <si>
    <t>67-74 år</t>
  </si>
  <si>
    <t>75-79 år</t>
  </si>
  <si>
    <t>80-84 år</t>
  </si>
  <si>
    <t>85-89 år</t>
  </si>
  <si>
    <t>Utfall for deltakere med gjennomførte/planmessig avviklede program</t>
  </si>
  <si>
    <t>Deltakere med avgang fra program i bydelen som følge av flytting</t>
  </si>
  <si>
    <t>Skolegang/-utdanning</t>
  </si>
  <si>
    <t>Varig inntekts-sikring (uføre-pensjon)</t>
  </si>
  <si>
    <t>Midlertidig inntekts-sikring (AAP)</t>
  </si>
  <si>
    <t>Annet</t>
  </si>
  <si>
    <t>SUM flyttet ut av bydelen</t>
  </si>
  <si>
    <t>SUM avgang fra KVP i bydelen</t>
  </si>
  <si>
    <t>SUM pr. 31.12.2012</t>
  </si>
  <si>
    <t>1. Overføring til Introduksjons-ordningen (Kostra F275)</t>
  </si>
  <si>
    <t>2. Overføring til Kvalifiserings-programmet (Kostra F276)</t>
  </si>
  <si>
    <t>3. Overføring til aktive tiltak overfor klienter og styrkingstiltak i sosialtjenesten</t>
  </si>
  <si>
    <t xml:space="preserve">4. Overføring til kjøp av plasser for rusmisbrukere i rehab.-/omsorgs-institusjoner </t>
  </si>
  <si>
    <t>5. Overføring til andre driftsformål i bydelen</t>
  </si>
  <si>
    <t>Sum overføring fra sosialhjelps-rammen til driftsrammen</t>
  </si>
  <si>
    <t>Overføring fra driftsrammen til øk. sosialhjelp</t>
  </si>
  <si>
    <t>Netto omdisponerte sosialhjelps-midler</t>
  </si>
  <si>
    <t>SUM pr 31.12. 2012</t>
  </si>
  <si>
    <t>Tabell  1-3 - B1  - Saksbehandlingstid - bistand til bolig - hittil i år</t>
  </si>
  <si>
    <t xml:space="preserve">Pr dato - Antall barn &lt; 18 år på steder: </t>
  </si>
  <si>
    <t>Pr dato - Antall voksne 18 år og eldre på steder:</t>
  </si>
  <si>
    <t>Pr dato -       Sum personer i midlertidig botilbud</t>
  </si>
  <si>
    <t>SUM pr. 30.04. 2012</t>
  </si>
  <si>
    <t>SUM pr.31.12. 2011</t>
  </si>
  <si>
    <t>SUM pr. 31.08. 2011</t>
  </si>
  <si>
    <t>SUM pr. 30.04. 2011</t>
  </si>
  <si>
    <t>SUM pr. 31.08. 2012</t>
  </si>
  <si>
    <t>SUM pr. 31.08.2012</t>
  </si>
  <si>
    <t>SUM pr. 30.04.2012</t>
  </si>
  <si>
    <t>SUM pr.31.12.2011</t>
  </si>
  <si>
    <t>SUM pr. 30.04.2011</t>
  </si>
  <si>
    <t>SUM pr. 31.12.2010</t>
  </si>
  <si>
    <t>SUM pr. 31.12. 2012</t>
  </si>
  <si>
    <t>Voksne 18 år og eldre i midlertidig botilbud pr dato</t>
  </si>
  <si>
    <t>Barn &lt; 18 år i midlertidig botilbud pr dato</t>
  </si>
  <si>
    <t>Antall saker etter saksbehandlingstid</t>
  </si>
  <si>
    <t>6 - 12 mnd.</t>
  </si>
  <si>
    <t>4 - 6 mnd.</t>
  </si>
  <si>
    <t>2 - 4 mnd.</t>
  </si>
  <si>
    <t>Antall klagesaker etter behandlingstid</t>
  </si>
  <si>
    <t>Gjennomsnitt pr. 30.04.2012</t>
  </si>
  <si>
    <t>Gjennomsnitt pr.31.12.2011</t>
  </si>
  <si>
    <t>Gjennomsnitt pr. 31.08.2011</t>
  </si>
  <si>
    <t>Gjennomsnitt pr. 30.04.2011</t>
  </si>
  <si>
    <t>Gjennomsnitt pr. 31.12.2010</t>
  </si>
  <si>
    <t>Ordinær         timeavtale</t>
  </si>
  <si>
    <t>Timeavtale ved akutt behov</t>
  </si>
  <si>
    <t>Gjennomsnitt pr. 31.12.2012</t>
  </si>
  <si>
    <t>Gjennomsnitt pr. 31.08.2012</t>
  </si>
  <si>
    <t xml:space="preserve">Totalt antall innvilgede søknader </t>
  </si>
  <si>
    <t xml:space="preserve">Totalt antall avslag </t>
  </si>
  <si>
    <t xml:space="preserve">Total antall registrerte søknader </t>
  </si>
  <si>
    <t>Antall som kun har tiltak/        aktiviteter i kommunal regi</t>
  </si>
  <si>
    <t>Antall som har tiltak/        aktiviteter både i     statlig og kommunal regi</t>
  </si>
  <si>
    <t>Antall som kun har arbeids-markeds-tiltak i      statlig regi</t>
  </si>
  <si>
    <t>Aktivisering som ikke omfatter arbeid, men som omfatter språkopplæring</t>
  </si>
  <si>
    <t>Aktivisering    som omfatter arbeid 2) - eventuelt samtidig med språkopplæring</t>
  </si>
  <si>
    <t>Sum barn</t>
  </si>
  <si>
    <t>Sum voksne</t>
  </si>
  <si>
    <t>Antall i tilbud uten kvalitets-avtale</t>
  </si>
  <si>
    <t>Antall barn &lt; 18 år i midlertidig botilbud</t>
  </si>
  <si>
    <t>Antall voksne 18 år og eldre i midlertidig botilbud</t>
  </si>
  <si>
    <t>Andre arbeids-markeds-tiltak i statlig regi</t>
  </si>
  <si>
    <t>Sosialhjelp som hoved-inntekts-kilde</t>
  </si>
  <si>
    <t>Midlertidig inntekts-sikring 1)</t>
  </si>
  <si>
    <t>Over til kvalifi-serings-program (KVP)</t>
  </si>
  <si>
    <t xml:space="preserve">     arbeids- og velferdsforvaltningsloven § 15, pasientrettighetsloven § 2-5, spesialisthelsetjenesteloven § 2-5 og psykisk helsevernloven § 4-1.</t>
  </si>
  <si>
    <t>Antall klienter som er vurdert, men som ikke har IP pr. dato</t>
  </si>
  <si>
    <t>Antall klienter i alt pr. dato</t>
  </si>
  <si>
    <t>Antall voksne klienter pr. dato</t>
  </si>
  <si>
    <t>antall</t>
  </si>
  <si>
    <t>andel</t>
  </si>
  <si>
    <t>…. herav                   25 år og eldre</t>
  </si>
  <si>
    <t>…. herav                    18-24 år</t>
  </si>
  <si>
    <t>Antall innvilgel-ser av kommu-nal bolig</t>
  </si>
  <si>
    <t>SUM pr 30.04. 2013</t>
  </si>
  <si>
    <t>SUM 1. tertial 2013</t>
  </si>
  <si>
    <t>Tabell 1 - 4 - A-1  - Bruk av private døgnovernattingstilbud  - hittil i år.  Antall personer etter oppholdslengde og kvalitetsavtale.</t>
  </si>
  <si>
    <t>SUM pr. 30.04.2013</t>
  </si>
  <si>
    <t>SUM pr. 30.04. 2013</t>
  </si>
  <si>
    <t>Antall deltakere i Introduksjonsprogrammet</t>
  </si>
  <si>
    <t>Gjennomsnitt pr. 30.04.2013</t>
  </si>
  <si>
    <t>Denne publiseres ikke for 1. tertial pga små tall så tidlig på året</t>
  </si>
  <si>
    <r>
      <rPr>
        <b/>
        <vertAlign val="superscript"/>
        <sz val="10"/>
        <rFont val="Arial"/>
        <family val="2"/>
      </rPr>
      <t>1)</t>
    </r>
    <r>
      <rPr>
        <sz val="10"/>
        <rFont val="Arial"/>
        <family val="2"/>
      </rPr>
      <t xml:space="preserve"> Etter regelverkets innstramming av permisjonsmulighetene fra 2012, var antallet deltakere med løpende </t>
    </r>
  </si>
  <si>
    <t xml:space="preserve"> arbeidspraksis i kommunal arbeidstreningsgruppe og språkopplæring med arbeidspraksis, samt jobbklubb/jobbsøking.</t>
  </si>
  <si>
    <t xml:space="preserve">  kategorier.  En person telles kun en gang i den enkelte kategori.</t>
  </si>
  <si>
    <t>SUM pr 31.08. 2013</t>
  </si>
  <si>
    <t>SUM 1. -2. tertial 2013</t>
  </si>
  <si>
    <t>SUM 1- 2. tertial 2013</t>
  </si>
  <si>
    <t>SUM 1.-2. tertial 2013</t>
  </si>
  <si>
    <t>SUM pr. 31.08.2013</t>
  </si>
  <si>
    <t>SUM pr. 31.08. 2013</t>
  </si>
  <si>
    <t>Gjennomsnitt pr. 31.08.2013</t>
  </si>
  <si>
    <t>Publiseres heller ikke for 2. tertial - kun i årsstatistikken</t>
  </si>
  <si>
    <t>SUM pr 31.12. 2013</t>
  </si>
  <si>
    <t>SUM 1. -3. tertial 2013</t>
  </si>
  <si>
    <t>SUM pr. 31.12.2013</t>
  </si>
  <si>
    <t>SUM pr. 31.12. 2013</t>
  </si>
  <si>
    <t>Gjennomsnitt pr. 31.12.2013</t>
  </si>
  <si>
    <t>SUM 2012</t>
  </si>
  <si>
    <t>SUM 2011</t>
  </si>
  <si>
    <t>SUM 2010</t>
  </si>
  <si>
    <t>SUM 2013</t>
  </si>
  <si>
    <t>Tabell  1-3 - B2 - Antall personer som har bostøtte pr. 31.12</t>
  </si>
  <si>
    <t>Tabell  1-3 - B3 - Ventetid på effektuering av tildelt kommunal bolig i perioden 1.1 - 31.12</t>
  </si>
  <si>
    <t>Antall personer</t>
  </si>
  <si>
    <t>Antall saker etter ventetid</t>
  </si>
  <si>
    <t>Antall med bostøtte gjennom Husbanken</t>
  </si>
  <si>
    <t>Antall med bostøtte gjennom kommunen</t>
  </si>
  <si>
    <t>Sum personer med bostøtte</t>
  </si>
  <si>
    <t>0 - 2 md.</t>
  </si>
  <si>
    <t>2 - 4 md.</t>
  </si>
  <si>
    <t>4 - 6 md.</t>
  </si>
  <si>
    <t>6 - 12 md.</t>
  </si>
  <si>
    <t>&gt; 12 md.</t>
  </si>
  <si>
    <t>Beregnet gjennom-snittlig ventetid i antall måneder 1)</t>
  </si>
  <si>
    <t>Tabell 1 - 14 - HMS - Trusler og vold</t>
  </si>
  <si>
    <t>Antall i løpet av året</t>
  </si>
  <si>
    <t>Episoder med trusler   1)</t>
  </si>
  <si>
    <t>Episoder med vold   2)</t>
  </si>
  <si>
    <t>Voldsepisoder med fysisk/psykisk skade</t>
  </si>
  <si>
    <t>Sykmeldinger p.g.a. voldsepisoder</t>
  </si>
  <si>
    <t>Skade-meldinger</t>
  </si>
  <si>
    <t>Anmeldelser for voldsbruk</t>
  </si>
  <si>
    <t xml:space="preserve">Antall anmeldte saker- urettmessig hevet sosialhjelp </t>
  </si>
  <si>
    <t>1) Med trussel menes et verbalt angrep eller handling mot en person med hensikt å skremme eller skade personen.</t>
  </si>
  <si>
    <t>2) Med vold menes enhver fysisk eller psykisk skade på en person, samt skadeverk på inventar og utstyr.</t>
  </si>
  <si>
    <t>Kun årsstastistikk</t>
  </si>
  <si>
    <t>Tabell 1 - 14-C - Saksbehandling etter lov om helse- og omsorgstjenester i løpet av året</t>
  </si>
  <si>
    <t>Antall meldinger i løpet av året</t>
  </si>
  <si>
    <t xml:space="preserve">Antall godkjente vedtak fra Fylkesmannen i løpet av året fordelt slik: </t>
  </si>
  <si>
    <t>Meldinger sendt Fylkes-mannen</t>
  </si>
  <si>
    <t>Antall personer dette gjelder</t>
  </si>
  <si>
    <t>Antall nye personer som det er sendt melding om i løpet av året</t>
  </si>
  <si>
    <t>§ 9-5a -skade-avvergende tiltak   *)</t>
  </si>
  <si>
    <t>§ 9-5b -adferds-endrende tiltak  *)</t>
  </si>
  <si>
    <t>§ 9-5c-omsorgs-tiltak   *)</t>
  </si>
  <si>
    <t>Antall personer vedtakene omfatter</t>
  </si>
  <si>
    <t>Antall nye personer i året som vedtakene omfatter</t>
  </si>
  <si>
    <t>Tabell 1 - 14-D- Saksbehandling etter pasient og brukerrettighetsloven kap 4A i løpet av året</t>
  </si>
  <si>
    <t>Antall vedtak fattet i løpet av året fordelt på:</t>
  </si>
  <si>
    <t xml:space="preserve"> - mekaniske tvangsmidler som hindrer tjenestemottakerens bevegelsesfrihet</t>
  </si>
  <si>
    <t>- medisinsk behandling</t>
  </si>
  <si>
    <t>- annen behandling/pleie</t>
  </si>
  <si>
    <t>- innleggelse eller tilbakeholdelse i institusjon</t>
  </si>
  <si>
    <t>Antall brukere vedtakene gjelder</t>
  </si>
  <si>
    <t>Antall underretning om vedtak som er sendt i kopi til helsetilsynet i fylket</t>
  </si>
  <si>
    <t>Antall vedtak som er påklaget av bruker/pårørende</t>
  </si>
  <si>
    <t>Antall vedtak som er overprøvd av helsetilsynet i fylket uten klage</t>
  </si>
  <si>
    <t>Koblet til tabell 1.6 - ta vare på verdier der, før sletting</t>
  </si>
  <si>
    <t xml:space="preserve">  Antall personer som har fått ett eller flere tilbud </t>
  </si>
  <si>
    <t>Sum personer med tilbud pr dato</t>
  </si>
  <si>
    <t>SUM pr 31.12. 2010</t>
  </si>
  <si>
    <t>SUM pr 31.12. 2009</t>
  </si>
  <si>
    <t>Herav antall be-handlet innen      1 mnd.</t>
  </si>
  <si>
    <t>Andel be-handlet innen         1 mnd.</t>
  </si>
  <si>
    <t>Herav antall be-handlet innen      3 mnd.</t>
  </si>
  <si>
    <t>Andel be-handlet innen       3 mnd.</t>
  </si>
  <si>
    <t>Andel effektuert innen          6 mnd.</t>
  </si>
  <si>
    <t>Herav antall effektuert innen        6 mnd.</t>
  </si>
  <si>
    <t>Antall inn-vilgede lån</t>
  </si>
  <si>
    <t>Deltakere JOBBSJANSEN</t>
  </si>
  <si>
    <t>Mottakere av øk.sosialhjelp som                     ikke er deltakere                                                    i KVP, Intro eller Jobbsjansen</t>
  </si>
  <si>
    <t>Tabell 1-11-G - Resultat for deltakere som avsluttet Jobbjansen i perioden 01.01.-31.12.</t>
  </si>
  <si>
    <t>SUM avgang fra Jobbsjansen i bydelen</t>
  </si>
  <si>
    <t>Ut-danning</t>
  </si>
  <si>
    <t>Ordinært arbeid med og uten lønns-tilskudd</t>
  </si>
  <si>
    <t>Flyttet ut av komm-unen</t>
  </si>
  <si>
    <t>SUM avgang fra komm-unale tiltak i bydelen</t>
  </si>
  <si>
    <t>Ordinært arbeid med og uten lønn-stilskudd</t>
  </si>
  <si>
    <t>Midler-tidig inntekts-sikring 1)</t>
  </si>
  <si>
    <t>Annet (inkludert ukjent og for-svunnet)</t>
  </si>
  <si>
    <t>§ 9-6 -bruk av alarm- og varslings-systemer med tekn. innretninger   *)</t>
  </si>
  <si>
    <t xml:space="preserve">Publiseres ikke.  </t>
  </si>
  <si>
    <t>SUM 1. kvartal 2014</t>
  </si>
  <si>
    <t>SUM 1.-kvartal 2014</t>
  </si>
  <si>
    <t>SUM pr. 31.03.2014</t>
  </si>
  <si>
    <t>SUM pr. 31.03. 2014</t>
  </si>
  <si>
    <t>SUM pr 31.03.2014</t>
  </si>
  <si>
    <t>SUM pr 31.03.14</t>
  </si>
  <si>
    <t>SUM 1.-3. tertial 2014</t>
  </si>
  <si>
    <t>SUM 1. -kvartal 2014</t>
  </si>
  <si>
    <t>SUM 2014</t>
  </si>
  <si>
    <t>SUM pr 31.08. 2014</t>
  </si>
  <si>
    <t>SUM 1- 2- tertial 2014</t>
  </si>
  <si>
    <t>SUM pr. 31.08.2014</t>
  </si>
  <si>
    <t>SUM pr. 31.08. 2014</t>
  </si>
  <si>
    <t>SUM 1.- 2. tertial 2014</t>
  </si>
  <si>
    <t>SUM 1.-2. tertial 2014</t>
  </si>
  <si>
    <t>SUM pr 31.08.2014</t>
  </si>
  <si>
    <t>SUM 1. - 2. tertial 2014</t>
  </si>
  <si>
    <t>Pr 31.03.2014</t>
  </si>
  <si>
    <t>Pr 31.08.2014</t>
  </si>
  <si>
    <t xml:space="preserve">Bydel St. Hanshaugen </t>
  </si>
  <si>
    <t xml:space="preserve">Bydel Nordre Aker </t>
  </si>
  <si>
    <t xml:space="preserve">Bydel Nordstrand </t>
  </si>
  <si>
    <t xml:space="preserve">Bydel Søndre Nordstrand </t>
  </si>
  <si>
    <t>SUM pr 31.08.14</t>
  </si>
  <si>
    <t xml:space="preserve">Antall deltakere i Jobbsjansen  </t>
  </si>
  <si>
    <t xml:space="preserve">Bydel Ullern </t>
  </si>
  <si>
    <t xml:space="preserve">Bydel Vestre Aker </t>
  </si>
  <si>
    <t xml:space="preserve">Bydel Østensjø </t>
  </si>
  <si>
    <t>SUM pr 31.12. 2014</t>
  </si>
  <si>
    <t>SUM 1- 3- tertial 2014</t>
  </si>
  <si>
    <t>SUM pr. 31.12.2014</t>
  </si>
  <si>
    <t>SUM pr. 31.12. 2014</t>
  </si>
  <si>
    <t>SUM 1.- 3. tertial 2014</t>
  </si>
  <si>
    <t>Gjennomsnitt pr. 31.12.2014</t>
  </si>
  <si>
    <t>SUM pr 31.12.2014</t>
  </si>
  <si>
    <t>SUM pr 31.12.14</t>
  </si>
  <si>
    <t>SUM 1. - 3. tertial 2014</t>
  </si>
  <si>
    <t>Pr 31.12.2014</t>
  </si>
  <si>
    <t>SUM pr 31.08. 2015</t>
  </si>
  <si>
    <t>SUM pr. 31.08.2015</t>
  </si>
  <si>
    <t>SUM pr. 31.08. 2015</t>
  </si>
  <si>
    <t>SUM pr 31.08.2015</t>
  </si>
  <si>
    <t>SUM pr 31.08.15</t>
  </si>
  <si>
    <t>SUM 1.- 2. tertial 2015</t>
  </si>
  <si>
    <t>SUM 1.-2. tertial 2015</t>
  </si>
  <si>
    <t xml:space="preserve">    </t>
  </si>
  <si>
    <t>SUM 1.-3. tertial 2015</t>
  </si>
  <si>
    <t>SUM 1. - 2. tertial 2015</t>
  </si>
  <si>
    <t>Pr 31.08.2015</t>
  </si>
  <si>
    <t>SUM pr 31.12. 2015</t>
  </si>
  <si>
    <t>SUM pr. 31.12.2015</t>
  </si>
  <si>
    <t>SUM 1.- 3. tertial 2015</t>
  </si>
  <si>
    <t>SUM 2015</t>
  </si>
  <si>
    <t xml:space="preserve">      </t>
  </si>
  <si>
    <t>SUM pr. 31.12. 2015</t>
  </si>
  <si>
    <t xml:space="preserve">SUM 1.-2. tertial 2015 </t>
  </si>
  <si>
    <t xml:space="preserve">SUM 1.-3. tertial 2015 </t>
  </si>
  <si>
    <t>Gjennomsnitt pr. 31.12.2015</t>
  </si>
  <si>
    <t>SUM pr 31.12.2015</t>
  </si>
  <si>
    <t>SUM pr 31.12.15</t>
  </si>
  <si>
    <t>SUM pr 31.08.2013</t>
  </si>
  <si>
    <t>SUM pr 30.04.2013</t>
  </si>
  <si>
    <t>SUM 1. - 3. tertial 2015</t>
  </si>
  <si>
    <t>Pr 31.12.2015</t>
  </si>
  <si>
    <t xml:space="preserve">  </t>
  </si>
  <si>
    <t>Justert befolkning i aldersgruppene 67 år over</t>
  </si>
  <si>
    <t>Netto justering - institusjon m/ utenbys og Omsorg +</t>
  </si>
  <si>
    <t>Utenbys beboere 67+ år med adresse "uoppgitt Oslo"</t>
  </si>
  <si>
    <t>SUM pr 31.08. 2016</t>
  </si>
  <si>
    <t>SUM 1.- 2. tertial 2016</t>
  </si>
  <si>
    <t>SUM pr. 31.08.2016</t>
  </si>
  <si>
    <t>SUM pr. 31.08. 2016</t>
  </si>
  <si>
    <t>SUM 1.-2. tertial 2016</t>
  </si>
  <si>
    <t xml:space="preserve">SUM 1.-2. tertial 2016 </t>
  </si>
  <si>
    <t>SUM pr 31.08.2016</t>
  </si>
  <si>
    <t>SUM pr 31.08.16</t>
  </si>
  <si>
    <t>SUM 1. - 2. tertial 2016</t>
  </si>
  <si>
    <t>Pr 31.08.2016</t>
  </si>
  <si>
    <r>
      <rPr>
        <b/>
        <sz val="10"/>
        <color rgb="FF000000"/>
        <rFont val="Arial"/>
        <family val="2"/>
      </rPr>
      <t xml:space="preserve">1) </t>
    </r>
    <r>
      <rPr>
        <sz val="10"/>
        <color rgb="FF000000"/>
        <rFont val="Arial"/>
        <family val="2"/>
      </rPr>
      <t xml:space="preserve"> </t>
    </r>
    <r>
      <rPr>
        <u/>
        <sz val="10"/>
        <color rgb="FF000000"/>
        <rFont val="Arial"/>
        <family val="2"/>
      </rPr>
      <t>Hittil i år:</t>
    </r>
    <r>
      <rPr>
        <sz val="10"/>
        <color rgb="FF000000"/>
        <rFont val="Arial"/>
        <family val="2"/>
      </rPr>
      <t xml:space="preserve"> Dersom en person har benyttet et tilbud i mer enn en av kategoriene i løpet av perioden, skal vedkommende telles med i begge</t>
    </r>
  </si>
  <si>
    <r>
      <rPr>
        <b/>
        <sz val="10"/>
        <color rgb="FF000000"/>
        <rFont val="Arial"/>
        <family val="2"/>
      </rPr>
      <t>2)</t>
    </r>
    <r>
      <rPr>
        <sz val="10"/>
        <color rgb="FF000000"/>
        <rFont val="Arial"/>
        <family val="2"/>
      </rPr>
      <t xml:space="preserve">  </t>
    </r>
    <r>
      <rPr>
        <u/>
        <sz val="10"/>
        <color rgb="FF000000"/>
        <rFont val="Arial"/>
        <family val="2"/>
      </rPr>
      <t>Pr dato:</t>
    </r>
    <r>
      <rPr>
        <sz val="10"/>
        <color rgb="FF000000"/>
        <rFont val="Arial"/>
        <family val="2"/>
      </rPr>
      <t xml:space="preserve"> En person kan bare være registrert med ett tilbud på angitt dato.</t>
    </r>
  </si>
  <si>
    <r>
      <rPr>
        <b/>
        <sz val="10"/>
        <rFont val="Arial"/>
        <family val="2"/>
      </rPr>
      <t>1)</t>
    </r>
    <r>
      <rPr>
        <sz val="10"/>
        <rFont val="Arial"/>
        <family val="2"/>
      </rPr>
      <t xml:space="preserve">  Retten til å få utarbeidet/plikten til å utarbeide en individuell plan er hjemlet i helse- og omsorgstjenesteloven kap.7, lov om sosiale tjenester i NAV § 28 og 33, </t>
    </r>
  </si>
  <si>
    <r>
      <rPr>
        <b/>
        <sz val="10"/>
        <color rgb="FF000000"/>
        <rFont val="Arial"/>
        <family val="2"/>
      </rPr>
      <t>2)</t>
    </r>
    <r>
      <rPr>
        <sz val="10"/>
        <color rgb="FF000000"/>
        <rFont val="Arial"/>
        <family val="2"/>
      </rPr>
      <t xml:space="preserve">  Legemiddelassistert behandling</t>
    </r>
  </si>
  <si>
    <r>
      <rPr>
        <b/>
        <sz val="10"/>
        <color rgb="FF000000"/>
        <rFont val="Arial"/>
        <family val="2"/>
      </rPr>
      <t>3)</t>
    </r>
    <r>
      <rPr>
        <sz val="10"/>
        <color rgb="FF000000"/>
        <rFont val="Arial"/>
        <family val="2"/>
      </rPr>
      <t xml:space="preserve">  Som er definert til ikke å ha behov for langvarige og koordinerte tiltak</t>
    </r>
  </si>
  <si>
    <r>
      <rPr>
        <b/>
        <sz val="10"/>
        <color rgb="FF000000"/>
        <rFont val="Arial"/>
        <family val="2"/>
      </rPr>
      <t xml:space="preserve">1) </t>
    </r>
    <r>
      <rPr>
        <sz val="10"/>
        <color rgb="FF000000"/>
        <rFont val="Arial"/>
        <family val="2"/>
      </rPr>
      <t xml:space="preserve"> F.eks. arbeidsavklaringspenger (AAP) og overgangsstønad</t>
    </r>
  </si>
  <si>
    <r>
      <t xml:space="preserve">Midler-tidig inntekts-sikring </t>
    </r>
    <r>
      <rPr>
        <b/>
        <vertAlign val="superscript"/>
        <sz val="10"/>
        <color rgb="FF000000"/>
        <rFont val="Arial"/>
        <family val="2"/>
      </rPr>
      <t>1)</t>
    </r>
  </si>
  <si>
    <r>
      <rPr>
        <b/>
        <vertAlign val="superscript"/>
        <sz val="10"/>
        <color rgb="FF000000"/>
        <rFont val="Arial"/>
        <family val="2"/>
      </rPr>
      <t xml:space="preserve">1) </t>
    </r>
    <r>
      <rPr>
        <vertAlign val="superscript"/>
        <sz val="10"/>
        <color rgb="FF000000"/>
        <rFont val="Arial"/>
        <family val="2"/>
      </rPr>
      <t xml:space="preserve"> </t>
    </r>
    <r>
      <rPr>
        <sz val="10"/>
        <color rgb="FF000000"/>
        <rFont val="Arial"/>
        <family val="2"/>
      </rPr>
      <t>F.eks. arbeidsavklaringspenger (AAP) og overgangsstønad</t>
    </r>
  </si>
  <si>
    <r>
      <t xml:space="preserve">Drop-outs </t>
    </r>
    <r>
      <rPr>
        <b/>
        <vertAlign val="superscript"/>
        <sz val="10"/>
        <rFont val="Arial"/>
        <family val="2"/>
      </rPr>
      <t>2)</t>
    </r>
  </si>
  <si>
    <r>
      <rPr>
        <b/>
        <vertAlign val="superscript"/>
        <sz val="10"/>
        <rFont val="Arial"/>
        <family val="2"/>
      </rPr>
      <t>1)</t>
    </r>
    <r>
      <rPr>
        <sz val="10"/>
        <rFont val="Arial"/>
        <family val="2"/>
      </rPr>
      <t xml:space="preserve"> Det forekommer noen mindre avvik mellom det totale antallet gjennomførte/planmessig avviklede program og det antallet som er fordelt på utfall i tabellen.</t>
    </r>
  </si>
  <si>
    <r>
      <rPr>
        <b/>
        <vertAlign val="superscript"/>
        <sz val="10"/>
        <rFont val="Arial"/>
        <family val="2"/>
      </rPr>
      <t>2)</t>
    </r>
    <r>
      <rPr>
        <sz val="10"/>
        <rFont val="Arial"/>
        <family val="2"/>
      </rPr>
      <t xml:space="preserve"> Drop-out = vedtak om varig stans av kvalifiseringsprogram og kvalifiseringsstønad som følge av ikke avtalt uteblivelse fra tiltak i programmet </t>
    </r>
  </si>
  <si>
    <r>
      <rPr>
        <b/>
        <sz val="10"/>
        <color rgb="FF000000"/>
        <rFont val="Arial"/>
        <family val="2"/>
      </rPr>
      <t>1)</t>
    </r>
    <r>
      <rPr>
        <sz val="10"/>
        <color rgb="FF000000"/>
        <rFont val="Arial"/>
        <family val="2"/>
      </rPr>
      <t xml:space="preserve">  En mottaker kan kun plasseres i en aktivseringskategori</t>
    </r>
  </si>
  <si>
    <r>
      <rPr>
        <b/>
        <sz val="10"/>
        <color rgb="FF000000"/>
        <rFont val="Arial"/>
        <family val="2"/>
      </rPr>
      <t>2)</t>
    </r>
    <r>
      <rPr>
        <sz val="10"/>
        <color rgb="FF000000"/>
        <rFont val="Arial"/>
        <family val="2"/>
      </rPr>
      <t xml:space="preserve">  Med </t>
    </r>
    <r>
      <rPr>
        <i/>
        <sz val="10"/>
        <color rgb="FF000000"/>
        <rFont val="Arial"/>
        <family val="2"/>
      </rPr>
      <t>aktivisering som omfatter arbeid</t>
    </r>
    <r>
      <rPr>
        <sz val="10"/>
        <color rgb="FF000000"/>
        <rFont val="Arial"/>
        <family val="2"/>
      </rPr>
      <t xml:space="preserve"> menes her: tiltak som arbeidspraksis i ordinær virksomhet (uten individstønad),  </t>
    </r>
  </si>
  <si>
    <r>
      <t xml:space="preserve">Antall personer besøkt innen 14 d. etter inn-flytting </t>
    </r>
    <r>
      <rPr>
        <b/>
        <u/>
        <sz val="10"/>
        <color rgb="FF000000"/>
        <rFont val="Arial"/>
        <family val="2"/>
      </rPr>
      <t>med</t>
    </r>
    <r>
      <rPr>
        <b/>
        <sz val="10"/>
        <color rgb="FF000000"/>
        <rFont val="Arial"/>
        <family val="2"/>
      </rPr>
      <t xml:space="preserve"> kval.avtale</t>
    </r>
  </si>
  <si>
    <r>
      <t xml:space="preserve">Antall personer besøkt innen 14 d. etter inn-flytting </t>
    </r>
    <r>
      <rPr>
        <b/>
        <u/>
        <sz val="10"/>
        <color rgb="FF000000"/>
        <rFont val="Arial"/>
        <family val="2"/>
      </rPr>
      <t>uten</t>
    </r>
    <r>
      <rPr>
        <b/>
        <sz val="10"/>
        <color rgb="FF000000"/>
        <rFont val="Arial"/>
        <family val="2"/>
      </rPr>
      <t xml:space="preserve"> kval.avtale</t>
    </r>
  </si>
  <si>
    <r>
      <t xml:space="preserve">Antall personer i steder </t>
    </r>
    <r>
      <rPr>
        <b/>
        <u/>
        <sz val="10"/>
        <color rgb="FF000000"/>
        <rFont val="Arial"/>
        <family val="2"/>
      </rPr>
      <t>med</t>
    </r>
    <r>
      <rPr>
        <b/>
        <sz val="10"/>
        <color rgb="FF000000"/>
        <rFont val="Arial"/>
        <family val="2"/>
      </rPr>
      <t xml:space="preserve"> kval.-avtale besøkt hvert kvartal</t>
    </r>
  </si>
  <si>
    <r>
      <t xml:space="preserve">Antall personer i steder </t>
    </r>
    <r>
      <rPr>
        <b/>
        <u/>
        <sz val="10"/>
        <color rgb="FF000000"/>
        <rFont val="Arial"/>
        <family val="2"/>
      </rPr>
      <t>uten</t>
    </r>
    <r>
      <rPr>
        <b/>
        <sz val="10"/>
        <color rgb="FF000000"/>
        <rFont val="Arial"/>
        <family val="2"/>
      </rPr>
      <t xml:space="preserve"> kval.-avtale besøkt hver måned</t>
    </r>
  </si>
  <si>
    <r>
      <t xml:space="preserve">Antall personer ikke besøkt </t>
    </r>
    <r>
      <rPr>
        <b/>
        <u/>
        <sz val="10"/>
        <color rgb="FF000000"/>
        <rFont val="Arial"/>
        <family val="2"/>
      </rPr>
      <t>med</t>
    </r>
    <r>
      <rPr>
        <b/>
        <sz val="10"/>
        <color rgb="FF000000"/>
        <rFont val="Arial"/>
        <family val="2"/>
      </rPr>
      <t xml:space="preserve"> kval.avtale</t>
    </r>
  </si>
  <si>
    <r>
      <t xml:space="preserve">Antall personer ikke besøkt </t>
    </r>
    <r>
      <rPr>
        <b/>
        <u/>
        <sz val="10"/>
        <color rgb="FF000000"/>
        <rFont val="Arial"/>
        <family val="2"/>
      </rPr>
      <t>uten</t>
    </r>
    <r>
      <rPr>
        <b/>
        <sz val="10"/>
        <color rgb="FF000000"/>
        <rFont val="Arial"/>
        <family val="2"/>
      </rPr>
      <t xml:space="preserve"> kval.avtale</t>
    </r>
  </si>
  <si>
    <r>
      <rPr>
        <b/>
        <sz val="10"/>
        <color rgb="FF000000"/>
        <rFont val="Arial"/>
        <family val="2"/>
      </rPr>
      <t>1)</t>
    </r>
    <r>
      <rPr>
        <sz val="10"/>
        <color rgb="FF000000"/>
        <rFont val="Arial"/>
        <family val="2"/>
      </rPr>
      <t xml:space="preserve"> Ved beregning av gj.sn. ventetid er antall &gt; 12 md. definert til å ha ventet i 12 md. For øvrig er middelverdien i tidsintervallene benyttet.</t>
    </r>
  </si>
  <si>
    <t>SUM 2016</t>
  </si>
  <si>
    <t>Deltakere som droppet ut</t>
  </si>
  <si>
    <t>SUM 1.- 2. tertial 2013</t>
  </si>
  <si>
    <t>SUM 1.- 3. tertial 2013</t>
  </si>
  <si>
    <t>SUM pr 31.12. 2016</t>
  </si>
  <si>
    <t>SUM 1.- 3. tertial 2016</t>
  </si>
  <si>
    <t>SUM pr. 31.12.2016</t>
  </si>
  <si>
    <t>SUM pr. 31.12. 2016</t>
  </si>
  <si>
    <t>Totalt antall*</t>
  </si>
  <si>
    <t>SUM 1.-3. tertial 2016</t>
  </si>
  <si>
    <t>Bydel Nordstrand 1)</t>
  </si>
  <si>
    <t>Tabell 1 - 8 - Behandlingstid for klagesaker til Fylkesmannen 01.01. - 31.12.</t>
  </si>
  <si>
    <t>1) Teknisk feil i Fasit medfører at bydelen ikke får hentet ut tall for 2016</t>
  </si>
  <si>
    <t xml:space="preserve">SUM 1.-3. tertial 2016 </t>
  </si>
  <si>
    <t>Gjennomsnitt pr. 31.12.2016</t>
  </si>
  <si>
    <t>Tabell 1 - 9 - A - Tilgjengelighet ved sosialtjenesten pr. 31.12. - antall dager ventetid</t>
  </si>
  <si>
    <t>SUM pr 31.12.2016</t>
  </si>
  <si>
    <t>SUM pr 31.12.16</t>
  </si>
  <si>
    <t>SUM 1. - 3. tertial 2016</t>
  </si>
  <si>
    <t>Pr 31.12.2016</t>
  </si>
  <si>
    <t>Bydel Søndre Nordstr.</t>
  </si>
  <si>
    <t>Tabell 1 - 15 - Bruk av Individuell Plan (IP) pr. 31.12. - For klienter med behov for langvarige og koordinerte tjenester 1)</t>
  </si>
  <si>
    <t>90-94 år</t>
  </si>
  <si>
    <t>95 år +</t>
  </si>
  <si>
    <t>SUM pr 31.08. 2017</t>
  </si>
  <si>
    <t>SUM 1.- 2. tertial 2017</t>
  </si>
  <si>
    <t>SUM pr. 31.08.2017</t>
  </si>
  <si>
    <t>SUM pr. 31.08. 2017</t>
  </si>
  <si>
    <t>SUM 1.-2. tertial 2017</t>
  </si>
  <si>
    <t>SUM pr 31.08.17</t>
  </si>
  <si>
    <t>SUM pr 31.08.2017</t>
  </si>
  <si>
    <t>SUM 1. - 2. tertial 2017</t>
  </si>
  <si>
    <t>Pr 31.08.2017</t>
  </si>
  <si>
    <t>BIDRAG</t>
  </si>
  <si>
    <t>LÅN</t>
  </si>
  <si>
    <t>BIDRAG + LÅN</t>
  </si>
  <si>
    <t>Sum brutto utgifter 1)</t>
  </si>
  <si>
    <t>Sum inntekter 2)</t>
  </si>
  <si>
    <t>Sum netto utgifter</t>
  </si>
  <si>
    <t>Sum brutto utgifter 3)</t>
  </si>
  <si>
    <t>Sum inntekter 4)</t>
  </si>
  <si>
    <t>Sum brutto utgifter</t>
  </si>
  <si>
    <t xml:space="preserve">Sum inntekter </t>
  </si>
  <si>
    <t>SUM 1.-3.tertial 2016</t>
  </si>
  <si>
    <t xml:space="preserve">  herav flyktninger</t>
  </si>
  <si>
    <t>SUM 1.-2.tertial 2016</t>
  </si>
  <si>
    <t>SUM 1. KVARTAL 2016</t>
  </si>
  <si>
    <t>SUM 1.-3.tertial 2015</t>
  </si>
  <si>
    <t>SUM 1.-2.tertial 2015</t>
  </si>
  <si>
    <t>SUM 1. KVARTAL 2015</t>
  </si>
  <si>
    <t>SUM 1.-3.tertial 2014</t>
  </si>
  <si>
    <t>SUM 1.-2.tertial 2014</t>
  </si>
  <si>
    <t>SUM 1. KVARTAL 2014</t>
  </si>
  <si>
    <t xml:space="preserve">Kilde: Agresso </t>
  </si>
  <si>
    <t>Noter:</t>
  </si>
  <si>
    <r>
      <rPr>
        <b/>
        <sz val="10"/>
        <color rgb="FF000000"/>
        <rFont val="Calibri"/>
        <family val="2"/>
        <scheme val="minor"/>
      </rPr>
      <t>3)</t>
    </r>
    <r>
      <rPr>
        <sz val="10"/>
        <color rgb="FF000000"/>
        <rFont val="Calibri"/>
        <family val="2"/>
        <scheme val="minor"/>
      </rPr>
      <t xml:space="preserve"> Utlån til klienter</t>
    </r>
  </si>
  <si>
    <r>
      <rPr>
        <b/>
        <sz val="10"/>
        <color rgb="FF000000"/>
        <rFont val="Calibri"/>
        <family val="2"/>
        <scheme val="minor"/>
      </rPr>
      <t>4)</t>
    </r>
    <r>
      <rPr>
        <sz val="10"/>
        <color rgb="FF000000"/>
        <rFont val="Calibri"/>
        <family val="2"/>
        <scheme val="minor"/>
      </rPr>
      <t xml:space="preserve"> Innbetalte avdrag på lån</t>
    </r>
  </si>
  <si>
    <t>SUM 1.-2.tertial 2017</t>
  </si>
  <si>
    <t>Bidrag etter type utgift 1)</t>
  </si>
  <si>
    <t>Sum brutto bidrag til klienter 1)</t>
  </si>
  <si>
    <t>Sum brutto lån til klienter 2)</t>
  </si>
  <si>
    <t>Totalt brutto bidrag og lån til klienter</t>
  </si>
  <si>
    <t>Basisbeløp</t>
  </si>
  <si>
    <t>Husleie/-strøm</t>
  </si>
  <si>
    <t>Døgn-overnatting</t>
  </si>
  <si>
    <t>Bolig-etablering</t>
  </si>
  <si>
    <t>Renter boliglån</t>
  </si>
  <si>
    <t>Annen hjelp til livsopphold</t>
  </si>
  <si>
    <t>Hjelp til andre formål</t>
  </si>
  <si>
    <t>Lån omgjort til bidrag</t>
  </si>
  <si>
    <t>SUM 1.KVARTAL 2016</t>
  </si>
  <si>
    <t>SUM 1.KVARTAL 2015</t>
  </si>
  <si>
    <r>
      <rPr>
        <b/>
        <sz val="10"/>
        <color rgb="FF000000"/>
        <rFont val="Calibri"/>
        <family val="2"/>
        <scheme val="minor"/>
      </rPr>
      <t>1)</t>
    </r>
    <r>
      <rPr>
        <sz val="10"/>
        <color rgb="FF000000"/>
        <rFont val="Calibri"/>
        <family val="2"/>
        <scheme val="minor"/>
      </rPr>
      <t xml:space="preserve"> Kostnadsartene 14701-14709</t>
    </r>
  </si>
  <si>
    <r>
      <rPr>
        <b/>
        <sz val="10"/>
        <color rgb="FF000000"/>
        <rFont val="Calibri"/>
        <family val="2"/>
        <scheme val="minor"/>
      </rPr>
      <t>2)</t>
    </r>
    <r>
      <rPr>
        <sz val="10"/>
        <color rgb="FF000000"/>
        <rFont val="Calibri"/>
        <family val="2"/>
        <scheme val="minor"/>
      </rPr>
      <t xml:space="preserve"> Kostnadsartene 15201-15209</t>
    </r>
  </si>
  <si>
    <t>Herav antall:</t>
  </si>
  <si>
    <t>Brutto utbetalt stønad</t>
  </si>
  <si>
    <t>Gj.sn. antall aktive klienter med øk. støtte pr. mnd.</t>
  </si>
  <si>
    <t>18 - 24  år - flyktninger</t>
  </si>
  <si>
    <t>18 - 24  år - øvrige</t>
  </si>
  <si>
    <t>25  år  og eldre - flyktninger</t>
  </si>
  <si>
    <t>25  år  og eldre - øvrige</t>
  </si>
  <si>
    <t>Kontrollsum ant. klienter pr. mnd.</t>
  </si>
  <si>
    <t>Brutto utbetalt stønad pr. klient pr. mnd. i perioden 1)</t>
  </si>
  <si>
    <t>Brutto utbetalt stønad pr. klient i % av gj.snittet  for hele byen</t>
  </si>
  <si>
    <r>
      <t>Bydel Nordstrand</t>
    </r>
    <r>
      <rPr>
        <b/>
        <sz val="10"/>
        <color rgb="FF000000"/>
        <rFont val="Arial"/>
        <family val="2"/>
      </rPr>
      <t xml:space="preserve"> </t>
    </r>
  </si>
  <si>
    <t>SUM 3. tertial 2016</t>
  </si>
  <si>
    <t>SUM 2. tertial 2016</t>
  </si>
  <si>
    <t>SUM 3. tertial 2015</t>
  </si>
  <si>
    <t xml:space="preserve">SUM 2. tertial 2015 </t>
  </si>
  <si>
    <t>SUM 3. tertial 2014</t>
  </si>
  <si>
    <t>SUM 2. tertial 2014</t>
  </si>
  <si>
    <r>
      <t xml:space="preserve"> 1) </t>
    </r>
    <r>
      <rPr>
        <i/>
        <sz val="9"/>
        <color rgb="FFFF0000"/>
        <rFont val="Arial"/>
        <family val="2"/>
      </rPr>
      <t>Antall og beløp for bydel Grünerløkka inkluderer brukere i den byomfattende Oslo-piloten. Disse brukerne er ikke fordelt på flyktninger/øvrige mottakere pr 2. tertial 2015</t>
    </r>
  </si>
  <si>
    <t xml:space="preserve"> 2) Av tekniske årsaker foreligger ikke fordelingen på flyktninger/øvrige mottakere for Bydel Stovner pr 3.tertial 2015. Disse er fordelt iht den relative fordelingen pr 2.tertial 2015.</t>
  </si>
  <si>
    <r>
      <t xml:space="preserve">3) </t>
    </r>
    <r>
      <rPr>
        <i/>
        <sz val="9"/>
        <color rgb="FF000000"/>
        <rFont val="Arial"/>
        <family val="2"/>
      </rPr>
      <t>Jf notene over.</t>
    </r>
  </si>
  <si>
    <r>
      <t xml:space="preserve">1) </t>
    </r>
    <r>
      <rPr>
        <i/>
        <sz val="9"/>
        <color rgb="FF000000"/>
        <rFont val="Arial"/>
        <family val="2"/>
      </rPr>
      <t>Brutto utbetaling pr klient pr måned = gjennomsnittlig anvist økonomisk sosialhjelp pr klient pr utbetalingsmåned.</t>
    </r>
  </si>
  <si>
    <t>SUM 2. tertial 2017</t>
  </si>
  <si>
    <t>Tabell 4 - 4 - Antall klienter - med øk. sosialhjelp - med vedtak men uten øk. sosialhjelp - mottatt råd og veiledning - akkumulert pr. 31.12.</t>
  </si>
  <si>
    <t>Antall klienter med vedtak som ikke har mottatt økonomisk sosialhjelp</t>
  </si>
  <si>
    <t>Antall klienter uten vedtak (kun mottatt råd og veiledning)</t>
  </si>
  <si>
    <t>Sum klienter</t>
  </si>
  <si>
    <t>Andel klienter med vedtak som ikke har mottatt øk. sosialhjelp i % av totalt antall klienter</t>
  </si>
  <si>
    <t>Andel klienter uten vedtak (kun mottatt råd og veiledning)    i % av totalt antall klienter</t>
  </si>
  <si>
    <t>*</t>
  </si>
  <si>
    <t xml:space="preserve">Kilde: Bydelenes tertialrapportering (SurveyXact) på KVP til Arbeids- og velferdsdirektoratet </t>
  </si>
  <si>
    <r>
      <rPr>
        <b/>
        <sz val="10"/>
        <rFont val="Arial"/>
        <family val="2"/>
      </rPr>
      <t>1)</t>
    </r>
    <r>
      <rPr>
        <sz val="10"/>
        <rFont val="Arial"/>
        <family val="2"/>
      </rPr>
      <t xml:space="preserve"> Ikke alle deltakere er fordelt på tiltakskategori kommune/stat</t>
    </r>
  </si>
  <si>
    <t>Ordinært arbeid heltid/deltid (inkl. midlertidig lønns-tilskudd)</t>
  </si>
  <si>
    <t>Varig lønns-tilskudd</t>
  </si>
  <si>
    <t>Andre arbeids-markeds-tiltak i statlig regi (jamfør tiltaks-forskriften)</t>
  </si>
  <si>
    <t>Varig inntekts-sikring (uføretrygd)</t>
  </si>
  <si>
    <t>Over til økonomisk sosialhjelp på grunn av avklaring av søknad om uføretrygd/  AAP</t>
  </si>
  <si>
    <t>Over til økonomisk sosialhjelp som hoved-inntekts-kilde uten slik avklaring</t>
  </si>
  <si>
    <r>
      <rPr>
        <b/>
        <sz val="10"/>
        <rFont val="Arial"/>
        <family val="2"/>
      </rPr>
      <t>SUM</t>
    </r>
    <r>
      <rPr>
        <sz val="10"/>
        <rFont val="Arial"/>
        <family val="2"/>
      </rPr>
      <t xml:space="preserve"> antall gjennom-førte/plan-messig avviklede program som er fordelt på utfall </t>
    </r>
    <r>
      <rPr>
        <b/>
        <vertAlign val="superscript"/>
        <sz val="10"/>
        <rFont val="Arial"/>
        <family val="2"/>
      </rPr>
      <t>1)</t>
    </r>
  </si>
  <si>
    <t>SUM 1. KVARTAL 2017</t>
  </si>
  <si>
    <r>
      <rPr>
        <b/>
        <sz val="10"/>
        <rFont val="Calibri"/>
        <family val="2"/>
        <scheme val="minor"/>
      </rPr>
      <t>1)</t>
    </r>
    <r>
      <rPr>
        <sz val="10"/>
        <rFont val="Calibri"/>
        <family val="2"/>
        <scheme val="minor"/>
      </rPr>
      <t xml:space="preserve"> I hovedsak bidrag til klienter</t>
    </r>
  </si>
  <si>
    <r>
      <rPr>
        <b/>
        <sz val="10"/>
        <rFont val="Calibri"/>
        <family val="2"/>
        <scheme val="minor"/>
      </rPr>
      <t>2)</t>
    </r>
    <r>
      <rPr>
        <sz val="10"/>
        <rFont val="Calibri"/>
        <family val="2"/>
        <scheme val="minor"/>
      </rPr>
      <t xml:space="preserve"> I hovedsak trygderefusjoner og statlig bostøtte</t>
    </r>
  </si>
  <si>
    <r>
      <rPr>
        <b/>
        <sz val="10"/>
        <rFont val="Calibri"/>
        <family val="2"/>
        <scheme val="minor"/>
      </rPr>
      <t>2)</t>
    </r>
    <r>
      <rPr>
        <sz val="10"/>
        <rFont val="Calibri"/>
        <family val="2"/>
        <scheme val="minor"/>
      </rPr>
      <t xml:space="preserve"> I hovedsak trygderefusjoner og </t>
    </r>
  </si>
  <si>
    <t>SUM 1.KVARTAL 2017</t>
  </si>
  <si>
    <t>SUM pr 31.12. 2017</t>
  </si>
  <si>
    <t>Tabell 1 -1  Bydelenes endringer i sosialhjelpsrammen - i hele 1000 kroner, pr. 31.12.</t>
  </si>
  <si>
    <t>SUM 1.- 3. tertial 2017</t>
  </si>
  <si>
    <t>SUM 2017</t>
  </si>
  <si>
    <t>Tabell 1 - 7 - Saksbehandlingstid for økonomisk sosialhjelp 01.01. - 31.12.</t>
  </si>
  <si>
    <t>SUM 1.-3. tertial 2017</t>
  </si>
  <si>
    <t>Tabell 1 -5 - Bruk av private døgnovernattingstilbud - antall som er i tilbudet pr. 31.12.</t>
  </si>
  <si>
    <t>SUM pr. 31.12. 2017</t>
  </si>
  <si>
    <t>Tabell 1 - 6 - Bydelens oppfølging av personer i private døgnovernattingstilbud pr. 31.12.</t>
  </si>
  <si>
    <t>Gjennomsnitt pr. 31.12.2017</t>
  </si>
  <si>
    <t>SUM pr 31.12.17</t>
  </si>
  <si>
    <t>Tabell 1-10-B Antall deltakere i Introduksjonsprogrammet og Jobbsjansen pr 31.12.</t>
  </si>
  <si>
    <t>Tabell 1-11-C Tiltaksbruk i sosialtjenesten: Antall deltakere - utenom KVP - som er i tiltak pr. 31.12.</t>
  </si>
  <si>
    <t>SUM pr 31.12.2017</t>
  </si>
  <si>
    <t>Tabell 1-11-D-Aktivisering i KOMMUNALE tiltak av mottakere av økonomisk sosialhjelp som ikke er deltakere i KVP, Intro eller Jobbsjansen. Antall mottakere som pr 31.12. er aktivisert. 1)</t>
  </si>
  <si>
    <t>Tabell 1-11-E - Avgang fra kvalifiseringsprogrammet (KVP) og resultater for deltakerne -  perioden 01.01.-31.12.</t>
  </si>
  <si>
    <t>Tabell 1-11-A - Kvalifiseringsprogram - saksmengde 01.01.-31.12.</t>
  </si>
  <si>
    <t>Tabell 1-11-B Tiltaksbruk i Kvalifiseringsprogrammet (KVP):  Deltakere pr 31.12. fordelt på tiltakskategori (kommune/stat).</t>
  </si>
  <si>
    <t>Tabell 1-11-F - Resultat for deltakere som avsluttet introduksjonsprogram i perioden 01.01.-31.12.</t>
  </si>
  <si>
    <t>SUM 1. - 3. tertial 2017</t>
  </si>
  <si>
    <t>Tabell 1-11-H Resultat for mottakere av økonomisk sosialhjelp - som ikke er deltakere i KVP, Intro eller Jobbjansen -  som avsluttet kommunale tiltak i perioden 01.01.-31.12.</t>
  </si>
  <si>
    <t>Pr 31.12.2017</t>
  </si>
  <si>
    <t>Tabell 1-11-I - Antall personer som har eller har hatt et institusjonstilbud innen russektoren hittil i år, og pr. 31.12.</t>
  </si>
  <si>
    <r>
      <t xml:space="preserve">Tabell 1 - 14-D- Saksbehandling etter pasient og brukerrettighetsloven kap 4A i løpet av året </t>
    </r>
    <r>
      <rPr>
        <b/>
        <sz val="10"/>
        <color rgb="FFFF0000"/>
        <rFont val="Arial"/>
        <family val="2"/>
      </rPr>
      <t>(Tabell utgår fra 2018 - inndelingsregler er endret og ikke lenger korrekte)</t>
    </r>
  </si>
  <si>
    <t>Tabell utgår fra og med 2018</t>
  </si>
  <si>
    <t>Tabellen utgår fra og med 2018</t>
  </si>
  <si>
    <t>SUM pr. 31.12.2017</t>
  </si>
  <si>
    <t>Tabell 4-1-A   Økonomisk sosialhjelp - brutto og netto utgift - regnskapsført for perioden 01.01.-31.12.2017.  Hele byen.</t>
  </si>
  <si>
    <t>SUM 1.-3.tertial 2017</t>
  </si>
  <si>
    <t>Tabell 4-1-B  Økonomisk sosialhjelp - brutto og netto utgift - regnskapsført for perioden 01.01.-31.12.2017.  Bydelene.</t>
  </si>
  <si>
    <t>Tabell 4-1-C  Økonomisk sosialhjelp - brutto stønad (bidrag og lån) til klienter - regnskapsført for perioden 01.01.-31.12.2017</t>
  </si>
  <si>
    <t>SUM 3. tertial 2017</t>
  </si>
  <si>
    <t>Tabell 4-2 - A - Gjennomsnittlig antall aktive klienter og brutto tilkjent stønad pr. klient pr. mnd. i perioden  31.08.-31.12.</t>
  </si>
  <si>
    <t xml:space="preserve">NB -det er ikke hentet inn tall til Tab 1-8 for 2. tertial 2017. </t>
  </si>
  <si>
    <t>Totalt antall deltakere i KVP</t>
  </si>
  <si>
    <t>Tabell 1-10-A  Kvalifiseringsprogrammet - antall deltakere i program pr 31.12.- aldersfordelt</t>
  </si>
  <si>
    <r>
      <t xml:space="preserve">Antall klienter med økonomisk sosialhjelp </t>
    </r>
    <r>
      <rPr>
        <b/>
        <vertAlign val="superscript"/>
        <sz val="11"/>
        <color rgb="FF000000"/>
        <rFont val="Arial"/>
        <family val="2"/>
      </rPr>
      <t>1) 2)</t>
    </r>
  </si>
  <si>
    <r>
      <t xml:space="preserve">SUM bydeler 2017 </t>
    </r>
    <r>
      <rPr>
        <b/>
        <vertAlign val="superscript"/>
        <sz val="10"/>
        <color rgb="FF000000"/>
        <rFont val="Arial"/>
        <family val="2"/>
      </rPr>
      <t xml:space="preserve">3) </t>
    </r>
  </si>
  <si>
    <r>
      <t xml:space="preserve">SUM bydeler 2016 </t>
    </r>
    <r>
      <rPr>
        <vertAlign val="superscript"/>
        <sz val="10"/>
        <rFont val="Arial"/>
        <family val="2"/>
      </rPr>
      <t>4</t>
    </r>
    <r>
      <rPr>
        <b/>
        <vertAlign val="superscript"/>
        <sz val="10"/>
        <rFont val="Arial"/>
        <family val="2"/>
      </rPr>
      <t>)</t>
    </r>
  </si>
  <si>
    <t xml:space="preserve">..    </t>
  </si>
  <si>
    <r>
      <t>SUM bydeler 2015</t>
    </r>
    <r>
      <rPr>
        <vertAlign val="superscript"/>
        <sz val="10"/>
        <rFont val="Arial"/>
        <family val="2"/>
      </rPr>
      <t xml:space="preserve"> 4</t>
    </r>
    <r>
      <rPr>
        <b/>
        <vertAlign val="superscript"/>
        <sz val="10"/>
        <rFont val="Arial"/>
        <family val="2"/>
      </rPr>
      <t>)</t>
    </r>
  </si>
  <si>
    <r>
      <t xml:space="preserve">SUM bydeler 2014 </t>
    </r>
    <r>
      <rPr>
        <vertAlign val="superscript"/>
        <sz val="10"/>
        <color rgb="FF000000"/>
        <rFont val="Arial"/>
        <family val="2"/>
      </rPr>
      <t>3</t>
    </r>
    <r>
      <rPr>
        <b/>
        <vertAlign val="superscript"/>
        <sz val="10"/>
        <color rgb="FF000000"/>
        <rFont val="Arial"/>
        <family val="2"/>
      </rPr>
      <t>)</t>
    </r>
  </si>
  <si>
    <r>
      <t xml:space="preserve">SUM bydeler 2013 </t>
    </r>
    <r>
      <rPr>
        <vertAlign val="superscript"/>
        <sz val="10"/>
        <color rgb="FF000000"/>
        <rFont val="Arial"/>
        <family val="2"/>
      </rPr>
      <t>3</t>
    </r>
    <r>
      <rPr>
        <b/>
        <vertAlign val="superscript"/>
        <sz val="10"/>
        <color rgb="FF000000"/>
        <rFont val="Arial"/>
        <family val="2"/>
      </rPr>
      <t>)</t>
    </r>
  </si>
  <si>
    <r>
      <rPr>
        <b/>
        <vertAlign val="superscript"/>
        <sz val="11"/>
        <color rgb="FF000000"/>
        <rFont val="Arial"/>
        <family val="2"/>
      </rPr>
      <t xml:space="preserve">1) </t>
    </r>
    <r>
      <rPr>
        <sz val="10"/>
        <color rgb="FF000000"/>
        <rFont val="Arial"/>
        <family val="2"/>
      </rPr>
      <t>Antall hovedpersoner som én eller flere ganger i løpet av året har mottatt økonomisk sosialhjelp.</t>
    </r>
  </si>
  <si>
    <r>
      <rPr>
        <b/>
        <vertAlign val="superscript"/>
        <sz val="10"/>
        <color rgb="FF000000"/>
        <rFont val="Arial"/>
        <family val="2"/>
      </rPr>
      <t>2)</t>
    </r>
    <r>
      <rPr>
        <sz val="10"/>
        <color rgb="FF000000"/>
        <rFont val="Arial"/>
        <family val="2"/>
      </rPr>
      <t xml:space="preserve"> Antall mottakere av sosialhjelp i Bydel Grünerløkka omfatter også drøyt 40 mottakere innenfor det det byomfattende tiltaket Oslo-piloten. </t>
    </r>
  </si>
  <si>
    <r>
      <rPr>
        <b/>
        <vertAlign val="superscript"/>
        <sz val="11"/>
        <color rgb="FF000000"/>
        <rFont val="Arial"/>
        <family val="2"/>
      </rPr>
      <t>3)</t>
    </r>
    <r>
      <rPr>
        <sz val="10"/>
        <color rgb="FF000000"/>
        <rFont val="Arial"/>
        <family val="2"/>
      </rPr>
      <t xml:space="preserve"> I </t>
    </r>
    <r>
      <rPr>
        <i/>
        <sz val="10"/>
        <color rgb="FF000000"/>
        <rFont val="Arial"/>
        <family val="2"/>
      </rPr>
      <t>Sum bydeler</t>
    </r>
    <r>
      <rPr>
        <sz val="10"/>
        <color rgb="FF000000"/>
        <rFont val="Arial"/>
        <family val="2"/>
      </rPr>
      <t xml:space="preserve"> er det ikke korrigert for klienter som har mottatt stønad i flere bydeler. Dette medfører at </t>
    </r>
    <r>
      <rPr>
        <i/>
        <sz val="10"/>
        <color rgb="FF000000"/>
        <rFont val="Arial"/>
        <family val="2"/>
      </rPr>
      <t>Sum bydeler</t>
    </r>
    <r>
      <rPr>
        <sz val="10"/>
        <color rgb="FF000000"/>
        <rFont val="Arial"/>
        <family val="2"/>
      </rPr>
      <t xml:space="preserve"> er høyere enn antallet  </t>
    </r>
  </si>
  <si>
    <t xml:space="preserve">   individer med økonomisk sosialhjelp Oslo som enhet.</t>
  </si>
  <si>
    <r>
      <rPr>
        <b/>
        <vertAlign val="superscript"/>
        <sz val="11"/>
        <color rgb="FF000000"/>
        <rFont val="Arial"/>
        <family val="2"/>
      </rPr>
      <t>4)</t>
    </r>
    <r>
      <rPr>
        <b/>
        <sz val="11"/>
        <color rgb="FF000000"/>
        <rFont val="Arial"/>
        <family val="2"/>
      </rPr>
      <t xml:space="preserve"> </t>
    </r>
    <r>
      <rPr>
        <sz val="10"/>
        <color rgb="FF000000"/>
        <rFont val="Arial"/>
        <family val="2"/>
      </rPr>
      <t>For 2015 og 2016 foreligger det ikke akkumulerte årstall grunnet overgang til nytt fagsystem.</t>
    </r>
  </si>
  <si>
    <t>Kriteriebefolkningen i bydelene etter alder per 1.1.2018*</t>
  </si>
  <si>
    <t>* Etter korreksjon for befolkning 67 år og over i institusjon og Omsorg+. Det er 86 utenbys beboere som bydelene er betalingsansvarlig for, jf. sum Netto justering - institusjon m/ utenbys og Omsorg +</t>
  </si>
  <si>
    <t>Blant utenbys beboere på institusjon er det 18 personer som er Folkeregistrert i Oslo kommune uten registrert adresse (dvs. "Uoppgitt" Oslo), ifølge bydelenes tilbakemelding. Disse er trukket fra i linjen "Uten registrert adresse" for å unngå dobbelttelling for aldersgruppene 67+ år i linjen "Oslo i alt" i denne tabellen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</si>
</sst>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">
    <numFmt numFmtId="164" formatCode="_ &quot;kr&quot;\ * #,##0_ ;_ &quot;kr&quot;\ * \-#,##0_ ;_ &quot;kr&quot;\ * &quot;-&quot;_ ;_ @_ "/>
    <numFmt numFmtId="165" formatCode="_ * #,##0_ ;_ * \-#,##0_ ;_ * &quot;-&quot;_ ;_ @_ "/>
    <numFmt numFmtId="166" formatCode="_ &quot;kr&quot;\ * #,##0.00_ ;_ &quot;kr&quot;\ * \-#,##0.00_ ;_ &quot;kr&quot;\ * &quot;-&quot;??_ ;_ @_ "/>
    <numFmt numFmtId="167" formatCode="_ * #,##0.00_ ;_ * \-#,##0.00_ ;_ * &quot;-&quot;??_ ;_ @_ "/>
    <numFmt numFmtId="168" formatCode="#,##0;[Red]&quot;-&quot;#,##0"/>
    <numFmt numFmtId="169" formatCode="0.0"/>
    <numFmt numFmtId="170" formatCode="0.0&quot; &quot;%"/>
    <numFmt numFmtId="171" formatCode="&quot; &quot;#,##0&quot; &quot;;&quot; (&quot;#,##0&quot;)&quot;;&quot; -&quot;00&quot; &quot;;&quot; &quot;@&quot; &quot;"/>
    <numFmt numFmtId="172" formatCode="0.00&quot; &quot;%"/>
    <numFmt numFmtId="173" formatCode="0&quot; &quot;%"/>
    <numFmt numFmtId="174" formatCode="#,##0;&quot;-&quot;#,##0"/>
    <numFmt numFmtId="175" formatCode="&quot; &quot;#,##0.00&quot; &quot;;&quot; (&quot;#,##0.00&quot;)&quot;;&quot; -&quot;00&quot; &quot;;&quot; &quot;@&quot; &quot;"/>
    <numFmt numFmtId="176" formatCode="0%"/>
    <numFmt numFmtId="177" formatCode="0.000&quot; &quot;%"/>
    <numFmt numFmtId="178" formatCode="_(* #,##0.00_);_(* \(#,##0.00\);_(* &quot;-&quot;??_);_(@_)"/>
    <numFmt numFmtId="179" formatCode="&quot; &quot;#,##0.0&quot; &quot;;&quot; (&quot;#,##0.0&quot;)&quot;;&quot; -&quot;00&quot; &quot;;&quot; &quot;@&quot; &quot;"/>
    <numFmt numFmtId="180" formatCode="#,##0_ ;[Red]\-#,##0\ "/>
    <numFmt numFmtId="181" formatCode="#,##0;[Red]#,##0"/>
    <numFmt numFmtId="182" formatCode="0.0\ %"/>
    <numFmt numFmtId="183" formatCode="_ * #,##0_ ;_ * \-#,##0_ ;_ * &quot;-&quot;??_ ;_ @_ "/>
    <numFmt numFmtId="184" formatCode="_ * #,##0.0_ ;_ * \-#,##0.0_ ;_ * &quot;-&quot;??_ ;_ @_ "/>
  </numFmts>
  <fonts count="104" x14ac:knownFonts="1">
    <font>
      <sz val="10"/>
      <color rgb="FF00000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Times New Roman"/>
      <family val="1"/>
    </font>
    <font>
      <b/>
      <sz val="10"/>
      <color rgb="FF000000"/>
      <name val="Arial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sz val="10"/>
      <color rgb="FFFF000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u/>
      <sz val="10"/>
      <color rgb="FF00000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sz val="10"/>
      <name val="MS Sans Serif"/>
      <family val="2"/>
    </font>
    <font>
      <sz val="8"/>
      <name val="Arial"/>
      <family val="2"/>
    </font>
    <font>
      <b/>
      <sz val="14"/>
      <color rgb="FFFF0000"/>
      <name val="Arial"/>
      <family val="2"/>
    </font>
    <font>
      <i/>
      <sz val="10"/>
      <color rgb="FF000000"/>
      <name val="Arial"/>
      <family val="2"/>
    </font>
    <font>
      <b/>
      <vertAlign val="superscript"/>
      <sz val="10"/>
      <name val="Arial"/>
      <family val="2"/>
    </font>
    <font>
      <sz val="10"/>
      <color theme="1"/>
      <name val="Arial"/>
      <family val="2"/>
    </font>
    <font>
      <sz val="10"/>
      <name val="Times New Roman"/>
      <family val="1"/>
    </font>
    <font>
      <sz val="10"/>
      <name val="Arial"/>
      <family val="2"/>
    </font>
    <font>
      <b/>
      <sz val="10"/>
      <name val="Times New Roman"/>
      <family val="1"/>
    </font>
    <font>
      <sz val="11"/>
      <color indexed="8"/>
      <name val="Calibri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10"/>
      <name val="MS Sans Serif"/>
      <family val="2"/>
    </font>
    <font>
      <sz val="9"/>
      <color rgb="FFFF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i/>
      <sz val="10"/>
      <color rgb="FF000000"/>
      <name val="Arial"/>
      <family val="2"/>
    </font>
    <font>
      <sz val="8"/>
      <name val="Helv"/>
    </font>
    <font>
      <sz val="8"/>
      <color rgb="FFFF0000"/>
      <name val="Arial"/>
      <family val="2"/>
    </font>
    <font>
      <b/>
      <vertAlign val="superscript"/>
      <sz val="10"/>
      <color rgb="FF000000"/>
      <name val="Arial"/>
      <family val="2"/>
    </font>
    <font>
      <vertAlign val="superscript"/>
      <sz val="10"/>
      <color rgb="FF000000"/>
      <name val="Arial"/>
      <family val="2"/>
    </font>
    <font>
      <sz val="10"/>
      <name val="Verdana"/>
      <family val="2"/>
    </font>
    <font>
      <sz val="10"/>
      <name val="Calibri"/>
      <family val="2"/>
      <scheme val="minor"/>
    </font>
    <font>
      <sz val="10"/>
      <color rgb="FF0000FF"/>
      <name val="Verdana"/>
      <family val="2"/>
    </font>
    <font>
      <i/>
      <sz val="10"/>
      <name val="Calibri"/>
      <family val="2"/>
      <scheme val="minor"/>
    </font>
    <font>
      <b/>
      <sz val="10"/>
      <name val="Verdana"/>
      <family val="2"/>
    </font>
    <font>
      <b/>
      <u/>
      <sz val="10"/>
      <color rgb="FF000000"/>
      <name val="Arial"/>
      <family val="2"/>
    </font>
    <font>
      <b/>
      <sz val="10"/>
      <name val="Calibri"/>
      <family val="2"/>
      <scheme val="minor"/>
    </font>
    <font>
      <b/>
      <sz val="8"/>
      <name val="Arial"/>
      <family val="2"/>
    </font>
    <font>
      <b/>
      <sz val="11"/>
      <color rgb="FF000000"/>
      <name val="Arial"/>
      <family val="2"/>
    </font>
    <font>
      <b/>
      <sz val="12"/>
      <color rgb="FF000000"/>
      <name val="Arial"/>
      <family val="2"/>
    </font>
    <font>
      <b/>
      <sz val="14"/>
      <color rgb="FF000000"/>
      <name val="Arial"/>
      <family val="2"/>
    </font>
    <font>
      <sz val="12"/>
      <color rgb="FF000000"/>
      <name val="Arial"/>
      <family val="2"/>
    </font>
    <font>
      <sz val="12"/>
      <name val="Arial"/>
      <family val="2"/>
    </font>
    <font>
      <b/>
      <sz val="10"/>
      <color rgb="FF000000"/>
      <name val="Calibri"/>
      <family val="2"/>
      <scheme val="minor"/>
    </font>
    <font>
      <b/>
      <i/>
      <u/>
      <sz val="10"/>
      <color rgb="FF000000"/>
      <name val="Arial"/>
      <family val="2"/>
    </font>
    <font>
      <b/>
      <i/>
      <sz val="10"/>
      <color rgb="FF000000"/>
      <name val="Calibri"/>
      <family val="2"/>
      <scheme val="minor"/>
    </font>
    <font>
      <b/>
      <i/>
      <sz val="8"/>
      <name val="Calibri"/>
      <family val="2"/>
      <scheme val="minor"/>
    </font>
    <font>
      <sz val="10"/>
      <color rgb="FF000000"/>
      <name val="Calibri"/>
      <family val="2"/>
      <scheme val="minor"/>
    </font>
    <font>
      <i/>
      <sz val="10"/>
      <color rgb="FF000000"/>
      <name val="Calibri"/>
      <family val="2"/>
      <scheme val="minor"/>
    </font>
    <font>
      <i/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u/>
      <sz val="10"/>
      <color rgb="FF000000"/>
      <name val="Calibri"/>
      <family val="2"/>
      <scheme val="minor"/>
    </font>
    <font>
      <sz val="10"/>
      <color rgb="FF0505E1"/>
      <name val="Arial"/>
      <family val="2"/>
    </font>
    <font>
      <b/>
      <sz val="10"/>
      <color rgb="FF0505E1"/>
      <name val="Arial"/>
      <family val="2"/>
    </font>
    <font>
      <b/>
      <sz val="10"/>
      <color rgb="FF0505E1"/>
      <name val="Times New Roman"/>
      <family val="1"/>
    </font>
    <font>
      <i/>
      <sz val="10"/>
      <color rgb="FF0505E1"/>
      <name val="Arial"/>
      <family val="2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9"/>
      <name val="Calibri"/>
      <family val="2"/>
      <scheme val="minor"/>
    </font>
    <font>
      <sz val="9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0"/>
      <color rgb="FFFF0000"/>
      <name val="Times New Roman"/>
      <family val="1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z val="11"/>
      <color rgb="FF00000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sz val="11"/>
      <color rgb="FFFF0000"/>
      <name val="Arial"/>
      <family val="2"/>
    </font>
    <font>
      <i/>
      <sz val="9"/>
      <color rgb="FFFF0000"/>
      <name val="Arial"/>
      <family val="2"/>
    </font>
    <font>
      <i/>
      <sz val="9"/>
      <color rgb="FF000000"/>
      <name val="Arial"/>
      <family val="2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8"/>
      <name val="Verdana"/>
      <family val="2"/>
    </font>
    <font>
      <b/>
      <sz val="12"/>
      <name val="Arial"/>
      <family val="2"/>
    </font>
    <font>
      <b/>
      <vertAlign val="superscript"/>
      <sz val="11"/>
      <color rgb="FF000000"/>
      <name val="Arial"/>
      <family val="2"/>
    </font>
    <font>
      <vertAlign val="superscript"/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rgb="FFFF0000"/>
      </patternFill>
    </fill>
    <fill>
      <patternFill patternType="solid">
        <fgColor indexed="47"/>
        <bgColor indexed="64"/>
      </patternFill>
    </fill>
  </fills>
  <borders count="360">
    <border>
      <left/>
      <right/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medium">
        <color rgb="FF000000"/>
      </left>
      <right style="thin">
        <color indexed="64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ck">
        <color rgb="FF000000"/>
      </right>
      <top style="thin">
        <color indexed="64"/>
      </top>
      <bottom style="thin">
        <color indexed="64"/>
      </bottom>
      <diagonal/>
    </border>
    <border>
      <left style="thick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ck">
        <color rgb="FF000000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indexed="64"/>
      </bottom>
      <diagonal/>
    </border>
    <border>
      <left/>
      <right style="thin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medium">
        <color rgb="FF000000"/>
      </bottom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ck">
        <color rgb="FF000000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ck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ck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 style="thick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ck">
        <color rgb="FF000000"/>
      </left>
      <right/>
      <top style="thin">
        <color indexed="64"/>
      </top>
      <bottom style="thin">
        <color indexed="64"/>
      </bottom>
      <diagonal/>
    </border>
    <border>
      <left style="thick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rgb="FF000000"/>
      </right>
      <top/>
      <bottom style="thin">
        <color rgb="FF000000"/>
      </bottom>
      <diagonal/>
    </border>
    <border>
      <left style="thin">
        <color indexed="64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ck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ck">
        <color rgb="FF000000"/>
      </right>
      <top style="medium">
        <color rgb="FF000000"/>
      </top>
      <bottom style="medium">
        <color rgb="FF000000"/>
      </bottom>
      <diagonal/>
    </border>
    <border>
      <left style="thick">
        <color indexed="64"/>
      </left>
      <right style="thin">
        <color rgb="FF000000"/>
      </right>
      <top/>
      <bottom style="thin">
        <color rgb="FF000000"/>
      </bottom>
      <diagonal/>
    </border>
    <border>
      <left style="thick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indexed="64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ck">
        <color indexed="64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rgb="FF000000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rgb="FF000000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rgb="FF000000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n">
        <color rgb="FF000000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thin">
        <color rgb="FF000000"/>
      </top>
      <bottom/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indexed="64"/>
      </left>
      <right style="thin">
        <color rgb="FF000000"/>
      </right>
      <top/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auto="1"/>
      </left>
      <right style="thin">
        <color auto="1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  <border>
      <left style="thin">
        <color auto="1"/>
      </left>
      <right style="medium">
        <color auto="1"/>
      </right>
      <top style="thin">
        <color rgb="FF000000"/>
      </top>
      <bottom/>
      <diagonal/>
    </border>
    <border>
      <left/>
      <right style="medium">
        <color auto="1"/>
      </right>
      <top style="medium">
        <color rgb="FF000000"/>
      </top>
      <bottom/>
      <diagonal/>
    </border>
    <border>
      <left style="medium">
        <color auto="1"/>
      </left>
      <right/>
      <top style="medium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auto="1"/>
      </left>
      <right/>
      <top/>
      <bottom style="medium">
        <color rgb="FF000000"/>
      </bottom>
      <diagonal/>
    </border>
    <border>
      <left style="thin">
        <color auto="1"/>
      </left>
      <right style="thin">
        <color auto="1"/>
      </right>
      <top/>
      <bottom style="medium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auto="1"/>
      </bottom>
      <diagonal/>
    </border>
    <border>
      <left style="medium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 style="medium">
        <color auto="1"/>
      </right>
      <top style="thick">
        <color rgb="FF000000"/>
      </top>
      <bottom/>
      <diagonal/>
    </border>
    <border>
      <left style="medium">
        <color auto="1"/>
      </left>
      <right/>
      <top style="thick">
        <color auto="1"/>
      </top>
      <bottom/>
      <diagonal/>
    </border>
    <border>
      <left style="thin">
        <color rgb="FF000000"/>
      </left>
      <right style="thin">
        <color rgb="FF000000"/>
      </right>
      <top style="thick">
        <color auto="1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auto="1"/>
      </bottom>
      <diagonal/>
    </border>
    <border>
      <left/>
      <right/>
      <top style="medium">
        <color rgb="FF000000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auto="1"/>
      </left>
      <right style="medium">
        <color auto="1"/>
      </right>
      <top style="medium">
        <color rgb="FF000000"/>
      </top>
      <bottom/>
      <diagonal/>
    </border>
    <border>
      <left style="medium">
        <color auto="1"/>
      </left>
      <right style="medium">
        <color auto="1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</borders>
  <cellStyleXfs count="1156">
    <xf numFmtId="0" fontId="0" fillId="0" borderId="0"/>
    <xf numFmtId="175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0" fontId="14" fillId="0" borderId="0" applyNumberFormat="0" applyFont="0" applyBorder="0" applyProtection="0"/>
    <xf numFmtId="173" fontId="14" fillId="0" borderId="0" applyFont="0" applyFill="0" applyBorder="0" applyAlignment="0" applyProtection="0"/>
    <xf numFmtId="0" fontId="15" fillId="0" borderId="0" applyNumberFormat="0" applyBorder="0" applyProtection="0"/>
    <xf numFmtId="174" fontId="14" fillId="0" borderId="0" applyFont="0" applyFill="0" applyBorder="0" applyAlignment="0" applyProtection="0"/>
    <xf numFmtId="0" fontId="14" fillId="0" borderId="0"/>
    <xf numFmtId="0" fontId="13" fillId="0" borderId="0"/>
    <xf numFmtId="0" fontId="28" fillId="0" borderId="0"/>
    <xf numFmtId="0" fontId="12" fillId="0" borderId="0"/>
    <xf numFmtId="0" fontId="22" fillId="0" borderId="0"/>
    <xf numFmtId="0" fontId="11" fillId="0" borderId="0"/>
    <xf numFmtId="0" fontId="14" fillId="0" borderId="0" applyNumberFormat="0" applyFont="0" applyBorder="0" applyProtection="0"/>
    <xf numFmtId="0" fontId="10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9" fillId="0" borderId="0"/>
    <xf numFmtId="9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0" fontId="14" fillId="0" borderId="0"/>
    <xf numFmtId="175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5" fillId="0" borderId="0"/>
    <xf numFmtId="9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7" fillId="0" borderId="0"/>
    <xf numFmtId="0" fontId="22" fillId="0" borderId="0"/>
    <xf numFmtId="9" fontId="22" fillId="0" borderId="0" applyFont="0" applyFill="0" applyBorder="0" applyAlignment="0" applyProtection="0"/>
    <xf numFmtId="0" fontId="34" fillId="0" borderId="0"/>
    <xf numFmtId="178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2" fillId="0" borderId="0"/>
    <xf numFmtId="0" fontId="28" fillId="0" borderId="0"/>
    <xf numFmtId="176" fontId="28" fillId="0" borderId="0" applyFont="0" applyFill="0" applyBorder="0" applyAlignment="0" applyProtection="0"/>
    <xf numFmtId="4" fontId="28" fillId="0" borderId="0" applyFont="0" applyFill="0" applyBorder="0" applyAlignment="0" applyProtection="0"/>
    <xf numFmtId="0" fontId="28" fillId="0" borderId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37" fillId="0" borderId="0" applyFont="0" applyFill="0" applyBorder="0" applyAlignment="0" applyProtection="0"/>
    <xf numFmtId="0" fontId="22" fillId="0" borderId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22" fillId="0" borderId="0"/>
    <xf numFmtId="0" fontId="38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7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39" fillId="0" borderId="0"/>
    <xf numFmtId="0" fontId="39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2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22" fillId="0" borderId="0"/>
    <xf numFmtId="0" fontId="5" fillId="0" borderId="0"/>
    <xf numFmtId="0" fontId="5" fillId="0" borderId="0"/>
    <xf numFmtId="0" fontId="5" fillId="0" borderId="0"/>
    <xf numFmtId="167" fontId="22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22" fillId="0" borderId="0"/>
    <xf numFmtId="9" fontId="22" fillId="0" borderId="0" applyFont="0" applyFill="0" applyBorder="0" applyAlignment="0" applyProtection="0"/>
    <xf numFmtId="0" fontId="14" fillId="0" borderId="0"/>
    <xf numFmtId="173" fontId="14" fillId="0" borderId="0" applyFont="0" applyFill="0" applyBorder="0" applyAlignment="0" applyProtection="0"/>
    <xf numFmtId="0" fontId="14" fillId="0" borderId="0" applyNumberFormat="0" applyFont="0" applyBorder="0" applyProtection="0"/>
    <xf numFmtId="0" fontId="15" fillId="0" borderId="0" applyNumberFormat="0" applyBorder="0" applyProtection="0"/>
    <xf numFmtId="175" fontId="14" fillId="0" borderId="0" applyFont="0" applyFill="0" applyBorder="0" applyAlignment="0" applyProtection="0"/>
    <xf numFmtId="167" fontId="22" fillId="0" borderId="0" applyFont="0" applyFill="0" applyBorder="0" applyAlignment="0" applyProtection="0"/>
    <xf numFmtId="0" fontId="22" fillId="0" borderId="0"/>
    <xf numFmtId="167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8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2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2" fillId="0" borderId="0"/>
    <xf numFmtId="0" fontId="28" fillId="0" borderId="0"/>
    <xf numFmtId="0" fontId="2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40" fillId="0" borderId="0"/>
    <xf numFmtId="0" fontId="40" fillId="0" borderId="0"/>
    <xf numFmtId="0" fontId="40" fillId="0" borderId="0"/>
    <xf numFmtId="0" fontId="39" fillId="0" borderId="0"/>
    <xf numFmtId="0" fontId="40" fillId="0" borderId="0"/>
    <xf numFmtId="0" fontId="39" fillId="0" borderId="0"/>
    <xf numFmtId="0" fontId="4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167" fontId="22" fillId="0" borderId="0" applyFont="0" applyFill="0" applyBorder="0" applyAlignment="0" applyProtection="0"/>
    <xf numFmtId="0" fontId="14" fillId="0" borderId="0"/>
    <xf numFmtId="175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2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2" fillId="0" borderId="0"/>
    <xf numFmtId="0" fontId="28" fillId="0" borderId="0"/>
    <xf numFmtId="0" fontId="22" fillId="0" borderId="0"/>
    <xf numFmtId="0" fontId="2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176" fontId="28" fillId="0" borderId="0" applyFont="0" applyFill="0" applyBorder="0" applyAlignment="0" applyProtection="0"/>
    <xf numFmtId="0" fontId="22" fillId="0" borderId="0"/>
    <xf numFmtId="0" fontId="45" fillId="0" borderId="0"/>
    <xf numFmtId="0" fontId="45" fillId="0" borderId="0"/>
    <xf numFmtId="0" fontId="1" fillId="0" borderId="0"/>
    <xf numFmtId="0" fontId="1" fillId="0" borderId="0"/>
  </cellStyleXfs>
  <cellXfs count="2205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6" fillId="0" borderId="0" xfId="0" applyFont="1" applyAlignment="1">
      <alignment horizontal="left" vertical="center"/>
    </xf>
    <xf numFmtId="0" fontId="16" fillId="0" borderId="0" xfId="0" applyFont="1" applyAlignment="1">
      <alignment horizontal="center" wrapText="1"/>
    </xf>
    <xf numFmtId="0" fontId="16" fillId="0" borderId="2" xfId="0" applyFont="1" applyBorder="1" applyAlignment="1">
      <alignment horizontal="center" wrapText="1"/>
    </xf>
    <xf numFmtId="0" fontId="16" fillId="0" borderId="5" xfId="0" applyFont="1" applyBorder="1" applyAlignment="1">
      <alignment horizontal="center" wrapText="1"/>
    </xf>
    <xf numFmtId="0" fontId="16" fillId="0" borderId="26" xfId="0" applyFont="1" applyBorder="1" applyAlignment="1">
      <alignment horizontal="center"/>
    </xf>
    <xf numFmtId="0" fontId="16" fillId="0" borderId="27" xfId="0" applyFont="1" applyFill="1" applyBorder="1" applyAlignment="1">
      <alignment wrapText="1"/>
    </xf>
    <xf numFmtId="0" fontId="16" fillId="0" borderId="0" xfId="0" applyFont="1"/>
    <xf numFmtId="0" fontId="16" fillId="0" borderId="29" xfId="0" applyFont="1" applyBorder="1" applyAlignment="1">
      <alignment horizontal="center" wrapText="1"/>
    </xf>
    <xf numFmtId="0" fontId="16" fillId="0" borderId="26" xfId="0" applyFont="1" applyBorder="1" applyAlignment="1">
      <alignment horizontal="center" wrapText="1"/>
    </xf>
    <xf numFmtId="0" fontId="16" fillId="0" borderId="30" xfId="0" applyFont="1" applyFill="1" applyBorder="1" applyAlignment="1">
      <alignment wrapText="1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vertical="center"/>
    </xf>
    <xf numFmtId="0" fontId="16" fillId="0" borderId="31" xfId="0" applyFont="1" applyBorder="1" applyAlignment="1">
      <alignment horizontal="center" wrapText="1"/>
    </xf>
    <xf numFmtId="0" fontId="16" fillId="0" borderId="27" xfId="0" applyFont="1" applyBorder="1"/>
    <xf numFmtId="170" fontId="14" fillId="0" borderId="0" xfId="2" applyNumberFormat="1"/>
    <xf numFmtId="0" fontId="16" fillId="0" borderId="30" xfId="0" applyFont="1" applyBorder="1" applyAlignment="1">
      <alignment horizontal="center" wrapText="1"/>
    </xf>
    <xf numFmtId="0" fontId="16" fillId="0" borderId="0" xfId="0" applyFont="1" applyFill="1" applyAlignment="1">
      <alignment horizontal="center" wrapText="1"/>
    </xf>
    <xf numFmtId="0" fontId="16" fillId="0" borderId="0" xfId="0" applyFont="1" applyFill="1"/>
    <xf numFmtId="0" fontId="16" fillId="0" borderId="41" xfId="0" applyFont="1" applyBorder="1" applyAlignment="1">
      <alignment horizontal="center" wrapText="1"/>
    </xf>
    <xf numFmtId="0" fontId="16" fillId="0" borderId="43" xfId="0" applyFont="1" applyBorder="1" applyAlignment="1">
      <alignment horizontal="center" wrapText="1"/>
    </xf>
    <xf numFmtId="172" fontId="16" fillId="0" borderId="0" xfId="0" applyNumberFormat="1" applyFont="1" applyAlignment="1">
      <alignment horizontal="center" wrapText="1"/>
    </xf>
    <xf numFmtId="172" fontId="16" fillId="0" borderId="28" xfId="2" applyNumberFormat="1" applyFont="1" applyBorder="1"/>
    <xf numFmtId="0" fontId="0" fillId="0" borderId="0" xfId="3" applyFont="1" applyFill="1" applyAlignment="1" applyProtection="1"/>
    <xf numFmtId="0" fontId="0" fillId="0" borderId="0" xfId="3" applyFont="1" applyFill="1" applyAlignment="1" applyProtection="1">
      <alignment horizontal="left"/>
    </xf>
    <xf numFmtId="0" fontId="0" fillId="0" borderId="11" xfId="3" applyFont="1" applyFill="1" applyBorder="1" applyAlignment="1" applyProtection="1">
      <alignment wrapText="1"/>
    </xf>
    <xf numFmtId="0" fontId="0" fillId="0" borderId="16" xfId="3" applyFont="1" applyFill="1" applyBorder="1" applyAlignment="1" applyProtection="1">
      <alignment wrapText="1"/>
    </xf>
    <xf numFmtId="0" fontId="0" fillId="0" borderId="23" xfId="3" applyFont="1" applyFill="1" applyBorder="1" applyAlignment="1" applyProtection="1">
      <alignment wrapText="1"/>
    </xf>
    <xf numFmtId="0" fontId="16" fillId="0" borderId="54" xfId="0" applyFont="1" applyFill="1" applyBorder="1" applyAlignment="1">
      <alignment horizontal="center" wrapText="1"/>
    </xf>
    <xf numFmtId="0" fontId="16" fillId="0" borderId="54" xfId="0" applyFont="1" applyBorder="1" applyAlignment="1">
      <alignment horizontal="center" wrapText="1"/>
    </xf>
    <xf numFmtId="0" fontId="16" fillId="0" borderId="61" xfId="0" applyFont="1" applyBorder="1" applyAlignment="1">
      <alignment horizontal="center" wrapText="1"/>
    </xf>
    <xf numFmtId="1" fontId="16" fillId="0" borderId="0" xfId="0" applyNumberFormat="1" applyFont="1"/>
    <xf numFmtId="3" fontId="0" fillId="0" borderId="71" xfId="0" applyNumberFormat="1" applyFont="1" applyBorder="1"/>
    <xf numFmtId="0" fontId="16" fillId="0" borderId="31" xfId="0" applyFont="1" applyBorder="1" applyAlignment="1">
      <alignment horizontal="left" vertical="center"/>
    </xf>
    <xf numFmtId="0" fontId="16" fillId="0" borderId="36" xfId="0" applyFont="1" applyBorder="1" applyAlignment="1">
      <alignment horizontal="center"/>
    </xf>
    <xf numFmtId="0" fontId="22" fillId="0" borderId="39" xfId="3" applyFont="1" applyFill="1" applyBorder="1" applyAlignment="1" applyProtection="1">
      <alignment vertical="center"/>
    </xf>
    <xf numFmtId="0" fontId="22" fillId="0" borderId="29" xfId="3" applyFont="1" applyFill="1" applyBorder="1" applyAlignment="1" applyProtection="1">
      <alignment vertical="center"/>
    </xf>
    <xf numFmtId="0" fontId="19" fillId="0" borderId="0" xfId="3" applyFont="1" applyFill="1" applyAlignment="1" applyProtection="1">
      <alignment horizontal="left"/>
    </xf>
    <xf numFmtId="4" fontId="19" fillId="0" borderId="0" xfId="3" applyNumberFormat="1" applyFont="1" applyFill="1" applyAlignment="1" applyProtection="1"/>
    <xf numFmtId="173" fontId="19" fillId="0" borderId="0" xfId="4" applyFont="1"/>
    <xf numFmtId="0" fontId="23" fillId="0" borderId="0" xfId="7" applyFont="1" applyFill="1" applyAlignment="1">
      <alignment vertical="center"/>
    </xf>
    <xf numFmtId="0" fontId="24" fillId="0" borderId="0" xfId="7" applyFont="1" applyFill="1" applyAlignment="1">
      <alignment vertical="center"/>
    </xf>
    <xf numFmtId="0" fontId="19" fillId="0" borderId="0" xfId="7" applyFont="1" applyFill="1" applyAlignment="1">
      <alignment horizontal="left"/>
    </xf>
    <xf numFmtId="0" fontId="19" fillId="0" borderId="0" xfId="7" applyFont="1" applyFill="1" applyAlignment="1">
      <alignment horizontal="center"/>
    </xf>
    <xf numFmtId="0" fontId="23" fillId="0" borderId="0" xfId="7" applyFont="1" applyFill="1" applyAlignment="1">
      <alignment horizontal="center" wrapText="1"/>
    </xf>
    <xf numFmtId="0" fontId="24" fillId="0" borderId="0" xfId="7" applyFont="1" applyFill="1" applyAlignment="1">
      <alignment horizontal="center" wrapText="1"/>
    </xf>
    <xf numFmtId="0" fontId="22" fillId="0" borderId="0" xfId="7" applyFont="1" applyFill="1" applyAlignment="1">
      <alignment vertical="center"/>
    </xf>
    <xf numFmtId="0" fontId="19" fillId="0" borderId="0" xfId="7" applyFont="1" applyFill="1" applyAlignment="1">
      <alignment vertical="center"/>
    </xf>
    <xf numFmtId="0" fontId="23" fillId="0" borderId="0" xfId="0" applyFont="1" applyFill="1" applyAlignment="1">
      <alignment horizontal="left" vertical="center"/>
    </xf>
    <xf numFmtId="0" fontId="16" fillId="0" borderId="31" xfId="0" applyFont="1" applyFill="1" applyBorder="1" applyAlignment="1">
      <alignment horizontal="left" vertical="center"/>
    </xf>
    <xf numFmtId="0" fontId="16" fillId="0" borderId="2" xfId="0" applyFont="1" applyFill="1" applyBorder="1" applyAlignment="1">
      <alignment horizontal="center" wrapText="1"/>
    </xf>
    <xf numFmtId="0" fontId="16" fillId="0" borderId="32" xfId="0" applyFont="1" applyFill="1" applyBorder="1" applyAlignment="1">
      <alignment horizontal="center" wrapText="1"/>
    </xf>
    <xf numFmtId="0" fontId="16" fillId="0" borderId="33" xfId="0" applyFont="1" applyFill="1" applyBorder="1" applyAlignment="1">
      <alignment horizontal="center" wrapText="1"/>
    </xf>
    <xf numFmtId="0" fontId="0" fillId="0" borderId="39" xfId="0" applyFont="1" applyFill="1" applyBorder="1" applyAlignment="1">
      <alignment wrapText="1"/>
    </xf>
    <xf numFmtId="0" fontId="0" fillId="0" borderId="0" xfId="3" applyFont="1" applyFill="1" applyBorder="1" applyAlignment="1" applyProtection="1"/>
    <xf numFmtId="0" fontId="16" fillId="0" borderId="115" xfId="3" applyFont="1" applyFill="1" applyBorder="1" applyAlignment="1" applyProtection="1">
      <alignment horizontal="center" wrapText="1"/>
    </xf>
    <xf numFmtId="0" fontId="16" fillId="0" borderId="116" xfId="3" applyFont="1" applyFill="1" applyBorder="1" applyAlignment="1" applyProtection="1">
      <alignment horizontal="center" wrapText="1"/>
    </xf>
    <xf numFmtId="0" fontId="16" fillId="0" borderId="64" xfId="3" applyFont="1" applyFill="1" applyBorder="1" applyAlignment="1" applyProtection="1">
      <alignment horizontal="center" wrapText="1"/>
    </xf>
    <xf numFmtId="0" fontId="16" fillId="0" borderId="122" xfId="3" applyFont="1" applyFill="1" applyBorder="1" applyAlignment="1" applyProtection="1">
      <alignment horizontal="center" wrapText="1"/>
    </xf>
    <xf numFmtId="0" fontId="16" fillId="0" borderId="123" xfId="3" applyFont="1" applyFill="1" applyBorder="1" applyAlignment="1" applyProtection="1">
      <alignment horizontal="center" wrapText="1"/>
    </xf>
    <xf numFmtId="0" fontId="16" fillId="0" borderId="124" xfId="3" applyFont="1" applyFill="1" applyBorder="1" applyAlignment="1" applyProtection="1">
      <alignment horizontal="center" wrapText="1"/>
    </xf>
    <xf numFmtId="0" fontId="16" fillId="0" borderId="47" xfId="0" applyFont="1" applyBorder="1" applyAlignment="1">
      <alignment horizontal="center" wrapText="1"/>
    </xf>
    <xf numFmtId="0" fontId="0" fillId="0" borderId="36" xfId="0" applyFont="1" applyBorder="1" applyAlignment="1">
      <alignment horizontal="center"/>
    </xf>
    <xf numFmtId="0" fontId="0" fillId="0" borderId="15" xfId="0" applyFont="1" applyBorder="1" applyAlignment="1">
      <alignment horizontal="center"/>
    </xf>
    <xf numFmtId="0" fontId="0" fillId="0" borderId="0" xfId="0" applyFont="1" applyFill="1" applyBorder="1" applyAlignment="1">
      <alignment wrapText="1"/>
    </xf>
    <xf numFmtId="0" fontId="16" fillId="0" borderId="32" xfId="0" applyFont="1" applyBorder="1" applyAlignment="1">
      <alignment horizontal="center" wrapText="1"/>
    </xf>
    <xf numFmtId="0" fontId="0" fillId="2" borderId="0" xfId="0" applyFill="1"/>
    <xf numFmtId="0" fontId="23" fillId="0" borderId="2" xfId="0" applyFont="1" applyBorder="1" applyAlignment="1">
      <alignment horizontal="center" wrapText="1"/>
    </xf>
    <xf numFmtId="0" fontId="23" fillId="0" borderId="0" xfId="0" applyFont="1" applyBorder="1" applyAlignment="1">
      <alignment horizontal="center" wrapText="1"/>
    </xf>
    <xf numFmtId="0" fontId="0" fillId="0" borderId="16" xfId="0" applyFont="1" applyFill="1" applyBorder="1" applyAlignment="1">
      <alignment wrapText="1"/>
    </xf>
    <xf numFmtId="0" fontId="22" fillId="0" borderId="0" xfId="0" applyFont="1"/>
    <xf numFmtId="0" fontId="19" fillId="0" borderId="0" xfId="7" applyFont="1" applyAlignment="1">
      <alignment horizontal="left"/>
    </xf>
    <xf numFmtId="0" fontId="19" fillId="0" borderId="0" xfId="7" applyFont="1"/>
    <xf numFmtId="0" fontId="24" fillId="0" borderId="0" xfId="7" applyFont="1"/>
    <xf numFmtId="0" fontId="16" fillId="0" borderId="143" xfId="0" applyFont="1" applyBorder="1" applyAlignment="1">
      <alignment horizontal="center" wrapText="1"/>
    </xf>
    <xf numFmtId="0" fontId="16" fillId="0" borderId="144" xfId="0" applyFont="1" applyBorder="1" applyAlignment="1">
      <alignment horizontal="center" wrapText="1"/>
    </xf>
    <xf numFmtId="0" fontId="16" fillId="0" borderId="145" xfId="0" applyFont="1" applyBorder="1" applyAlignment="1">
      <alignment horizontal="center" wrapText="1"/>
    </xf>
    <xf numFmtId="0" fontId="16" fillId="0" borderId="146" xfId="0" applyFont="1" applyBorder="1" applyAlignment="1">
      <alignment horizontal="center" wrapText="1"/>
    </xf>
    <xf numFmtId="0" fontId="16" fillId="0" borderId="48" xfId="0" applyFont="1" applyBorder="1" applyAlignment="1">
      <alignment horizontal="center" wrapText="1"/>
    </xf>
    <xf numFmtId="0" fontId="16" fillId="0" borderId="147" xfId="0" applyFont="1" applyBorder="1" applyAlignment="1">
      <alignment horizontal="center" wrapText="1"/>
    </xf>
    <xf numFmtId="3" fontId="0" fillId="0" borderId="58" xfId="0" applyNumberFormat="1" applyFont="1" applyBorder="1"/>
    <xf numFmtId="3" fontId="0" fillId="0" borderId="78" xfId="0" applyNumberFormat="1" applyFont="1" applyBorder="1"/>
    <xf numFmtId="3" fontId="0" fillId="0" borderId="79" xfId="0" applyNumberFormat="1" applyFont="1" applyBorder="1"/>
    <xf numFmtId="3" fontId="0" fillId="0" borderId="109" xfId="0" applyNumberFormat="1" applyFont="1" applyBorder="1"/>
    <xf numFmtId="3" fontId="0" fillId="0" borderId="148" xfId="0" applyNumberFormat="1" applyFont="1" applyBorder="1"/>
    <xf numFmtId="3" fontId="0" fillId="0" borderId="149" xfId="0" applyNumberFormat="1" applyFont="1" applyBorder="1"/>
    <xf numFmtId="3" fontId="0" fillId="0" borderId="150" xfId="0" applyNumberFormat="1" applyFont="1" applyBorder="1"/>
    <xf numFmtId="0" fontId="16" fillId="0" borderId="15" xfId="0" applyFont="1" applyBorder="1" applyAlignment="1">
      <alignment horizontal="center"/>
    </xf>
    <xf numFmtId="0" fontId="16" fillId="0" borderId="134" xfId="0" applyFont="1" applyBorder="1"/>
    <xf numFmtId="0" fontId="0" fillId="0" borderId="152" xfId="0" applyFont="1" applyFill="1" applyBorder="1" applyAlignment="1">
      <alignment wrapText="1"/>
    </xf>
    <xf numFmtId="0" fontId="0" fillId="0" borderId="153" xfId="0" applyFont="1" applyFill="1" applyBorder="1" applyAlignment="1"/>
    <xf numFmtId="0" fontId="16" fillId="0" borderId="133" xfId="0" applyFont="1" applyBorder="1" applyAlignment="1">
      <alignment horizontal="center" wrapText="1"/>
    </xf>
    <xf numFmtId="0" fontId="16" fillId="0" borderId="134" xfId="0" applyFont="1" applyBorder="1" applyAlignment="1">
      <alignment horizontal="center" wrapText="1"/>
    </xf>
    <xf numFmtId="0" fontId="0" fillId="0" borderId="156" xfId="0" applyFont="1" applyBorder="1" applyAlignment="1">
      <alignment horizontal="center"/>
    </xf>
    <xf numFmtId="0" fontId="0" fillId="0" borderId="157" xfId="0" applyFont="1" applyBorder="1" applyAlignment="1">
      <alignment horizontal="center"/>
    </xf>
    <xf numFmtId="0" fontId="16" fillId="0" borderId="167" xfId="0" applyFont="1" applyBorder="1" applyAlignment="1">
      <alignment horizontal="center" wrapText="1"/>
    </xf>
    <xf numFmtId="0" fontId="0" fillId="0" borderId="17" xfId="0" applyFont="1" applyFill="1" applyBorder="1" applyAlignment="1">
      <alignment wrapText="1"/>
    </xf>
    <xf numFmtId="0" fontId="0" fillId="0" borderId="11" xfId="0" applyFont="1" applyFill="1" applyBorder="1" applyAlignment="1">
      <alignment wrapText="1"/>
    </xf>
    <xf numFmtId="172" fontId="16" fillId="0" borderId="42" xfId="0" applyNumberFormat="1" applyFont="1" applyBorder="1" applyAlignment="1">
      <alignment horizontal="center" wrapText="1"/>
    </xf>
    <xf numFmtId="0" fontId="16" fillId="0" borderId="165" xfId="0" applyFont="1" applyBorder="1" applyAlignment="1">
      <alignment horizontal="center" wrapText="1"/>
    </xf>
    <xf numFmtId="0" fontId="16" fillId="2" borderId="0" xfId="0" applyFont="1" applyFill="1" applyAlignment="1">
      <alignment horizontal="left" vertical="center"/>
    </xf>
    <xf numFmtId="0" fontId="16" fillId="2" borderId="0" xfId="0" applyFont="1" applyFill="1" applyAlignment="1">
      <alignment horizontal="center" wrapText="1"/>
    </xf>
    <xf numFmtId="0" fontId="0" fillId="2" borderId="21" xfId="0" applyFill="1" applyBorder="1" applyAlignment="1">
      <alignment horizontal="center"/>
    </xf>
    <xf numFmtId="0" fontId="0" fillId="2" borderId="11" xfId="0" applyFill="1" applyBorder="1" applyAlignment="1">
      <alignment wrapText="1"/>
    </xf>
    <xf numFmtId="0" fontId="0" fillId="2" borderId="15" xfId="0" applyFill="1" applyBorder="1" applyAlignment="1">
      <alignment horizontal="center"/>
    </xf>
    <xf numFmtId="0" fontId="0" fillId="2" borderId="16" xfId="0" applyFill="1" applyBorder="1" applyAlignment="1">
      <alignment wrapText="1"/>
    </xf>
    <xf numFmtId="0" fontId="0" fillId="2" borderId="0" xfId="0" applyFill="1" applyAlignment="1">
      <alignment horizontal="left"/>
    </xf>
    <xf numFmtId="0" fontId="0" fillId="0" borderId="28" xfId="0" applyFont="1" applyFill="1" applyBorder="1" applyAlignment="1">
      <alignment wrapText="1"/>
    </xf>
    <xf numFmtId="172" fontId="16" fillId="0" borderId="167" xfId="0" applyNumberFormat="1" applyFont="1" applyBorder="1" applyAlignment="1">
      <alignment horizontal="center" wrapText="1"/>
    </xf>
    <xf numFmtId="169" fontId="0" fillId="0" borderId="15" xfId="0" applyNumberFormat="1" applyFont="1" applyBorder="1" applyAlignment="1"/>
    <xf numFmtId="169" fontId="0" fillId="0" borderId="19" xfId="0" applyNumberFormat="1" applyFont="1" applyBorder="1" applyAlignment="1"/>
    <xf numFmtId="169" fontId="0" fillId="0" borderId="17" xfId="0" applyNumberFormat="1" applyFont="1" applyBorder="1" applyAlignment="1"/>
    <xf numFmtId="169" fontId="0" fillId="0" borderId="36" xfId="0" applyNumberFormat="1" applyFont="1" applyBorder="1" applyAlignment="1"/>
    <xf numFmtId="169" fontId="0" fillId="0" borderId="38" xfId="0" applyNumberFormat="1" applyFont="1" applyBorder="1" applyAlignment="1"/>
    <xf numFmtId="169" fontId="0" fillId="0" borderId="40" xfId="0" applyNumberFormat="1" applyFont="1" applyBorder="1" applyAlignment="1"/>
    <xf numFmtId="169" fontId="0" fillId="0" borderId="26" xfId="0" applyNumberFormat="1" applyFont="1" applyBorder="1" applyAlignment="1"/>
    <xf numFmtId="169" fontId="0" fillId="0" borderId="27" xfId="0" applyNumberFormat="1" applyFont="1" applyBorder="1" applyAlignment="1"/>
    <xf numFmtId="169" fontId="0" fillId="0" borderId="28" xfId="0" applyNumberFormat="1" applyFont="1" applyBorder="1" applyAlignment="1"/>
    <xf numFmtId="0" fontId="16" fillId="0" borderId="61" xfId="0" applyFont="1" applyFill="1" applyBorder="1" applyAlignment="1">
      <alignment horizontal="center" wrapText="1"/>
    </xf>
    <xf numFmtId="0" fontId="16" fillId="0" borderId="0" xfId="0" applyFont="1" applyAlignment="1"/>
    <xf numFmtId="0" fontId="24" fillId="0" borderId="0" xfId="0" applyFont="1" applyFill="1"/>
    <xf numFmtId="0" fontId="16" fillId="0" borderId="0" xfId="0" applyFont="1" applyFill="1" applyAlignment="1">
      <alignment horizontal="left" vertical="center"/>
    </xf>
    <xf numFmtId="0" fontId="16" fillId="0" borderId="21" xfId="0" applyFont="1" applyFill="1" applyBorder="1" applyAlignment="1">
      <alignment horizontal="center"/>
    </xf>
    <xf numFmtId="0" fontId="0" fillId="0" borderId="15" xfId="0" applyFont="1" applyFill="1" applyBorder="1"/>
    <xf numFmtId="0" fontId="0" fillId="0" borderId="17" xfId="0" applyFont="1" applyFill="1" applyBorder="1"/>
    <xf numFmtId="0" fontId="0" fillId="0" borderId="16" xfId="0" applyFont="1" applyFill="1" applyBorder="1"/>
    <xf numFmtId="0" fontId="0" fillId="0" borderId="45" xfId="0" applyFont="1" applyFill="1" applyBorder="1"/>
    <xf numFmtId="0" fontId="0" fillId="0" borderId="36" xfId="0" applyFont="1" applyFill="1" applyBorder="1"/>
    <xf numFmtId="0" fontId="0" fillId="0" borderId="40" xfId="0" applyFont="1" applyFill="1" applyBorder="1"/>
    <xf numFmtId="0" fontId="0" fillId="0" borderId="39" xfId="0" applyFont="1" applyFill="1" applyBorder="1"/>
    <xf numFmtId="0" fontId="0" fillId="0" borderId="46" xfId="0" applyFont="1" applyFill="1" applyBorder="1"/>
    <xf numFmtId="0" fontId="16" fillId="0" borderId="15" xfId="0" applyFont="1" applyFill="1" applyBorder="1" applyAlignment="1">
      <alignment horizontal="center"/>
    </xf>
    <xf numFmtId="0" fontId="16" fillId="0" borderId="36" xfId="0" applyFont="1" applyFill="1" applyBorder="1" applyAlignment="1">
      <alignment horizontal="center"/>
    </xf>
    <xf numFmtId="0" fontId="16" fillId="0" borderId="26" xfId="0" applyFont="1" applyFill="1" applyBorder="1" applyAlignment="1">
      <alignment horizontal="center"/>
    </xf>
    <xf numFmtId="0" fontId="0" fillId="0" borderId="26" xfId="0" applyFont="1" applyFill="1" applyBorder="1"/>
    <xf numFmtId="0" fontId="0" fillId="0" borderId="30" xfId="0" applyFont="1" applyFill="1" applyBorder="1"/>
    <xf numFmtId="0" fontId="16" fillId="0" borderId="42" xfId="0" applyFont="1" applyFill="1" applyBorder="1" applyAlignment="1">
      <alignment horizontal="center" wrapText="1"/>
    </xf>
    <xf numFmtId="0" fontId="0" fillId="0" borderId="19" xfId="0" applyFont="1" applyFill="1" applyBorder="1"/>
    <xf numFmtId="0" fontId="16" fillId="0" borderId="22" xfId="0" applyFont="1" applyFill="1" applyBorder="1" applyAlignment="1">
      <alignment horizontal="center" wrapText="1"/>
    </xf>
    <xf numFmtId="0" fontId="16" fillId="0" borderId="25" xfId="0" applyFont="1" applyFill="1" applyBorder="1" applyAlignment="1">
      <alignment horizontal="center" wrapText="1"/>
    </xf>
    <xf numFmtId="0" fontId="16" fillId="0" borderId="24" xfId="0" applyFont="1" applyFill="1" applyBorder="1" applyAlignment="1">
      <alignment horizontal="center" wrapText="1"/>
    </xf>
    <xf numFmtId="0" fontId="0" fillId="0" borderId="96" xfId="0" applyFont="1" applyFill="1" applyBorder="1" applyAlignment="1">
      <alignment wrapText="1"/>
    </xf>
    <xf numFmtId="3" fontId="0" fillId="0" borderId="21" xfId="0" applyNumberFormat="1" applyFont="1" applyBorder="1"/>
    <xf numFmtId="3" fontId="0" fillId="0" borderId="10" xfId="0" applyNumberFormat="1" applyFont="1" applyBorder="1"/>
    <xf numFmtId="0" fontId="0" fillId="0" borderId="0" xfId="0" applyFont="1" applyAlignment="1">
      <alignment horizontal="left" vertical="center"/>
    </xf>
    <xf numFmtId="0" fontId="0" fillId="0" borderId="13" xfId="0" applyFont="1" applyBorder="1"/>
    <xf numFmtId="0" fontId="0" fillId="0" borderId="21" xfId="0" applyFont="1" applyFill="1" applyBorder="1"/>
    <xf numFmtId="0" fontId="0" fillId="0" borderId="11" xfId="0" applyFont="1" applyFill="1" applyBorder="1"/>
    <xf numFmtId="0" fontId="0" fillId="0" borderId="8" xfId="0" applyFont="1" applyFill="1" applyBorder="1"/>
    <xf numFmtId="0" fontId="0" fillId="0" borderId="55" xfId="0" applyFont="1" applyFill="1" applyBorder="1"/>
    <xf numFmtId="0" fontId="16" fillId="0" borderId="21" xfId="0" applyFont="1" applyBorder="1" applyAlignment="1">
      <alignment horizontal="center"/>
    </xf>
    <xf numFmtId="3" fontId="0" fillId="0" borderId="11" xfId="0" applyNumberFormat="1" applyFont="1" applyBorder="1"/>
    <xf numFmtId="0" fontId="22" fillId="0" borderId="11" xfId="3" applyFont="1" applyFill="1" applyBorder="1" applyAlignment="1" applyProtection="1">
      <alignment vertical="center"/>
    </xf>
    <xf numFmtId="0" fontId="16" fillId="0" borderId="103" xfId="0" applyFont="1" applyBorder="1" applyAlignment="1">
      <alignment horizontal="center"/>
    </xf>
    <xf numFmtId="0" fontId="16" fillId="0" borderId="104" xfId="0" applyFont="1" applyBorder="1" applyAlignment="1">
      <alignment horizontal="center"/>
    </xf>
    <xf numFmtId="0" fontId="22" fillId="0" borderId="100" xfId="3" applyFont="1" applyFill="1" applyBorder="1" applyAlignment="1" applyProtection="1">
      <alignment vertical="center"/>
    </xf>
    <xf numFmtId="169" fontId="0" fillId="0" borderId="21" xfId="0" applyNumberFormat="1" applyFont="1" applyBorder="1" applyAlignment="1"/>
    <xf numFmtId="169" fontId="0" fillId="0" borderId="10" xfId="0" applyNumberFormat="1" applyFont="1" applyBorder="1" applyAlignment="1"/>
    <xf numFmtId="169" fontId="0" fillId="0" borderId="8" xfId="0" applyNumberFormat="1" applyFont="1" applyBorder="1" applyAlignment="1"/>
    <xf numFmtId="0" fontId="0" fillId="0" borderId="8" xfId="0" applyFont="1" applyFill="1" applyBorder="1" applyAlignment="1">
      <alignment wrapText="1"/>
    </xf>
    <xf numFmtId="169" fontId="0" fillId="0" borderId="74" xfId="0" applyNumberFormat="1" applyFont="1" applyBorder="1" applyAlignment="1"/>
    <xf numFmtId="0" fontId="0" fillId="0" borderId="100" xfId="0" applyFont="1" applyFill="1" applyBorder="1" applyAlignment="1">
      <alignment wrapText="1"/>
    </xf>
    <xf numFmtId="169" fontId="0" fillId="0" borderId="173" xfId="0" applyNumberFormat="1" applyFont="1" applyBorder="1" applyAlignment="1"/>
    <xf numFmtId="169" fontId="0" fillId="0" borderId="105" xfId="0" applyNumberFormat="1" applyFont="1" applyBorder="1" applyAlignment="1"/>
    <xf numFmtId="169" fontId="0" fillId="0" borderId="180" xfId="0" applyNumberFormat="1" applyFont="1" applyBorder="1" applyAlignment="1"/>
    <xf numFmtId="169" fontId="0" fillId="0" borderId="72" xfId="0" applyNumberFormat="1" applyFont="1" applyBorder="1" applyAlignment="1"/>
    <xf numFmtId="0" fontId="0" fillId="0" borderId="65" xfId="0" applyFont="1" applyBorder="1" applyAlignment="1">
      <alignment horizontal="center"/>
    </xf>
    <xf numFmtId="0" fontId="0" fillId="0" borderId="0" xfId="0"/>
    <xf numFmtId="1" fontId="22" fillId="0" borderId="0" xfId="3" applyNumberFormat="1" applyFont="1" applyFill="1" applyBorder="1" applyAlignment="1" applyProtection="1">
      <alignment vertical="center"/>
    </xf>
    <xf numFmtId="0" fontId="16" fillId="0" borderId="142" xfId="0" applyFont="1" applyBorder="1" applyAlignment="1">
      <alignment horizontal="center" wrapText="1"/>
    </xf>
    <xf numFmtId="0" fontId="16" fillId="0" borderId="171" xfId="0" applyFont="1" applyBorder="1" applyAlignment="1">
      <alignment horizontal="center" wrapText="1"/>
    </xf>
    <xf numFmtId="0" fontId="16" fillId="0" borderId="122" xfId="0" applyFont="1" applyBorder="1" applyAlignment="1">
      <alignment horizontal="center" wrapText="1"/>
    </xf>
    <xf numFmtId="0" fontId="16" fillId="0" borderId="132" xfId="3" applyFont="1" applyFill="1" applyBorder="1" applyAlignment="1" applyProtection="1">
      <alignment horizontal="center" wrapText="1"/>
    </xf>
    <xf numFmtId="0" fontId="16" fillId="0" borderId="143" xfId="3" applyFont="1" applyFill="1" applyBorder="1" applyAlignment="1" applyProtection="1">
      <alignment horizontal="center" wrapText="1"/>
    </xf>
    <xf numFmtId="0" fontId="0" fillId="0" borderId="95" xfId="3" applyFont="1" applyFill="1" applyBorder="1" applyAlignment="1" applyProtection="1">
      <alignment horizontal="center"/>
    </xf>
    <xf numFmtId="0" fontId="0" fillId="0" borderId="103" xfId="3" applyFont="1" applyFill="1" applyBorder="1" applyAlignment="1" applyProtection="1">
      <alignment horizontal="center"/>
    </xf>
    <xf numFmtId="0" fontId="0" fillId="0" borderId="185" xfId="3" applyFont="1" applyFill="1" applyBorder="1" applyAlignment="1" applyProtection="1">
      <alignment horizontal="center"/>
    </xf>
    <xf numFmtId="0" fontId="16" fillId="0" borderId="142" xfId="0" applyFont="1" applyFill="1" applyBorder="1" applyAlignment="1">
      <alignment horizontal="left" vertical="center"/>
    </xf>
    <xf numFmtId="0" fontId="16" fillId="0" borderId="172" xfId="0" applyFont="1" applyFill="1" applyBorder="1" applyAlignment="1">
      <alignment horizontal="center" wrapText="1"/>
    </xf>
    <xf numFmtId="0" fontId="16" fillId="0" borderId="194" xfId="0" applyFont="1" applyFill="1" applyBorder="1" applyAlignment="1">
      <alignment horizontal="center" wrapText="1"/>
    </xf>
    <xf numFmtId="0" fontId="16" fillId="0" borderId="195" xfId="0" applyFont="1" applyFill="1" applyBorder="1" applyAlignment="1">
      <alignment horizontal="center" wrapText="1"/>
    </xf>
    <xf numFmtId="3" fontId="0" fillId="0" borderId="206" xfId="0" applyNumberFormat="1" applyFont="1" applyBorder="1"/>
    <xf numFmtId="3" fontId="0" fillId="0" borderId="207" xfId="0" applyNumberFormat="1" applyFont="1" applyBorder="1"/>
    <xf numFmtId="3" fontId="0" fillId="0" borderId="208" xfId="0" applyNumberFormat="1" applyFont="1" applyBorder="1"/>
    <xf numFmtId="0" fontId="0" fillId="0" borderId="62" xfId="0" applyFont="1" applyBorder="1"/>
    <xf numFmtId="0" fontId="0" fillId="0" borderId="71" xfId="0" applyFont="1" applyBorder="1"/>
    <xf numFmtId="0" fontId="0" fillId="0" borderId="182" xfId="0" applyFont="1" applyBorder="1" applyAlignment="1">
      <alignment horizontal="center"/>
    </xf>
    <xf numFmtId="0" fontId="0" fillId="0" borderId="137" xfId="0" applyFont="1" applyBorder="1"/>
    <xf numFmtId="0" fontId="0" fillId="0" borderId="67" xfId="0" applyFont="1" applyBorder="1"/>
    <xf numFmtId="0" fontId="16" fillId="0" borderId="68" xfId="0" applyFont="1" applyBorder="1" applyAlignment="1">
      <alignment horizontal="center"/>
    </xf>
    <xf numFmtId="0" fontId="16" fillId="0" borderId="70" xfId="0" applyFont="1" applyBorder="1" applyAlignment="1">
      <alignment horizontal="center"/>
    </xf>
    <xf numFmtId="0" fontId="0" fillId="0" borderId="65" xfId="0" applyFont="1" applyBorder="1"/>
    <xf numFmtId="0" fontId="0" fillId="0" borderId="68" xfId="0" applyFont="1" applyBorder="1"/>
    <xf numFmtId="0" fontId="0" fillId="0" borderId="70" xfId="0" applyFont="1" applyBorder="1"/>
    <xf numFmtId="0" fontId="0" fillId="0" borderId="28" xfId="0" applyFont="1" applyFill="1" applyBorder="1"/>
    <xf numFmtId="0" fontId="0" fillId="0" borderId="1" xfId="0" applyFont="1" applyFill="1" applyBorder="1"/>
    <xf numFmtId="0" fontId="16" fillId="0" borderId="103" xfId="0" applyFont="1" applyFill="1" applyBorder="1" applyAlignment="1">
      <alignment horizontal="center"/>
    </xf>
    <xf numFmtId="0" fontId="0" fillId="0" borderId="197" xfId="0" applyFont="1" applyFill="1" applyBorder="1"/>
    <xf numFmtId="0" fontId="16" fillId="0" borderId="97" xfId="0" applyFont="1" applyFill="1" applyBorder="1" applyAlignment="1">
      <alignment horizontal="center"/>
    </xf>
    <xf numFmtId="0" fontId="0" fillId="0" borderId="173" xfId="0" applyFont="1" applyFill="1" applyBorder="1"/>
    <xf numFmtId="0" fontId="0" fillId="0" borderId="100" xfId="0" applyFont="1" applyFill="1" applyBorder="1"/>
    <xf numFmtId="0" fontId="0" fillId="0" borderId="216" xfId="0" applyFont="1" applyFill="1" applyBorder="1"/>
    <xf numFmtId="0" fontId="0" fillId="0" borderId="217" xfId="0" applyFont="1" applyFill="1" applyBorder="1"/>
    <xf numFmtId="0" fontId="0" fillId="0" borderId="95" xfId="0" applyFont="1" applyBorder="1" applyAlignment="1">
      <alignment horizontal="center"/>
    </xf>
    <xf numFmtId="0" fontId="0" fillId="0" borderId="11" xfId="0" applyFont="1" applyFill="1" applyBorder="1" applyAlignment="1"/>
    <xf numFmtId="169" fontId="0" fillId="0" borderId="96" xfId="0" applyNumberFormat="1" applyFont="1" applyBorder="1" applyAlignment="1"/>
    <xf numFmtId="0" fontId="0" fillId="0" borderId="222" xfId="0" applyFont="1" applyBorder="1" applyAlignment="1">
      <alignment horizontal="center"/>
    </xf>
    <xf numFmtId="0" fontId="0" fillId="0" borderId="176" xfId="0" applyFont="1" applyBorder="1" applyAlignment="1">
      <alignment horizontal="center"/>
    </xf>
    <xf numFmtId="0" fontId="0" fillId="0" borderId="223" xfId="0" applyFont="1" applyFill="1" applyBorder="1" applyAlignment="1">
      <alignment wrapText="1"/>
    </xf>
    <xf numFmtId="3" fontId="0" fillId="0" borderId="140" xfId="0" applyNumberFormat="1" applyFont="1" applyBorder="1"/>
    <xf numFmtId="3" fontId="0" fillId="0" borderId="224" xfId="0" applyNumberFormat="1" applyFont="1" applyBorder="1"/>
    <xf numFmtId="3" fontId="0" fillId="0" borderId="225" xfId="0" applyNumberFormat="1" applyFont="1" applyBorder="1"/>
    <xf numFmtId="3" fontId="0" fillId="0" borderId="226" xfId="0" applyNumberFormat="1" applyFont="1" applyBorder="1"/>
    <xf numFmtId="3" fontId="0" fillId="0" borderId="118" xfId="0" applyNumberFormat="1" applyFont="1" applyBorder="1"/>
    <xf numFmtId="0" fontId="0" fillId="0" borderId="108" xfId="0" applyFont="1" applyFill="1" applyBorder="1" applyAlignment="1">
      <alignment wrapText="1"/>
    </xf>
    <xf numFmtId="0" fontId="0" fillId="0" borderId="106" xfId="0" applyFont="1" applyFill="1" applyBorder="1" applyAlignment="1">
      <alignment wrapText="1"/>
    </xf>
    <xf numFmtId="0" fontId="22" fillId="0" borderId="107" xfId="3" applyFont="1" applyFill="1" applyBorder="1" applyAlignment="1" applyProtection="1">
      <alignment vertical="center" wrapText="1"/>
    </xf>
    <xf numFmtId="0" fontId="22" fillId="0" borderId="120" xfId="3" applyFont="1" applyFill="1" applyBorder="1" applyAlignment="1" applyProtection="1">
      <alignment vertical="center"/>
    </xf>
    <xf numFmtId="0" fontId="0" fillId="0" borderId="182" xfId="0" applyFont="1" applyBorder="1"/>
    <xf numFmtId="0" fontId="16" fillId="0" borderId="60" xfId="0" applyFont="1" applyBorder="1" applyAlignment="1">
      <alignment horizontal="center" wrapText="1"/>
    </xf>
    <xf numFmtId="0" fontId="0" fillId="0" borderId="120" xfId="0" applyFont="1" applyFill="1" applyBorder="1" applyAlignment="1">
      <alignment wrapText="1"/>
    </xf>
    <xf numFmtId="3" fontId="0" fillId="0" borderId="70" xfId="0" applyNumberFormat="1" applyFont="1" applyBorder="1"/>
    <xf numFmtId="3" fontId="0" fillId="0" borderId="72" xfId="0" applyNumberFormat="1" applyFont="1" applyBorder="1"/>
    <xf numFmtId="3" fontId="0" fillId="0" borderId="138" xfId="0" applyNumberFormat="1" applyFont="1" applyBorder="1"/>
    <xf numFmtId="1" fontId="0" fillId="0" borderId="120" xfId="0" applyNumberFormat="1" applyFont="1" applyBorder="1"/>
    <xf numFmtId="1" fontId="0" fillId="0" borderId="70" xfId="0" applyNumberFormat="1" applyFont="1" applyBorder="1"/>
    <xf numFmtId="0" fontId="16" fillId="0" borderId="70" xfId="3" applyFont="1" applyFill="1" applyBorder="1" applyAlignment="1" applyProtection="1">
      <alignment horizontal="center"/>
    </xf>
    <xf numFmtId="0" fontId="16" fillId="0" borderId="134" xfId="0" applyFont="1" applyBorder="1" applyAlignment="1">
      <alignment horizontal="center"/>
    </xf>
    <xf numFmtId="0" fontId="0" fillId="0" borderId="91" xfId="0" applyFont="1" applyBorder="1" applyAlignment="1">
      <alignment horizontal="center"/>
    </xf>
    <xf numFmtId="0" fontId="0" fillId="0" borderId="88" xfId="0" applyFont="1" applyFill="1" applyBorder="1" applyAlignment="1">
      <alignment wrapText="1"/>
    </xf>
    <xf numFmtId="0" fontId="0" fillId="0" borderId="91" xfId="0" applyFont="1" applyBorder="1"/>
    <xf numFmtId="0" fontId="0" fillId="0" borderId="92" xfId="0" applyFont="1" applyBorder="1"/>
    <xf numFmtId="0" fontId="0" fillId="0" borderId="95" xfId="0" applyFont="1" applyFill="1" applyBorder="1" applyAlignment="1">
      <alignment horizontal="center"/>
    </xf>
    <xf numFmtId="0" fontId="0" fillId="0" borderId="196" xfId="0" applyFont="1" applyFill="1" applyBorder="1"/>
    <xf numFmtId="0" fontId="0" fillId="0" borderId="62" xfId="0" applyFont="1" applyFill="1" applyBorder="1" applyAlignment="1">
      <alignment wrapText="1"/>
    </xf>
    <xf numFmtId="0" fontId="0" fillId="0" borderId="68" xfId="0" applyFont="1" applyFill="1" applyBorder="1" applyAlignment="1">
      <alignment horizontal="center"/>
    </xf>
    <xf numFmtId="0" fontId="0" fillId="0" borderId="70" xfId="0" applyFont="1" applyFill="1" applyBorder="1" applyAlignment="1">
      <alignment horizontal="center"/>
    </xf>
    <xf numFmtId="0" fontId="0" fillId="0" borderId="71" xfId="0" applyFont="1" applyFill="1" applyBorder="1" applyAlignment="1">
      <alignment wrapText="1"/>
    </xf>
    <xf numFmtId="0" fontId="0" fillId="0" borderId="72" xfId="0" applyFont="1" applyFill="1" applyBorder="1"/>
    <xf numFmtId="1" fontId="0" fillId="0" borderId="62" xfId="0" applyNumberFormat="1" applyFont="1" applyFill="1" applyBorder="1"/>
    <xf numFmtId="1" fontId="0" fillId="0" borderId="69" xfId="0" applyNumberFormat="1" applyFont="1" applyFill="1" applyBorder="1"/>
    <xf numFmtId="1" fontId="0" fillId="0" borderId="71" xfId="0" applyNumberFormat="1" applyFont="1" applyFill="1" applyBorder="1"/>
    <xf numFmtId="1" fontId="0" fillId="0" borderId="72" xfId="0" applyNumberFormat="1" applyFont="1" applyFill="1" applyBorder="1"/>
    <xf numFmtId="0" fontId="0" fillId="0" borderId="0" xfId="0" applyFont="1" applyAlignment="1"/>
    <xf numFmtId="0" fontId="16" fillId="9" borderId="0" xfId="0" applyFont="1" applyFill="1" applyAlignment="1"/>
    <xf numFmtId="0" fontId="0" fillId="9" borderId="0" xfId="0" applyFill="1"/>
    <xf numFmtId="3" fontId="0" fillId="0" borderId="66" xfId="0" applyNumberFormat="1" applyFont="1" applyBorder="1"/>
    <xf numFmtId="3" fontId="0" fillId="0" borderId="67" xfId="0" applyNumberFormat="1" applyFont="1" applyBorder="1"/>
    <xf numFmtId="3" fontId="0" fillId="0" borderId="62" xfId="0" applyNumberFormat="1" applyFont="1" applyBorder="1"/>
    <xf numFmtId="3" fontId="0" fillId="0" borderId="69" xfId="0" applyNumberFormat="1" applyFont="1" applyBorder="1"/>
    <xf numFmtId="0" fontId="16" fillId="2" borderId="0" xfId="0" applyFont="1" applyFill="1" applyAlignment="1">
      <alignment horizontal="left" wrapText="1"/>
    </xf>
    <xf numFmtId="0" fontId="16" fillId="2" borderId="31" xfId="0" applyFont="1" applyFill="1" applyBorder="1" applyAlignment="1">
      <alignment horizontal="left" vertical="center"/>
    </xf>
    <xf numFmtId="0" fontId="16" fillId="2" borderId="59" xfId="0" applyFont="1" applyFill="1" applyBorder="1" applyAlignment="1">
      <alignment horizontal="center" wrapText="1"/>
    </xf>
    <xf numFmtId="0" fontId="16" fillId="2" borderId="47" xfId="0" applyFont="1" applyFill="1" applyBorder="1" applyAlignment="1">
      <alignment horizontal="center" wrapText="1"/>
    </xf>
    <xf numFmtId="0" fontId="16" fillId="2" borderId="29" xfId="0" applyFont="1" applyFill="1" applyBorder="1" applyAlignment="1">
      <alignment horizontal="center" wrapText="1"/>
    </xf>
    <xf numFmtId="0" fontId="16" fillId="2" borderId="173" xfId="0" applyFont="1" applyFill="1" applyBorder="1" applyAlignment="1">
      <alignment horizontal="center" wrapText="1"/>
    </xf>
    <xf numFmtId="0" fontId="16" fillId="2" borderId="105" xfId="0" applyFont="1" applyFill="1" applyBorder="1" applyAlignment="1">
      <alignment horizontal="center" wrapText="1"/>
    </xf>
    <xf numFmtId="0" fontId="16" fillId="2" borderId="100" xfId="0" applyFont="1" applyFill="1" applyBorder="1" applyAlignment="1">
      <alignment horizontal="center" wrapText="1"/>
    </xf>
    <xf numFmtId="0" fontId="16" fillId="2" borderId="216" xfId="0" applyFont="1" applyFill="1" applyBorder="1" applyAlignment="1">
      <alignment horizontal="center" wrapText="1"/>
    </xf>
    <xf numFmtId="0" fontId="30" fillId="0" borderId="0" xfId="0" applyFont="1" applyAlignment="1">
      <alignment horizontal="left"/>
    </xf>
    <xf numFmtId="177" fontId="14" fillId="0" borderId="0" xfId="2" applyNumberFormat="1" applyAlignment="1">
      <alignment horizontal="center"/>
    </xf>
    <xf numFmtId="0" fontId="0" fillId="2" borderId="22" xfId="0" applyFill="1" applyBorder="1" applyAlignment="1">
      <alignment horizontal="center"/>
    </xf>
    <xf numFmtId="0" fontId="0" fillId="2" borderId="23" xfId="0" applyFill="1" applyBorder="1" applyAlignment="1">
      <alignment wrapText="1"/>
    </xf>
    <xf numFmtId="0" fontId="16" fillId="2" borderId="6" xfId="0" applyFont="1" applyFill="1" applyBorder="1" applyAlignment="1">
      <alignment horizontal="center"/>
    </xf>
    <xf numFmtId="0" fontId="16" fillId="2" borderId="15" xfId="0" applyFont="1" applyFill="1" applyBorder="1" applyAlignment="1">
      <alignment horizontal="center"/>
    </xf>
    <xf numFmtId="0" fontId="0" fillId="2" borderId="16" xfId="0" applyFont="1" applyFill="1" applyBorder="1" applyAlignment="1">
      <alignment wrapText="1"/>
    </xf>
    <xf numFmtId="1" fontId="0" fillId="2" borderId="15" xfId="0" applyNumberFormat="1" applyFont="1" applyFill="1" applyBorder="1"/>
    <xf numFmtId="1" fontId="0" fillId="2" borderId="19" xfId="0" applyNumberFormat="1" applyFont="1" applyFill="1" applyBorder="1"/>
    <xf numFmtId="1" fontId="0" fillId="2" borderId="16" xfId="0" applyNumberFormat="1" applyFont="1" applyFill="1" applyBorder="1"/>
    <xf numFmtId="1" fontId="0" fillId="2" borderId="17" xfId="0" applyNumberFormat="1" applyFont="1" applyFill="1" applyBorder="1"/>
    <xf numFmtId="0" fontId="16" fillId="2" borderId="36" xfId="0" applyFont="1" applyFill="1" applyBorder="1" applyAlignment="1">
      <alignment horizontal="center"/>
    </xf>
    <xf numFmtId="0" fontId="0" fillId="2" borderId="39" xfId="0" applyFont="1" applyFill="1" applyBorder="1" applyAlignment="1">
      <alignment wrapText="1"/>
    </xf>
    <xf numFmtId="1" fontId="0" fillId="2" borderId="36" xfId="0" applyNumberFormat="1" applyFont="1" applyFill="1" applyBorder="1"/>
    <xf numFmtId="1" fontId="0" fillId="2" borderId="38" xfId="0" applyNumberFormat="1" applyFont="1" applyFill="1" applyBorder="1"/>
    <xf numFmtId="1" fontId="0" fillId="2" borderId="39" xfId="0" applyNumberFormat="1" applyFont="1" applyFill="1" applyBorder="1"/>
    <xf numFmtId="1" fontId="0" fillId="2" borderId="40" xfId="0" applyNumberFormat="1" applyFont="1" applyFill="1" applyBorder="1"/>
    <xf numFmtId="0" fontId="0" fillId="2" borderId="0" xfId="0" applyFill="1" applyAlignment="1">
      <alignment horizontal="center"/>
    </xf>
    <xf numFmtId="1" fontId="0" fillId="0" borderId="19" xfId="0" applyNumberFormat="1" applyFont="1" applyBorder="1"/>
    <xf numFmtId="1" fontId="0" fillId="0" borderId="16" xfId="0" applyNumberFormat="1" applyFont="1" applyBorder="1"/>
    <xf numFmtId="1" fontId="0" fillId="0" borderId="17" xfId="0" applyNumberFormat="1" applyFont="1" applyBorder="1"/>
    <xf numFmtId="177" fontId="16" fillId="0" borderId="0" xfId="0" applyNumberFormat="1" applyFont="1" applyAlignment="1">
      <alignment horizontal="center"/>
    </xf>
    <xf numFmtId="1" fontId="0" fillId="0" borderId="38" xfId="0" applyNumberFormat="1" applyFont="1" applyBorder="1"/>
    <xf numFmtId="1" fontId="0" fillId="0" borderId="39" xfId="0" applyNumberFormat="1" applyFont="1" applyBorder="1"/>
    <xf numFmtId="1" fontId="0" fillId="0" borderId="40" xfId="0" applyNumberFormat="1" applyFont="1" applyBorder="1" applyAlignment="1">
      <alignment horizontal="center"/>
    </xf>
    <xf numFmtId="0" fontId="16" fillId="2" borderId="7" xfId="0" applyFont="1" applyFill="1" applyBorder="1" applyAlignment="1">
      <alignment wrapText="1"/>
    </xf>
    <xf numFmtId="177" fontId="16" fillId="0" borderId="0" xfId="2" applyNumberFormat="1" applyFont="1" applyAlignment="1">
      <alignment horizontal="center"/>
    </xf>
    <xf numFmtId="170" fontId="16" fillId="0" borderId="0" xfId="2" applyNumberFormat="1" applyFont="1"/>
    <xf numFmtId="0" fontId="16" fillId="0" borderId="0" xfId="0" applyFont="1" applyFill="1" applyAlignment="1"/>
    <xf numFmtId="0" fontId="16" fillId="0" borderId="30" xfId="0" applyFont="1" applyFill="1" applyBorder="1" applyAlignment="1">
      <alignment horizontal="center" wrapText="1"/>
    </xf>
    <xf numFmtId="0" fontId="16" fillId="0" borderId="31" xfId="0" applyFont="1" applyFill="1" applyBorder="1" applyAlignment="1">
      <alignment horizontal="center" wrapText="1"/>
    </xf>
    <xf numFmtId="0" fontId="16" fillId="0" borderId="53" xfId="0" applyFont="1" applyFill="1" applyBorder="1" applyAlignment="1">
      <alignment horizontal="center" wrapText="1"/>
    </xf>
    <xf numFmtId="0" fontId="16" fillId="0" borderId="60" xfId="0" applyFont="1" applyFill="1" applyBorder="1" applyAlignment="1">
      <alignment horizontal="center" wrapText="1"/>
    </xf>
    <xf numFmtId="0" fontId="16" fillId="0" borderId="0" xfId="0" applyFont="1" applyFill="1" applyAlignment="1">
      <alignment horizontal="center"/>
    </xf>
    <xf numFmtId="0" fontId="0" fillId="0" borderId="69" xfId="0" applyFont="1" applyBorder="1"/>
    <xf numFmtId="0" fontId="16" fillId="0" borderId="24" xfId="0" applyFont="1" applyBorder="1" applyAlignment="1">
      <alignment horizontal="center" wrapText="1"/>
    </xf>
    <xf numFmtId="0" fontId="0" fillId="0" borderId="72" xfId="0" applyFont="1" applyBorder="1" applyAlignment="1"/>
    <xf numFmtId="0" fontId="34" fillId="0" borderId="0" xfId="0" applyFont="1" applyBorder="1" applyAlignment="1" applyProtection="1">
      <alignment horizontal="right"/>
    </xf>
    <xf numFmtId="1" fontId="16" fillId="2" borderId="21" xfId="0" applyNumberFormat="1" applyFont="1" applyFill="1" applyBorder="1"/>
    <xf numFmtId="1" fontId="16" fillId="2" borderId="10" xfId="0" applyNumberFormat="1" applyFont="1" applyFill="1" applyBorder="1"/>
    <xf numFmtId="1" fontId="16" fillId="2" borderId="11" xfId="0" applyNumberFormat="1" applyFont="1" applyFill="1" applyBorder="1"/>
    <xf numFmtId="1" fontId="16" fillId="2" borderId="8" xfId="0" applyNumberFormat="1" applyFont="1" applyFill="1" applyBorder="1"/>
    <xf numFmtId="1" fontId="0" fillId="2" borderId="93" xfId="0" applyNumberFormat="1" applyFont="1" applyFill="1" applyBorder="1"/>
    <xf numFmtId="1" fontId="0" fillId="2" borderId="94" xfId="0" applyNumberFormat="1" applyFont="1" applyFill="1" applyBorder="1"/>
    <xf numFmtId="1" fontId="0" fillId="2" borderId="73" xfId="0" applyNumberFormat="1" applyFont="1" applyFill="1" applyBorder="1"/>
    <xf numFmtId="1" fontId="0" fillId="2" borderId="103" xfId="0" applyNumberFormat="1" applyFont="1" applyFill="1" applyBorder="1"/>
    <xf numFmtId="1" fontId="0" fillId="2" borderId="74" xfId="0" applyNumberFormat="1" applyFont="1" applyFill="1" applyBorder="1"/>
    <xf numFmtId="1" fontId="0" fillId="2" borderId="104" xfId="0" applyNumberFormat="1" applyFont="1" applyFill="1" applyBorder="1"/>
    <xf numFmtId="1" fontId="0" fillId="2" borderId="105" xfId="0" applyNumberFormat="1" applyFont="1" applyFill="1" applyBorder="1"/>
    <xf numFmtId="1" fontId="0" fillId="2" borderId="180" xfId="0" applyNumberFormat="1" applyFont="1" applyFill="1" applyBorder="1"/>
    <xf numFmtId="1" fontId="0" fillId="0" borderId="65" xfId="0" applyNumberFormat="1" applyFont="1" applyFill="1" applyBorder="1"/>
    <xf numFmtId="1" fontId="0" fillId="0" borderId="67" xfId="0" applyNumberFormat="1" applyFont="1" applyFill="1" applyBorder="1"/>
    <xf numFmtId="1" fontId="0" fillId="0" borderId="68" xfId="0" applyNumberFormat="1" applyFont="1" applyFill="1" applyBorder="1"/>
    <xf numFmtId="1" fontId="0" fillId="0" borderId="70" xfId="0" applyNumberFormat="1" applyFont="1" applyFill="1" applyBorder="1"/>
    <xf numFmtId="1" fontId="0" fillId="0" borderId="66" xfId="0" applyNumberFormat="1" applyFont="1" applyFill="1" applyBorder="1"/>
    <xf numFmtId="0" fontId="0" fillId="0" borderId="255" xfId="0" applyFont="1" applyBorder="1" applyAlignment="1">
      <alignment horizontal="center"/>
    </xf>
    <xf numFmtId="3" fontId="0" fillId="0" borderId="218" xfId="0" applyNumberFormat="1" applyFont="1" applyBorder="1"/>
    <xf numFmtId="0" fontId="0" fillId="0" borderId="107" xfId="0" applyFont="1" applyFill="1" applyBorder="1" applyAlignment="1">
      <alignment wrapText="1"/>
    </xf>
    <xf numFmtId="1" fontId="0" fillId="0" borderId="126" xfId="0" applyNumberFormat="1" applyFont="1" applyFill="1" applyBorder="1"/>
    <xf numFmtId="170" fontId="14" fillId="2" borderId="0" xfId="2" applyNumberFormat="1" applyFill="1"/>
    <xf numFmtId="177" fontId="14" fillId="2" borderId="0" xfId="2" applyNumberFormat="1" applyFill="1" applyAlignment="1">
      <alignment horizontal="center"/>
    </xf>
    <xf numFmtId="0" fontId="0" fillId="2" borderId="0" xfId="0" applyFill="1"/>
    <xf numFmtId="0" fontId="16" fillId="2" borderId="0" xfId="0" applyFont="1" applyFill="1"/>
    <xf numFmtId="0" fontId="23" fillId="0" borderId="0" xfId="7" applyFont="1" applyAlignment="1">
      <alignment horizontal="left" vertical="center"/>
    </xf>
    <xf numFmtId="0" fontId="22" fillId="0" borderId="0" xfId="7" applyFont="1"/>
    <xf numFmtId="0" fontId="22" fillId="0" borderId="11" xfId="7" applyFont="1" applyFill="1" applyBorder="1" applyAlignment="1">
      <alignment wrapText="1"/>
    </xf>
    <xf numFmtId="0" fontId="22" fillId="0" borderId="16" xfId="7" applyFont="1" applyFill="1" applyBorder="1" applyAlignment="1">
      <alignment wrapText="1"/>
    </xf>
    <xf numFmtId="0" fontId="22" fillId="0" borderId="23" xfId="7" applyFont="1" applyFill="1" applyBorder="1" applyAlignment="1">
      <alignment wrapText="1"/>
    </xf>
    <xf numFmtId="0" fontId="23" fillId="0" borderId="189" xfId="7" applyFont="1" applyBorder="1" applyAlignment="1">
      <alignment horizontal="center" wrapText="1"/>
    </xf>
    <xf numFmtId="0" fontId="22" fillId="0" borderId="95" xfId="7" applyFont="1" applyFill="1" applyBorder="1" applyAlignment="1">
      <alignment horizontal="center"/>
    </xf>
    <xf numFmtId="0" fontId="22" fillId="0" borderId="103" xfId="7" applyFont="1" applyFill="1" applyBorder="1" applyAlignment="1">
      <alignment horizontal="center"/>
    </xf>
    <xf numFmtId="0" fontId="22" fillId="0" borderId="185" xfId="7" applyFont="1" applyFill="1" applyBorder="1" applyAlignment="1">
      <alignment horizontal="center"/>
    </xf>
    <xf numFmtId="0" fontId="22" fillId="0" borderId="16" xfId="3" applyFont="1" applyFill="1" applyBorder="1" applyAlignment="1" applyProtection="1">
      <alignment vertical="center"/>
    </xf>
    <xf numFmtId="0" fontId="23" fillId="0" borderId="0" xfId="3" applyFont="1" applyFill="1" applyAlignment="1" applyProtection="1">
      <alignment horizontal="left" vertical="center"/>
    </xf>
    <xf numFmtId="0" fontId="23" fillId="0" borderId="0" xfId="3" applyFont="1" applyFill="1" applyAlignment="1" applyProtection="1">
      <alignment horizontal="center" wrapText="1"/>
    </xf>
    <xf numFmtId="0" fontId="22" fillId="0" borderId="60" xfId="3" applyFont="1" applyFill="1" applyBorder="1" applyAlignment="1" applyProtection="1"/>
    <xf numFmtId="0" fontId="22" fillId="0" borderId="0" xfId="3" applyFont="1" applyFill="1" applyAlignment="1" applyProtection="1"/>
    <xf numFmtId="0" fontId="22" fillId="0" borderId="16" xfId="3" applyFont="1" applyFill="1" applyBorder="1" applyAlignment="1" applyProtection="1">
      <alignment vertical="center" wrapText="1"/>
    </xf>
    <xf numFmtId="0" fontId="22" fillId="0" borderId="15" xfId="3" applyFont="1" applyFill="1" applyBorder="1" applyAlignment="1" applyProtection="1">
      <alignment horizontal="center" vertical="center"/>
    </xf>
    <xf numFmtId="0" fontId="16" fillId="0" borderId="0" xfId="3" applyFont="1" applyFill="1" applyAlignment="1" applyProtection="1">
      <alignment horizontal="left" vertical="center"/>
    </xf>
    <xf numFmtId="0" fontId="16" fillId="0" borderId="0" xfId="3" applyFont="1" applyFill="1" applyAlignment="1" applyProtection="1">
      <alignment horizontal="center" wrapText="1"/>
    </xf>
    <xf numFmtId="0" fontId="33" fillId="0" borderId="7" xfId="3" applyFont="1" applyFill="1" applyBorder="1" applyAlignment="1" applyProtection="1">
      <alignment wrapText="1"/>
    </xf>
    <xf numFmtId="0" fontId="33" fillId="0" borderId="16" xfId="3" applyFont="1" applyFill="1" applyBorder="1" applyAlignment="1" applyProtection="1">
      <alignment wrapText="1"/>
    </xf>
    <xf numFmtId="0" fontId="33" fillId="0" borderId="23" xfId="3" applyFont="1" applyFill="1" applyBorder="1" applyAlignment="1" applyProtection="1">
      <alignment wrapText="1"/>
    </xf>
    <xf numFmtId="0" fontId="33" fillId="0" borderId="0" xfId="3" applyFont="1" applyFill="1" applyAlignment="1" applyProtection="1"/>
    <xf numFmtId="0" fontId="19" fillId="0" borderId="0" xfId="3" applyFont="1" applyFill="1" applyAlignment="1" applyProtection="1"/>
    <xf numFmtId="4" fontId="19" fillId="0" borderId="0" xfId="7" applyNumberFormat="1" applyFont="1"/>
    <xf numFmtId="0" fontId="19" fillId="0" borderId="0" xfId="7" applyFont="1" applyFill="1"/>
    <xf numFmtId="0" fontId="23" fillId="0" borderId="31" xfId="7" applyFont="1" applyFill="1" applyBorder="1" applyAlignment="1">
      <alignment horizontal="left" vertical="center"/>
    </xf>
    <xf numFmtId="0" fontId="23" fillId="0" borderId="54" xfId="7" applyFont="1" applyFill="1" applyBorder="1" applyAlignment="1">
      <alignment horizontal="center" wrapText="1"/>
    </xf>
    <xf numFmtId="0" fontId="27" fillId="0" borderId="0" xfId="3" applyFont="1" applyFill="1" applyAlignment="1" applyProtection="1"/>
    <xf numFmtId="0" fontId="23" fillId="0" borderId="47" xfId="7" applyFont="1" applyFill="1" applyBorder="1" applyAlignment="1">
      <alignment horizontal="center" wrapText="1"/>
    </xf>
    <xf numFmtId="0" fontId="23" fillId="0" borderId="48" xfId="7" applyFont="1" applyFill="1" applyBorder="1" applyAlignment="1">
      <alignment horizontal="center" wrapText="1"/>
    </xf>
    <xf numFmtId="0" fontId="23" fillId="0" borderId="2" xfId="7" applyFont="1" applyFill="1" applyBorder="1" applyAlignment="1">
      <alignment horizontal="center" wrapText="1"/>
    </xf>
    <xf numFmtId="0" fontId="23" fillId="0" borderId="32" xfId="7" applyFont="1" applyFill="1" applyBorder="1" applyAlignment="1">
      <alignment horizontal="center" wrapText="1"/>
    </xf>
    <xf numFmtId="0" fontId="23" fillId="0" borderId="33" xfId="7" applyFont="1" applyFill="1" applyBorder="1" applyAlignment="1">
      <alignment horizontal="center" wrapText="1"/>
    </xf>
    <xf numFmtId="0" fontId="22" fillId="0" borderId="21" xfId="7" applyFont="1" applyFill="1" applyBorder="1" applyAlignment="1">
      <alignment horizontal="center" vertical="center"/>
    </xf>
    <xf numFmtId="0" fontId="22" fillId="0" borderId="11" xfId="7" applyFont="1" applyFill="1" applyBorder="1" applyAlignment="1">
      <alignment vertical="center" wrapText="1"/>
    </xf>
    <xf numFmtId="0" fontId="22" fillId="0" borderId="15" xfId="7" applyFont="1" applyFill="1" applyBorder="1" applyAlignment="1">
      <alignment horizontal="center" vertical="center"/>
    </xf>
    <xf numFmtId="0" fontId="22" fillId="0" borderId="16" xfId="7" applyFont="1" applyFill="1" applyBorder="1" applyAlignment="1">
      <alignment vertical="center" wrapText="1"/>
    </xf>
    <xf numFmtId="0" fontId="22" fillId="0" borderId="22" xfId="7" applyFont="1" applyFill="1" applyBorder="1" applyAlignment="1">
      <alignment horizontal="center" vertical="center"/>
    </xf>
    <xf numFmtId="0" fontId="22" fillId="0" borderId="23" xfId="7" applyFont="1" applyFill="1" applyBorder="1" applyAlignment="1">
      <alignment vertical="center" wrapText="1"/>
    </xf>
    <xf numFmtId="0" fontId="22" fillId="0" borderId="0" xfId="7" applyFont="1" applyFill="1" applyAlignment="1">
      <alignment horizontal="left"/>
    </xf>
    <xf numFmtId="1" fontId="22" fillId="0" borderId="71" xfId="3" applyNumberFormat="1" applyFont="1" applyFill="1" applyBorder="1" applyAlignment="1" applyProtection="1">
      <alignment vertical="center"/>
    </xf>
    <xf numFmtId="1" fontId="22" fillId="0" borderId="72" xfId="3" applyNumberFormat="1" applyFont="1" applyFill="1" applyBorder="1" applyAlignment="1" applyProtection="1">
      <alignment vertical="center"/>
    </xf>
    <xf numFmtId="0" fontId="22" fillId="0" borderId="120" xfId="3" applyFont="1" applyFill="1" applyBorder="1" applyAlignment="1" applyProtection="1">
      <alignment vertical="center" wrapText="1"/>
    </xf>
    <xf numFmtId="1" fontId="22" fillId="0" borderId="211" xfId="3" applyNumberFormat="1" applyFont="1" applyFill="1" applyBorder="1" applyAlignment="1" applyProtection="1">
      <alignment vertical="center"/>
    </xf>
    <xf numFmtId="1" fontId="22" fillId="0" borderId="70" xfId="3" applyNumberFormat="1" applyFont="1" applyFill="1" applyBorder="1" applyAlignment="1" applyProtection="1">
      <alignment vertical="center"/>
    </xf>
    <xf numFmtId="0" fontId="0" fillId="0" borderId="68" xfId="0" applyFont="1" applyBorder="1" applyAlignment="1">
      <alignment horizontal="center"/>
    </xf>
    <xf numFmtId="0" fontId="0" fillId="0" borderId="70" xfId="0" applyFont="1" applyBorder="1" applyAlignment="1">
      <alignment horizontal="center"/>
    </xf>
    <xf numFmtId="0" fontId="16" fillId="0" borderId="65" xfId="0" applyFont="1" applyBorder="1" applyAlignment="1">
      <alignment horizontal="center"/>
    </xf>
    <xf numFmtId="0" fontId="0" fillId="0" borderId="62" xfId="0" applyFont="1" applyBorder="1" applyAlignment="1"/>
    <xf numFmtId="0" fontId="0" fillId="0" borderId="66" xfId="0" applyFont="1" applyBorder="1" applyAlignment="1"/>
    <xf numFmtId="0" fontId="0" fillId="0" borderId="11" xfId="0" applyFont="1" applyFill="1" applyBorder="1" applyAlignment="1">
      <alignment horizontal="left"/>
    </xf>
    <xf numFmtId="0" fontId="0" fillId="0" borderId="29" xfId="0" applyFont="1" applyFill="1" applyBorder="1" applyAlignment="1">
      <alignment horizontal="left"/>
    </xf>
    <xf numFmtId="0" fontId="0" fillId="0" borderId="35" xfId="0" applyFont="1" applyFill="1" applyBorder="1" applyAlignment="1"/>
    <xf numFmtId="0" fontId="0" fillId="0" borderId="17" xfId="0" applyFont="1" applyFill="1" applyBorder="1" applyAlignment="1"/>
    <xf numFmtId="0" fontId="0" fillId="0" borderId="39" xfId="0" applyFont="1" applyFill="1" applyBorder="1" applyAlignment="1"/>
    <xf numFmtId="0" fontId="23" fillId="0" borderId="47" xfId="0" applyFont="1" applyBorder="1" applyAlignment="1">
      <alignment horizontal="center" wrapText="1"/>
    </xf>
    <xf numFmtId="0" fontId="23" fillId="0" borderId="29" xfId="0" applyFont="1" applyBorder="1" applyAlignment="1">
      <alignment horizontal="center" wrapText="1"/>
    </xf>
    <xf numFmtId="0" fontId="23" fillId="0" borderId="0" xfId="0" applyFont="1" applyAlignment="1">
      <alignment horizontal="center" wrapText="1"/>
    </xf>
    <xf numFmtId="1" fontId="22" fillId="0" borderId="139" xfId="0" applyNumberFormat="1" applyFont="1" applyBorder="1"/>
    <xf numFmtId="1" fontId="22" fillId="0" borderId="120" xfId="0" applyNumberFormat="1" applyFont="1" applyBorder="1"/>
    <xf numFmtId="1" fontId="22" fillId="0" borderId="72" xfId="0" applyNumberFormat="1" applyFont="1" applyBorder="1"/>
    <xf numFmtId="0" fontId="0" fillId="0" borderId="65" xfId="0" applyFont="1" applyFill="1" applyBorder="1" applyAlignment="1">
      <alignment horizontal="center"/>
    </xf>
    <xf numFmtId="1" fontId="0" fillId="0" borderId="159" xfId="0" applyNumberFormat="1" applyFont="1" applyFill="1" applyBorder="1"/>
    <xf numFmtId="173" fontId="0" fillId="0" borderId="0" xfId="2" applyFont="1"/>
    <xf numFmtId="0" fontId="0" fillId="0" borderId="117" xfId="0" applyFont="1" applyFill="1" applyBorder="1" applyAlignment="1">
      <alignment wrapText="1"/>
    </xf>
    <xf numFmtId="0" fontId="0" fillId="0" borderId="220" xfId="0" applyFont="1" applyBorder="1"/>
    <xf numFmtId="0" fontId="0" fillId="0" borderId="222" xfId="0" applyFont="1" applyBorder="1"/>
    <xf numFmtId="1" fontId="34" fillId="0" borderId="0" xfId="53" applyNumberFormat="1" applyFont="1" applyFill="1" applyBorder="1" applyAlignment="1" applyProtection="1">
      <alignment horizontal="right"/>
    </xf>
    <xf numFmtId="0" fontId="0" fillId="0" borderId="67" xfId="0" applyFont="1" applyFill="1" applyBorder="1"/>
    <xf numFmtId="3" fontId="0" fillId="0" borderId="89" xfId="0" applyNumberFormat="1" applyFont="1" applyBorder="1"/>
    <xf numFmtId="3" fontId="0" fillId="0" borderId="222" xfId="0" applyNumberFormat="1" applyFont="1" applyBorder="1"/>
    <xf numFmtId="0" fontId="0" fillId="0" borderId="66" xfId="0" applyFont="1" applyBorder="1"/>
    <xf numFmtId="0" fontId="36" fillId="0" borderId="102" xfId="53" applyFont="1" applyBorder="1" applyAlignment="1" applyProtection="1">
      <alignment horizontal="right"/>
    </xf>
    <xf numFmtId="0" fontId="36" fillId="0" borderId="102" xfId="50" applyFont="1" applyBorder="1" applyAlignment="1" applyProtection="1">
      <alignment horizontal="right"/>
    </xf>
    <xf numFmtId="176" fontId="34" fillId="10" borderId="0" xfId="51" applyFont="1" applyFill="1" applyBorder="1" applyAlignment="1" applyProtection="1">
      <alignment horizontal="right"/>
    </xf>
    <xf numFmtId="0" fontId="0" fillId="0" borderId="89" xfId="0" applyFont="1" applyFill="1" applyBorder="1" applyAlignment="1">
      <alignment wrapText="1"/>
    </xf>
    <xf numFmtId="0" fontId="27" fillId="0" borderId="61" xfId="3" applyFont="1" applyFill="1" applyBorder="1" applyAlignment="1" applyProtection="1">
      <alignment horizontal="right" vertical="top" wrapText="1"/>
    </xf>
    <xf numFmtId="0" fontId="33" fillId="0" borderId="185" xfId="3" applyFont="1" applyFill="1" applyBorder="1" applyAlignment="1" applyProtection="1">
      <alignment horizontal="center"/>
    </xf>
    <xf numFmtId="0" fontId="33" fillId="0" borderId="184" xfId="3" applyFont="1" applyFill="1" applyBorder="1" applyAlignment="1" applyProtection="1">
      <alignment horizontal="center"/>
    </xf>
    <xf numFmtId="0" fontId="33" fillId="0" borderId="103" xfId="3" applyFont="1" applyFill="1" applyBorder="1" applyAlignment="1" applyProtection="1">
      <alignment horizontal="center"/>
    </xf>
    <xf numFmtId="0" fontId="0" fillId="0" borderId="0" xfId="0" applyFont="1"/>
    <xf numFmtId="0" fontId="0" fillId="0" borderId="0" xfId="0" applyFont="1" applyFill="1"/>
    <xf numFmtId="1" fontId="0" fillId="0" borderId="0" xfId="0" applyNumberFormat="1" applyFont="1"/>
    <xf numFmtId="0" fontId="16" fillId="0" borderId="172" xfId="0" applyFont="1" applyBorder="1" applyAlignment="1">
      <alignment horizontal="center" wrapText="1"/>
    </xf>
    <xf numFmtId="0" fontId="0" fillId="0" borderId="198" xfId="0" applyFont="1" applyBorder="1"/>
    <xf numFmtId="0" fontId="0" fillId="0" borderId="127" xfId="0" applyFont="1" applyBorder="1"/>
    <xf numFmtId="0" fontId="0" fillId="0" borderId="200" xfId="0" applyFont="1" applyFill="1" applyBorder="1" applyAlignment="1">
      <alignment wrapText="1"/>
    </xf>
    <xf numFmtId="0" fontId="0" fillId="0" borderId="271" xfId="0" applyFont="1" applyBorder="1"/>
    <xf numFmtId="0" fontId="0" fillId="0" borderId="106" xfId="0" applyFont="1" applyBorder="1"/>
    <xf numFmtId="0" fontId="0" fillId="0" borderId="198" xfId="0" applyFont="1" applyBorder="1" applyAlignment="1">
      <alignment horizontal="center"/>
    </xf>
    <xf numFmtId="0" fontId="0" fillId="0" borderId="211" xfId="0" applyFont="1" applyFill="1" applyBorder="1"/>
    <xf numFmtId="0" fontId="0" fillId="0" borderId="65" xfId="0" applyFont="1" applyFill="1" applyBorder="1"/>
    <xf numFmtId="1" fontId="34" fillId="0" borderId="0" xfId="78" applyNumberFormat="1" applyFont="1" applyFill="1" applyBorder="1" applyAlignment="1" applyProtection="1">
      <alignment horizontal="right"/>
    </xf>
    <xf numFmtId="0" fontId="0" fillId="0" borderId="128" xfId="0" applyFont="1" applyFill="1" applyBorder="1"/>
    <xf numFmtId="0" fontId="0" fillId="0" borderId="70" xfId="0" applyFont="1" applyFill="1" applyBorder="1"/>
    <xf numFmtId="0" fontId="0" fillId="0" borderId="121" xfId="0" applyFont="1" applyBorder="1"/>
    <xf numFmtId="0" fontId="0" fillId="0" borderId="120" xfId="0" applyFont="1" applyBorder="1"/>
    <xf numFmtId="0" fontId="0" fillId="0" borderId="107" xfId="0" applyFont="1" applyBorder="1"/>
    <xf numFmtId="176" fontId="34" fillId="0" borderId="0" xfId="51" applyFont="1" applyFill="1" applyBorder="1" applyAlignment="1" applyProtection="1">
      <alignment horizontal="right"/>
    </xf>
    <xf numFmtId="3" fontId="34" fillId="0" borderId="0" xfId="78" applyNumberFormat="1" applyFont="1" applyFill="1" applyBorder="1" applyAlignment="1" applyProtection="1">
      <alignment horizontal="right"/>
    </xf>
    <xf numFmtId="172" fontId="16" fillId="0" borderId="272" xfId="0" applyNumberFormat="1" applyFont="1" applyBorder="1" applyAlignment="1">
      <alignment horizontal="center" wrapText="1"/>
    </xf>
    <xf numFmtId="0" fontId="16" fillId="0" borderId="142" xfId="0" applyFont="1" applyBorder="1" applyAlignment="1">
      <alignment horizontal="left" vertical="center"/>
    </xf>
    <xf numFmtId="0" fontId="16" fillId="0" borderId="186" xfId="0" applyFont="1" applyFill="1" applyBorder="1" applyAlignment="1">
      <alignment horizontal="center"/>
    </xf>
    <xf numFmtId="0" fontId="16" fillId="0" borderId="189" xfId="0" applyFont="1" applyBorder="1" applyAlignment="1">
      <alignment horizontal="center" wrapText="1"/>
    </xf>
    <xf numFmtId="0" fontId="0" fillId="0" borderId="118" xfId="0" applyFont="1" applyBorder="1"/>
    <xf numFmtId="172" fontId="16" fillId="0" borderId="188" xfId="0" applyNumberFormat="1" applyFont="1" applyBorder="1" applyAlignment="1">
      <alignment horizontal="center" wrapText="1"/>
    </xf>
    <xf numFmtId="1" fontId="36" fillId="0" borderId="0" xfId="231" applyNumberFormat="1" applyFont="1" applyBorder="1" applyAlignment="1" applyProtection="1">
      <alignment horizontal="right"/>
    </xf>
    <xf numFmtId="1" fontId="36" fillId="0" borderId="0" xfId="78" applyNumberFormat="1" applyFont="1" applyBorder="1" applyAlignment="1" applyProtection="1">
      <alignment horizontal="right"/>
    </xf>
    <xf numFmtId="1" fontId="34" fillId="0" borderId="0" xfId="231" applyNumberFormat="1" applyFont="1" applyBorder="1" applyAlignment="1" applyProtection="1">
      <alignment horizontal="right"/>
    </xf>
    <xf numFmtId="1" fontId="34" fillId="0" borderId="0" xfId="78" applyNumberFormat="1" applyFont="1" applyBorder="1" applyAlignment="1" applyProtection="1">
      <alignment horizontal="right"/>
    </xf>
    <xf numFmtId="0" fontId="34" fillId="0" borderId="0" xfId="231" applyFont="1" applyBorder="1" applyAlignment="1" applyProtection="1">
      <alignment horizontal="right"/>
    </xf>
    <xf numFmtId="0" fontId="34" fillId="0" borderId="0" xfId="78" applyFont="1" applyBorder="1" applyAlignment="1" applyProtection="1">
      <alignment horizontal="right"/>
    </xf>
    <xf numFmtId="0" fontId="23" fillId="0" borderId="0" xfId="3" applyFont="1" applyFill="1" applyAlignment="1" applyProtection="1">
      <alignment vertical="center" wrapText="1"/>
    </xf>
    <xf numFmtId="0" fontId="0" fillId="0" borderId="120" xfId="0" applyFont="1" applyFill="1" applyBorder="1" applyAlignment="1">
      <alignment horizontal="left"/>
    </xf>
    <xf numFmtId="0" fontId="0" fillId="0" borderId="106" xfId="0" applyFont="1" applyFill="1" applyBorder="1" applyAlignment="1"/>
    <xf numFmtId="0" fontId="34" fillId="0" borderId="0" xfId="92" applyFont="1" applyBorder="1" applyAlignment="1" applyProtection="1">
      <alignment horizontal="right"/>
    </xf>
    <xf numFmtId="0" fontId="0" fillId="0" borderId="62" xfId="0" applyFont="1" applyBorder="1" applyAlignment="1">
      <alignment horizontal="center"/>
    </xf>
    <xf numFmtId="169" fontId="0" fillId="0" borderId="62" xfId="0" applyNumberFormat="1" applyFont="1" applyBorder="1" applyAlignment="1"/>
    <xf numFmtId="0" fontId="22" fillId="0" borderId="16" xfId="0" applyFont="1" applyFill="1" applyBorder="1" applyAlignment="1">
      <alignment wrapText="1"/>
    </xf>
    <xf numFmtId="0" fontId="22" fillId="0" borderId="0" xfId="0" applyFont="1" applyAlignment="1"/>
    <xf numFmtId="0" fontId="0" fillId="0" borderId="89" xfId="0" applyFont="1" applyBorder="1" applyAlignment="1">
      <alignment horizontal="center"/>
    </xf>
    <xf numFmtId="0" fontId="0" fillId="0" borderId="89" xfId="0" applyFont="1" applyBorder="1" applyAlignment="1"/>
    <xf numFmtId="169" fontId="0" fillId="0" borderId="89" xfId="0" applyNumberFormat="1" applyFont="1" applyBorder="1" applyAlignment="1"/>
    <xf numFmtId="0" fontId="16" fillId="0" borderId="115" xfId="0" applyFont="1" applyBorder="1" applyAlignment="1">
      <alignment horizontal="center"/>
    </xf>
    <xf numFmtId="0" fontId="22" fillId="0" borderId="23" xfId="0" applyFont="1" applyFill="1" applyBorder="1" applyAlignment="1">
      <alignment wrapText="1"/>
    </xf>
    <xf numFmtId="0" fontId="0" fillId="0" borderId="220" xfId="0" applyFont="1" applyBorder="1" applyAlignment="1"/>
    <xf numFmtId="0" fontId="22" fillId="0" borderId="65" xfId="7" applyFont="1" applyFill="1" applyBorder="1" applyAlignment="1">
      <alignment horizontal="center" vertical="center"/>
    </xf>
    <xf numFmtId="0" fontId="22" fillId="0" borderId="258" xfId="3" applyFont="1" applyFill="1" applyBorder="1" applyAlignment="1" applyProtection="1">
      <alignment vertical="center" wrapText="1"/>
    </xf>
    <xf numFmtId="1" fontId="22" fillId="0" borderId="65" xfId="3" applyNumberFormat="1" applyFont="1" applyFill="1" applyBorder="1" applyAlignment="1" applyProtection="1">
      <alignment vertical="center"/>
    </xf>
    <xf numFmtId="1" fontId="22" fillId="0" borderId="66" xfId="3" applyNumberFormat="1" applyFont="1" applyFill="1" applyBorder="1" applyAlignment="1" applyProtection="1">
      <alignment vertical="center"/>
    </xf>
    <xf numFmtId="1" fontId="22" fillId="0" borderId="67" xfId="3" applyNumberFormat="1" applyFont="1" applyFill="1" applyBorder="1" applyAlignment="1" applyProtection="1">
      <alignment vertical="center"/>
    </xf>
    <xf numFmtId="1" fontId="22" fillId="0" borderId="128" xfId="3" applyNumberFormat="1" applyFont="1" applyFill="1" applyBorder="1" applyAlignment="1" applyProtection="1">
      <alignment vertical="center"/>
    </xf>
    <xf numFmtId="0" fontId="22" fillId="0" borderId="0" xfId="3" applyFont="1" applyFill="1" applyBorder="1" applyAlignment="1" applyProtection="1">
      <alignment vertical="center" wrapText="1"/>
    </xf>
    <xf numFmtId="1" fontId="0" fillId="0" borderId="0" xfId="0" applyNumberFormat="1" applyFont="1" applyBorder="1"/>
    <xf numFmtId="1" fontId="22" fillId="0" borderId="0" xfId="0" applyNumberFormat="1" applyFont="1" applyBorder="1"/>
    <xf numFmtId="0" fontId="22" fillId="0" borderId="0" xfId="0" applyFont="1" applyFill="1" applyBorder="1" applyAlignment="1">
      <alignment horizontal="right" wrapText="1"/>
    </xf>
    <xf numFmtId="0" fontId="0" fillId="0" borderId="0" xfId="0" applyFont="1" applyBorder="1"/>
    <xf numFmtId="0" fontId="23" fillId="0" borderId="0" xfId="9" applyFont="1" applyAlignment="1"/>
    <xf numFmtId="1" fontId="43" fillId="5" borderId="102" xfId="9" applyNumberFormat="1" applyFont="1" applyFill="1" applyBorder="1" applyAlignment="1">
      <alignment horizontal="right" vertical="center"/>
    </xf>
    <xf numFmtId="1" fontId="43" fillId="0" borderId="102" xfId="9" applyNumberFormat="1" applyFont="1" applyBorder="1" applyAlignment="1">
      <alignment horizontal="right" vertical="center"/>
    </xf>
    <xf numFmtId="3" fontId="43" fillId="5" borderId="102" xfId="47" applyNumberFormat="1" applyFont="1" applyFill="1" applyBorder="1" applyAlignment="1">
      <alignment horizontal="right" vertical="center"/>
    </xf>
    <xf numFmtId="3" fontId="43" fillId="0" borderId="102" xfId="47" applyNumberFormat="1" applyFont="1" applyBorder="1" applyAlignment="1">
      <alignment horizontal="right" vertical="center"/>
    </xf>
    <xf numFmtId="3" fontId="43" fillId="5" borderId="0" xfId="47" applyNumberFormat="1" applyFont="1" applyFill="1" applyBorder="1" applyAlignment="1"/>
    <xf numFmtId="3" fontId="42" fillId="0" borderId="0" xfId="47" applyNumberFormat="1" applyFont="1" applyBorder="1" applyAlignment="1">
      <alignment horizontal="right"/>
    </xf>
    <xf numFmtId="3" fontId="43" fillId="5" borderId="101" xfId="47" applyNumberFormat="1" applyFont="1" applyFill="1" applyBorder="1" applyAlignment="1"/>
    <xf numFmtId="3" fontId="42" fillId="0" borderId="101" xfId="47" applyNumberFormat="1" applyFont="1" applyBorder="1" applyAlignment="1">
      <alignment horizontal="right"/>
    </xf>
    <xf numFmtId="0" fontId="29" fillId="0" borderId="0" xfId="0" applyFont="1" applyBorder="1"/>
    <xf numFmtId="3" fontId="22" fillId="0" borderId="0" xfId="0" applyNumberFormat="1" applyFont="1" applyFill="1"/>
    <xf numFmtId="3" fontId="22" fillId="0" borderId="0" xfId="0" applyNumberFormat="1" applyFont="1"/>
    <xf numFmtId="3" fontId="0" fillId="0" borderId="209" xfId="0" applyNumberFormat="1" applyFont="1" applyBorder="1"/>
    <xf numFmtId="0" fontId="0" fillId="0" borderId="198" xfId="0" applyFont="1" applyFill="1" applyBorder="1" applyAlignment="1">
      <alignment horizontal="center"/>
    </xf>
    <xf numFmtId="0" fontId="22" fillId="0" borderId="0" xfId="0" applyFont="1" applyFill="1"/>
    <xf numFmtId="3" fontId="0" fillId="0" borderId="65" xfId="0" applyNumberFormat="1" applyFont="1" applyBorder="1"/>
    <xf numFmtId="3" fontId="0" fillId="0" borderId="68" xfId="0" applyNumberFormat="1" applyFont="1" applyBorder="1"/>
    <xf numFmtId="0" fontId="0" fillId="0" borderId="72" xfId="0" applyFont="1" applyBorder="1"/>
    <xf numFmtId="0" fontId="16" fillId="0" borderId="66" xfId="0" applyFont="1" applyFill="1" applyBorder="1" applyAlignment="1">
      <alignment wrapText="1"/>
    </xf>
    <xf numFmtId="1" fontId="34" fillId="0" borderId="0" xfId="0" applyNumberFormat="1" applyFont="1" applyFill="1" applyBorder="1" applyAlignment="1" applyProtection="1">
      <alignment horizontal="right"/>
    </xf>
    <xf numFmtId="0" fontId="16" fillId="0" borderId="220" xfId="0" applyFont="1" applyBorder="1"/>
    <xf numFmtId="0" fontId="22" fillId="0" borderId="69" xfId="0" applyFont="1" applyFill="1" applyBorder="1"/>
    <xf numFmtId="0" fontId="22" fillId="0" borderId="68" xfId="0" applyFont="1" applyFill="1" applyBorder="1"/>
    <xf numFmtId="0" fontId="22" fillId="0" borderId="70" xfId="0" applyFont="1" applyFill="1" applyBorder="1"/>
    <xf numFmtId="0" fontId="22" fillId="0" borderId="72" xfId="0" applyFont="1" applyFill="1" applyBorder="1"/>
    <xf numFmtId="3" fontId="23" fillId="0" borderId="192" xfId="0" applyNumberFormat="1" applyFont="1" applyBorder="1"/>
    <xf numFmtId="3" fontId="23" fillId="0" borderId="20" xfId="0" applyNumberFormat="1" applyFont="1" applyBorder="1"/>
    <xf numFmtId="3" fontId="23" fillId="0" borderId="25" xfId="0" applyNumberFormat="1" applyFont="1" applyBorder="1"/>
    <xf numFmtId="169" fontId="0" fillId="0" borderId="70" xfId="0" applyNumberFormat="1" applyFont="1" applyBorder="1" applyAlignment="1"/>
    <xf numFmtId="169" fontId="0" fillId="0" borderId="71" xfId="0" applyNumberFormat="1" applyFont="1" applyBorder="1" applyAlignment="1"/>
    <xf numFmtId="0" fontId="22" fillId="0" borderId="104" xfId="3" applyFont="1" applyFill="1" applyBorder="1" applyAlignment="1" applyProtection="1">
      <alignment horizontal="center" vertical="center"/>
    </xf>
    <xf numFmtId="0" fontId="22" fillId="0" borderId="100" xfId="3" applyFont="1" applyFill="1" applyBorder="1" applyAlignment="1" applyProtection="1">
      <alignment vertical="center" wrapText="1"/>
    </xf>
    <xf numFmtId="1" fontId="22" fillId="0" borderId="278" xfId="7" applyNumberFormat="1" applyFont="1" applyBorder="1" applyAlignment="1">
      <alignment horizontal="right"/>
    </xf>
    <xf numFmtId="0" fontId="22" fillId="0" borderId="269" xfId="3" applyFont="1" applyFill="1" applyBorder="1" applyAlignment="1" applyProtection="1">
      <alignment vertical="center"/>
    </xf>
    <xf numFmtId="9" fontId="27" fillId="0" borderId="269" xfId="3" applyNumberFormat="1" applyFont="1" applyFill="1" applyBorder="1" applyAlignment="1" applyProtection="1">
      <alignment vertical="center"/>
    </xf>
    <xf numFmtId="9" fontId="27" fillId="0" borderId="217" xfId="3" applyNumberFormat="1" applyFont="1" applyFill="1" applyBorder="1" applyAlignment="1" applyProtection="1">
      <alignment vertical="center"/>
    </xf>
    <xf numFmtId="1" fontId="22" fillId="0" borderId="279" xfId="3" applyNumberFormat="1" applyFont="1" applyFill="1" applyBorder="1" applyAlignment="1" applyProtection="1"/>
    <xf numFmtId="1" fontId="22" fillId="0" borderId="280" xfId="3" applyNumberFormat="1" applyFont="1" applyFill="1" applyBorder="1" applyAlignment="1" applyProtection="1"/>
    <xf numFmtId="1" fontId="22" fillId="0" borderId="44" xfId="7" applyNumberFormat="1" applyFont="1" applyFill="1" applyBorder="1" applyAlignment="1">
      <alignment vertical="center"/>
    </xf>
    <xf numFmtId="1" fontId="22" fillId="0" borderId="45" xfId="7" applyNumberFormat="1" applyFont="1" applyFill="1" applyBorder="1" applyAlignment="1">
      <alignment vertical="center"/>
    </xf>
    <xf numFmtId="1" fontId="22" fillId="0" borderId="56" xfId="7" applyNumberFormat="1" applyFont="1" applyFill="1" applyBorder="1" applyAlignment="1">
      <alignment vertical="center"/>
    </xf>
    <xf numFmtId="1" fontId="22" fillId="0" borderId="65" xfId="0" applyNumberFormat="1" applyFont="1" applyBorder="1" applyAlignment="1" applyProtection="1">
      <alignment horizontal="right"/>
    </xf>
    <xf numFmtId="1" fontId="22" fillId="0" borderId="66" xfId="0" applyNumberFormat="1" applyFont="1" applyBorder="1" applyAlignment="1" applyProtection="1">
      <alignment horizontal="right"/>
    </xf>
    <xf numFmtId="1" fontId="22" fillId="0" borderId="67" xfId="0" applyNumberFormat="1" applyFont="1" applyBorder="1" applyAlignment="1" applyProtection="1">
      <alignment horizontal="right"/>
    </xf>
    <xf numFmtId="1" fontId="22" fillId="0" borderId="68" xfId="0" applyNumberFormat="1" applyFont="1" applyBorder="1" applyAlignment="1" applyProtection="1">
      <alignment horizontal="right"/>
    </xf>
    <xf numFmtId="1" fontId="22" fillId="0" borderId="62" xfId="0" applyNumberFormat="1" applyFont="1" applyBorder="1" applyAlignment="1" applyProtection="1">
      <alignment horizontal="right"/>
    </xf>
    <xf numFmtId="1" fontId="22" fillId="0" borderId="69" xfId="0" applyNumberFormat="1" applyFont="1" applyBorder="1" applyAlignment="1" applyProtection="1">
      <alignment horizontal="right"/>
    </xf>
    <xf numFmtId="1" fontId="22" fillId="0" borderId="182" xfId="0" applyNumberFormat="1" applyFont="1" applyBorder="1" applyAlignment="1" applyProtection="1">
      <alignment horizontal="right"/>
    </xf>
    <xf numFmtId="1" fontId="22" fillId="0" borderId="130" xfId="0" applyNumberFormat="1" applyFont="1" applyBorder="1" applyAlignment="1" applyProtection="1">
      <alignment horizontal="right"/>
    </xf>
    <xf numFmtId="1" fontId="22" fillId="0" borderId="137" xfId="0" applyNumberFormat="1" applyFont="1" applyBorder="1" applyAlignment="1" applyProtection="1">
      <alignment horizontal="right"/>
    </xf>
    <xf numFmtId="1" fontId="22" fillId="0" borderId="193" xfId="3" applyNumberFormat="1" applyFont="1" applyFill="1" applyBorder="1" applyAlignment="1" applyProtection="1"/>
    <xf numFmtId="1" fontId="22" fillId="0" borderId="196" xfId="3" applyNumberFormat="1" applyFont="1" applyFill="1" applyBorder="1" applyAlignment="1" applyProtection="1"/>
    <xf numFmtId="1" fontId="22" fillId="0" borderId="147" xfId="3" applyNumberFormat="1" applyFont="1" applyFill="1" applyBorder="1" applyAlignment="1" applyProtection="1"/>
    <xf numFmtId="0" fontId="22" fillId="0" borderId="65" xfId="0" applyFont="1" applyBorder="1" applyAlignment="1" applyProtection="1">
      <alignment horizontal="right"/>
    </xf>
    <xf numFmtId="0" fontId="22" fillId="0" borderId="106" xfId="0" applyFont="1" applyBorder="1" applyAlignment="1" applyProtection="1">
      <alignment horizontal="right"/>
    </xf>
    <xf numFmtId="0" fontId="22" fillId="0" borderId="67" xfId="0" applyFont="1" applyBorder="1" applyAlignment="1" applyProtection="1">
      <alignment horizontal="right"/>
    </xf>
    <xf numFmtId="0" fontId="22" fillId="0" borderId="68" xfId="0" applyFont="1" applyBorder="1" applyAlignment="1" applyProtection="1">
      <alignment horizontal="right"/>
    </xf>
    <xf numFmtId="0" fontId="22" fillId="0" borderId="107" xfId="0" applyFont="1" applyBorder="1" applyAlignment="1" applyProtection="1">
      <alignment horizontal="right"/>
    </xf>
    <xf numFmtId="0" fontId="22" fillId="0" borderId="69" xfId="0" applyFont="1" applyBorder="1" applyAlignment="1" applyProtection="1">
      <alignment horizontal="right"/>
    </xf>
    <xf numFmtId="0" fontId="27" fillId="0" borderId="63" xfId="3" applyFont="1" applyFill="1" applyBorder="1" applyAlignment="1" applyProtection="1">
      <alignment horizontal="right" vertical="top" wrapText="1"/>
    </xf>
    <xf numFmtId="1" fontId="22" fillId="0" borderId="16" xfId="202" applyNumberFormat="1" applyFont="1" applyBorder="1" applyAlignment="1">
      <alignment horizontal="right"/>
    </xf>
    <xf numFmtId="1" fontId="22" fillId="0" borderId="100" xfId="202" applyNumberFormat="1" applyFont="1" applyBorder="1" applyAlignment="1">
      <alignment horizontal="right"/>
    </xf>
    <xf numFmtId="1" fontId="22" fillId="0" borderId="66" xfId="49" applyNumberFormat="1" applyFont="1" applyBorder="1" applyAlignment="1">
      <alignment horizontal="right"/>
    </xf>
    <xf numFmtId="1" fontId="22" fillId="0" borderId="67" xfId="49" applyNumberFormat="1" applyFont="1" applyBorder="1" applyAlignment="1">
      <alignment horizontal="right"/>
    </xf>
    <xf numFmtId="1" fontId="22" fillId="0" borderId="62" xfId="49" applyNumberFormat="1" applyFont="1" applyBorder="1" applyAlignment="1">
      <alignment horizontal="right"/>
    </xf>
    <xf numFmtId="1" fontId="22" fillId="0" borderId="69" xfId="49" applyNumberFormat="1" applyFont="1" applyBorder="1" applyAlignment="1">
      <alignment horizontal="right"/>
    </xf>
    <xf numFmtId="1" fontId="22" fillId="0" borderId="71" xfId="49" applyNumberFormat="1" applyFont="1" applyBorder="1" applyAlignment="1">
      <alignment horizontal="right"/>
    </xf>
    <xf numFmtId="1" fontId="22" fillId="0" borderId="130" xfId="49" applyNumberFormat="1" applyFont="1" applyBorder="1" applyAlignment="1">
      <alignment horizontal="right"/>
    </xf>
    <xf numFmtId="1" fontId="22" fillId="0" borderId="137" xfId="49" applyNumberFormat="1" applyFont="1" applyBorder="1" applyAlignment="1">
      <alignment horizontal="right"/>
    </xf>
    <xf numFmtId="1" fontId="22" fillId="0" borderId="65" xfId="49" applyNumberFormat="1" applyFont="1" applyBorder="1" applyAlignment="1">
      <alignment horizontal="right"/>
    </xf>
    <xf numFmtId="1" fontId="22" fillId="0" borderId="68" xfId="49" applyNumberFormat="1" applyFont="1" applyBorder="1" applyAlignment="1">
      <alignment horizontal="right"/>
    </xf>
    <xf numFmtId="1" fontId="22" fillId="0" borderId="182" xfId="49" applyNumberFormat="1" applyFont="1" applyBorder="1" applyAlignment="1">
      <alignment horizontal="right"/>
    </xf>
    <xf numFmtId="0" fontId="16" fillId="0" borderId="248" xfId="0" applyFont="1" applyBorder="1"/>
    <xf numFmtId="0" fontId="0" fillId="0" borderId="72" xfId="0" applyFont="1" applyFill="1" applyBorder="1" applyAlignment="1">
      <alignment wrapText="1"/>
    </xf>
    <xf numFmtId="0" fontId="16" fillId="0" borderId="67" xfId="0" applyFont="1" applyFill="1" applyBorder="1" applyAlignment="1">
      <alignment wrapText="1"/>
    </xf>
    <xf numFmtId="0" fontId="27" fillId="0" borderId="0" xfId="3" applyFont="1" applyFill="1" applyBorder="1" applyAlignment="1" applyProtection="1">
      <alignment vertical="center"/>
    </xf>
    <xf numFmtId="3" fontId="16" fillId="0" borderId="26" xfId="0" applyNumberFormat="1" applyFont="1" applyFill="1" applyBorder="1"/>
    <xf numFmtId="3" fontId="16" fillId="0" borderId="27" xfId="0" applyNumberFormat="1" applyFont="1" applyFill="1" applyBorder="1"/>
    <xf numFmtId="3" fontId="16" fillId="0" borderId="30" xfId="0" applyNumberFormat="1" applyFont="1" applyFill="1" applyBorder="1"/>
    <xf numFmtId="172" fontId="16" fillId="0" borderId="28" xfId="2" applyNumberFormat="1" applyFont="1" applyFill="1" applyBorder="1"/>
    <xf numFmtId="3" fontId="16" fillId="0" borderId="3" xfId="0" applyNumberFormat="1" applyFont="1" applyFill="1" applyBorder="1"/>
    <xf numFmtId="3" fontId="16" fillId="0" borderId="29" xfId="0" applyNumberFormat="1" applyFont="1" applyFill="1" applyBorder="1"/>
    <xf numFmtId="3" fontId="16" fillId="0" borderId="0" xfId="0" applyNumberFormat="1" applyFont="1" applyFill="1"/>
    <xf numFmtId="9" fontId="23" fillId="0" borderId="0" xfId="0" applyNumberFormat="1" applyFont="1" applyFill="1"/>
    <xf numFmtId="0" fontId="23" fillId="0" borderId="0" xfId="0" applyFont="1" applyFill="1"/>
    <xf numFmtId="0" fontId="22" fillId="0" borderId="68" xfId="0" applyFont="1" applyFill="1" applyBorder="1" applyAlignment="1" applyProtection="1">
      <alignment horizontal="right"/>
    </xf>
    <xf numFmtId="0" fontId="22" fillId="0" borderId="107" xfId="0" applyFont="1" applyFill="1" applyBorder="1" applyAlignment="1" applyProtection="1">
      <alignment horizontal="right"/>
    </xf>
    <xf numFmtId="0" fontId="22" fillId="0" borderId="69" xfId="0" applyFont="1" applyFill="1" applyBorder="1" applyAlignment="1" applyProtection="1">
      <alignment horizontal="right"/>
    </xf>
    <xf numFmtId="0" fontId="36" fillId="0" borderId="0" xfId="0" applyFont="1" applyFill="1" applyBorder="1" applyAlignment="1" applyProtection="1">
      <alignment horizontal="right"/>
    </xf>
    <xf numFmtId="0" fontId="16" fillId="0" borderId="65" xfId="0" applyFont="1" applyFill="1" applyBorder="1" applyAlignment="1">
      <alignment horizontal="center"/>
    </xf>
    <xf numFmtId="1" fontId="16" fillId="0" borderId="0" xfId="0" applyNumberFormat="1" applyFont="1" applyFill="1"/>
    <xf numFmtId="3" fontId="0" fillId="0" borderId="120" xfId="0" applyNumberFormat="1" applyFont="1" applyBorder="1"/>
    <xf numFmtId="3" fontId="0" fillId="0" borderId="117" xfId="0" applyNumberFormat="1" applyFont="1" applyBorder="1"/>
    <xf numFmtId="0" fontId="16" fillId="0" borderId="106" xfId="0" applyFont="1" applyFill="1" applyBorder="1" applyAlignment="1">
      <alignment wrapText="1"/>
    </xf>
    <xf numFmtId="0" fontId="0" fillId="0" borderId="0" xfId="0" applyFont="1" applyFill="1" applyAlignment="1">
      <alignment horizontal="center" wrapText="1"/>
    </xf>
    <xf numFmtId="0" fontId="0" fillId="0" borderId="222" xfId="0" applyFont="1" applyFill="1" applyBorder="1" applyAlignment="1">
      <alignment horizontal="center"/>
    </xf>
    <xf numFmtId="0" fontId="0" fillId="0" borderId="222" xfId="0" applyFont="1" applyFill="1" applyBorder="1"/>
    <xf numFmtId="0" fontId="0" fillId="0" borderId="220" xfId="0" applyFont="1" applyFill="1" applyBorder="1"/>
    <xf numFmtId="0" fontId="0" fillId="0" borderId="276" xfId="0" applyFont="1" applyFill="1" applyBorder="1"/>
    <xf numFmtId="0" fontId="22" fillId="0" borderId="118" xfId="0" applyFont="1" applyFill="1" applyBorder="1"/>
    <xf numFmtId="0" fontId="22" fillId="0" borderId="127" xfId="0" applyFont="1" applyFill="1" applyBorder="1"/>
    <xf numFmtId="0" fontId="22" fillId="0" borderId="121" xfId="0" applyFont="1" applyFill="1" applyBorder="1"/>
    <xf numFmtId="0" fontId="0" fillId="0" borderId="121" xfId="0" applyFont="1" applyFill="1" applyBorder="1"/>
    <xf numFmtId="3" fontId="0" fillId="0" borderId="217" xfId="0" applyNumberFormat="1" applyFont="1" applyBorder="1"/>
    <xf numFmtId="0" fontId="0" fillId="0" borderId="211" xfId="0" applyFont="1" applyBorder="1" applyAlignment="1"/>
    <xf numFmtId="0" fontId="0" fillId="0" borderId="65" xfId="0" applyFont="1" applyBorder="1" applyAlignment="1"/>
    <xf numFmtId="0" fontId="0" fillId="0" borderId="70" xfId="0" applyFont="1" applyBorder="1" applyAlignment="1"/>
    <xf numFmtId="0" fontId="0" fillId="0" borderId="222" xfId="0" applyFont="1" applyBorder="1" applyAlignment="1"/>
    <xf numFmtId="0" fontId="0" fillId="0" borderId="198" xfId="0" applyFont="1" applyBorder="1" applyAlignment="1"/>
    <xf numFmtId="0" fontId="0" fillId="0" borderId="199" xfId="0" applyFont="1" applyBorder="1" applyAlignment="1"/>
    <xf numFmtId="9" fontId="22" fillId="0" borderId="146" xfId="2" applyNumberFormat="1" applyFont="1" applyFill="1" applyBorder="1"/>
    <xf numFmtId="9" fontId="22" fillId="0" borderId="0" xfId="0" applyNumberFormat="1" applyFont="1" applyFill="1"/>
    <xf numFmtId="3" fontId="0" fillId="0" borderId="0" xfId="0" applyNumberFormat="1" applyFont="1" applyFill="1"/>
    <xf numFmtId="0" fontId="0" fillId="0" borderId="120" xfId="0" applyFont="1" applyFill="1" applyBorder="1" applyAlignment="1"/>
    <xf numFmtId="0" fontId="22" fillId="0" borderId="70" xfId="3" applyFont="1" applyFill="1" applyBorder="1" applyAlignment="1" applyProtection="1">
      <alignment horizontal="center" vertical="center"/>
    </xf>
    <xf numFmtId="0" fontId="22" fillId="0" borderId="71" xfId="3" applyFont="1" applyFill="1" applyBorder="1" applyAlignment="1" applyProtection="1">
      <alignment vertical="center" wrapText="1"/>
    </xf>
    <xf numFmtId="1" fontId="22" fillId="0" borderId="71" xfId="7" applyNumberFormat="1" applyFont="1" applyBorder="1" applyAlignment="1">
      <alignment horizontal="right"/>
    </xf>
    <xf numFmtId="1" fontId="22" fillId="0" borderId="71" xfId="3" applyNumberFormat="1" applyFont="1" applyFill="1" applyBorder="1" applyAlignment="1" applyProtection="1"/>
    <xf numFmtId="0" fontId="22" fillId="0" borderId="278" xfId="3" applyFont="1" applyFill="1" applyBorder="1" applyAlignment="1" applyProtection="1">
      <alignment vertical="center"/>
    </xf>
    <xf numFmtId="0" fontId="27" fillId="0" borderId="75" xfId="3" applyFont="1" applyFill="1" applyBorder="1" applyAlignment="1" applyProtection="1">
      <alignment horizontal="right" vertical="top" wrapText="1"/>
    </xf>
    <xf numFmtId="0" fontId="22" fillId="0" borderId="6" xfId="3" applyFont="1" applyFill="1" applyBorder="1" applyAlignment="1" applyProtection="1">
      <alignment horizontal="center" vertical="center"/>
    </xf>
    <xf numFmtId="0" fontId="22" fillId="0" borderId="7" xfId="3" applyFont="1" applyFill="1" applyBorder="1" applyAlignment="1" applyProtection="1">
      <alignment vertical="center" wrapText="1"/>
    </xf>
    <xf numFmtId="1" fontId="22" fillId="0" borderId="7" xfId="202" applyNumberFormat="1" applyFont="1" applyBorder="1" applyAlignment="1">
      <alignment horizontal="right"/>
    </xf>
    <xf numFmtId="9" fontId="27" fillId="0" borderId="44" xfId="3" applyNumberFormat="1" applyFont="1" applyFill="1" applyBorder="1" applyAlignment="1" applyProtection="1"/>
    <xf numFmtId="9" fontId="27" fillId="0" borderId="45" xfId="3" applyNumberFormat="1" applyFont="1" applyFill="1" applyBorder="1" applyAlignment="1" applyProtection="1"/>
    <xf numFmtId="0" fontId="22" fillId="0" borderId="173" xfId="3" applyFont="1" applyFill="1" applyBorder="1" applyAlignment="1" applyProtection="1">
      <alignment horizontal="center" vertical="center"/>
    </xf>
    <xf numFmtId="9" fontId="27" fillId="0" borderId="288" xfId="3" applyNumberFormat="1" applyFont="1" applyFill="1" applyBorder="1" applyAlignment="1" applyProtection="1"/>
    <xf numFmtId="1" fontId="22" fillId="0" borderId="72" xfId="3" applyNumberFormat="1" applyFont="1" applyFill="1" applyBorder="1" applyAlignment="1" applyProtection="1"/>
    <xf numFmtId="0" fontId="16" fillId="0" borderId="6" xfId="3" applyFont="1" applyFill="1" applyBorder="1" applyAlignment="1" applyProtection="1">
      <alignment horizontal="center"/>
    </xf>
    <xf numFmtId="0" fontId="22" fillId="0" borderId="290" xfId="3" applyFont="1" applyFill="1" applyBorder="1" applyAlignment="1" applyProtection="1">
      <alignment horizontal="center" vertical="center"/>
    </xf>
    <xf numFmtId="0" fontId="22" fillId="0" borderId="291" xfId="3" applyFont="1" applyFill="1" applyBorder="1" applyAlignment="1" applyProtection="1">
      <alignment vertical="center" wrapText="1"/>
    </xf>
    <xf numFmtId="1" fontId="22" fillId="0" borderId="292" xfId="3" applyNumberFormat="1" applyFont="1" applyFill="1" applyBorder="1" applyAlignment="1" applyProtection="1">
      <alignment vertical="center"/>
    </xf>
    <xf numFmtId="1" fontId="22" fillId="0" borderId="293" xfId="3" applyNumberFormat="1" applyFont="1" applyFill="1" applyBorder="1" applyAlignment="1" applyProtection="1">
      <alignment vertical="center"/>
    </xf>
    <xf numFmtId="1" fontId="22" fillId="0" borderId="294" xfId="3" applyNumberFormat="1" applyFont="1" applyFill="1" applyBorder="1" applyAlignment="1" applyProtection="1">
      <alignment vertical="center"/>
    </xf>
    <xf numFmtId="0" fontId="23" fillId="0" borderId="295" xfId="3" applyFont="1" applyFill="1" applyBorder="1" applyAlignment="1" applyProtection="1">
      <alignment horizontal="center" vertical="center"/>
    </xf>
    <xf numFmtId="0" fontId="22" fillId="0" borderId="296" xfId="3" applyFont="1" applyFill="1" applyBorder="1" applyAlignment="1" applyProtection="1">
      <alignment vertical="center"/>
    </xf>
    <xf numFmtId="1" fontId="22" fillId="0" borderId="296" xfId="3" applyNumberFormat="1" applyFont="1" applyFill="1" applyBorder="1" applyAlignment="1" applyProtection="1">
      <alignment vertical="center"/>
    </xf>
    <xf numFmtId="1" fontId="22" fillId="0" borderId="297" xfId="3" applyNumberFormat="1" applyFont="1" applyFill="1" applyBorder="1" applyAlignment="1" applyProtection="1">
      <alignment vertical="center"/>
    </xf>
    <xf numFmtId="0" fontId="16" fillId="0" borderId="298" xfId="3" applyFont="1" applyFill="1" applyBorder="1" applyAlignment="1" applyProtection="1">
      <alignment horizontal="center"/>
    </xf>
    <xf numFmtId="0" fontId="33" fillId="0" borderId="299" xfId="3" applyFont="1" applyFill="1" applyBorder="1" applyAlignment="1" applyProtection="1"/>
    <xf numFmtId="0" fontId="16" fillId="0" borderId="131" xfId="3" applyFont="1" applyFill="1" applyBorder="1" applyAlignment="1" applyProtection="1">
      <alignment horizontal="center"/>
    </xf>
    <xf numFmtId="0" fontId="33" fillId="0" borderId="62" xfId="3" applyFont="1" applyFill="1" applyBorder="1" applyAlignment="1" applyProtection="1"/>
    <xf numFmtId="0" fontId="16" fillId="0" borderId="295" xfId="3" applyFont="1" applyFill="1" applyBorder="1" applyAlignment="1" applyProtection="1">
      <alignment horizontal="center"/>
    </xf>
    <xf numFmtId="0" fontId="23" fillId="0" borderId="258" xfId="3" applyFont="1" applyFill="1" applyBorder="1" applyAlignment="1" applyProtection="1">
      <alignment vertical="center" wrapText="1"/>
    </xf>
    <xf numFmtId="0" fontId="23" fillId="0" borderId="70" xfId="7" applyFont="1" applyFill="1" applyBorder="1" applyAlignment="1">
      <alignment horizontal="center" vertical="center"/>
    </xf>
    <xf numFmtId="1" fontId="0" fillId="0" borderId="0" xfId="0" applyNumberFormat="1" applyFont="1" applyFill="1"/>
    <xf numFmtId="0" fontId="22" fillId="0" borderId="117" xfId="3" applyFont="1" applyFill="1" applyBorder="1" applyAlignment="1" applyProtection="1">
      <alignment vertical="center" wrapText="1"/>
    </xf>
    <xf numFmtId="1" fontId="16" fillId="0" borderId="257" xfId="0" applyNumberFormat="1" applyFont="1" applyFill="1" applyBorder="1"/>
    <xf numFmtId="1" fontId="16" fillId="0" borderId="256" xfId="0" applyNumberFormat="1" applyFont="1" applyFill="1" applyBorder="1"/>
    <xf numFmtId="1" fontId="16" fillId="0" borderId="270" xfId="0" applyNumberFormat="1" applyFont="1" applyFill="1" applyBorder="1"/>
    <xf numFmtId="1" fontId="16" fillId="0" borderId="259" xfId="0" applyNumberFormat="1" applyFont="1" applyFill="1" applyBorder="1"/>
    <xf numFmtId="0" fontId="16" fillId="0" borderId="257" xfId="0" applyFont="1" applyFill="1" applyBorder="1" applyAlignment="1">
      <alignment horizontal="center"/>
    </xf>
    <xf numFmtId="0" fontId="23" fillId="4" borderId="0" xfId="9" applyFont="1" applyFill="1" applyAlignment="1"/>
    <xf numFmtId="0" fontId="22" fillId="4" borderId="0" xfId="9" applyFont="1" applyFill="1" applyAlignment="1">
      <alignment horizontal="center"/>
    </xf>
    <xf numFmtId="0" fontId="42" fillId="0" borderId="0" xfId="1152" applyNumberFormat="1" applyFont="1" applyBorder="1"/>
    <xf numFmtId="3" fontId="42" fillId="0" borderId="0" xfId="1152" applyNumberFormat="1" applyFont="1" applyBorder="1"/>
    <xf numFmtId="0" fontId="23" fillId="0" borderId="0" xfId="0" applyFont="1"/>
    <xf numFmtId="1" fontId="43" fillId="0" borderId="129" xfId="1152" applyNumberFormat="1" applyFont="1" applyBorder="1" applyAlignment="1">
      <alignment vertical="center"/>
    </xf>
    <xf numFmtId="1" fontId="22" fillId="0" borderId="0" xfId="0" applyNumberFormat="1" applyFont="1"/>
    <xf numFmtId="0" fontId="43" fillId="0" borderId="101" xfId="1152" applyNumberFormat="1" applyFont="1" applyBorder="1" applyAlignment="1">
      <alignment vertical="center"/>
    </xf>
    <xf numFmtId="0" fontId="43" fillId="0" borderId="0" xfId="1153" applyNumberFormat="1" applyFont="1" applyBorder="1"/>
    <xf numFmtId="3" fontId="42" fillId="4" borderId="0" xfId="47" applyNumberFormat="1" applyFont="1" applyFill="1" applyBorder="1" applyAlignment="1">
      <alignment horizontal="right"/>
    </xf>
    <xf numFmtId="0" fontId="42" fillId="0" borderId="0" xfId="0" applyFont="1"/>
    <xf numFmtId="0" fontId="43" fillId="0" borderId="0" xfId="0" applyFont="1"/>
    <xf numFmtId="0" fontId="43" fillId="0" borderId="101" xfId="0" applyFont="1" applyBorder="1"/>
    <xf numFmtId="1" fontId="43" fillId="0" borderId="0" xfId="9" applyNumberFormat="1" applyFont="1" applyBorder="1" applyAlignment="1">
      <alignment horizontal="right" vertical="center"/>
    </xf>
    <xf numFmtId="0" fontId="43" fillId="0" borderId="101" xfId="1153" applyNumberFormat="1" applyFont="1" applyBorder="1"/>
    <xf numFmtId="3" fontId="41" fillId="0" borderId="101" xfId="47" applyNumberFormat="1" applyFont="1" applyBorder="1" applyAlignment="1">
      <alignment horizontal="right"/>
    </xf>
    <xf numFmtId="0" fontId="46" fillId="0" borderId="0" xfId="0" applyFont="1" applyBorder="1"/>
    <xf numFmtId="3" fontId="42" fillId="0" borderId="0" xfId="47" applyNumberFormat="1" applyFont="1" applyFill="1" applyBorder="1" applyAlignment="1">
      <alignment horizontal="right"/>
    </xf>
    <xf numFmtId="3" fontId="22" fillId="0" borderId="102" xfId="0" applyNumberFormat="1" applyFont="1" applyFill="1" applyBorder="1"/>
    <xf numFmtId="3" fontId="22" fillId="0" borderId="102" xfId="0" applyNumberFormat="1" applyFont="1" applyBorder="1"/>
    <xf numFmtId="3" fontId="42" fillId="0" borderId="102" xfId="47" applyNumberFormat="1" applyFont="1" applyFill="1" applyBorder="1" applyAlignment="1">
      <alignment horizontal="right"/>
    </xf>
    <xf numFmtId="0" fontId="0" fillId="0" borderId="276" xfId="0" applyFont="1" applyBorder="1" applyAlignment="1"/>
    <xf numFmtId="0" fontId="16" fillId="0" borderId="172" xfId="0" applyFont="1" applyBorder="1" applyAlignment="1">
      <alignment horizontal="center" vertical="center"/>
    </xf>
    <xf numFmtId="0" fontId="16" fillId="0" borderId="313" xfId="0" applyFont="1" applyBorder="1" applyAlignment="1">
      <alignment horizontal="center" wrapText="1"/>
    </xf>
    <xf numFmtId="0" fontId="22" fillId="0" borderId="103" xfId="0" applyFont="1" applyFill="1" applyBorder="1" applyAlignment="1">
      <alignment horizontal="center"/>
    </xf>
    <xf numFmtId="0" fontId="22" fillId="0" borderId="185" xfId="0" applyFont="1" applyFill="1" applyBorder="1" applyAlignment="1">
      <alignment horizontal="center"/>
    </xf>
    <xf numFmtId="0" fontId="16" fillId="0" borderId="186" xfId="0" applyFont="1" applyFill="1" applyBorder="1" applyAlignment="1">
      <alignment horizontal="center" vertical="center"/>
    </xf>
    <xf numFmtId="0" fontId="16" fillId="0" borderId="188" xfId="0" applyFont="1" applyFill="1" applyBorder="1" applyAlignment="1">
      <alignment horizontal="center" vertical="center"/>
    </xf>
    <xf numFmtId="0" fontId="16" fillId="0" borderId="194" xfId="0" applyFont="1" applyBorder="1" applyAlignment="1">
      <alignment horizontal="center" wrapText="1"/>
    </xf>
    <xf numFmtId="3" fontId="34" fillId="0" borderId="0" xfId="0" applyNumberFormat="1" applyFont="1" applyFill="1" applyBorder="1" applyAlignment="1" applyProtection="1">
      <alignment horizontal="right"/>
    </xf>
    <xf numFmtId="176" fontId="34" fillId="0" borderId="0" xfId="1150" applyFont="1" applyFill="1" applyBorder="1" applyAlignment="1" applyProtection="1">
      <alignment horizontal="right"/>
    </xf>
    <xf numFmtId="0" fontId="16" fillId="0" borderId="258" xfId="0" applyFont="1" applyFill="1" applyBorder="1" applyAlignment="1">
      <alignment wrapText="1"/>
    </xf>
    <xf numFmtId="0" fontId="0" fillId="0" borderId="258" xfId="0" applyFont="1" applyFill="1" applyBorder="1" applyAlignment="1">
      <alignment wrapText="1"/>
    </xf>
    <xf numFmtId="0" fontId="0" fillId="0" borderId="91" xfId="0" applyFont="1" applyFill="1" applyBorder="1" applyAlignment="1">
      <alignment horizontal="center"/>
    </xf>
    <xf numFmtId="0" fontId="0" fillId="0" borderId="91" xfId="0" applyFont="1" applyFill="1" applyBorder="1"/>
    <xf numFmtId="0" fontId="0" fillId="0" borderId="88" xfId="0" applyFont="1" applyFill="1" applyBorder="1"/>
    <xf numFmtId="0" fontId="0" fillId="0" borderId="147" xfId="0" applyFont="1" applyFill="1" applyBorder="1"/>
    <xf numFmtId="0" fontId="22" fillId="0" borderId="128" xfId="0" applyFont="1" applyFill="1" applyBorder="1"/>
    <xf numFmtId="0" fontId="22" fillId="0" borderId="210" xfId="0" applyFont="1" applyFill="1" applyBorder="1"/>
    <xf numFmtId="0" fontId="22" fillId="0" borderId="211" xfId="0" applyFont="1" applyFill="1" applyBorder="1"/>
    <xf numFmtId="0" fontId="0" fillId="0" borderId="258" xfId="0" applyFont="1" applyFill="1" applyBorder="1" applyAlignment="1"/>
    <xf numFmtId="0" fontId="16" fillId="0" borderId="245" xfId="0" applyFont="1" applyFill="1" applyBorder="1" applyAlignment="1">
      <alignment horizontal="center"/>
    </xf>
    <xf numFmtId="0" fontId="0" fillId="0" borderId="245" xfId="0" applyFont="1" applyFill="1" applyBorder="1" applyAlignment="1">
      <alignment horizontal="center"/>
    </xf>
    <xf numFmtId="0" fontId="16" fillId="0" borderId="258" xfId="0" applyFont="1" applyFill="1" applyBorder="1" applyAlignment="1"/>
    <xf numFmtId="0" fontId="0" fillId="0" borderId="245" xfId="0" applyFont="1" applyBorder="1" applyAlignment="1">
      <alignment horizontal="center"/>
    </xf>
    <xf numFmtId="1" fontId="23" fillId="0" borderId="279" xfId="7" applyNumberFormat="1" applyFont="1" applyBorder="1" applyAlignment="1">
      <alignment horizontal="right"/>
    </xf>
    <xf numFmtId="1" fontId="23" fillId="0" borderId="258" xfId="3" applyNumberFormat="1" applyFont="1" applyFill="1" applyBorder="1" applyAlignment="1" applyProtection="1"/>
    <xf numFmtId="9" fontId="26" fillId="0" borderId="146" xfId="3" applyNumberFormat="1" applyFont="1" applyFill="1" applyBorder="1" applyAlignment="1" applyProtection="1"/>
    <xf numFmtId="0" fontId="22" fillId="0" borderId="245" xfId="3" applyFont="1" applyFill="1" applyBorder="1" applyAlignment="1" applyProtection="1">
      <alignment horizontal="center" vertical="center"/>
    </xf>
    <xf numFmtId="0" fontId="22" fillId="0" borderId="124" xfId="3" applyFont="1" applyFill="1" applyBorder="1" applyAlignment="1" applyProtection="1">
      <alignment vertical="center" wrapText="1"/>
    </xf>
    <xf numFmtId="1" fontId="22" fillId="0" borderId="279" xfId="7" applyNumberFormat="1" applyFont="1" applyBorder="1" applyAlignment="1">
      <alignment horizontal="right"/>
    </xf>
    <xf numFmtId="1" fontId="22" fillId="0" borderId="124" xfId="3" applyNumberFormat="1" applyFont="1" applyFill="1" applyBorder="1" applyAlignment="1" applyProtection="1"/>
    <xf numFmtId="9" fontId="27" fillId="0" borderId="124" xfId="3" applyNumberFormat="1" applyFont="1" applyFill="1" applyBorder="1" applyAlignment="1" applyProtection="1"/>
    <xf numFmtId="1" fontId="22" fillId="0" borderId="258" xfId="3" applyNumberFormat="1" applyFont="1" applyFill="1" applyBorder="1" applyAlignment="1" applyProtection="1"/>
    <xf numFmtId="9" fontId="27" fillId="0" borderId="146" xfId="3" applyNumberFormat="1" applyFont="1" applyFill="1" applyBorder="1" applyAlignment="1" applyProtection="1"/>
    <xf numFmtId="1" fontId="16" fillId="0" borderId="286" xfId="3" applyNumberFormat="1" applyFont="1" applyFill="1" applyBorder="1" applyAlignment="1" applyProtection="1"/>
    <xf numFmtId="1" fontId="16" fillId="0" borderId="92" xfId="3" applyNumberFormat="1" applyFont="1" applyFill="1" applyBorder="1" applyAlignment="1" applyProtection="1"/>
    <xf numFmtId="0" fontId="16" fillId="0" borderId="279" xfId="3" applyFont="1" applyFill="1" applyBorder="1" applyAlignment="1" applyProtection="1"/>
    <xf numFmtId="1" fontId="23" fillId="0" borderId="279" xfId="3" applyNumberFormat="1" applyFont="1" applyFill="1" applyBorder="1" applyAlignment="1" applyProtection="1"/>
    <xf numFmtId="1" fontId="23" fillId="0" borderId="280" xfId="3" applyNumberFormat="1" applyFont="1" applyFill="1" applyBorder="1" applyAlignment="1" applyProtection="1"/>
    <xf numFmtId="0" fontId="22" fillId="0" borderId="245" xfId="7" applyFont="1" applyFill="1" applyBorder="1" applyAlignment="1">
      <alignment horizontal="center" vertical="center"/>
    </xf>
    <xf numFmtId="1" fontId="22" fillId="0" borderId="245" xfId="3" applyNumberFormat="1" applyFont="1" applyFill="1" applyBorder="1" applyAlignment="1" applyProtection="1">
      <alignment vertical="center"/>
    </xf>
    <xf numFmtId="1" fontId="22" fillId="0" borderId="279" xfId="3" applyNumberFormat="1" applyFont="1" applyFill="1" applyBorder="1" applyAlignment="1" applyProtection="1">
      <alignment vertical="center"/>
    </xf>
    <xf numFmtId="1" fontId="22" fillId="0" borderId="280" xfId="3" applyNumberFormat="1" applyFont="1" applyFill="1" applyBorder="1" applyAlignment="1" applyProtection="1">
      <alignment vertical="center"/>
    </xf>
    <xf numFmtId="1" fontId="22" fillId="0" borderId="146" xfId="3" applyNumberFormat="1" applyFont="1" applyFill="1" applyBorder="1" applyAlignment="1" applyProtection="1">
      <alignment vertical="center"/>
    </xf>
    <xf numFmtId="0" fontId="16" fillId="0" borderId="280" xfId="0" applyFont="1" applyFill="1" applyBorder="1" applyAlignment="1">
      <alignment wrapText="1"/>
    </xf>
    <xf numFmtId="1" fontId="16" fillId="0" borderId="245" xfId="0" applyNumberFormat="1" applyFont="1" applyFill="1" applyBorder="1"/>
    <xf numFmtId="1" fontId="16" fillId="0" borderId="279" xfId="0" applyNumberFormat="1" applyFont="1" applyFill="1" applyBorder="1"/>
    <xf numFmtId="1" fontId="16" fillId="0" borderId="280" xfId="0" applyNumberFormat="1" applyFont="1" applyFill="1" applyBorder="1"/>
    <xf numFmtId="0" fontId="0" fillId="0" borderId="280" xfId="0" applyFont="1" applyFill="1" applyBorder="1" applyAlignment="1">
      <alignment wrapText="1"/>
    </xf>
    <xf numFmtId="1" fontId="0" fillId="0" borderId="245" xfId="0" applyNumberFormat="1" applyFont="1" applyFill="1" applyBorder="1"/>
    <xf numFmtId="1" fontId="0" fillId="0" borderId="279" xfId="0" applyNumberFormat="1" applyFont="1" applyFill="1" applyBorder="1"/>
    <xf numFmtId="1" fontId="0" fillId="0" borderId="280" xfId="0" applyNumberFormat="1" applyFont="1" applyFill="1" applyBorder="1"/>
    <xf numFmtId="0" fontId="0" fillId="0" borderId="245" xfId="3" applyFont="1" applyFill="1" applyBorder="1" applyAlignment="1" applyProtection="1">
      <alignment horizontal="center"/>
    </xf>
    <xf numFmtId="0" fontId="16" fillId="0" borderId="258" xfId="3" applyFont="1" applyFill="1" applyBorder="1" applyAlignment="1" applyProtection="1">
      <alignment wrapText="1"/>
    </xf>
    <xf numFmtId="1" fontId="16" fillId="0" borderId="146" xfId="3" applyNumberFormat="1" applyFont="1" applyFill="1" applyBorder="1" applyAlignment="1" applyProtection="1"/>
    <xf numFmtId="0" fontId="16" fillId="0" borderId="42" xfId="0" applyFont="1" applyFill="1" applyBorder="1" applyAlignment="1">
      <alignment horizontal="center"/>
    </xf>
    <xf numFmtId="0" fontId="16" fillId="0" borderId="190" xfId="3" applyFont="1" applyFill="1" applyBorder="1" applyAlignment="1" applyProtection="1">
      <alignment horizontal="center" wrapText="1"/>
    </xf>
    <xf numFmtId="0" fontId="16" fillId="0" borderId="166" xfId="3" applyFont="1" applyFill="1" applyBorder="1" applyAlignment="1" applyProtection="1">
      <alignment horizontal="center" wrapText="1"/>
    </xf>
    <xf numFmtId="0" fontId="0" fillId="0" borderId="21" xfId="0" applyFont="1" applyBorder="1" applyAlignment="1">
      <alignment horizontal="center"/>
    </xf>
    <xf numFmtId="0" fontId="16" fillId="0" borderId="174" xfId="0" applyFont="1" applyBorder="1" applyAlignment="1">
      <alignment horizontal="center" wrapText="1"/>
    </xf>
    <xf numFmtId="0" fontId="22" fillId="0" borderId="107" xfId="0" applyFont="1" applyFill="1" applyBorder="1"/>
    <xf numFmtId="0" fontId="22" fillId="0" borderId="120" xfId="0" applyFont="1" applyFill="1" applyBorder="1"/>
    <xf numFmtId="0" fontId="0" fillId="0" borderId="120" xfId="0" applyFont="1" applyFill="1" applyBorder="1"/>
    <xf numFmtId="0" fontId="0" fillId="0" borderId="117" xfId="0" applyFont="1" applyFill="1" applyBorder="1"/>
    <xf numFmtId="0" fontId="0" fillId="0" borderId="106" xfId="0" applyFont="1" applyFill="1" applyBorder="1"/>
    <xf numFmtId="0" fontId="0" fillId="0" borderId="205" xfId="0" applyFont="1" applyFill="1" applyBorder="1"/>
    <xf numFmtId="0" fontId="0" fillId="0" borderId="119" xfId="0" applyFont="1" applyFill="1" applyBorder="1"/>
    <xf numFmtId="0" fontId="0" fillId="0" borderId="209" xfId="0" applyFont="1" applyFill="1" applyBorder="1"/>
    <xf numFmtId="0" fontId="0" fillId="0" borderId="118" xfId="0" applyFont="1" applyFill="1" applyBorder="1"/>
    <xf numFmtId="0" fontId="0" fillId="0" borderId="254" xfId="0" applyFont="1" applyFill="1" applyBorder="1"/>
    <xf numFmtId="0" fontId="0" fillId="0" borderId="145" xfId="0" applyFont="1" applyFill="1" applyBorder="1"/>
    <xf numFmtId="0" fontId="0" fillId="0" borderId="248" xfId="0" applyFont="1" applyFill="1" applyBorder="1"/>
    <xf numFmtId="0" fontId="0" fillId="0" borderId="158" xfId="0" applyFont="1" applyFill="1" applyBorder="1"/>
    <xf numFmtId="0" fontId="0" fillId="0" borderId="159" xfId="0" applyFont="1" applyFill="1" applyBorder="1"/>
    <xf numFmtId="1" fontId="0" fillId="0" borderId="198" xfId="0" applyNumberFormat="1" applyFont="1" applyFill="1" applyBorder="1"/>
    <xf numFmtId="1" fontId="0" fillId="0" borderId="199" xfId="0" applyNumberFormat="1" applyFont="1" applyFill="1" applyBorder="1"/>
    <xf numFmtId="1" fontId="0" fillId="0" borderId="271" xfId="0" applyNumberFormat="1" applyFont="1" applyFill="1" applyBorder="1"/>
    <xf numFmtId="1" fontId="0" fillId="0" borderId="317" xfId="0" applyNumberFormat="1" applyFont="1" applyFill="1" applyBorder="1"/>
    <xf numFmtId="0" fontId="16" fillId="0" borderId="318" xfId="0" applyFont="1" applyFill="1" applyBorder="1" applyAlignment="1">
      <alignment horizontal="left" vertical="center"/>
    </xf>
    <xf numFmtId="0" fontId="16" fillId="0" borderId="144" xfId="0" applyFont="1" applyFill="1" applyBorder="1" applyAlignment="1">
      <alignment horizontal="center" wrapText="1"/>
    </xf>
    <xf numFmtId="0" fontId="16" fillId="0" borderId="274" xfId="0" applyFont="1" applyFill="1" applyBorder="1" applyAlignment="1">
      <alignment horizontal="center" wrapText="1"/>
    </xf>
    <xf numFmtId="3" fontId="0" fillId="0" borderId="95" xfId="0" applyNumberFormat="1" applyFont="1" applyBorder="1"/>
    <xf numFmtId="3" fontId="0" fillId="0" borderId="321" xfId="0" applyNumberFormat="1" applyFont="1" applyBorder="1"/>
    <xf numFmtId="3" fontId="0" fillId="0" borderId="322" xfId="0" applyNumberFormat="1" applyFont="1" applyBorder="1"/>
    <xf numFmtId="3" fontId="0" fillId="0" borderId="278" xfId="0" applyNumberFormat="1" applyFont="1" applyBorder="1"/>
    <xf numFmtId="3" fontId="0" fillId="0" borderId="106" xfId="0" applyNumberFormat="1" applyFont="1" applyBorder="1"/>
    <xf numFmtId="3" fontId="0" fillId="0" borderId="276" xfId="0" applyNumberFormat="1" applyFont="1" applyBorder="1"/>
    <xf numFmtId="3" fontId="0" fillId="0" borderId="196" xfId="0" applyNumberFormat="1" applyFont="1" applyBorder="1"/>
    <xf numFmtId="0" fontId="23" fillId="0" borderId="145" xfId="0" applyFont="1" applyBorder="1" applyAlignment="1">
      <alignment horizontal="center" wrapText="1"/>
    </xf>
    <xf numFmtId="3" fontId="0" fillId="0" borderId="121" xfId="0" applyNumberFormat="1" applyFont="1" applyBorder="1"/>
    <xf numFmtId="0" fontId="23" fillId="0" borderId="72" xfId="0" applyFont="1" applyBorder="1" applyAlignment="1">
      <alignment horizontal="center" wrapText="1"/>
    </xf>
    <xf numFmtId="0" fontId="0" fillId="0" borderId="248" xfId="0" applyFont="1" applyBorder="1" applyAlignment="1"/>
    <xf numFmtId="0" fontId="0" fillId="0" borderId="126" xfId="0" applyFont="1" applyBorder="1" applyAlignment="1"/>
    <xf numFmtId="0" fontId="0" fillId="0" borderId="317" xfId="0" applyFont="1" applyBorder="1" applyAlignment="1"/>
    <xf numFmtId="0" fontId="0" fillId="0" borderId="117" xfId="0" applyFont="1" applyBorder="1" applyAlignment="1"/>
    <xf numFmtId="0" fontId="0" fillId="0" borderId="107" xfId="0" applyFont="1" applyBorder="1" applyAlignment="1"/>
    <xf numFmtId="0" fontId="0" fillId="0" borderId="200" xfId="0" applyFont="1" applyBorder="1" applyAlignment="1"/>
    <xf numFmtId="169" fontId="22" fillId="0" borderId="276" xfId="0" applyNumberFormat="1" applyFont="1" applyBorder="1" applyAlignment="1"/>
    <xf numFmtId="169" fontId="0" fillId="0" borderId="276" xfId="0" applyNumberFormat="1" applyFont="1" applyBorder="1" applyAlignment="1"/>
    <xf numFmtId="169" fontId="0" fillId="0" borderId="210" xfId="0" applyNumberFormat="1" applyFont="1" applyBorder="1" applyAlignment="1"/>
    <xf numFmtId="169" fontId="0" fillId="0" borderId="179" xfId="0" applyNumberFormat="1" applyFont="1" applyBorder="1" applyAlignment="1"/>
    <xf numFmtId="0" fontId="0" fillId="0" borderId="209" xfId="0" applyFont="1" applyBorder="1" applyAlignment="1"/>
    <xf numFmtId="0" fontId="0" fillId="0" borderId="127" xfId="0" applyFont="1" applyBorder="1" applyAlignment="1"/>
    <xf numFmtId="0" fontId="0" fillId="0" borderId="205" xfId="0" applyFont="1" applyBorder="1" applyAlignment="1"/>
    <xf numFmtId="0" fontId="0" fillId="0" borderId="21" xfId="0" applyFont="1" applyFill="1" applyBorder="1" applyAlignment="1">
      <alignment horizontal="center"/>
    </xf>
    <xf numFmtId="0" fontId="0" fillId="0" borderId="15" xfId="0" applyFont="1" applyFill="1" applyBorder="1" applyAlignment="1">
      <alignment horizontal="center"/>
    </xf>
    <xf numFmtId="0" fontId="0" fillId="0" borderId="22" xfId="0" applyFont="1" applyFill="1" applyBorder="1" applyAlignment="1">
      <alignment horizontal="center"/>
    </xf>
    <xf numFmtId="0" fontId="0" fillId="0" borderId="23" xfId="0" applyFont="1" applyFill="1" applyBorder="1" applyAlignment="1">
      <alignment wrapText="1"/>
    </xf>
    <xf numFmtId="0" fontId="0" fillId="0" borderId="0" xfId="0" applyFont="1" applyAlignment="1">
      <alignment horizontal="left"/>
    </xf>
    <xf numFmtId="0" fontId="16" fillId="0" borderId="190" xfId="0" applyFont="1" applyBorder="1" applyAlignment="1">
      <alignment horizontal="center" wrapText="1"/>
    </xf>
    <xf numFmtId="0" fontId="16" fillId="0" borderId="123" xfId="0" applyFont="1" applyBorder="1" applyAlignment="1">
      <alignment horizontal="center" wrapText="1"/>
    </xf>
    <xf numFmtId="1" fontId="0" fillId="0" borderId="65" xfId="0" applyNumberFormat="1" applyFont="1" applyBorder="1"/>
    <xf numFmtId="1" fontId="0" fillId="0" borderId="66" xfId="0" applyNumberFormat="1" applyFont="1" applyBorder="1"/>
    <xf numFmtId="1" fontId="0" fillId="0" borderId="67" xfId="0" applyNumberFormat="1" applyFont="1" applyBorder="1"/>
    <xf numFmtId="1" fontId="23" fillId="0" borderId="128" xfId="0" applyNumberFormat="1" applyFont="1" applyBorder="1"/>
    <xf numFmtId="1" fontId="23" fillId="0" borderId="118" xfId="0" applyNumberFormat="1" applyFont="1" applyBorder="1"/>
    <xf numFmtId="0" fontId="0" fillId="0" borderId="103" xfId="0" applyFont="1" applyFill="1" applyBorder="1" applyAlignment="1">
      <alignment horizontal="center"/>
    </xf>
    <xf numFmtId="1" fontId="0" fillId="0" borderId="68" xfId="0" applyNumberFormat="1" applyFont="1" applyBorder="1"/>
    <xf numFmtId="1" fontId="0" fillId="0" borderId="62" xfId="0" applyNumberFormat="1" applyFont="1" applyBorder="1"/>
    <xf numFmtId="1" fontId="0" fillId="0" borderId="69" xfId="0" applyNumberFormat="1" applyFont="1" applyBorder="1"/>
    <xf numFmtId="1" fontId="23" fillId="0" borderId="210" xfId="0" applyNumberFormat="1" applyFont="1" applyBorder="1"/>
    <xf numFmtId="1" fontId="23" fillId="0" borderId="127" xfId="0" applyNumberFormat="1" applyFont="1" applyBorder="1"/>
    <xf numFmtId="0" fontId="0" fillId="0" borderId="185" xfId="0" applyFont="1" applyFill="1" applyBorder="1" applyAlignment="1">
      <alignment horizontal="center"/>
    </xf>
    <xf numFmtId="1" fontId="0" fillId="0" borderId="71" xfId="0" applyNumberFormat="1" applyFont="1" applyBorder="1"/>
    <xf numFmtId="1" fontId="0" fillId="0" borderId="72" xfId="0" applyNumberFormat="1" applyFont="1" applyBorder="1"/>
    <xf numFmtId="1" fontId="23" fillId="0" borderId="213" xfId="0" applyNumberFormat="1" applyFont="1" applyBorder="1"/>
    <xf numFmtId="1" fontId="23" fillId="0" borderId="212" xfId="0" applyNumberFormat="1" applyFont="1" applyBorder="1"/>
    <xf numFmtId="1" fontId="0" fillId="0" borderId="245" xfId="0" applyNumberFormat="1" applyFont="1" applyBorder="1"/>
    <xf numFmtId="1" fontId="0" fillId="0" borderId="279" xfId="0" applyNumberFormat="1" applyFont="1" applyBorder="1"/>
    <xf numFmtId="1" fontId="0" fillId="0" borderId="280" xfId="0" applyNumberFormat="1" applyFont="1" applyBorder="1"/>
    <xf numFmtId="1" fontId="0" fillId="0" borderId="159" xfId="0" applyNumberFormat="1" applyFont="1" applyBorder="1"/>
    <xf numFmtId="0" fontId="16" fillId="0" borderId="259" xfId="0" applyFont="1" applyFill="1" applyBorder="1" applyAlignment="1">
      <alignment wrapText="1"/>
    </xf>
    <xf numFmtId="0" fontId="16" fillId="0" borderId="270" xfId="0" applyFont="1" applyFill="1" applyBorder="1" applyAlignment="1">
      <alignment wrapText="1"/>
    </xf>
    <xf numFmtId="0" fontId="0" fillId="0" borderId="69" xfId="0" applyFont="1" applyFill="1" applyBorder="1" applyAlignment="1">
      <alignment wrapText="1"/>
    </xf>
    <xf numFmtId="0" fontId="23" fillId="0" borderId="130" xfId="0" applyFont="1" applyBorder="1" applyAlignment="1">
      <alignment horizontal="center" wrapText="1"/>
    </xf>
    <xf numFmtId="0" fontId="26" fillId="0" borderId="0" xfId="0" applyFont="1" applyBorder="1" applyAlignment="1">
      <alignment horizontal="center" wrapText="1"/>
    </xf>
    <xf numFmtId="0" fontId="23" fillId="0" borderId="266" xfId="0" applyFont="1" applyBorder="1" applyAlignment="1">
      <alignment horizontal="center" wrapText="1"/>
    </xf>
    <xf numFmtId="0" fontId="23" fillId="0" borderId="63" xfId="0" applyFont="1" applyBorder="1" applyAlignment="1">
      <alignment horizontal="center" wrapText="1"/>
    </xf>
    <xf numFmtId="0" fontId="23" fillId="0" borderId="61" xfId="0" applyFont="1" applyBorder="1" applyAlignment="1">
      <alignment horizontal="center" wrapText="1"/>
    </xf>
    <xf numFmtId="0" fontId="23" fillId="0" borderId="194" xfId="0" applyFont="1" applyBorder="1" applyAlignment="1">
      <alignment horizontal="center" wrapText="1"/>
    </xf>
    <xf numFmtId="0" fontId="23" fillId="0" borderId="195" xfId="0" applyFont="1" applyBorder="1" applyAlignment="1">
      <alignment horizontal="center" wrapText="1"/>
    </xf>
    <xf numFmtId="0" fontId="23" fillId="0" borderId="147" xfId="0" applyFont="1" applyBorder="1" applyAlignment="1">
      <alignment horizontal="center" wrapText="1"/>
    </xf>
    <xf numFmtId="1" fontId="0" fillId="0" borderId="65" xfId="0" applyNumberFormat="1" applyFont="1" applyBorder="1" applyAlignment="1"/>
    <xf numFmtId="1" fontId="0" fillId="0" borderId="66" xfId="0" applyNumberFormat="1" applyFont="1" applyBorder="1" applyAlignment="1"/>
    <xf numFmtId="1" fontId="0" fillId="0" borderId="67" xfId="0" applyNumberFormat="1" applyFont="1" applyBorder="1" applyAlignment="1"/>
    <xf numFmtId="1" fontId="0" fillId="0" borderId="68" xfId="0" applyNumberFormat="1" applyFont="1" applyBorder="1" applyAlignment="1"/>
    <xf numFmtId="1" fontId="0" fillId="0" borderId="62" xfId="0" applyNumberFormat="1" applyFont="1" applyBorder="1" applyAlignment="1"/>
    <xf numFmtId="1" fontId="0" fillId="0" borderId="69" xfId="0" applyNumberFormat="1" applyFont="1" applyBorder="1" applyAlignment="1"/>
    <xf numFmtId="1" fontId="0" fillId="0" borderId="70" xfId="0" applyNumberFormat="1" applyFont="1" applyBorder="1" applyAlignment="1"/>
    <xf numFmtId="1" fontId="0" fillId="0" borderId="71" xfId="0" applyNumberFormat="1" applyFont="1" applyBorder="1" applyAlignment="1"/>
    <xf numFmtId="1" fontId="0" fillId="0" borderId="72" xfId="0" applyNumberFormat="1" applyFont="1" applyBorder="1" applyAlignment="1"/>
    <xf numFmtId="1" fontId="0" fillId="0" borderId="120" xfId="0" applyNumberFormat="1" applyFont="1" applyBorder="1" applyAlignment="1"/>
    <xf numFmtId="1" fontId="0" fillId="0" borderId="159" xfId="0" applyNumberFormat="1" applyFont="1" applyBorder="1" applyAlignment="1"/>
    <xf numFmtId="1" fontId="0" fillId="0" borderId="248" xfId="0" applyNumberFormat="1" applyFont="1" applyBorder="1" applyAlignment="1"/>
    <xf numFmtId="1" fontId="0" fillId="0" borderId="222" xfId="0" applyNumberFormat="1" applyFont="1" applyBorder="1" applyAlignment="1"/>
    <xf numFmtId="1" fontId="0" fillId="0" borderId="220" xfId="0" applyNumberFormat="1" applyFont="1" applyBorder="1" applyAlignment="1"/>
    <xf numFmtId="1" fontId="0" fillId="0" borderId="126" xfId="0" applyNumberFormat="1" applyFont="1" applyBorder="1" applyAlignment="1"/>
    <xf numFmtId="0" fontId="22" fillId="0" borderId="0" xfId="0" applyFont="1" applyAlignment="1">
      <alignment wrapText="1"/>
    </xf>
    <xf numFmtId="3" fontId="0" fillId="0" borderId="13" xfId="0" applyNumberFormat="1" applyFont="1" applyFill="1" applyBorder="1"/>
    <xf numFmtId="0" fontId="0" fillId="0" borderId="99" xfId="0" applyFont="1" applyFill="1" applyBorder="1" applyAlignment="1">
      <alignment horizontal="center"/>
    </xf>
    <xf numFmtId="0" fontId="0" fillId="0" borderId="74" xfId="0" applyFont="1" applyFill="1" applyBorder="1" applyAlignment="1">
      <alignment wrapText="1"/>
    </xf>
    <xf numFmtId="3" fontId="0" fillId="0" borderId="20" xfId="0" applyNumberFormat="1" applyFont="1" applyFill="1" applyBorder="1"/>
    <xf numFmtId="0" fontId="0" fillId="0" borderId="155" xfId="0" applyFont="1" applyFill="1" applyBorder="1" applyAlignment="1">
      <alignment horizontal="center"/>
    </xf>
    <xf numFmtId="3" fontId="0" fillId="0" borderId="25" xfId="0" applyNumberFormat="1" applyFont="1" applyFill="1" applyBorder="1"/>
    <xf numFmtId="3" fontId="22" fillId="0" borderId="128" xfId="0" applyNumberFormat="1" applyFont="1" applyBorder="1"/>
    <xf numFmtId="3" fontId="22" fillId="0" borderId="210" xfId="0" applyNumberFormat="1" applyFont="1" applyBorder="1"/>
    <xf numFmtId="3" fontId="22" fillId="0" borderId="211" xfId="0" applyNumberFormat="1" applyFont="1" applyBorder="1"/>
    <xf numFmtId="3" fontId="0" fillId="0" borderId="211" xfId="0" applyNumberFormat="1" applyFont="1" applyBorder="1"/>
    <xf numFmtId="3" fontId="0" fillId="0" borderId="128" xfId="0" applyNumberFormat="1" applyFont="1" applyBorder="1"/>
    <xf numFmtId="0" fontId="0" fillId="0" borderId="184" xfId="0" applyFont="1" applyFill="1" applyBorder="1" applyAlignment="1">
      <alignment horizontal="center"/>
    </xf>
    <xf numFmtId="0" fontId="0" fillId="0" borderId="7" xfId="0" applyFont="1" applyFill="1" applyBorder="1" applyAlignment="1">
      <alignment wrapText="1"/>
    </xf>
    <xf numFmtId="0" fontId="16" fillId="0" borderId="59" xfId="0" applyFont="1" applyBorder="1" applyAlignment="1">
      <alignment horizontal="center" wrapText="1"/>
    </xf>
    <xf numFmtId="0" fontId="0" fillId="0" borderId="93" xfId="0" applyFont="1" applyFill="1" applyBorder="1" applyAlignment="1">
      <alignment horizontal="center"/>
    </xf>
    <xf numFmtId="0" fontId="0" fillId="0" borderId="98" xfId="0" applyFont="1" applyFill="1" applyBorder="1" applyAlignment="1">
      <alignment wrapText="1"/>
    </xf>
    <xf numFmtId="0" fontId="22" fillId="0" borderId="68" xfId="0" applyFont="1" applyBorder="1"/>
    <xf numFmtId="0" fontId="22" fillId="0" borderId="62" xfId="0" applyFont="1" applyBorder="1"/>
    <xf numFmtId="0" fontId="23" fillId="0" borderId="127" xfId="0" applyFont="1" applyBorder="1" applyAlignment="1" applyProtection="1">
      <alignment horizontal="right"/>
    </xf>
    <xf numFmtId="0" fontId="22" fillId="0" borderId="102" xfId="0" applyFont="1" applyBorder="1" applyAlignment="1" applyProtection="1">
      <alignment horizontal="right"/>
    </xf>
    <xf numFmtId="0" fontId="22" fillId="0" borderId="102" xfId="0" applyFont="1" applyFill="1" applyBorder="1" applyAlignment="1" applyProtection="1">
      <alignment horizontal="right"/>
    </xf>
    <xf numFmtId="0" fontId="0" fillId="0" borderId="104" xfId="0" applyFont="1" applyFill="1" applyBorder="1" applyAlignment="1">
      <alignment horizontal="center"/>
    </xf>
    <xf numFmtId="0" fontId="22" fillId="0" borderId="70" xfId="0" applyFont="1" applyBorder="1"/>
    <xf numFmtId="0" fontId="22" fillId="0" borderId="71" xfId="0" applyFont="1" applyBorder="1"/>
    <xf numFmtId="0" fontId="23" fillId="0" borderId="121" xfId="0" applyFont="1" applyBorder="1" applyAlignment="1" applyProtection="1">
      <alignment horizontal="right"/>
    </xf>
    <xf numFmtId="0" fontId="22" fillId="0" borderId="138" xfId="0" applyFont="1" applyBorder="1" applyAlignment="1" applyProtection="1">
      <alignment horizontal="right"/>
    </xf>
    <xf numFmtId="0" fontId="0" fillId="0" borderId="159" xfId="0" applyFont="1" applyBorder="1"/>
    <xf numFmtId="0" fontId="0" fillId="0" borderId="211" xfId="0" applyFont="1" applyBorder="1"/>
    <xf numFmtId="0" fontId="0" fillId="0" borderId="209" xfId="0" applyFont="1" applyBorder="1"/>
    <xf numFmtId="0" fontId="0" fillId="0" borderId="89" xfId="0" applyFont="1" applyBorder="1"/>
    <xf numFmtId="0" fontId="0" fillId="0" borderId="117" xfId="0" applyFont="1" applyBorder="1"/>
    <xf numFmtId="0" fontId="0" fillId="0" borderId="101" xfId="0" applyFont="1" applyBorder="1"/>
    <xf numFmtId="168" fontId="0" fillId="0" borderId="276" xfId="0" applyNumberFormat="1" applyFont="1" applyBorder="1"/>
    <xf numFmtId="0" fontId="0" fillId="0" borderId="138" xfId="0" applyFont="1" applyBorder="1"/>
    <xf numFmtId="168" fontId="0" fillId="0" borderId="211" xfId="0" applyNumberFormat="1" applyFont="1" applyBorder="1"/>
    <xf numFmtId="0" fontId="0" fillId="0" borderId="0" xfId="0" applyFont="1" applyAlignment="1">
      <alignment horizontal="center"/>
    </xf>
    <xf numFmtId="0" fontId="0" fillId="0" borderId="0" xfId="0" applyFont="1" applyFill="1" applyAlignment="1">
      <alignment horizontal="left"/>
    </xf>
    <xf numFmtId="0" fontId="0" fillId="9" borderId="0" xfId="0" applyFont="1" applyFill="1"/>
    <xf numFmtId="0" fontId="24" fillId="0" borderId="0" xfId="0" applyFont="1" applyAlignment="1">
      <alignment horizontal="left"/>
    </xf>
    <xf numFmtId="0" fontId="24" fillId="0" borderId="0" xfId="0" applyFont="1" applyFill="1" applyAlignment="1">
      <alignment horizontal="left"/>
    </xf>
    <xf numFmtId="0" fontId="0" fillId="0" borderId="0" xfId="0" applyFont="1" applyFill="1" applyAlignment="1">
      <alignment horizontal="center"/>
    </xf>
    <xf numFmtId="0" fontId="16" fillId="7" borderId="0" xfId="0" applyFont="1" applyFill="1"/>
    <xf numFmtId="0" fontId="0" fillId="7" borderId="0" xfId="0" applyFont="1" applyFill="1"/>
    <xf numFmtId="0" fontId="23" fillId="2" borderId="0" xfId="0" applyFont="1" applyFill="1"/>
    <xf numFmtId="0" fontId="0" fillId="2" borderId="0" xfId="0" applyFont="1" applyFill="1"/>
    <xf numFmtId="1" fontId="16" fillId="0" borderId="13" xfId="0" applyNumberFormat="1" applyFont="1" applyFill="1" applyBorder="1"/>
    <xf numFmtId="1" fontId="16" fillId="0" borderId="20" xfId="0" applyNumberFormat="1" applyFont="1" applyFill="1" applyBorder="1"/>
    <xf numFmtId="0" fontId="16" fillId="0" borderId="187" xfId="0" applyFont="1" applyBorder="1" applyAlignment="1">
      <alignment horizontal="center" wrapText="1"/>
    </xf>
    <xf numFmtId="0" fontId="23" fillId="0" borderId="146" xfId="0" applyFont="1" applyBorder="1" applyAlignment="1">
      <alignment horizontal="center" wrapText="1"/>
    </xf>
    <xf numFmtId="1" fontId="0" fillId="0" borderId="121" xfId="0" applyNumberFormat="1" applyFont="1" applyBorder="1"/>
    <xf numFmtId="0" fontId="27" fillId="0" borderId="0" xfId="7" applyFont="1" applyAlignment="1">
      <alignment horizontal="left"/>
    </xf>
    <xf numFmtId="0" fontId="23" fillId="0" borderId="0" xfId="7" applyFont="1" applyAlignment="1">
      <alignment horizontal="center" wrapText="1"/>
    </xf>
    <xf numFmtId="0" fontId="23" fillId="0" borderId="0" xfId="7" applyFont="1"/>
    <xf numFmtId="0" fontId="23" fillId="0" borderId="4" xfId="7" applyFont="1" applyBorder="1" applyAlignment="1">
      <alignment horizontal="center" wrapText="1"/>
    </xf>
    <xf numFmtId="0" fontId="22" fillId="0" borderId="60" xfId="7" applyFont="1" applyBorder="1" applyAlignment="1">
      <alignment horizontal="center" wrapText="1"/>
    </xf>
    <xf numFmtId="0" fontId="22" fillId="0" borderId="33" xfId="7" applyFont="1" applyBorder="1" applyAlignment="1">
      <alignment horizontal="center" wrapText="1"/>
    </xf>
    <xf numFmtId="1" fontId="49" fillId="0" borderId="0" xfId="202" applyNumberFormat="1" applyFont="1" applyBorder="1" applyAlignment="1">
      <alignment horizontal="right"/>
    </xf>
    <xf numFmtId="173" fontId="24" fillId="0" borderId="0" xfId="4" applyFont="1" applyFill="1"/>
    <xf numFmtId="0" fontId="22" fillId="0" borderId="245" xfId="3" applyFont="1" applyFill="1" applyBorder="1" applyAlignment="1" applyProtection="1">
      <alignment horizontal="center"/>
    </xf>
    <xf numFmtId="0" fontId="23" fillId="0" borderId="258" xfId="3" applyFont="1" applyFill="1" applyBorder="1" applyAlignment="1" applyProtection="1">
      <alignment wrapText="1"/>
    </xf>
    <xf numFmtId="3" fontId="23" fillId="0" borderId="245" xfId="3" applyNumberFormat="1" applyFont="1" applyFill="1" applyBorder="1" applyAlignment="1" applyProtection="1">
      <alignment wrapText="1"/>
    </xf>
    <xf numFmtId="3" fontId="23" fillId="0" borderId="279" xfId="3" applyNumberFormat="1" applyFont="1" applyFill="1" applyBorder="1" applyAlignment="1" applyProtection="1">
      <alignment wrapText="1"/>
    </xf>
    <xf numFmtId="3" fontId="23" fillId="0" borderId="258" xfId="3" applyNumberFormat="1" applyFont="1" applyFill="1" applyBorder="1" applyAlignment="1" applyProtection="1">
      <alignment wrapText="1"/>
    </xf>
    <xf numFmtId="173" fontId="22" fillId="0" borderId="0" xfId="4" applyFont="1"/>
    <xf numFmtId="0" fontId="22" fillId="0" borderId="258" xfId="3" applyFont="1" applyFill="1" applyBorder="1" applyAlignment="1" applyProtection="1">
      <alignment wrapText="1"/>
    </xf>
    <xf numFmtId="3" fontId="22" fillId="0" borderId="245" xfId="3" applyNumberFormat="1" applyFont="1" applyFill="1" applyBorder="1" applyAlignment="1" applyProtection="1">
      <alignment wrapText="1"/>
    </xf>
    <xf numFmtId="3" fontId="22" fillId="0" borderId="279" xfId="3" applyNumberFormat="1" applyFont="1" applyFill="1" applyBorder="1" applyAlignment="1" applyProtection="1">
      <alignment wrapText="1"/>
    </xf>
    <xf numFmtId="3" fontId="22" fillId="0" borderId="258" xfId="3" applyNumberFormat="1" applyFont="1" applyFill="1" applyBorder="1" applyAlignment="1" applyProtection="1">
      <alignment wrapText="1"/>
    </xf>
    <xf numFmtId="0" fontId="22" fillId="0" borderId="70" xfId="3" applyFont="1" applyFill="1" applyBorder="1" applyAlignment="1" applyProtection="1">
      <alignment horizontal="center"/>
    </xf>
    <xf numFmtId="0" fontId="22" fillId="0" borderId="120" xfId="3" applyFont="1" applyFill="1" applyBorder="1" applyAlignment="1" applyProtection="1">
      <alignment wrapText="1"/>
    </xf>
    <xf numFmtId="3" fontId="22" fillId="0" borderId="70" xfId="3" applyNumberFormat="1" applyFont="1" applyFill="1" applyBorder="1" applyAlignment="1" applyProtection="1">
      <alignment wrapText="1"/>
    </xf>
    <xf numFmtId="3" fontId="22" fillId="0" borderId="71" xfId="3" applyNumberFormat="1" applyFont="1" applyFill="1" applyBorder="1" applyAlignment="1" applyProtection="1">
      <alignment wrapText="1"/>
    </xf>
    <xf numFmtId="3" fontId="22" fillId="0" borderId="120" xfId="3" applyNumberFormat="1" applyFont="1" applyFill="1" applyBorder="1" applyAlignment="1" applyProtection="1">
      <alignment wrapText="1"/>
    </xf>
    <xf numFmtId="0" fontId="22" fillId="0" borderId="65" xfId="3" applyFont="1" applyFill="1" applyBorder="1" applyAlignment="1" applyProtection="1">
      <alignment horizontal="center"/>
    </xf>
    <xf numFmtId="0" fontId="22" fillId="0" borderId="106" xfId="3" applyFont="1" applyFill="1" applyBorder="1" applyAlignment="1" applyProtection="1">
      <alignment wrapText="1"/>
    </xf>
    <xf numFmtId="3" fontId="22" fillId="0" borderId="65" xfId="3" applyNumberFormat="1" applyFont="1" applyFill="1" applyBorder="1" applyAlignment="1" applyProtection="1">
      <alignment wrapText="1"/>
    </xf>
    <xf numFmtId="3" fontId="22" fillId="0" borderId="66" xfId="3" applyNumberFormat="1" applyFont="1" applyFill="1" applyBorder="1" applyAlignment="1" applyProtection="1">
      <alignment wrapText="1"/>
    </xf>
    <xf numFmtId="3" fontId="22" fillId="0" borderId="106" xfId="3" applyNumberFormat="1" applyFont="1" applyFill="1" applyBorder="1" applyAlignment="1" applyProtection="1">
      <alignment wrapText="1"/>
    </xf>
    <xf numFmtId="1" fontId="51" fillId="0" borderId="0" xfId="202" applyNumberFormat="1" applyFont="1" applyBorder="1" applyAlignment="1">
      <alignment horizontal="right"/>
    </xf>
    <xf numFmtId="3" fontId="22" fillId="0" borderId="91" xfId="3" applyNumberFormat="1" applyFont="1" applyFill="1" applyBorder="1" applyAlignment="1" applyProtection="1">
      <alignment wrapText="1"/>
    </xf>
    <xf numFmtId="3" fontId="22" fillId="0" borderId="87" xfId="3" applyNumberFormat="1" applyFont="1" applyFill="1" applyBorder="1" applyAlignment="1" applyProtection="1">
      <alignment wrapText="1"/>
    </xf>
    <xf numFmtId="3" fontId="22" fillId="0" borderId="88" xfId="3" applyNumberFormat="1" applyFont="1" applyFill="1" applyBorder="1" applyAlignment="1" applyProtection="1">
      <alignment wrapText="1"/>
    </xf>
    <xf numFmtId="3" fontId="22" fillId="0" borderId="92" xfId="3" applyNumberFormat="1" applyFont="1" applyFill="1" applyBorder="1" applyAlignment="1" applyProtection="1">
      <alignment wrapText="1"/>
    </xf>
    <xf numFmtId="3" fontId="22" fillId="0" borderId="302" xfId="3" applyNumberFormat="1" applyFont="1" applyFill="1" applyBorder="1" applyAlignment="1" applyProtection="1">
      <alignment wrapText="1"/>
    </xf>
    <xf numFmtId="0" fontId="22" fillId="0" borderId="93" xfId="3" applyFont="1" applyFill="1" applyBorder="1" applyAlignment="1" applyProtection="1">
      <alignment horizontal="center"/>
    </xf>
    <xf numFmtId="0" fontId="22" fillId="0" borderId="192" xfId="3" applyFont="1" applyFill="1" applyBorder="1" applyAlignment="1" applyProtection="1">
      <alignment wrapText="1"/>
    </xf>
    <xf numFmtId="3" fontId="22" fillId="0" borderId="303" xfId="3" applyNumberFormat="1" applyFont="1" applyFill="1" applyBorder="1" applyAlignment="1" applyProtection="1">
      <alignment wrapText="1"/>
    </xf>
    <xf numFmtId="3" fontId="22" fillId="0" borderId="304" xfId="3" applyNumberFormat="1" applyFont="1" applyFill="1" applyBorder="1" applyAlignment="1" applyProtection="1">
      <alignment wrapText="1"/>
    </xf>
    <xf numFmtId="3" fontId="22" fillId="0" borderId="305" xfId="3" applyNumberFormat="1" applyFont="1" applyFill="1" applyBorder="1" applyAlignment="1" applyProtection="1">
      <alignment wrapText="1"/>
    </xf>
    <xf numFmtId="3" fontId="22" fillId="0" borderId="306" xfId="3" applyNumberFormat="1" applyFont="1" applyFill="1" applyBorder="1" applyAlignment="1" applyProtection="1">
      <alignment wrapText="1"/>
    </xf>
    <xf numFmtId="3" fontId="22" fillId="6" borderId="192" xfId="3" applyNumberFormat="1" applyFont="1" applyFill="1" applyBorder="1" applyAlignment="1" applyProtection="1">
      <alignment wrapText="1"/>
    </xf>
    <xf numFmtId="3" fontId="22" fillId="0" borderId="192" xfId="3" applyNumberFormat="1" applyFont="1" applyFill="1" applyBorder="1" applyAlignment="1" applyProtection="1">
      <alignment wrapText="1"/>
    </xf>
    <xf numFmtId="3" fontId="22" fillId="6" borderId="307" xfId="3" applyNumberFormat="1" applyFont="1" applyFill="1" applyBorder="1" applyAlignment="1" applyProtection="1">
      <alignment wrapText="1"/>
    </xf>
    <xf numFmtId="3" fontId="22" fillId="0" borderId="308" xfId="3" applyNumberFormat="1" applyFont="1" applyFill="1" applyBorder="1" applyAlignment="1" applyProtection="1">
      <alignment wrapText="1"/>
    </xf>
    <xf numFmtId="3" fontId="22" fillId="6" borderId="193" xfId="3" applyNumberFormat="1" applyFont="1" applyFill="1" applyBorder="1" applyAlignment="1" applyProtection="1">
      <alignment wrapText="1"/>
    </xf>
    <xf numFmtId="1" fontId="19" fillId="0" borderId="0" xfId="7" applyNumberFormat="1" applyFont="1"/>
    <xf numFmtId="0" fontId="22" fillId="0" borderId="194" xfId="3" applyFont="1" applyFill="1" applyBorder="1" applyAlignment="1" applyProtection="1">
      <alignment horizontal="center"/>
    </xf>
    <xf numFmtId="0" fontId="22" fillId="0" borderId="0" xfId="3" applyFont="1" applyFill="1" applyBorder="1" applyAlignment="1" applyProtection="1">
      <alignment wrapText="1"/>
    </xf>
    <xf numFmtId="3" fontId="22" fillId="6" borderId="0" xfId="3" applyNumberFormat="1" applyFont="1" applyFill="1" applyBorder="1" applyAlignment="1" applyProtection="1">
      <alignment wrapText="1"/>
    </xf>
    <xf numFmtId="3" fontId="22" fillId="0" borderId="0" xfId="3" applyNumberFormat="1" applyFont="1" applyFill="1" applyBorder="1" applyAlignment="1" applyProtection="1">
      <alignment wrapText="1"/>
    </xf>
    <xf numFmtId="3" fontId="22" fillId="6" borderId="309" xfId="3" applyNumberFormat="1" applyFont="1" applyFill="1" applyBorder="1" applyAlignment="1" applyProtection="1">
      <alignment wrapText="1"/>
    </xf>
    <xf numFmtId="3" fontId="23" fillId="6" borderId="147" xfId="3" applyNumberFormat="1" applyFont="1" applyFill="1" applyBorder="1" applyAlignment="1" applyProtection="1">
      <alignment wrapText="1"/>
    </xf>
    <xf numFmtId="0" fontId="23" fillId="0" borderId="70" xfId="3" applyFont="1" applyFill="1" applyBorder="1" applyAlignment="1" applyProtection="1">
      <alignment horizontal="center"/>
    </xf>
    <xf numFmtId="0" fontId="22" fillId="0" borderId="120" xfId="3" applyFont="1" applyFill="1" applyBorder="1" applyAlignment="1" applyProtection="1"/>
    <xf numFmtId="3" fontId="22" fillId="0" borderId="70" xfId="3" applyNumberFormat="1" applyFont="1" applyFill="1" applyBorder="1" applyAlignment="1" applyProtection="1"/>
    <xf numFmtId="3" fontId="22" fillId="0" borderId="71" xfId="3" applyNumberFormat="1" applyFont="1" applyFill="1" applyBorder="1" applyAlignment="1" applyProtection="1"/>
    <xf numFmtId="3" fontId="22" fillId="0" borderId="120" xfId="3" applyNumberFormat="1" applyFont="1" applyFill="1" applyBorder="1" applyAlignment="1" applyProtection="1"/>
    <xf numFmtId="3" fontId="22" fillId="0" borderId="72" xfId="3" applyNumberFormat="1" applyFont="1" applyFill="1" applyBorder="1" applyAlignment="1" applyProtection="1"/>
    <xf numFmtId="3" fontId="22" fillId="6" borderId="159" xfId="3" applyNumberFormat="1" applyFont="1" applyFill="1" applyBorder="1" applyAlignment="1" applyProtection="1"/>
    <xf numFmtId="3" fontId="23" fillId="6" borderId="261" xfId="3" applyNumberFormat="1" applyFont="1" applyFill="1" applyBorder="1" applyAlignment="1" applyProtection="1"/>
    <xf numFmtId="3" fontId="22" fillId="0" borderId="267" xfId="3" applyNumberFormat="1" applyFont="1" applyFill="1" applyBorder="1" applyAlignment="1" applyProtection="1"/>
    <xf numFmtId="3" fontId="23" fillId="6" borderId="211" xfId="3" applyNumberFormat="1" applyFont="1" applyFill="1" applyBorder="1" applyAlignment="1" applyProtection="1"/>
    <xf numFmtId="0" fontId="23" fillId="0" borderId="89" xfId="3" applyFont="1" applyFill="1" applyBorder="1" applyAlignment="1" applyProtection="1">
      <alignment horizontal="center"/>
    </xf>
    <xf numFmtId="0" fontId="22" fillId="0" borderId="117" xfId="3" applyFont="1" applyFill="1" applyBorder="1" applyAlignment="1" applyProtection="1"/>
    <xf numFmtId="3" fontId="22" fillId="0" borderId="222" xfId="3" applyNumberFormat="1" applyFont="1" applyFill="1" applyBorder="1" applyAlignment="1" applyProtection="1"/>
    <xf numFmtId="3" fontId="22" fillId="0" borderId="89" xfId="3" applyNumberFormat="1" applyFont="1" applyFill="1" applyBorder="1" applyAlignment="1" applyProtection="1"/>
    <xf numFmtId="3" fontId="22" fillId="0" borderId="220" xfId="3" applyNumberFormat="1" applyFont="1" applyFill="1" applyBorder="1" applyAlignment="1" applyProtection="1"/>
    <xf numFmtId="3" fontId="22" fillId="6" borderId="248" xfId="3" applyNumberFormat="1" applyFont="1" applyFill="1" applyBorder="1" applyAlignment="1" applyProtection="1"/>
    <xf numFmtId="3" fontId="22" fillId="0" borderId="117" xfId="3" applyNumberFormat="1" applyFont="1" applyFill="1" applyBorder="1" applyAlignment="1" applyProtection="1"/>
    <xf numFmtId="3" fontId="23" fillId="6" borderId="301" xfId="3" applyNumberFormat="1" applyFont="1" applyFill="1" applyBorder="1" applyAlignment="1" applyProtection="1"/>
    <xf numFmtId="3" fontId="22" fillId="0" borderId="310" xfId="3" applyNumberFormat="1" applyFont="1" applyFill="1" applyBorder="1" applyAlignment="1" applyProtection="1"/>
    <xf numFmtId="3" fontId="23" fillId="6" borderId="248" xfId="3" applyNumberFormat="1" applyFont="1" applyFill="1" applyBorder="1" applyAlignment="1" applyProtection="1"/>
    <xf numFmtId="0" fontId="23" fillId="0" borderId="62" xfId="3" applyFont="1" applyFill="1" applyBorder="1" applyAlignment="1" applyProtection="1">
      <alignment horizontal="center"/>
    </xf>
    <xf numFmtId="0" fontId="22" fillId="0" borderId="107" xfId="3" applyFont="1" applyFill="1" applyBorder="1" applyAlignment="1" applyProtection="1"/>
    <xf numFmtId="3" fontId="22" fillId="0" borderId="68" xfId="3" applyNumberFormat="1" applyFont="1" applyFill="1" applyBorder="1" applyAlignment="1" applyProtection="1"/>
    <xf numFmtId="3" fontId="22" fillId="0" borderId="62" xfId="3" applyNumberFormat="1" applyFont="1" applyFill="1" applyBorder="1" applyAlignment="1" applyProtection="1"/>
    <xf numFmtId="3" fontId="22" fillId="0" borderId="69" xfId="3" applyNumberFormat="1" applyFont="1" applyFill="1" applyBorder="1" applyAlignment="1" applyProtection="1"/>
    <xf numFmtId="3" fontId="22" fillId="6" borderId="126" xfId="3" applyNumberFormat="1" applyFont="1" applyFill="1" applyBorder="1" applyAlignment="1" applyProtection="1"/>
    <xf numFmtId="3" fontId="22" fillId="0" borderId="107" xfId="3" applyNumberFormat="1" applyFont="1" applyFill="1" applyBorder="1" applyAlignment="1" applyProtection="1"/>
    <xf numFmtId="3" fontId="23" fillId="6" borderId="260" xfId="3" applyNumberFormat="1" applyFont="1" applyFill="1" applyBorder="1" applyAlignment="1" applyProtection="1"/>
    <xf numFmtId="3" fontId="22" fillId="0" borderId="268" xfId="3" applyNumberFormat="1" applyFont="1" applyFill="1" applyBorder="1" applyAlignment="1" applyProtection="1"/>
    <xf numFmtId="3" fontId="23" fillId="6" borderId="126" xfId="3" applyNumberFormat="1" applyFont="1" applyFill="1" applyBorder="1" applyAlignment="1" applyProtection="1"/>
    <xf numFmtId="0" fontId="23" fillId="0" borderId="47" xfId="3" applyFont="1" applyFill="1" applyBorder="1" applyAlignment="1" applyProtection="1">
      <alignment horizontal="center"/>
    </xf>
    <xf numFmtId="0" fontId="22" fillId="0" borderId="29" xfId="3" applyFont="1" applyFill="1" applyBorder="1" applyAlignment="1" applyProtection="1"/>
    <xf numFmtId="3" fontId="22" fillId="0" borderId="198" xfId="3" applyNumberFormat="1" applyFont="1" applyFill="1" applyBorder="1" applyAlignment="1" applyProtection="1"/>
    <xf numFmtId="3" fontId="22" fillId="0" borderId="199" xfId="3" applyNumberFormat="1" applyFont="1" applyFill="1" applyBorder="1" applyAlignment="1" applyProtection="1"/>
    <xf numFmtId="3" fontId="22" fillId="0" borderId="271" xfId="3" applyNumberFormat="1" applyFont="1" applyFill="1" applyBorder="1" applyAlignment="1" applyProtection="1"/>
    <xf numFmtId="3" fontId="22" fillId="0" borderId="179" xfId="3" applyNumberFormat="1" applyFont="1" applyFill="1" applyBorder="1" applyAlignment="1" applyProtection="1"/>
    <xf numFmtId="3" fontId="22" fillId="6" borderId="114" xfId="3" applyNumberFormat="1" applyFont="1" applyFill="1" applyBorder="1" applyAlignment="1" applyProtection="1"/>
    <xf numFmtId="3" fontId="22" fillId="0" borderId="163" xfId="3" applyNumberFormat="1" applyFont="1" applyFill="1" applyBorder="1" applyAlignment="1" applyProtection="1"/>
    <xf numFmtId="3" fontId="23" fillId="6" borderId="311" xfId="3" applyNumberFormat="1" applyFont="1" applyFill="1" applyBorder="1" applyAlignment="1" applyProtection="1"/>
    <xf numFmtId="3" fontId="22" fillId="0" borderId="312" xfId="3" applyNumberFormat="1" applyFont="1" applyFill="1" applyBorder="1" applyAlignment="1" applyProtection="1"/>
    <xf numFmtId="3" fontId="23" fillId="6" borderId="4" xfId="3" applyNumberFormat="1" applyFont="1" applyFill="1" applyBorder="1" applyAlignment="1" applyProtection="1"/>
    <xf numFmtId="0" fontId="24" fillId="0" borderId="0" xfId="7" applyFont="1" applyFill="1"/>
    <xf numFmtId="0" fontId="24" fillId="0" borderId="0" xfId="7" applyFont="1" applyFill="1" applyAlignment="1">
      <alignment wrapText="1"/>
    </xf>
    <xf numFmtId="1" fontId="0" fillId="0" borderId="65" xfId="3" applyNumberFormat="1" applyFont="1" applyFill="1" applyBorder="1" applyAlignment="1" applyProtection="1"/>
    <xf numFmtId="1" fontId="0" fillId="0" borderId="66" xfId="3" applyNumberFormat="1" applyFont="1" applyFill="1" applyBorder="1" applyAlignment="1" applyProtection="1"/>
    <xf numFmtId="1" fontId="0" fillId="0" borderId="67" xfId="3" applyNumberFormat="1" applyFont="1" applyFill="1" applyBorder="1" applyAlignment="1" applyProtection="1"/>
    <xf numFmtId="1" fontId="0" fillId="0" borderId="68" xfId="3" applyNumberFormat="1" applyFont="1" applyFill="1" applyBorder="1" applyAlignment="1" applyProtection="1"/>
    <xf numFmtId="1" fontId="0" fillId="0" borderId="62" xfId="3" applyNumberFormat="1" applyFont="1" applyFill="1" applyBorder="1" applyAlignment="1" applyProtection="1"/>
    <xf numFmtId="1" fontId="0" fillId="0" borderId="69" xfId="3" applyNumberFormat="1" applyFont="1" applyFill="1" applyBorder="1" applyAlignment="1" applyProtection="1"/>
    <xf numFmtId="1" fontId="0" fillId="0" borderId="70" xfId="3" applyNumberFormat="1" applyFont="1" applyFill="1" applyBorder="1" applyAlignment="1" applyProtection="1"/>
    <xf numFmtId="1" fontId="0" fillId="0" borderId="71" xfId="3" applyNumberFormat="1" applyFont="1" applyFill="1" applyBorder="1" applyAlignment="1" applyProtection="1"/>
    <xf numFmtId="1" fontId="0" fillId="0" borderId="72" xfId="3" applyNumberFormat="1" applyFont="1" applyFill="1" applyBorder="1" applyAlignment="1" applyProtection="1"/>
    <xf numFmtId="0" fontId="0" fillId="0" borderId="258" xfId="3" applyFont="1" applyFill="1" applyBorder="1" applyAlignment="1" applyProtection="1">
      <alignment wrapText="1"/>
    </xf>
    <xf numFmtId="1" fontId="0" fillId="0" borderId="245" xfId="3" applyNumberFormat="1" applyFont="1" applyFill="1" applyBorder="1" applyAlignment="1" applyProtection="1"/>
    <xf numFmtId="1" fontId="0" fillId="0" borderId="279" xfId="3" applyNumberFormat="1" applyFont="1" applyFill="1" applyBorder="1" applyAlignment="1" applyProtection="1"/>
    <xf numFmtId="1" fontId="0" fillId="0" borderId="280" xfId="3" applyNumberFormat="1" applyFont="1" applyFill="1" applyBorder="1" applyAlignment="1" applyProtection="1"/>
    <xf numFmtId="1" fontId="0" fillId="0" borderId="146" xfId="3" applyNumberFormat="1" applyFont="1" applyFill="1" applyBorder="1" applyAlignment="1" applyProtection="1"/>
    <xf numFmtId="0" fontId="0" fillId="0" borderId="70" xfId="3" applyFont="1" applyFill="1" applyBorder="1" applyAlignment="1" applyProtection="1">
      <alignment horizontal="center"/>
    </xf>
    <xf numFmtId="0" fontId="0" fillId="0" borderId="120" xfId="3" applyFont="1" applyFill="1" applyBorder="1" applyAlignment="1" applyProtection="1">
      <alignment wrapText="1"/>
    </xf>
    <xf numFmtId="1" fontId="0" fillId="0" borderId="211" xfId="3" applyNumberFormat="1" applyFont="1" applyFill="1" applyBorder="1" applyAlignment="1" applyProtection="1"/>
    <xf numFmtId="0" fontId="52" fillId="0" borderId="0" xfId="3" applyFont="1" applyFill="1" applyAlignment="1" applyProtection="1">
      <alignment horizontal="left"/>
    </xf>
    <xf numFmtId="1" fontId="53" fillId="0" borderId="0" xfId="202" applyNumberFormat="1" applyFont="1" applyBorder="1" applyAlignment="1">
      <alignment horizontal="right"/>
    </xf>
    <xf numFmtId="1" fontId="49" fillId="0" borderId="0" xfId="202" applyNumberFormat="1" applyFont="1" applyBorder="1" applyAlignment="1">
      <alignment wrapText="1"/>
    </xf>
    <xf numFmtId="0" fontId="0" fillId="0" borderId="279" xfId="3" applyFont="1" applyFill="1" applyBorder="1" applyAlignment="1" applyProtection="1"/>
    <xf numFmtId="0" fontId="0" fillId="0" borderId="71" xfId="3" applyFont="1" applyFill="1" applyBorder="1" applyAlignment="1" applyProtection="1"/>
    <xf numFmtId="0" fontId="0" fillId="0" borderId="142" xfId="3" applyFont="1" applyFill="1" applyBorder="1" applyAlignment="1" applyProtection="1">
      <alignment horizontal="center"/>
    </xf>
    <xf numFmtId="0" fontId="0" fillId="0" borderId="174" xfId="3" applyFont="1" applyFill="1" applyBorder="1" applyAlignment="1" applyProtection="1"/>
    <xf numFmtId="0" fontId="0" fillId="0" borderId="104" xfId="3" applyFont="1" applyFill="1" applyBorder="1" applyAlignment="1" applyProtection="1">
      <alignment horizontal="center"/>
    </xf>
    <xf numFmtId="0" fontId="0" fillId="0" borderId="100" xfId="3" applyFont="1" applyFill="1" applyBorder="1" applyAlignment="1" applyProtection="1"/>
    <xf numFmtId="0" fontId="0" fillId="0" borderId="7" xfId="3" applyFont="1" applyFill="1" applyBorder="1" applyAlignment="1" applyProtection="1"/>
    <xf numFmtId="1" fontId="0" fillId="0" borderId="289" xfId="3" applyNumberFormat="1" applyFont="1" applyFill="1" applyBorder="1" applyAlignment="1" applyProtection="1"/>
    <xf numFmtId="1" fontId="0" fillId="0" borderId="287" xfId="3" applyNumberFormat="1" applyFont="1" applyFill="1" applyBorder="1" applyAlignment="1" applyProtection="1"/>
    <xf numFmtId="1" fontId="0" fillId="0" borderId="44" xfId="3" applyNumberFormat="1" applyFont="1" applyFill="1" applyBorder="1" applyAlignment="1" applyProtection="1"/>
    <xf numFmtId="1" fontId="0" fillId="0" borderId="299" xfId="3" applyNumberFormat="1" applyFont="1" applyFill="1" applyBorder="1" applyAlignment="1" applyProtection="1"/>
    <xf numFmtId="1" fontId="0" fillId="0" borderId="300" xfId="3" applyNumberFormat="1" applyFont="1" applyFill="1" applyBorder="1" applyAlignment="1" applyProtection="1"/>
    <xf numFmtId="1" fontId="0" fillId="0" borderId="125" xfId="3" applyNumberFormat="1" applyFont="1" applyFill="1" applyBorder="1" applyAlignment="1" applyProtection="1"/>
    <xf numFmtId="0" fontId="0" fillId="0" borderId="296" xfId="3" applyFont="1" applyFill="1" applyBorder="1" applyAlignment="1" applyProtection="1"/>
    <xf numFmtId="1" fontId="0" fillId="0" borderId="296" xfId="3" applyNumberFormat="1" applyFont="1" applyFill="1" applyBorder="1" applyAlignment="1" applyProtection="1"/>
    <xf numFmtId="1" fontId="0" fillId="0" borderId="297" xfId="3" applyNumberFormat="1" applyFont="1" applyFill="1" applyBorder="1" applyAlignment="1" applyProtection="1"/>
    <xf numFmtId="1" fontId="0" fillId="0" borderId="281" xfId="3" applyNumberFormat="1" applyFont="1" applyFill="1" applyBorder="1" applyAlignment="1" applyProtection="1"/>
    <xf numFmtId="1" fontId="0" fillId="0" borderId="159" xfId="3" applyNumberFormat="1" applyFont="1" applyFill="1" applyBorder="1" applyAlignment="1" applyProtection="1"/>
    <xf numFmtId="0" fontId="0" fillId="0" borderId="0" xfId="457" applyFont="1"/>
    <xf numFmtId="0" fontId="28" fillId="0" borderId="0" xfId="53" applyFont="1"/>
    <xf numFmtId="0" fontId="28" fillId="0" borderId="0" xfId="50" applyFont="1"/>
    <xf numFmtId="0" fontId="0" fillId="0" borderId="16" xfId="0" applyFont="1" applyFill="1" applyBorder="1" applyAlignment="1"/>
    <xf numFmtId="172" fontId="0" fillId="0" borderId="0" xfId="0" applyNumberFormat="1" applyFont="1"/>
    <xf numFmtId="9" fontId="0" fillId="0" borderId="118" xfId="2" applyNumberFormat="1" applyFont="1" applyBorder="1"/>
    <xf numFmtId="9" fontId="0" fillId="0" borderId="127" xfId="2" applyNumberFormat="1" applyFont="1" applyBorder="1"/>
    <xf numFmtId="9" fontId="0" fillId="0" borderId="121" xfId="2" applyNumberFormat="1" applyFont="1" applyBorder="1"/>
    <xf numFmtId="9" fontId="0" fillId="0" borderId="211" xfId="2" applyNumberFormat="1" applyFont="1" applyFill="1" applyBorder="1"/>
    <xf numFmtId="172" fontId="0" fillId="0" borderId="0" xfId="0" applyNumberFormat="1" applyFont="1" applyFill="1"/>
    <xf numFmtId="9" fontId="0" fillId="0" borderId="128" xfId="2" applyNumberFormat="1" applyFont="1" applyBorder="1"/>
    <xf numFmtId="9" fontId="0" fillId="0" borderId="211" xfId="2" applyNumberFormat="1" applyFont="1" applyBorder="1"/>
    <xf numFmtId="9" fontId="0" fillId="0" borderId="210" xfId="2" applyNumberFormat="1" applyFont="1" applyBorder="1"/>
    <xf numFmtId="0" fontId="31" fillId="0" borderId="0" xfId="0" applyFont="1" applyFill="1" applyAlignment="1">
      <alignment horizontal="left"/>
    </xf>
    <xf numFmtId="0" fontId="16" fillId="0" borderId="0" xfId="0" applyFont="1" applyFill="1" applyBorder="1" applyAlignment="1">
      <alignment horizontal="left" vertical="center"/>
    </xf>
    <xf numFmtId="0" fontId="16" fillId="0" borderId="0" xfId="0" applyFont="1" applyFill="1" applyBorder="1" applyAlignment="1">
      <alignment horizontal="center" wrapText="1"/>
    </xf>
    <xf numFmtId="0" fontId="16" fillId="0" borderId="174" xfId="0" applyFont="1" applyFill="1" applyBorder="1" applyAlignment="1">
      <alignment horizontal="center" wrapText="1"/>
    </xf>
    <xf numFmtId="0" fontId="16" fillId="0" borderId="70" xfId="0" applyFont="1" applyFill="1" applyBorder="1" applyAlignment="1">
      <alignment horizontal="center" wrapText="1"/>
    </xf>
    <xf numFmtId="0" fontId="16" fillId="0" borderId="71" xfId="0" applyFont="1" applyFill="1" applyBorder="1" applyAlignment="1">
      <alignment horizontal="center" wrapText="1"/>
    </xf>
    <xf numFmtId="0" fontId="16" fillId="0" borderId="120" xfId="0" applyFont="1" applyFill="1" applyBorder="1" applyAlignment="1">
      <alignment horizontal="center" wrapText="1"/>
    </xf>
    <xf numFmtId="0" fontId="16" fillId="0" borderId="72" xfId="0" applyFont="1" applyFill="1" applyBorder="1" applyAlignment="1">
      <alignment horizontal="center" wrapText="1"/>
    </xf>
    <xf numFmtId="0" fontId="0" fillId="0" borderId="73" xfId="0" applyFont="1" applyFill="1" applyBorder="1" applyAlignment="1">
      <alignment wrapText="1"/>
    </xf>
    <xf numFmtId="0" fontId="22" fillId="0" borderId="277" xfId="0" applyFont="1" applyFill="1" applyBorder="1"/>
    <xf numFmtId="0" fontId="22" fillId="0" borderId="222" xfId="0" applyFont="1" applyFill="1" applyBorder="1"/>
    <xf numFmtId="0" fontId="22" fillId="0" borderId="220" xfId="0" applyFont="1" applyFill="1" applyBorder="1"/>
    <xf numFmtId="0" fontId="22" fillId="0" borderId="117" xfId="0" applyFont="1" applyFill="1" applyBorder="1"/>
    <xf numFmtId="0" fontId="22" fillId="0" borderId="248" xfId="0" applyFont="1" applyFill="1" applyBorder="1"/>
    <xf numFmtId="0" fontId="22" fillId="0" borderId="209" xfId="0" applyFont="1" applyFill="1" applyBorder="1"/>
    <xf numFmtId="0" fontId="22" fillId="0" borderId="253" xfId="0" applyFont="1" applyFill="1" applyBorder="1"/>
    <xf numFmtId="0" fontId="22" fillId="0" borderId="126" xfId="0" applyFont="1" applyFill="1" applyBorder="1"/>
    <xf numFmtId="0" fontId="0" fillId="0" borderId="180" xfId="0" applyFont="1" applyFill="1" applyBorder="1" applyAlignment="1">
      <alignment wrapText="1"/>
    </xf>
    <xf numFmtId="0" fontId="22" fillId="0" borderId="254" xfId="0" applyFont="1" applyFill="1" applyBorder="1"/>
    <xf numFmtId="0" fontId="22" fillId="0" borderId="159" xfId="0" applyFont="1" applyFill="1" applyBorder="1"/>
    <xf numFmtId="0" fontId="0" fillId="0" borderId="281" xfId="0" applyFont="1" applyFill="1" applyBorder="1"/>
    <xf numFmtId="0" fontId="0" fillId="0" borderId="258" xfId="0" applyFont="1" applyFill="1" applyBorder="1"/>
    <xf numFmtId="0" fontId="0" fillId="0" borderId="245" xfId="0" applyFont="1" applyFill="1" applyBorder="1"/>
    <xf numFmtId="0" fontId="0" fillId="0" borderId="280" xfId="0" applyFont="1" applyFill="1" applyBorder="1"/>
    <xf numFmtId="0" fontId="0" fillId="0" borderId="14" xfId="0" applyFont="1" applyFill="1" applyBorder="1"/>
    <xf numFmtId="0" fontId="0" fillId="0" borderId="9" xfId="0" applyFont="1" applyFill="1" applyBorder="1"/>
    <xf numFmtId="0" fontId="0" fillId="0" borderId="155" xfId="0" applyFont="1" applyFill="1" applyBorder="1"/>
    <xf numFmtId="0" fontId="0" fillId="0" borderId="238" xfId="0" applyFont="1" applyFill="1" applyBorder="1"/>
    <xf numFmtId="0" fontId="0" fillId="0" borderId="13" xfId="0" applyFont="1" applyFill="1" applyBorder="1"/>
    <xf numFmtId="0" fontId="0" fillId="0" borderId="206" xfId="0" applyFont="1" applyFill="1" applyBorder="1"/>
    <xf numFmtId="0" fontId="0" fillId="0" borderId="18" xfId="0" applyFont="1" applyFill="1" applyBorder="1"/>
    <xf numFmtId="0" fontId="0" fillId="3" borderId="99" xfId="0" applyFont="1" applyFill="1" applyBorder="1"/>
    <xf numFmtId="0" fontId="0" fillId="0" borderId="239" xfId="0" applyFont="1" applyFill="1" applyBorder="1"/>
    <xf numFmtId="0" fontId="0" fillId="0" borderId="20" xfId="0" applyFont="1" applyFill="1" applyBorder="1"/>
    <xf numFmtId="0" fontId="0" fillId="0" borderId="215" xfId="0" applyFont="1" applyFill="1" applyBorder="1"/>
    <xf numFmtId="0" fontId="0" fillId="3" borderId="45" xfId="0" applyFont="1" applyFill="1" applyBorder="1"/>
    <xf numFmtId="0" fontId="16" fillId="0" borderId="47" xfId="0" applyFont="1" applyFill="1" applyBorder="1" applyAlignment="1">
      <alignment horizontal="center"/>
    </xf>
    <xf numFmtId="0" fontId="0" fillId="0" borderId="47" xfId="0" applyFont="1" applyFill="1" applyBorder="1"/>
    <xf numFmtId="0" fontId="0" fillId="0" borderId="37" xfId="0" applyFont="1" applyFill="1" applyBorder="1"/>
    <xf numFmtId="0" fontId="0" fillId="3" borderId="156" xfId="0" applyFont="1" applyFill="1" applyBorder="1"/>
    <xf numFmtId="0" fontId="0" fillId="0" borderId="240" xfId="0" applyFont="1" applyFill="1" applyBorder="1"/>
    <xf numFmtId="0" fontId="0" fillId="0" borderId="58" xfId="0" applyFont="1" applyFill="1" applyBorder="1"/>
    <xf numFmtId="0" fontId="0" fillId="0" borderId="207" xfId="0" applyFont="1" applyFill="1" applyBorder="1"/>
    <xf numFmtId="0" fontId="0" fillId="3" borderId="46" xfId="0" applyFont="1" applyFill="1" applyBorder="1"/>
    <xf numFmtId="0" fontId="16" fillId="0" borderId="6" xfId="0" applyFont="1" applyFill="1" applyBorder="1" applyAlignment="1">
      <alignment horizontal="center"/>
    </xf>
    <xf numFmtId="0" fontId="0" fillId="0" borderId="6" xfId="0" applyFont="1" applyFill="1" applyBorder="1"/>
    <xf numFmtId="0" fontId="0" fillId="0" borderId="35" xfId="0" applyFont="1" applyFill="1" applyBorder="1"/>
    <xf numFmtId="0" fontId="0" fillId="0" borderId="34" xfId="0" applyFont="1" applyFill="1" applyBorder="1"/>
    <xf numFmtId="0" fontId="0" fillId="0" borderId="7" xfId="0" applyFont="1" applyFill="1" applyBorder="1"/>
    <xf numFmtId="0" fontId="0" fillId="3" borderId="154" xfId="0" applyFont="1" applyFill="1" applyBorder="1"/>
    <xf numFmtId="0" fontId="0" fillId="0" borderId="241" xfId="0" applyFont="1" applyFill="1" applyBorder="1"/>
    <xf numFmtId="0" fontId="0" fillId="0" borderId="57" xfId="0" applyFont="1" applyFill="1" applyBorder="1"/>
    <xf numFmtId="0" fontId="0" fillId="0" borderId="214" xfId="0" applyFont="1" applyFill="1" applyBorder="1"/>
    <xf numFmtId="0" fontId="0" fillId="3" borderId="44" xfId="0" applyFont="1" applyFill="1" applyBorder="1"/>
    <xf numFmtId="0" fontId="0" fillId="3" borderId="242" xfId="0" applyFont="1" applyFill="1" applyBorder="1"/>
    <xf numFmtId="0" fontId="0" fillId="0" borderId="218" xfId="0" applyFont="1" applyFill="1" applyBorder="1"/>
    <xf numFmtId="0" fontId="19" fillId="0" borderId="0" xfId="0" applyFont="1" applyFill="1" applyAlignment="1">
      <alignment horizontal="left"/>
    </xf>
    <xf numFmtId="0" fontId="0" fillId="0" borderId="163" xfId="0" applyFont="1" applyFill="1" applyBorder="1" applyAlignment="1">
      <alignment wrapText="1"/>
    </xf>
    <xf numFmtId="0" fontId="16" fillId="0" borderId="1" xfId="0" applyFont="1" applyBorder="1" applyAlignment="1">
      <alignment horizontal="center"/>
    </xf>
    <xf numFmtId="0" fontId="16" fillId="0" borderId="1" xfId="0" applyFont="1" applyBorder="1" applyAlignment="1">
      <alignment horizontal="center" wrapText="1"/>
    </xf>
    <xf numFmtId="0" fontId="0" fillId="0" borderId="44" xfId="0" applyFont="1" applyBorder="1"/>
    <xf numFmtId="0" fontId="0" fillId="0" borderId="45" xfId="0" applyFont="1" applyBorder="1"/>
    <xf numFmtId="0" fontId="0" fillId="0" borderId="46" xfId="0" applyFont="1" applyBorder="1"/>
    <xf numFmtId="0" fontId="0" fillId="0" borderId="4" xfId="0" applyFont="1" applyBorder="1"/>
    <xf numFmtId="0" fontId="0" fillId="0" borderId="0" xfId="0" applyFont="1" applyAlignment="1">
      <alignment horizontal="center" wrapText="1"/>
    </xf>
    <xf numFmtId="0" fontId="16" fillId="0" borderId="4" xfId="0" applyFont="1" applyBorder="1"/>
    <xf numFmtId="0" fontId="22" fillId="0" borderId="11" xfId="3" applyFont="1" applyFill="1" applyBorder="1" applyAlignment="1" applyProtection="1">
      <alignment vertical="center" wrapText="1"/>
    </xf>
    <xf numFmtId="0" fontId="0" fillId="0" borderId="238" xfId="0" applyFont="1" applyBorder="1"/>
    <xf numFmtId="0" fontId="0" fillId="0" borderId="9" xfId="0" applyFont="1" applyBorder="1"/>
    <xf numFmtId="0" fontId="0" fillId="0" borderId="49" xfId="0" applyFont="1" applyBorder="1"/>
    <xf numFmtId="168" fontId="0" fillId="0" borderId="14" xfId="0" applyNumberFormat="1" applyFont="1" applyBorder="1"/>
    <xf numFmtId="0" fontId="0" fillId="0" borderId="20" xfId="0" applyFont="1" applyBorder="1"/>
    <xf numFmtId="0" fontId="0" fillId="0" borderId="239" xfId="0" applyFont="1" applyBorder="1"/>
    <xf numFmtId="0" fontId="0" fillId="0" borderId="18" xfId="0" applyFont="1" applyBorder="1"/>
    <xf numFmtId="0" fontId="0" fillId="0" borderId="51" xfId="0" applyFont="1" applyBorder="1"/>
    <xf numFmtId="0" fontId="0" fillId="0" borderId="50" xfId="0" applyFont="1" applyBorder="1"/>
    <xf numFmtId="0" fontId="0" fillId="0" borderId="58" xfId="0" applyFont="1" applyBorder="1"/>
    <xf numFmtId="0" fontId="0" fillId="0" borderId="240" xfId="0" applyFont="1" applyBorder="1"/>
    <xf numFmtId="0" fontId="0" fillId="0" borderId="37" xfId="0" applyFont="1" applyBorder="1"/>
    <xf numFmtId="0" fontId="0" fillId="0" borderId="112" xfId="0" applyFont="1" applyBorder="1"/>
    <xf numFmtId="0" fontId="0" fillId="0" borderId="52" xfId="0" applyFont="1" applyBorder="1"/>
    <xf numFmtId="0" fontId="0" fillId="0" borderId="6" xfId="0" applyFont="1" applyBorder="1" applyAlignment="1">
      <alignment horizontal="center"/>
    </xf>
    <xf numFmtId="0" fontId="22" fillId="0" borderId="7" xfId="3" applyFont="1" applyFill="1" applyBorder="1" applyAlignment="1" applyProtection="1">
      <alignment vertical="center"/>
    </xf>
    <xf numFmtId="0" fontId="0" fillId="0" borderId="95" xfId="0" applyFont="1" applyBorder="1"/>
    <xf numFmtId="0" fontId="0" fillId="0" borderId="206" xfId="0" applyFont="1" applyBorder="1"/>
    <xf numFmtId="0" fontId="0" fillId="0" borderId="57" xfId="0" applyFont="1" applyBorder="1"/>
    <xf numFmtId="0" fontId="0" fillId="0" borderId="241" xfId="0" applyFont="1" applyBorder="1"/>
    <xf numFmtId="0" fontId="0" fillId="0" borderId="34" xfId="0" applyFont="1" applyBorder="1"/>
    <xf numFmtId="0" fontId="0" fillId="0" borderId="111" xfId="0" applyFont="1" applyBorder="1"/>
    <xf numFmtId="0" fontId="0" fillId="0" borderId="169" xfId="0" applyFont="1" applyBorder="1"/>
    <xf numFmtId="0" fontId="0" fillId="0" borderId="103" xfId="0" applyFont="1" applyBorder="1"/>
    <xf numFmtId="0" fontId="0" fillId="0" borderId="215" xfId="0" applyFont="1" applyBorder="1"/>
    <xf numFmtId="0" fontId="0" fillId="0" borderId="170" xfId="0" applyFont="1" applyBorder="1"/>
    <xf numFmtId="0" fontId="0" fillId="0" borderId="110" xfId="0" applyFont="1" applyBorder="1"/>
    <xf numFmtId="0" fontId="0" fillId="0" borderId="207" xfId="0" applyFont="1" applyBorder="1"/>
    <xf numFmtId="0" fontId="0" fillId="0" borderId="168" xfId="0" applyFont="1" applyBorder="1"/>
    <xf numFmtId="170" fontId="0" fillId="0" borderId="0" xfId="2" applyNumberFormat="1" applyFont="1"/>
    <xf numFmtId="171" fontId="0" fillId="0" borderId="0" xfId="1" applyNumberFormat="1" applyFont="1"/>
    <xf numFmtId="171" fontId="16" fillId="0" borderId="0" xfId="1" applyNumberFormat="1" applyFont="1" applyFill="1" applyAlignment="1">
      <alignment vertical="center"/>
    </xf>
    <xf numFmtId="0" fontId="16" fillId="0" borderId="59" xfId="0" applyFont="1" applyBorder="1" applyAlignment="1">
      <alignment horizontal="center" vertical="center"/>
    </xf>
    <xf numFmtId="0" fontId="0" fillId="0" borderId="23" xfId="0" applyFont="1" applyFill="1" applyBorder="1" applyAlignment="1"/>
    <xf numFmtId="9" fontId="27" fillId="0" borderId="71" xfId="2" applyNumberFormat="1" applyFont="1" applyFill="1" applyBorder="1" applyAlignment="1" applyProtection="1">
      <alignment horizontal="right"/>
    </xf>
    <xf numFmtId="9" fontId="27" fillId="0" borderId="72" xfId="2" applyNumberFormat="1" applyFont="1" applyFill="1" applyBorder="1" applyAlignment="1" applyProtection="1">
      <alignment horizontal="right"/>
    </xf>
    <xf numFmtId="1" fontId="22" fillId="0" borderId="72" xfId="0" applyNumberFormat="1" applyFont="1" applyBorder="1" applyAlignment="1" applyProtection="1">
      <alignment horizontal="right"/>
    </xf>
    <xf numFmtId="1" fontId="22" fillId="0" borderId="159" xfId="0" applyNumberFormat="1" applyFont="1" applyBorder="1" applyAlignment="1" applyProtection="1">
      <alignment horizontal="right"/>
    </xf>
    <xf numFmtId="1" fontId="0" fillId="0" borderId="117" xfId="0" applyNumberFormat="1" applyFont="1" applyBorder="1" applyAlignment="1"/>
    <xf numFmtId="1" fontId="0" fillId="0" borderId="107" xfId="0" applyNumberFormat="1" applyFont="1" applyBorder="1" applyAlignment="1"/>
    <xf numFmtId="1" fontId="31" fillId="0" borderId="89" xfId="0" applyNumberFormat="1" applyFont="1" applyBorder="1" applyAlignment="1"/>
    <xf numFmtId="9" fontId="27" fillId="0" borderId="117" xfId="2" applyNumberFormat="1" applyFont="1" applyFill="1" applyBorder="1" applyAlignment="1" applyProtection="1">
      <alignment horizontal="right"/>
    </xf>
    <xf numFmtId="1" fontId="22" fillId="0" borderId="222" xfId="0" applyNumberFormat="1" applyFont="1" applyBorder="1" applyAlignment="1" applyProtection="1">
      <alignment horizontal="right"/>
    </xf>
    <xf numFmtId="1" fontId="22" fillId="0" borderId="220" xfId="0" applyNumberFormat="1" applyFont="1" applyBorder="1" applyAlignment="1" applyProtection="1">
      <alignment horizontal="right"/>
    </xf>
    <xf numFmtId="1" fontId="22" fillId="0" borderId="248" xfId="0" applyNumberFormat="1" applyFont="1" applyBorder="1" applyAlignment="1" applyProtection="1">
      <alignment horizontal="right"/>
    </xf>
    <xf numFmtId="1" fontId="27" fillId="0" borderId="117" xfId="0" applyNumberFormat="1" applyFont="1" applyBorder="1" applyAlignment="1" applyProtection="1">
      <alignment horizontal="right"/>
    </xf>
    <xf numFmtId="9" fontId="27" fillId="0" borderId="220" xfId="2" applyNumberFormat="1" applyFont="1" applyFill="1" applyBorder="1" applyAlignment="1" applyProtection="1">
      <alignment horizontal="right"/>
    </xf>
    <xf numFmtId="1" fontId="31" fillId="0" borderId="62" xfId="0" applyNumberFormat="1" applyFont="1" applyBorder="1" applyAlignment="1"/>
    <xf numFmtId="9" fontId="27" fillId="0" borderId="69" xfId="2" applyNumberFormat="1" applyFont="1" applyFill="1" applyBorder="1" applyAlignment="1" applyProtection="1">
      <alignment horizontal="right"/>
    </xf>
    <xf numFmtId="1" fontId="27" fillId="0" borderId="120" xfId="0" applyNumberFormat="1" applyFont="1" applyBorder="1" applyAlignment="1" applyProtection="1">
      <alignment horizontal="right"/>
    </xf>
    <xf numFmtId="1" fontId="0" fillId="0" borderId="262" xfId="0" applyNumberFormat="1" applyFont="1" applyBorder="1" applyAlignment="1"/>
    <xf numFmtId="1" fontId="0" fillId="0" borderId="246" xfId="0" applyNumberFormat="1" applyFont="1" applyBorder="1" applyAlignment="1"/>
    <xf numFmtId="9" fontId="27" fillId="0" borderId="247" xfId="2" applyNumberFormat="1" applyFont="1" applyFill="1" applyBorder="1" applyAlignment="1" applyProtection="1">
      <alignment horizontal="right"/>
    </xf>
    <xf numFmtId="1" fontId="0" fillId="0" borderId="249" xfId="0" applyNumberFormat="1" applyFont="1" applyBorder="1" applyAlignment="1"/>
    <xf numFmtId="1" fontId="0" fillId="0" borderId="181" xfId="0" applyNumberFormat="1" applyFont="1" applyBorder="1" applyAlignment="1"/>
    <xf numFmtId="1" fontId="22" fillId="0" borderId="117" xfId="0" applyNumberFormat="1" applyFont="1" applyBorder="1" applyAlignment="1" applyProtection="1">
      <alignment horizontal="right"/>
    </xf>
    <xf numFmtId="1" fontId="22" fillId="0" borderId="246" xfId="0" applyNumberFormat="1" applyFont="1" applyBorder="1" applyAlignment="1" applyProtection="1">
      <alignment horizontal="right"/>
    </xf>
    <xf numFmtId="1" fontId="0" fillId="0" borderId="228" xfId="0" applyNumberFormat="1" applyFont="1" applyBorder="1" applyAlignment="1"/>
    <xf numFmtId="1" fontId="0" fillId="0" borderId="131" xfId="0" applyNumberFormat="1" applyFont="1" applyBorder="1" applyAlignment="1"/>
    <xf numFmtId="9" fontId="27" fillId="0" borderId="125" xfId="2" applyNumberFormat="1" applyFont="1" applyFill="1" applyBorder="1" applyAlignment="1" applyProtection="1">
      <alignment horizontal="right"/>
    </xf>
    <xf numFmtId="1" fontId="0" fillId="0" borderId="135" xfId="0" applyNumberFormat="1" applyFont="1" applyBorder="1" applyAlignment="1">
      <alignment horizontal="right"/>
    </xf>
    <xf numFmtId="1" fontId="31" fillId="0" borderId="107" xfId="0" applyNumberFormat="1" applyFont="1" applyBorder="1" applyAlignment="1"/>
    <xf numFmtId="0" fontId="0" fillId="0" borderId="141" xfId="0" applyFont="1" applyBorder="1" applyAlignment="1"/>
    <xf numFmtId="0" fontId="0" fillId="0" borderId="231" xfId="0" applyFont="1" applyBorder="1" applyAlignment="1"/>
    <xf numFmtId="0" fontId="31" fillId="0" borderId="71" xfId="0" applyFont="1" applyBorder="1" applyAlignment="1"/>
    <xf numFmtId="9" fontId="31" fillId="0" borderId="232" xfId="2" applyNumberFormat="1" applyFont="1" applyBorder="1" applyAlignment="1"/>
    <xf numFmtId="171" fontId="0" fillId="0" borderId="159" xfId="1" applyNumberFormat="1" applyFont="1" applyBorder="1" applyAlignment="1"/>
    <xf numFmtId="171" fontId="0" fillId="0" borderId="233" xfId="1" applyNumberFormat="1" applyFont="1" applyBorder="1" applyAlignment="1">
      <alignment horizontal="right"/>
    </xf>
    <xf numFmtId="9" fontId="31" fillId="0" borderId="232" xfId="2" applyNumberFormat="1" applyFont="1" applyFill="1" applyBorder="1" applyAlignment="1"/>
    <xf numFmtId="0" fontId="0" fillId="0" borderId="159" xfId="0" applyFont="1" applyBorder="1" applyAlignment="1"/>
    <xf numFmtId="0" fontId="0" fillId="0" borderId="120" xfId="0" applyFont="1" applyBorder="1" applyAlignment="1"/>
    <xf numFmtId="0" fontId="31" fillId="0" borderId="120" xfId="0" applyFont="1" applyBorder="1" applyAlignment="1"/>
    <xf numFmtId="9" fontId="31" fillId="0" borderId="72" xfId="2" applyNumberFormat="1" applyFont="1" applyFill="1" applyBorder="1" applyAlignment="1"/>
    <xf numFmtId="0" fontId="0" fillId="0" borderId="221" xfId="0" applyFont="1" applyBorder="1" applyAlignment="1"/>
    <xf numFmtId="0" fontId="0" fillId="0" borderId="76" xfId="0" applyFont="1" applyBorder="1" applyAlignment="1"/>
    <xf numFmtId="0" fontId="31" fillId="0" borderId="77" xfId="0" applyFont="1" applyBorder="1" applyAlignment="1"/>
    <xf numFmtId="9" fontId="31" fillId="0" borderId="90" xfId="2" applyNumberFormat="1" applyFont="1" applyBorder="1" applyAlignment="1"/>
    <xf numFmtId="171" fontId="0" fillId="0" borderId="160" xfId="1" applyNumberFormat="1" applyFont="1" applyBorder="1" applyAlignment="1"/>
    <xf numFmtId="171" fontId="0" fillId="0" borderId="234" xfId="1" applyNumberFormat="1" applyFont="1" applyBorder="1" applyAlignment="1">
      <alignment horizontal="right"/>
    </xf>
    <xf numFmtId="0" fontId="0" fillId="0" borderId="13" xfId="0" applyFont="1" applyBorder="1" applyAlignment="1"/>
    <xf numFmtId="0" fontId="0" fillId="0" borderId="11" xfId="0" applyFont="1" applyBorder="1" applyAlignment="1"/>
    <xf numFmtId="0" fontId="0" fillId="0" borderId="21" xfId="0" applyFont="1" applyBorder="1" applyAlignment="1"/>
    <xf numFmtId="0" fontId="31" fillId="0" borderId="13" xfId="0" applyFont="1" applyBorder="1" applyAlignment="1"/>
    <xf numFmtId="9" fontId="31" fillId="0" borderId="175" xfId="2" applyNumberFormat="1" applyFont="1" applyBorder="1" applyAlignment="1"/>
    <xf numFmtId="0" fontId="0" fillId="0" borderId="136" xfId="0" applyFont="1" applyBorder="1" applyAlignment="1"/>
    <xf numFmtId="0" fontId="0" fillId="0" borderId="81" xfId="0" applyFont="1" applyBorder="1" applyAlignment="1"/>
    <xf numFmtId="0" fontId="31" fillId="0" borderId="82" xfId="0" applyFont="1" applyBorder="1" applyAlignment="1"/>
    <xf numFmtId="9" fontId="31" fillId="0" borderId="83" xfId="2" applyNumberFormat="1" applyFont="1" applyBorder="1" applyAlignment="1"/>
    <xf numFmtId="171" fontId="0" fillId="0" borderId="113" xfId="1" applyNumberFormat="1" applyFont="1" applyBorder="1" applyAlignment="1"/>
    <xf numFmtId="171" fontId="0" fillId="0" borderId="235" xfId="1" applyNumberFormat="1" applyFont="1" applyBorder="1" applyAlignment="1">
      <alignment horizontal="right"/>
    </xf>
    <xf numFmtId="0" fontId="0" fillId="0" borderId="20" xfId="0" applyFont="1" applyBorder="1" applyAlignment="1"/>
    <xf numFmtId="0" fontId="0" fillId="0" borderId="16" xfId="0" applyFont="1" applyBorder="1" applyAlignment="1"/>
    <xf numFmtId="0" fontId="0" fillId="0" borderId="15" xfId="0" applyFont="1" applyBorder="1" applyAlignment="1"/>
    <xf numFmtId="0" fontId="31" fillId="0" borderId="20" xfId="0" applyFont="1" applyBorder="1" applyAlignment="1"/>
    <xf numFmtId="9" fontId="31" fillId="0" borderId="263" xfId="2" applyNumberFormat="1" applyFont="1" applyBorder="1" applyAlignment="1"/>
    <xf numFmtId="0" fontId="0" fillId="0" borderId="229" xfId="0" applyFont="1" applyBorder="1" applyAlignment="1"/>
    <xf numFmtId="0" fontId="0" fillId="0" borderId="78" xfId="0" applyFont="1" applyBorder="1" applyAlignment="1"/>
    <xf numFmtId="0" fontId="31" fillId="0" borderId="79" xfId="0" applyFont="1" applyBorder="1" applyAlignment="1"/>
    <xf numFmtId="9" fontId="31" fillId="0" borderId="80" xfId="2" applyNumberFormat="1" applyFont="1" applyBorder="1" applyAlignment="1"/>
    <xf numFmtId="171" fontId="0" fillId="0" borderId="161" xfId="1" applyNumberFormat="1" applyFont="1" applyBorder="1" applyAlignment="1"/>
    <xf numFmtId="171" fontId="0" fillId="0" borderId="236" xfId="1" applyNumberFormat="1" applyFont="1" applyBorder="1" applyAlignment="1">
      <alignment horizontal="right"/>
    </xf>
    <xf numFmtId="0" fontId="0" fillId="0" borderId="58" xfId="0" applyFont="1" applyBorder="1" applyAlignment="1"/>
    <xf numFmtId="0" fontId="0" fillId="0" borderId="39" xfId="0" applyFont="1" applyBorder="1" applyAlignment="1"/>
    <xf numFmtId="0" fontId="0" fillId="0" borderId="36" xfId="0" applyFont="1" applyBorder="1" applyAlignment="1"/>
    <xf numFmtId="0" fontId="31" fillId="0" borderId="58" xfId="0" applyFont="1" applyBorder="1" applyAlignment="1"/>
    <xf numFmtId="9" fontId="31" fillId="0" borderId="264" xfId="2" applyNumberFormat="1" applyFont="1" applyBorder="1" applyAlignment="1"/>
    <xf numFmtId="0" fontId="0" fillId="0" borderId="227" xfId="0" applyFont="1" applyBorder="1" applyAlignment="1"/>
    <xf numFmtId="0" fontId="0" fillId="0" borderId="84" xfId="0" applyFont="1" applyBorder="1" applyAlignment="1"/>
    <xf numFmtId="0" fontId="0" fillId="0" borderId="85" xfId="0" applyFont="1" applyBorder="1" applyAlignment="1"/>
    <xf numFmtId="9" fontId="0" fillId="0" borderId="86" xfId="2" applyNumberFormat="1" applyFont="1" applyBorder="1" applyAlignment="1"/>
    <xf numFmtId="171" fontId="0" fillId="0" borderId="162" xfId="1" applyNumberFormat="1" applyFont="1" applyBorder="1" applyAlignment="1"/>
    <xf numFmtId="171" fontId="0" fillId="0" borderId="237" xfId="1" applyNumberFormat="1" applyFont="1" applyBorder="1" applyAlignment="1">
      <alignment horizontal="right"/>
    </xf>
    <xf numFmtId="0" fontId="31" fillId="0" borderId="85" xfId="0" applyFont="1" applyBorder="1" applyAlignment="1"/>
    <xf numFmtId="9" fontId="31" fillId="0" borderId="86" xfId="2" applyNumberFormat="1" applyFont="1" applyBorder="1" applyAlignment="1"/>
    <xf numFmtId="0" fontId="0" fillId="0" borderId="230" xfId="0" applyFont="1" applyBorder="1" applyAlignment="1"/>
    <xf numFmtId="0" fontId="0" fillId="0" borderId="30" xfId="0" applyFont="1" applyBorder="1" applyAlignment="1"/>
    <xf numFmtId="0" fontId="0" fillId="0" borderId="26" xfId="0" applyFont="1" applyBorder="1" applyAlignment="1"/>
    <xf numFmtId="0" fontId="31" fillId="0" borderId="230" xfId="0" applyFont="1" applyBorder="1" applyAlignment="1"/>
    <xf numFmtId="9" fontId="31" fillId="0" borderId="265" xfId="2" applyNumberFormat="1" applyFont="1" applyBorder="1" applyAlignment="1"/>
    <xf numFmtId="0" fontId="0" fillId="0" borderId="7" xfId="0" applyFont="1" applyFill="1" applyBorder="1" applyAlignment="1"/>
    <xf numFmtId="0" fontId="0" fillId="0" borderId="8" xfId="0" applyFont="1" applyBorder="1"/>
    <xf numFmtId="0" fontId="0" fillId="0" borderId="17" xfId="0" applyFont="1" applyBorder="1"/>
    <xf numFmtId="0" fontId="0" fillId="0" borderId="36" xfId="0" applyFont="1" applyBorder="1"/>
    <xf numFmtId="0" fontId="0" fillId="0" borderId="40" xfId="0" applyFont="1" applyBorder="1"/>
    <xf numFmtId="0" fontId="0" fillId="0" borderId="26" xfId="0" applyFont="1" applyBorder="1"/>
    <xf numFmtId="0" fontId="0" fillId="0" borderId="28" xfId="0" applyFont="1" applyBorder="1"/>
    <xf numFmtId="0" fontId="0" fillId="0" borderId="276" xfId="0" applyFont="1" applyFill="1" applyBorder="1" applyAlignment="1">
      <alignment wrapText="1"/>
    </xf>
    <xf numFmtId="0" fontId="0" fillId="0" borderId="179" xfId="0" applyFont="1" applyFill="1" applyBorder="1" applyAlignment="1">
      <alignment wrapText="1"/>
    </xf>
    <xf numFmtId="0" fontId="22" fillId="0" borderId="222" xfId="0" applyFont="1" applyBorder="1"/>
    <xf numFmtId="0" fontId="22" fillId="0" borderId="89" xfId="0" applyFont="1" applyBorder="1"/>
    <xf numFmtId="0" fontId="23" fillId="0" borderId="209" xfId="0" applyFont="1" applyBorder="1" applyAlignment="1" applyProtection="1">
      <alignment horizontal="right"/>
    </xf>
    <xf numFmtId="0" fontId="22" fillId="0" borderId="101" xfId="0" applyFont="1" applyBorder="1" applyAlignment="1" applyProtection="1">
      <alignment horizontal="right"/>
    </xf>
    <xf numFmtId="0" fontId="22" fillId="0" borderId="117" xfId="0" applyFont="1" applyBorder="1"/>
    <xf numFmtId="0" fontId="22" fillId="0" borderId="107" xfId="0" applyFont="1" applyBorder="1"/>
    <xf numFmtId="0" fontId="22" fillId="0" borderId="120" xfId="0" applyFont="1" applyBorder="1"/>
    <xf numFmtId="0" fontId="0" fillId="0" borderId="146" xfId="0" applyFont="1" applyFill="1" applyBorder="1"/>
    <xf numFmtId="0" fontId="0" fillId="0" borderId="133" xfId="0" applyFont="1" applyFill="1" applyBorder="1"/>
    <xf numFmtId="0" fontId="0" fillId="0" borderId="176" xfId="0" applyFont="1" applyFill="1" applyBorder="1"/>
    <xf numFmtId="0" fontId="16" fillId="0" borderId="245" xfId="0" applyFont="1" applyFill="1" applyBorder="1"/>
    <xf numFmtId="0" fontId="16" fillId="0" borderId="280" xfId="0" applyFont="1" applyFill="1" applyBorder="1"/>
    <xf numFmtId="0" fontId="16" fillId="0" borderId="146" xfId="3" applyFont="1" applyFill="1" applyBorder="1" applyAlignment="1" applyProtection="1"/>
    <xf numFmtId="0" fontId="0" fillId="0" borderId="146" xfId="3" applyFont="1" applyFill="1" applyBorder="1" applyAlignment="1" applyProtection="1"/>
    <xf numFmtId="0" fontId="0" fillId="0" borderId="211" xfId="3" applyFont="1" applyFill="1" applyBorder="1" applyAlignment="1" applyProtection="1"/>
    <xf numFmtId="0" fontId="0" fillId="0" borderId="128" xfId="3" applyFont="1" applyFill="1" applyBorder="1" applyAlignment="1" applyProtection="1"/>
    <xf numFmtId="0" fontId="23" fillId="0" borderId="71" xfId="0" applyFont="1" applyBorder="1" applyAlignment="1">
      <alignment horizontal="center" wrapText="1"/>
    </xf>
    <xf numFmtId="0" fontId="23" fillId="0" borderId="159" xfId="0" applyFont="1" applyBorder="1" applyAlignment="1">
      <alignment horizontal="center" wrapText="1"/>
    </xf>
    <xf numFmtId="1" fontId="16" fillId="0" borderId="281" xfId="0" applyNumberFormat="1" applyFont="1" applyFill="1" applyBorder="1"/>
    <xf numFmtId="1" fontId="0" fillId="0" borderId="281" xfId="0" applyNumberFormat="1" applyFont="1" applyFill="1" applyBorder="1"/>
    <xf numFmtId="1" fontId="22" fillId="0" borderId="159" xfId="0" applyNumberFormat="1" applyFont="1" applyBorder="1"/>
    <xf numFmtId="0" fontId="16" fillId="4" borderId="118" xfId="0" applyFont="1" applyFill="1" applyBorder="1" applyAlignment="1">
      <alignment wrapText="1"/>
    </xf>
    <xf numFmtId="0" fontId="23" fillId="4" borderId="121" xfId="0" applyFont="1" applyFill="1" applyBorder="1" applyAlignment="1">
      <alignment horizontal="center" wrapText="1"/>
    </xf>
    <xf numFmtId="0" fontId="19" fillId="4" borderId="119" xfId="0" applyFont="1" applyFill="1" applyBorder="1" applyAlignment="1" applyProtection="1">
      <alignment horizontal="right"/>
    </xf>
    <xf numFmtId="0" fontId="23" fillId="0" borderId="145" xfId="3" applyFont="1" applyFill="1" applyBorder="1" applyAlignment="1" applyProtection="1">
      <alignment horizontal="right" vertical="center"/>
    </xf>
    <xf numFmtId="0" fontId="22" fillId="0" borderId="145" xfId="3" applyFont="1" applyFill="1" applyBorder="1" applyAlignment="1" applyProtection="1">
      <alignment horizontal="right" vertical="center"/>
    </xf>
    <xf numFmtId="0" fontId="22" fillId="0" borderId="121" xfId="3" applyFont="1" applyFill="1" applyBorder="1" applyAlignment="1" applyProtection="1">
      <alignment horizontal="right" vertical="center"/>
    </xf>
    <xf numFmtId="0" fontId="22" fillId="0" borderId="121" xfId="0" applyFont="1" applyFill="1" applyBorder="1" applyAlignment="1">
      <alignment horizontal="right" wrapText="1"/>
    </xf>
    <xf numFmtId="1" fontId="31" fillId="0" borderId="159" xfId="0" applyNumberFormat="1" applyFont="1" applyBorder="1" applyAlignment="1"/>
    <xf numFmtId="1" fontId="31" fillId="0" borderId="248" xfId="0" applyNumberFormat="1" applyFont="1" applyBorder="1" applyAlignment="1"/>
    <xf numFmtId="1" fontId="0" fillId="0" borderId="211" xfId="0" applyNumberFormat="1" applyFont="1" applyBorder="1" applyAlignment="1"/>
    <xf numFmtId="1" fontId="0" fillId="0" borderId="276" xfId="0" applyNumberFormat="1" applyFont="1" applyBorder="1" applyAlignment="1"/>
    <xf numFmtId="9" fontId="27" fillId="0" borderId="89" xfId="2" applyNumberFormat="1" applyFont="1" applyFill="1" applyBorder="1" applyAlignment="1" applyProtection="1">
      <alignment horizontal="right"/>
    </xf>
    <xf numFmtId="0" fontId="16" fillId="0" borderId="66" xfId="0" applyFont="1" applyFill="1" applyBorder="1" applyAlignment="1">
      <alignment horizontal="center"/>
    </xf>
    <xf numFmtId="0" fontId="16" fillId="0" borderId="67" xfId="0" applyFont="1" applyFill="1" applyBorder="1" applyAlignment="1">
      <alignment horizontal="center"/>
    </xf>
    <xf numFmtId="0" fontId="16" fillId="0" borderId="159" xfId="0" applyFont="1" applyFill="1" applyBorder="1" applyAlignment="1">
      <alignment horizontal="center" wrapText="1"/>
    </xf>
    <xf numFmtId="0" fontId="16" fillId="0" borderId="65" xfId="0" applyFont="1" applyFill="1" applyBorder="1" applyAlignment="1">
      <alignment horizontal="left" vertical="center"/>
    </xf>
    <xf numFmtId="0" fontId="16" fillId="0" borderId="67" xfId="0" applyFont="1" applyFill="1" applyBorder="1" applyAlignment="1">
      <alignment horizontal="center" wrapText="1"/>
    </xf>
    <xf numFmtId="1" fontId="0" fillId="0" borderId="114" xfId="0" applyNumberFormat="1" applyFont="1" applyFill="1" applyBorder="1"/>
    <xf numFmtId="1" fontId="0" fillId="0" borderId="200" xfId="0" applyNumberFormat="1" applyFont="1" applyFill="1" applyBorder="1"/>
    <xf numFmtId="1" fontId="0" fillId="0" borderId="316" xfId="0" applyNumberFormat="1" applyFont="1" applyFill="1" applyBorder="1"/>
    <xf numFmtId="1" fontId="0" fillId="0" borderId="127" xfId="0" applyNumberFormat="1" applyFont="1" applyFill="1" applyBorder="1"/>
    <xf numFmtId="1" fontId="0" fillId="0" borderId="124" xfId="0" applyNumberFormat="1" applyFont="1" applyBorder="1"/>
    <xf numFmtId="1" fontId="0" fillId="0" borderId="138" xfId="0" applyNumberFormat="1" applyFont="1" applyBorder="1"/>
    <xf numFmtId="1" fontId="0" fillId="0" borderId="254" xfId="0" applyNumberFormat="1" applyFont="1" applyBorder="1"/>
    <xf numFmtId="1" fontId="0" fillId="0" borderId="211" xfId="0" applyNumberFormat="1" applyFont="1" applyBorder="1"/>
    <xf numFmtId="3" fontId="22" fillId="4" borderId="145" xfId="3" applyNumberFormat="1" applyFont="1" applyFill="1" applyBorder="1" applyAlignment="1" applyProtection="1">
      <alignment wrapText="1"/>
    </xf>
    <xf numFmtId="3" fontId="22" fillId="4" borderId="121" xfId="3" applyNumberFormat="1" applyFont="1" applyFill="1" applyBorder="1" applyAlignment="1" applyProtection="1">
      <alignment wrapText="1"/>
    </xf>
    <xf numFmtId="3" fontId="22" fillId="4" borderId="118" xfId="3" applyNumberFormat="1" applyFont="1" applyFill="1" applyBorder="1" applyAlignment="1" applyProtection="1">
      <alignment wrapText="1"/>
    </xf>
    <xf numFmtId="0" fontId="23" fillId="0" borderId="0" xfId="7" applyFont="1" applyBorder="1" applyAlignment="1">
      <alignment horizontal="center" wrapText="1"/>
    </xf>
    <xf numFmtId="0" fontId="22" fillId="0" borderId="194" xfId="7" applyFont="1" applyBorder="1" applyAlignment="1">
      <alignment horizontal="center" wrapText="1"/>
    </xf>
    <xf numFmtId="0" fontId="23" fillId="0" borderId="272" xfId="7" applyFont="1" applyBorder="1" applyAlignment="1">
      <alignment horizontal="center" wrapText="1"/>
    </xf>
    <xf numFmtId="3" fontId="23" fillId="0" borderId="118" xfId="7" applyNumberFormat="1" applyFont="1" applyFill="1" applyBorder="1"/>
    <xf numFmtId="3" fontId="23" fillId="0" borderId="127" xfId="7" applyNumberFormat="1" applyFont="1" applyFill="1" applyBorder="1"/>
    <xf numFmtId="3" fontId="23" fillId="0" borderId="212" xfId="7" applyNumberFormat="1" applyFont="1" applyFill="1" applyBorder="1"/>
    <xf numFmtId="1" fontId="22" fillId="0" borderId="140" xfId="49" applyNumberFormat="1" applyFont="1" applyBorder="1" applyAlignment="1">
      <alignment horizontal="right"/>
    </xf>
    <xf numFmtId="1" fontId="22" fillId="0" borderId="102" xfId="49" applyNumberFormat="1" applyFont="1" applyBorder="1" applyAlignment="1">
      <alignment horizontal="right"/>
    </xf>
    <xf numFmtId="1" fontId="22" fillId="0" borderId="129" xfId="49" applyNumberFormat="1" applyFont="1" applyBorder="1" applyAlignment="1">
      <alignment horizontal="right"/>
    </xf>
    <xf numFmtId="3" fontId="23" fillId="0" borderId="124" xfId="3" applyNumberFormat="1" applyFont="1" applyFill="1" applyBorder="1" applyAlignment="1" applyProtection="1">
      <alignment wrapText="1"/>
    </xf>
    <xf numFmtId="3" fontId="22" fillId="0" borderId="124" xfId="3" applyNumberFormat="1" applyFont="1" applyFill="1" applyBorder="1" applyAlignment="1" applyProtection="1">
      <alignment wrapText="1"/>
    </xf>
    <xf numFmtId="3" fontId="22" fillId="0" borderId="138" xfId="3" applyNumberFormat="1" applyFont="1" applyFill="1" applyBorder="1" applyAlignment="1" applyProtection="1">
      <alignment wrapText="1"/>
    </xf>
    <xf numFmtId="3" fontId="22" fillId="0" borderId="140" xfId="3" applyNumberFormat="1" applyFont="1" applyFill="1" applyBorder="1" applyAlignment="1" applyProtection="1">
      <alignment wrapText="1"/>
    </xf>
    <xf numFmtId="0" fontId="23" fillId="0" borderId="252" xfId="7" applyFont="1" applyBorder="1" applyAlignment="1">
      <alignment horizontal="center"/>
    </xf>
    <xf numFmtId="0" fontId="23" fillId="0" borderId="119" xfId="7" applyFont="1" applyBorder="1" applyAlignment="1">
      <alignment horizontal="center" wrapText="1"/>
    </xf>
    <xf numFmtId="0" fontId="23" fillId="0" borderId="142" xfId="7" applyFont="1" applyBorder="1" applyAlignment="1">
      <alignment horizontal="left" vertical="center"/>
    </xf>
    <xf numFmtId="0" fontId="23" fillId="0" borderId="172" xfId="7" applyFont="1" applyBorder="1" applyAlignment="1">
      <alignment horizontal="center" wrapText="1"/>
    </xf>
    <xf numFmtId="0" fontId="56" fillId="0" borderId="192" xfId="7" applyFont="1" applyFill="1" applyBorder="1" applyAlignment="1">
      <alignment horizontal="center" wrapText="1"/>
    </xf>
    <xf numFmtId="1" fontId="0" fillId="4" borderId="121" xfId="0" applyNumberFormat="1" applyFont="1" applyFill="1" applyBorder="1"/>
    <xf numFmtId="1" fontId="0" fillId="4" borderId="127" xfId="0" applyNumberFormat="1" applyFont="1" applyFill="1" applyBorder="1"/>
    <xf numFmtId="1" fontId="16" fillId="0" borderId="140" xfId="0" applyNumberFormat="1" applyFont="1" applyBorder="1"/>
    <xf numFmtId="1" fontId="16" fillId="0" borderId="102" xfId="0" applyNumberFormat="1" applyFont="1" applyBorder="1"/>
    <xf numFmtId="1" fontId="16" fillId="0" borderId="129" xfId="0" applyNumberFormat="1" applyFont="1" applyBorder="1"/>
    <xf numFmtId="1" fontId="16" fillId="0" borderId="124" xfId="0" applyNumberFormat="1" applyFont="1" applyBorder="1"/>
    <xf numFmtId="1" fontId="16" fillId="4" borderId="146" xfId="0" applyNumberFormat="1" applyFont="1" applyFill="1" applyBorder="1"/>
    <xf numFmtId="1" fontId="0" fillId="4" borderId="146" xfId="0" applyNumberFormat="1" applyFont="1" applyFill="1" applyBorder="1"/>
    <xf numFmtId="1" fontId="0" fillId="4" borderId="211" xfId="0" applyNumberFormat="1" applyFont="1" applyFill="1" applyBorder="1"/>
    <xf numFmtId="1" fontId="16" fillId="4" borderId="245" xfId="0" applyNumberFormat="1" applyFont="1" applyFill="1" applyBorder="1"/>
    <xf numFmtId="1" fontId="0" fillId="4" borderId="245" xfId="0" applyNumberFormat="1" applyFont="1" applyFill="1" applyBorder="1"/>
    <xf numFmtId="1" fontId="0" fillId="0" borderId="146" xfId="0" applyNumberFormat="1" applyFont="1" applyBorder="1"/>
    <xf numFmtId="1" fontId="0" fillId="4" borderId="70" xfId="0" applyNumberFormat="1" applyFont="1" applyFill="1" applyBorder="1"/>
    <xf numFmtId="1" fontId="0" fillId="4" borderId="68" xfId="0" applyNumberFormat="1" applyFont="1" applyFill="1" applyBorder="1"/>
    <xf numFmtId="1" fontId="0" fillId="4" borderId="118" xfId="0" applyNumberFormat="1" applyFont="1" applyFill="1" applyBorder="1"/>
    <xf numFmtId="1" fontId="0" fillId="0" borderId="210" xfId="0" applyNumberFormat="1" applyFont="1" applyFill="1" applyBorder="1"/>
    <xf numFmtId="1" fontId="0" fillId="4" borderId="198" xfId="0" applyNumberFormat="1" applyFont="1" applyFill="1" applyBorder="1"/>
    <xf numFmtId="0" fontId="16" fillId="0" borderId="190" xfId="0" applyFont="1" applyFill="1" applyBorder="1" applyAlignment="1">
      <alignment horizontal="center" wrapText="1"/>
    </xf>
    <xf numFmtId="0" fontId="16" fillId="0" borderId="171" xfId="0" applyFont="1" applyFill="1" applyBorder="1" applyAlignment="1">
      <alignment horizontal="center" wrapText="1"/>
    </xf>
    <xf numFmtId="0" fontId="16" fillId="0" borderId="122" xfId="0" applyFont="1" applyFill="1" applyBorder="1" applyAlignment="1">
      <alignment horizontal="center" wrapText="1"/>
    </xf>
    <xf numFmtId="0" fontId="16" fillId="0" borderId="123" xfId="0" applyFont="1" applyFill="1" applyBorder="1" applyAlignment="1">
      <alignment horizontal="center" wrapText="1"/>
    </xf>
    <xf numFmtId="0" fontId="16" fillId="0" borderId="325" xfId="0" applyFont="1" applyFill="1" applyBorder="1" applyAlignment="1">
      <alignment horizontal="center" wrapText="1"/>
    </xf>
    <xf numFmtId="0" fontId="16" fillId="0" borderId="201" xfId="0" applyFont="1" applyFill="1" applyBorder="1" applyAlignment="1">
      <alignment horizontal="center" wrapText="1"/>
    </xf>
    <xf numFmtId="0" fontId="16" fillId="0" borderId="202" xfId="0" applyFont="1" applyFill="1" applyBorder="1" applyAlignment="1">
      <alignment horizontal="center" wrapText="1"/>
    </xf>
    <xf numFmtId="0" fontId="23" fillId="0" borderId="323" xfId="0" applyFont="1" applyFill="1" applyBorder="1" applyAlignment="1">
      <alignment horizontal="center" wrapText="1"/>
    </xf>
    <xf numFmtId="1" fontId="23" fillId="0" borderId="196" xfId="0" applyNumberFormat="1" applyFont="1" applyFill="1" applyBorder="1"/>
    <xf numFmtId="1" fontId="23" fillId="0" borderId="147" xfId="0" applyNumberFormat="1" applyFont="1" applyFill="1" applyBorder="1"/>
    <xf numFmtId="1" fontId="0" fillId="4" borderId="205" xfId="0" applyNumberFormat="1" applyFont="1" applyFill="1" applyBorder="1"/>
    <xf numFmtId="1" fontId="0" fillId="4" borderId="159" xfId="0" applyNumberFormat="1" applyFont="1" applyFill="1" applyBorder="1"/>
    <xf numFmtId="1" fontId="0" fillId="0" borderId="106" xfId="0" applyNumberFormat="1" applyFont="1" applyBorder="1"/>
    <xf numFmtId="1" fontId="0" fillId="4" borderId="158" xfId="0" applyNumberFormat="1" applyFont="1" applyFill="1" applyBorder="1"/>
    <xf numFmtId="1" fontId="0" fillId="0" borderId="118" xfId="0" applyNumberFormat="1" applyFont="1" applyBorder="1"/>
    <xf numFmtId="0" fontId="16" fillId="0" borderId="157" xfId="0" applyFont="1" applyFill="1" applyBorder="1" applyAlignment="1">
      <alignment horizontal="center"/>
    </xf>
    <xf numFmtId="0" fontId="16" fillId="0" borderId="250" xfId="0" applyFont="1" applyFill="1" applyBorder="1" applyAlignment="1">
      <alignment wrapText="1"/>
    </xf>
    <xf numFmtId="0" fontId="16" fillId="0" borderId="97" xfId="0" applyFont="1" applyBorder="1" applyAlignment="1">
      <alignment horizontal="center"/>
    </xf>
    <xf numFmtId="169" fontId="0" fillId="0" borderId="326" xfId="0" applyNumberFormat="1" applyFont="1" applyBorder="1" applyAlignment="1"/>
    <xf numFmtId="169" fontId="0" fillId="0" borderId="327" xfId="0" applyNumberFormat="1" applyFont="1" applyBorder="1" applyAlignment="1"/>
    <xf numFmtId="169" fontId="0" fillId="0" borderId="328" xfId="0" applyNumberFormat="1" applyFont="1" applyBorder="1" applyAlignment="1"/>
    <xf numFmtId="0" fontId="22" fillId="0" borderId="97" xfId="3" applyFont="1" applyFill="1" applyBorder="1" applyAlignment="1" applyProtection="1">
      <alignment horizontal="center" vertical="center"/>
    </xf>
    <xf numFmtId="0" fontId="22" fillId="0" borderId="163" xfId="3" applyFont="1" applyFill="1" applyBorder="1" applyAlignment="1" applyProtection="1">
      <alignment vertical="center" wrapText="1"/>
    </xf>
    <xf numFmtId="1" fontId="22" fillId="0" borderId="200" xfId="7" applyNumberFormat="1" applyFont="1" applyBorder="1" applyAlignment="1">
      <alignment horizontal="right"/>
    </xf>
    <xf numFmtId="0" fontId="22" fillId="0" borderId="114" xfId="3" applyFont="1" applyFill="1" applyBorder="1" applyAlignment="1" applyProtection="1">
      <alignment vertical="center"/>
    </xf>
    <xf numFmtId="9" fontId="27" fillId="0" borderId="114" xfId="3" applyNumberFormat="1" applyFont="1" applyFill="1" applyBorder="1" applyAlignment="1" applyProtection="1">
      <alignment vertical="center"/>
    </xf>
    <xf numFmtId="0" fontId="22" fillId="0" borderId="163" xfId="3" applyFont="1" applyFill="1" applyBorder="1" applyAlignment="1" applyProtection="1">
      <alignment vertical="center"/>
    </xf>
    <xf numFmtId="9" fontId="27" fillId="0" borderId="179" xfId="3" applyNumberFormat="1" applyFont="1" applyFill="1" applyBorder="1" applyAlignment="1" applyProtection="1">
      <alignment vertical="center"/>
    </xf>
    <xf numFmtId="0" fontId="22" fillId="0" borderId="142" xfId="3" applyFont="1" applyFill="1" applyBorder="1" applyAlignment="1" applyProtection="1">
      <alignment horizontal="center" vertical="center"/>
    </xf>
    <xf numFmtId="0" fontId="22" fillId="0" borderId="174" xfId="3" applyFont="1" applyFill="1" applyBorder="1" applyAlignment="1" applyProtection="1">
      <alignment vertical="center" wrapText="1"/>
    </xf>
    <xf numFmtId="1" fontId="22" fillId="0" borderId="258" xfId="7" applyNumberFormat="1" applyFont="1" applyBorder="1" applyAlignment="1">
      <alignment horizontal="right"/>
    </xf>
    <xf numFmtId="0" fontId="22" fillId="0" borderId="124" xfId="3" applyFont="1" applyFill="1" applyBorder="1" applyAlignment="1" applyProtection="1">
      <alignment vertical="center"/>
    </xf>
    <xf numFmtId="9" fontId="27" fillId="0" borderId="124" xfId="3" applyNumberFormat="1" applyFont="1" applyFill="1" applyBorder="1" applyAlignment="1" applyProtection="1">
      <alignment vertical="center"/>
    </xf>
    <xf numFmtId="0" fontId="22" fillId="0" borderId="174" xfId="3" applyFont="1" applyFill="1" applyBorder="1" applyAlignment="1" applyProtection="1">
      <alignment vertical="center"/>
    </xf>
    <xf numFmtId="9" fontId="27" fillId="0" borderId="146" xfId="3" applyNumberFormat="1" applyFont="1" applyFill="1" applyBorder="1" applyAlignment="1" applyProtection="1">
      <alignment vertical="center"/>
    </xf>
    <xf numFmtId="0" fontId="0" fillId="0" borderId="198" xfId="3" applyFont="1" applyFill="1" applyBorder="1" applyAlignment="1" applyProtection="1">
      <alignment horizontal="center"/>
    </xf>
    <xf numFmtId="0" fontId="0" fillId="0" borderId="179" xfId="3" applyFont="1" applyFill="1" applyBorder="1" applyAlignment="1" applyProtection="1"/>
    <xf numFmtId="1" fontId="0" fillId="0" borderId="317" xfId="3" applyNumberFormat="1" applyFont="1" applyFill="1" applyBorder="1" applyAlignment="1" applyProtection="1"/>
    <xf numFmtId="1" fontId="0" fillId="0" borderId="271" xfId="3" applyNumberFormat="1" applyFont="1" applyFill="1" applyBorder="1" applyAlignment="1" applyProtection="1"/>
    <xf numFmtId="0" fontId="0" fillId="0" borderId="65" xfId="3" applyFont="1" applyFill="1" applyBorder="1" applyAlignment="1" applyProtection="1">
      <alignment horizontal="center"/>
    </xf>
    <xf numFmtId="1" fontId="0" fillId="0" borderId="158" xfId="3" applyNumberFormat="1" applyFont="1" applyFill="1" applyBorder="1" applyAlignment="1" applyProtection="1"/>
    <xf numFmtId="0" fontId="0" fillId="0" borderId="97" xfId="3" applyFont="1" applyFill="1" applyBorder="1" applyAlignment="1" applyProtection="1">
      <alignment horizontal="center"/>
    </xf>
    <xf numFmtId="0" fontId="0" fillId="0" borderId="163" xfId="3" applyFont="1" applyFill="1" applyBorder="1" applyAlignment="1" applyProtection="1"/>
    <xf numFmtId="1" fontId="0" fillId="0" borderId="329" xfId="3" applyNumberFormat="1" applyFont="1" applyFill="1" applyBorder="1" applyAlignment="1" applyProtection="1"/>
    <xf numFmtId="1" fontId="0" fillId="0" borderId="327" xfId="3" applyNumberFormat="1" applyFont="1" applyFill="1" applyBorder="1" applyAlignment="1" applyProtection="1"/>
    <xf numFmtId="1" fontId="0" fillId="0" borderId="179" xfId="3" applyNumberFormat="1" applyFont="1" applyFill="1" applyBorder="1" applyAlignment="1" applyProtection="1"/>
    <xf numFmtId="1" fontId="22" fillId="0" borderId="282" xfId="3" applyNumberFormat="1" applyFont="1" applyFill="1" applyBorder="1" applyAlignment="1" applyProtection="1"/>
    <xf numFmtId="1" fontId="22" fillId="0" borderId="105" xfId="3" applyNumberFormat="1" applyFont="1" applyFill="1" applyBorder="1" applyAlignment="1" applyProtection="1"/>
    <xf numFmtId="1" fontId="22" fillId="0" borderId="217" xfId="3" applyNumberFormat="1" applyFont="1" applyFill="1" applyBorder="1" applyAlignment="1" applyProtection="1"/>
    <xf numFmtId="0" fontId="0" fillId="0" borderId="47" xfId="3" applyFont="1" applyFill="1" applyBorder="1" applyAlignment="1" applyProtection="1">
      <alignment horizontal="center"/>
    </xf>
    <xf numFmtId="0" fontId="0" fillId="0" borderId="29" xfId="3" applyFont="1" applyFill="1" applyBorder="1" applyAlignment="1" applyProtection="1"/>
    <xf numFmtId="1" fontId="0" fillId="0" borderId="330" xfId="3" applyNumberFormat="1" applyFont="1" applyFill="1" applyBorder="1" applyAlignment="1" applyProtection="1"/>
    <xf numFmtId="1" fontId="0" fillId="0" borderId="3" xfId="3" applyNumberFormat="1" applyFont="1" applyFill="1" applyBorder="1" applyAlignment="1" applyProtection="1"/>
    <xf numFmtId="1" fontId="0" fillId="0" borderId="4" xfId="3" applyNumberFormat="1" applyFont="1" applyFill="1" applyBorder="1" applyAlignment="1" applyProtection="1"/>
    <xf numFmtId="0" fontId="22" fillId="0" borderId="198" xfId="7" applyFont="1" applyFill="1" applyBorder="1" applyAlignment="1">
      <alignment horizontal="center" vertical="center"/>
    </xf>
    <xf numFmtId="0" fontId="22" fillId="0" borderId="200" xfId="3" applyFont="1" applyFill="1" applyBorder="1" applyAlignment="1" applyProtection="1">
      <alignment vertical="center" wrapText="1"/>
    </xf>
    <xf numFmtId="1" fontId="22" fillId="0" borderId="198" xfId="3" applyNumberFormat="1" applyFont="1" applyFill="1" applyBorder="1" applyAlignment="1" applyProtection="1">
      <alignment vertical="center"/>
    </xf>
    <xf numFmtId="1" fontId="22" fillId="0" borderId="199" xfId="3" applyNumberFormat="1" applyFont="1" applyFill="1" applyBorder="1" applyAlignment="1" applyProtection="1">
      <alignment vertical="center"/>
    </xf>
    <xf numFmtId="1" fontId="22" fillId="0" borderId="271" xfId="3" applyNumberFormat="1" applyFont="1" applyFill="1" applyBorder="1" applyAlignment="1" applyProtection="1">
      <alignment vertical="center"/>
    </xf>
    <xf numFmtId="1" fontId="22" fillId="0" borderId="179" xfId="3" applyNumberFormat="1" applyFont="1" applyFill="1" applyBorder="1" applyAlignment="1" applyProtection="1">
      <alignment vertical="center"/>
    </xf>
    <xf numFmtId="0" fontId="23" fillId="0" borderId="198" xfId="7" applyFont="1" applyFill="1" applyBorder="1" applyAlignment="1">
      <alignment horizontal="center" vertical="center"/>
    </xf>
    <xf numFmtId="0" fontId="16" fillId="0" borderId="198" xfId="0" applyFont="1" applyFill="1" applyBorder="1" applyAlignment="1">
      <alignment horizontal="center"/>
    </xf>
    <xf numFmtId="0" fontId="16" fillId="0" borderId="198" xfId="3" applyFont="1" applyFill="1" applyBorder="1" applyAlignment="1" applyProtection="1">
      <alignment horizontal="center"/>
    </xf>
    <xf numFmtId="0" fontId="0" fillId="0" borderId="200" xfId="3" applyFont="1" applyFill="1" applyBorder="1" applyAlignment="1" applyProtection="1"/>
    <xf numFmtId="1" fontId="0" fillId="0" borderId="198" xfId="3" applyNumberFormat="1" applyFont="1" applyFill="1" applyBorder="1" applyAlignment="1" applyProtection="1"/>
    <xf numFmtId="1" fontId="0" fillId="0" borderId="199" xfId="3" applyNumberFormat="1" applyFont="1" applyFill="1" applyBorder="1" applyAlignment="1" applyProtection="1"/>
    <xf numFmtId="0" fontId="22" fillId="0" borderId="198" xfId="3" applyFont="1" applyFill="1" applyBorder="1" applyAlignment="1" applyProtection="1">
      <alignment horizontal="center"/>
    </xf>
    <xf numFmtId="0" fontId="22" fillId="0" borderId="200" xfId="3" applyFont="1" applyFill="1" applyBorder="1" applyAlignment="1" applyProtection="1">
      <alignment wrapText="1"/>
    </xf>
    <xf numFmtId="3" fontId="22" fillId="0" borderId="198" xfId="3" applyNumberFormat="1" applyFont="1" applyFill="1" applyBorder="1" applyAlignment="1" applyProtection="1">
      <alignment wrapText="1"/>
    </xf>
    <xf numFmtId="3" fontId="22" fillId="0" borderId="199" xfId="3" applyNumberFormat="1" applyFont="1" applyFill="1" applyBorder="1" applyAlignment="1" applyProtection="1">
      <alignment wrapText="1"/>
    </xf>
    <xf numFmtId="3" fontId="22" fillId="0" borderId="200" xfId="3" applyNumberFormat="1" applyFont="1" applyFill="1" applyBorder="1" applyAlignment="1" applyProtection="1">
      <alignment wrapText="1"/>
    </xf>
    <xf numFmtId="3" fontId="22" fillId="4" borderId="198" xfId="3" applyNumberFormat="1" applyFont="1" applyFill="1" applyBorder="1" applyAlignment="1" applyProtection="1">
      <alignment wrapText="1"/>
    </xf>
    <xf numFmtId="3" fontId="22" fillId="4" borderId="205" xfId="3" applyNumberFormat="1" applyFont="1" applyFill="1" applyBorder="1" applyAlignment="1" applyProtection="1">
      <alignment wrapText="1"/>
    </xf>
    <xf numFmtId="3" fontId="22" fillId="0" borderId="114" xfId="3" applyNumberFormat="1" applyFont="1" applyFill="1" applyBorder="1" applyAlignment="1" applyProtection="1">
      <alignment wrapText="1"/>
    </xf>
    <xf numFmtId="0" fontId="0" fillId="0" borderId="66" xfId="0" applyFont="1" applyFill="1" applyBorder="1" applyAlignment="1">
      <alignment wrapText="1"/>
    </xf>
    <xf numFmtId="0" fontId="0" fillId="0" borderId="316" xfId="0" applyFont="1" applyBorder="1" applyAlignment="1">
      <alignment horizontal="center"/>
    </xf>
    <xf numFmtId="0" fontId="0" fillId="0" borderId="328" xfId="0" applyFont="1" applyFill="1" applyBorder="1" applyAlignment="1">
      <alignment wrapText="1"/>
    </xf>
    <xf numFmtId="3" fontId="0" fillId="0" borderId="114" xfId="0" applyNumberFormat="1" applyFont="1" applyBorder="1"/>
    <xf numFmtId="3" fontId="0" fillId="0" borderId="97" xfId="0" applyNumberFormat="1" applyFont="1" applyBorder="1"/>
    <xf numFmtId="3" fontId="0" fillId="0" borderId="327" xfId="0" applyNumberFormat="1" applyFont="1" applyBorder="1"/>
    <xf numFmtId="3" fontId="0" fillId="0" borderId="163" xfId="0" applyNumberFormat="1" applyFont="1" applyBorder="1"/>
    <xf numFmtId="3" fontId="0" fillId="0" borderId="205" xfId="0" applyNumberFormat="1" applyFont="1" applyBorder="1"/>
    <xf numFmtId="3" fontId="0" fillId="0" borderId="179" xfId="0" applyNumberFormat="1" applyFont="1" applyBorder="1"/>
    <xf numFmtId="0" fontId="22" fillId="0" borderId="106" xfId="3" applyFont="1" applyFill="1" applyBorder="1" applyAlignment="1" applyProtection="1">
      <alignment vertical="center" wrapText="1"/>
    </xf>
    <xf numFmtId="171" fontId="22" fillId="0" borderId="252" xfId="1" applyNumberFormat="1" applyFont="1" applyBorder="1" applyAlignment="1"/>
    <xf numFmtId="171" fontId="22" fillId="0" borderId="206" xfId="1" applyNumberFormat="1" applyFont="1" applyBorder="1" applyAlignment="1"/>
    <xf numFmtId="171" fontId="22" fillId="0" borderId="119" xfId="1" applyNumberFormat="1" applyFont="1" applyBorder="1" applyAlignment="1"/>
    <xf numFmtId="171" fontId="0" fillId="0" borderId="222" xfId="1" applyNumberFormat="1" applyFont="1" applyBorder="1" applyAlignment="1"/>
    <xf numFmtId="171" fontId="0" fillId="0" borderId="220" xfId="1" applyNumberFormat="1" applyFont="1" applyBorder="1" applyAlignment="1"/>
    <xf numFmtId="171" fontId="0" fillId="0" borderId="276" xfId="1" applyNumberFormat="1" applyFont="1" applyBorder="1" applyAlignment="1"/>
    <xf numFmtId="171" fontId="0" fillId="0" borderId="198" xfId="1" applyNumberFormat="1" applyFont="1" applyBorder="1" applyAlignment="1"/>
    <xf numFmtId="171" fontId="0" fillId="0" borderId="271" xfId="1" applyNumberFormat="1" applyFont="1" applyBorder="1" applyAlignment="1"/>
    <xf numFmtId="171" fontId="0" fillId="0" borderId="179" xfId="1" applyNumberFormat="1" applyFont="1" applyBorder="1" applyAlignment="1"/>
    <xf numFmtId="0" fontId="16" fillId="0" borderId="222" xfId="0" applyFont="1" applyBorder="1" applyAlignment="1">
      <alignment horizontal="center"/>
    </xf>
    <xf numFmtId="0" fontId="0" fillId="0" borderId="158" xfId="0" applyFont="1" applyBorder="1"/>
    <xf numFmtId="0" fontId="0" fillId="0" borderId="128" xfId="0" applyFont="1" applyBorder="1"/>
    <xf numFmtId="0" fontId="0" fillId="0" borderId="199" xfId="0" applyFont="1" applyBorder="1"/>
    <xf numFmtId="0" fontId="0" fillId="0" borderId="200" xfId="0" applyFont="1" applyBorder="1"/>
    <xf numFmtId="0" fontId="0" fillId="0" borderId="114" xfId="0" applyFont="1" applyBorder="1"/>
    <xf numFmtId="0" fontId="0" fillId="0" borderId="205" xfId="0" applyFont="1" applyBorder="1"/>
    <xf numFmtId="168" fontId="0" fillId="0" borderId="179" xfId="0" applyNumberFormat="1" applyFont="1" applyBorder="1"/>
    <xf numFmtId="0" fontId="16" fillId="0" borderId="222" xfId="0" applyFont="1" applyFill="1" applyBorder="1" applyAlignment="1">
      <alignment horizontal="center"/>
    </xf>
    <xf numFmtId="0" fontId="0" fillId="0" borderId="117" xfId="0" applyFont="1" applyFill="1" applyBorder="1" applyAlignment="1"/>
    <xf numFmtId="0" fontId="0" fillId="0" borderId="277" xfId="0" applyFont="1" applyFill="1" applyBorder="1"/>
    <xf numFmtId="0" fontId="0" fillId="0" borderId="163" xfId="0" applyFont="1" applyFill="1" applyBorder="1" applyAlignment="1"/>
    <xf numFmtId="0" fontId="0" fillId="0" borderId="317" xfId="0" applyFont="1" applyBorder="1"/>
    <xf numFmtId="0" fontId="0" fillId="0" borderId="179" xfId="0" applyFont="1" applyBorder="1"/>
    <xf numFmtId="1" fontId="22" fillId="0" borderId="0" xfId="7" applyNumberFormat="1" applyFont="1" applyFill="1" applyAlignment="1">
      <alignment vertical="center"/>
    </xf>
    <xf numFmtId="1" fontId="0" fillId="0" borderId="121" xfId="0" applyNumberFormat="1" applyFont="1" applyFill="1" applyBorder="1"/>
    <xf numFmtId="1" fontId="0" fillId="0" borderId="211" xfId="0" applyNumberFormat="1" applyFont="1" applyFill="1" applyBorder="1"/>
    <xf numFmtId="1" fontId="0" fillId="0" borderId="198" xfId="0" applyNumberFormat="1" applyFont="1" applyBorder="1"/>
    <xf numFmtId="1" fontId="0" fillId="0" borderId="199" xfId="0" applyNumberFormat="1" applyFont="1" applyBorder="1"/>
    <xf numFmtId="1" fontId="0" fillId="0" borderId="200" xfId="0" applyNumberFormat="1" applyFont="1" applyBorder="1"/>
    <xf numFmtId="1" fontId="0" fillId="0" borderId="205" xfId="0" applyNumberFormat="1" applyFont="1" applyBorder="1"/>
    <xf numFmtId="1" fontId="0" fillId="4" borderId="317" xfId="0" applyNumberFormat="1" applyFont="1" applyFill="1" applyBorder="1"/>
    <xf numFmtId="1" fontId="19" fillId="0" borderId="0" xfId="3" applyNumberFormat="1" applyFont="1" applyFill="1" applyAlignment="1" applyProtection="1"/>
    <xf numFmtId="1" fontId="22" fillId="0" borderId="70" xfId="49" applyNumberFormat="1" applyFont="1" applyBorder="1" applyAlignment="1">
      <alignment horizontal="right"/>
    </xf>
    <xf numFmtId="1" fontId="22" fillId="0" borderId="72" xfId="49" applyNumberFormat="1" applyFont="1" applyBorder="1" applyAlignment="1">
      <alignment horizontal="right"/>
    </xf>
    <xf numFmtId="1" fontId="22" fillId="0" borderId="118" xfId="49" applyNumberFormat="1" applyFont="1" applyBorder="1" applyAlignment="1">
      <alignment horizontal="right"/>
    </xf>
    <xf numFmtId="1" fontId="22" fillId="0" borderId="127" xfId="49" applyNumberFormat="1" applyFont="1" applyBorder="1" applyAlignment="1">
      <alignment horizontal="right"/>
    </xf>
    <xf numFmtId="1" fontId="22" fillId="0" borderId="121" xfId="49" applyNumberFormat="1" applyFont="1" applyBorder="1" applyAlignment="1">
      <alignment horizontal="right"/>
    </xf>
    <xf numFmtId="3" fontId="19" fillId="0" borderId="0" xfId="7" applyNumberFormat="1" applyFont="1"/>
    <xf numFmtId="0" fontId="0" fillId="0" borderId="88" xfId="0" applyFont="1" applyFill="1" applyBorder="1" applyAlignment="1">
      <alignment horizontal="left"/>
    </xf>
    <xf numFmtId="0" fontId="0" fillId="0" borderId="134" xfId="0" applyFont="1" applyFill="1" applyBorder="1"/>
    <xf numFmtId="0" fontId="0" fillId="0" borderId="92" xfId="0" applyFont="1" applyFill="1" applyBorder="1"/>
    <xf numFmtId="0" fontId="0" fillId="0" borderId="286" xfId="0" applyFont="1" applyFill="1" applyBorder="1"/>
    <xf numFmtId="0" fontId="16" fillId="0" borderId="70" xfId="0" applyFont="1" applyFill="1" applyBorder="1" applyAlignment="1">
      <alignment horizontal="center"/>
    </xf>
    <xf numFmtId="1" fontId="22" fillId="0" borderId="329" xfId="3" applyNumberFormat="1" applyFont="1" applyFill="1" applyBorder="1" applyAlignment="1" applyProtection="1"/>
    <xf numFmtId="1" fontId="22" fillId="0" borderId="327" xfId="3" applyNumberFormat="1" applyFont="1" applyFill="1" applyBorder="1" applyAlignment="1" applyProtection="1"/>
    <xf numFmtId="1" fontId="22" fillId="0" borderId="179" xfId="3" applyNumberFormat="1" applyFont="1" applyFill="1" applyBorder="1" applyAlignment="1" applyProtection="1"/>
    <xf numFmtId="0" fontId="22" fillId="0" borderId="271" xfId="3" applyFont="1" applyFill="1" applyBorder="1" applyAlignment="1" applyProtection="1">
      <alignment vertical="center" wrapText="1"/>
    </xf>
    <xf numFmtId="3" fontId="23" fillId="4" borderId="205" xfId="3" applyNumberFormat="1" applyFont="1" applyFill="1" applyBorder="1" applyAlignment="1" applyProtection="1">
      <alignment wrapText="1"/>
    </xf>
    <xf numFmtId="0" fontId="0" fillId="0" borderId="64" xfId="0" applyFont="1" applyFill="1" applyBorder="1"/>
    <xf numFmtId="3" fontId="22" fillId="0" borderId="196" xfId="0" applyNumberFormat="1" applyFont="1" applyBorder="1"/>
    <xf numFmtId="3" fontId="22" fillId="0" borderId="179" xfId="0" applyNumberFormat="1" applyFont="1" applyBorder="1"/>
    <xf numFmtId="0" fontId="16" fillId="0" borderId="182" xfId="0" applyFont="1" applyBorder="1" applyAlignment="1">
      <alignment horizontal="center" wrapText="1"/>
    </xf>
    <xf numFmtId="0" fontId="16" fillId="0" borderId="130" xfId="0" applyFont="1" applyBorder="1" applyAlignment="1">
      <alignment horizontal="center" wrapText="1"/>
    </xf>
    <xf numFmtId="0" fontId="23" fillId="0" borderId="106" xfId="3" applyFont="1" applyFill="1" applyBorder="1" applyAlignment="1" applyProtection="1">
      <alignment vertical="center" wrapText="1"/>
    </xf>
    <xf numFmtId="0" fontId="16" fillId="0" borderId="65" xfId="0" applyFont="1" applyBorder="1"/>
    <xf numFmtId="0" fontId="16" fillId="0" borderId="66" xfId="0" applyFont="1" applyBorder="1"/>
    <xf numFmtId="0" fontId="16" fillId="0" borderId="106" xfId="0" applyFont="1" applyBorder="1"/>
    <xf numFmtId="0" fontId="16" fillId="0" borderId="118" xfId="0" applyFont="1" applyBorder="1"/>
    <xf numFmtId="0" fontId="16" fillId="0" borderId="158" xfId="0" applyFont="1" applyBorder="1"/>
    <xf numFmtId="0" fontId="16" fillId="0" borderId="128" xfId="0" applyFont="1" applyBorder="1"/>
    <xf numFmtId="0" fontId="16" fillId="0" borderId="146" xfId="0" applyFont="1" applyFill="1" applyBorder="1"/>
    <xf numFmtId="0" fontId="16" fillId="0" borderId="133" xfId="0" applyFont="1" applyFill="1" applyBorder="1"/>
    <xf numFmtId="0" fontId="16" fillId="0" borderId="65" xfId="0" applyFont="1" applyFill="1" applyBorder="1"/>
    <xf numFmtId="0" fontId="16" fillId="0" borderId="67" xfId="0" applyFont="1" applyFill="1" applyBorder="1"/>
    <xf numFmtId="0" fontId="16" fillId="0" borderId="145" xfId="0" applyFont="1" applyFill="1" applyBorder="1"/>
    <xf numFmtId="0" fontId="16" fillId="0" borderId="258" xfId="0" applyFont="1" applyFill="1" applyBorder="1"/>
    <xf numFmtId="0" fontId="16" fillId="0" borderId="281" xfId="0" applyFont="1" applyFill="1" applyBorder="1"/>
    <xf numFmtId="1" fontId="16" fillId="0" borderId="106" xfId="0" applyNumberFormat="1" applyFont="1" applyBorder="1"/>
    <xf numFmtId="169" fontId="0" fillId="0" borderId="65" xfId="0" applyNumberFormat="1" applyFont="1" applyBorder="1" applyAlignment="1"/>
    <xf numFmtId="169" fontId="0" fillId="0" borderId="66" xfId="0" applyNumberFormat="1" applyFont="1" applyBorder="1" applyAlignment="1"/>
    <xf numFmtId="169" fontId="0" fillId="0" borderId="67" xfId="0" applyNumberFormat="1" applyFont="1" applyBorder="1" applyAlignment="1"/>
    <xf numFmtId="169" fontId="0" fillId="0" borderId="68" xfId="0" applyNumberFormat="1" applyFont="1" applyBorder="1" applyAlignment="1"/>
    <xf numFmtId="169" fontId="0" fillId="0" borderId="69" xfId="0" applyNumberFormat="1" applyFont="1" applyBorder="1" applyAlignment="1"/>
    <xf numFmtId="0" fontId="23" fillId="0" borderId="124" xfId="3" applyFont="1" applyFill="1" applyBorder="1" applyAlignment="1" applyProtection="1">
      <alignment vertical="center" wrapText="1"/>
    </xf>
    <xf numFmtId="1" fontId="23" fillId="0" borderId="124" xfId="3" applyNumberFormat="1" applyFont="1" applyFill="1" applyBorder="1" applyAlignment="1" applyProtection="1"/>
    <xf numFmtId="9" fontId="26" fillId="0" borderId="124" xfId="3" applyNumberFormat="1" applyFont="1" applyFill="1" applyBorder="1" applyAlignment="1" applyProtection="1"/>
    <xf numFmtId="0" fontId="14" fillId="0" borderId="0" xfId="3" applyFont="1" applyFill="1" applyAlignment="1" applyProtection="1"/>
    <xf numFmtId="1" fontId="16" fillId="0" borderId="91" xfId="3" applyNumberFormat="1" applyFont="1" applyFill="1" applyBorder="1" applyAlignment="1" applyProtection="1"/>
    <xf numFmtId="1" fontId="16" fillId="0" borderId="87" xfId="3" applyNumberFormat="1" applyFont="1" applyFill="1" applyBorder="1" applyAlignment="1" applyProtection="1"/>
    <xf numFmtId="3" fontId="23" fillId="4" borderId="145" xfId="3" applyNumberFormat="1" applyFont="1" applyFill="1" applyBorder="1" applyAlignment="1" applyProtection="1">
      <alignment wrapText="1"/>
    </xf>
    <xf numFmtId="1" fontId="16" fillId="0" borderId="146" xfId="0" applyNumberFormat="1" applyFont="1" applyBorder="1"/>
    <xf numFmtId="173" fontId="14" fillId="0" borderId="0" xfId="2" applyFont="1"/>
    <xf numFmtId="1" fontId="16" fillId="0" borderId="91" xfId="0" applyNumberFormat="1" applyFont="1" applyBorder="1"/>
    <xf numFmtId="1" fontId="16" fillId="0" borderId="87" xfId="0" applyNumberFormat="1" applyFont="1" applyBorder="1"/>
    <xf numFmtId="1" fontId="16" fillId="0" borderId="92" xfId="0" applyNumberFormat="1" applyFont="1" applyBorder="1"/>
    <xf numFmtId="1" fontId="16" fillId="0" borderId="118" xfId="0" applyNumberFormat="1" applyFont="1" applyBorder="1"/>
    <xf numFmtId="1" fontId="16" fillId="4" borderId="158" xfId="0" applyNumberFormat="1" applyFont="1" applyFill="1" applyBorder="1"/>
    <xf numFmtId="1" fontId="16" fillId="4" borderId="118" xfId="0" applyNumberFormat="1" applyFont="1" applyFill="1" applyBorder="1"/>
    <xf numFmtId="1" fontId="16" fillId="0" borderId="89" xfId="0" applyNumberFormat="1" applyFont="1" applyBorder="1"/>
    <xf numFmtId="1" fontId="16" fillId="0" borderId="117" xfId="0" applyNumberFormat="1" applyFont="1" applyBorder="1"/>
    <xf numFmtId="0" fontId="23" fillId="0" borderId="108" xfId="0" applyFont="1" applyBorder="1" applyAlignment="1">
      <alignment horizontal="center" wrapText="1"/>
    </xf>
    <xf numFmtId="0" fontId="22" fillId="0" borderId="70" xfId="0" applyFont="1" applyBorder="1" applyAlignment="1" applyProtection="1">
      <alignment horizontal="right"/>
    </xf>
    <xf numFmtId="0" fontId="22" fillId="0" borderId="120" xfId="0" applyFont="1" applyBorder="1" applyAlignment="1" applyProtection="1">
      <alignment horizontal="right"/>
    </xf>
    <xf numFmtId="0" fontId="22" fillId="0" borderId="72" xfId="0" applyFont="1" applyBorder="1" applyAlignment="1" applyProtection="1">
      <alignment horizontal="right"/>
    </xf>
    <xf numFmtId="0" fontId="44" fillId="0" borderId="130" xfId="0" applyFont="1" applyBorder="1" applyAlignment="1">
      <alignment horizontal="center" wrapText="1"/>
    </xf>
    <xf numFmtId="170" fontId="44" fillId="0" borderId="130" xfId="2" applyNumberFormat="1" applyFont="1" applyBorder="1" applyAlignment="1">
      <alignment horizontal="center" wrapText="1"/>
    </xf>
    <xf numFmtId="171" fontId="16" fillId="0" borderId="130" xfId="1" applyNumberFormat="1" applyFont="1" applyBorder="1" applyAlignment="1">
      <alignment horizontal="center" wrapText="1"/>
    </xf>
    <xf numFmtId="171" fontId="16" fillId="0" borderId="108" xfId="1" applyNumberFormat="1" applyFont="1" applyBorder="1" applyAlignment="1">
      <alignment horizontal="center" wrapText="1"/>
    </xf>
    <xf numFmtId="0" fontId="44" fillId="0" borderId="137" xfId="0" applyFont="1" applyBorder="1" applyAlignment="1">
      <alignment horizontal="center" wrapText="1"/>
    </xf>
    <xf numFmtId="0" fontId="57" fillId="0" borderId="0" xfId="0" applyFont="1" applyAlignment="1">
      <alignment horizontal="left" vertical="center"/>
    </xf>
    <xf numFmtId="0" fontId="58" fillId="0" borderId="0" xfId="0" applyFont="1" applyAlignment="1">
      <alignment horizontal="left" vertical="center"/>
    </xf>
    <xf numFmtId="0" fontId="58" fillId="0" borderId="0" xfId="0" applyFont="1" applyAlignment="1">
      <alignment horizontal="center" vertical="center"/>
    </xf>
    <xf numFmtId="0" fontId="58" fillId="0" borderId="0" xfId="0" applyFont="1" applyAlignment="1">
      <alignment vertical="center"/>
    </xf>
    <xf numFmtId="170" fontId="58" fillId="0" borderId="0" xfId="2" applyNumberFormat="1" applyFont="1" applyAlignment="1">
      <alignment vertical="center"/>
    </xf>
    <xf numFmtId="0" fontId="59" fillId="0" borderId="0" xfId="0" applyFont="1" applyAlignment="1">
      <alignment horizontal="left" vertical="center"/>
    </xf>
    <xf numFmtId="0" fontId="60" fillId="0" borderId="93" xfId="0" applyFont="1" applyFill="1" applyBorder="1" applyAlignment="1">
      <alignment horizontal="center"/>
    </xf>
    <xf numFmtId="0" fontId="60" fillId="0" borderId="98" xfId="0" applyFont="1" applyFill="1" applyBorder="1" applyAlignment="1"/>
    <xf numFmtId="1" fontId="60" fillId="0" borderId="65" xfId="0" applyNumberFormat="1" applyFont="1" applyBorder="1" applyAlignment="1"/>
    <xf numFmtId="1" fontId="60" fillId="0" borderId="106" xfId="0" applyNumberFormat="1" applyFont="1" applyBorder="1" applyAlignment="1"/>
    <xf numFmtId="173" fontId="60" fillId="0" borderId="66" xfId="2" applyFont="1" applyBorder="1" applyAlignment="1"/>
    <xf numFmtId="1" fontId="60" fillId="0" borderId="66" xfId="0" applyNumberFormat="1" applyFont="1" applyBorder="1" applyAlignment="1"/>
    <xf numFmtId="0" fontId="60" fillId="0" borderId="103" xfId="0" applyFont="1" applyFill="1" applyBorder="1" applyAlignment="1">
      <alignment horizontal="center"/>
    </xf>
    <xf numFmtId="0" fontId="60" fillId="0" borderId="16" xfId="0" applyFont="1" applyFill="1" applyBorder="1" applyAlignment="1"/>
    <xf numFmtId="1" fontId="60" fillId="0" borderId="68" xfId="0" applyNumberFormat="1" applyFont="1" applyBorder="1" applyAlignment="1"/>
    <xf numFmtId="1" fontId="60" fillId="0" borderId="107" xfId="0" applyNumberFormat="1" applyFont="1" applyBorder="1" applyAlignment="1"/>
    <xf numFmtId="173" fontId="60" fillId="0" borderId="62" xfId="2" applyFont="1" applyBorder="1" applyAlignment="1"/>
    <xf numFmtId="1" fontId="60" fillId="0" borderId="62" xfId="0" applyNumberFormat="1" applyFont="1" applyBorder="1" applyAlignment="1"/>
    <xf numFmtId="0" fontId="60" fillId="0" borderId="185" xfId="0" applyFont="1" applyFill="1" applyBorder="1" applyAlignment="1">
      <alignment horizontal="center"/>
    </xf>
    <xf numFmtId="0" fontId="60" fillId="0" borderId="23" xfId="0" applyFont="1" applyFill="1" applyBorder="1" applyAlignment="1"/>
    <xf numFmtId="1" fontId="60" fillId="0" borderId="70" xfId="0" applyNumberFormat="1" applyFont="1" applyBorder="1" applyAlignment="1"/>
    <xf numFmtId="1" fontId="60" fillId="0" borderId="120" xfId="0" applyNumberFormat="1" applyFont="1" applyBorder="1" applyAlignment="1"/>
    <xf numFmtId="1" fontId="60" fillId="0" borderId="71" xfId="0" applyNumberFormat="1" applyFont="1" applyBorder="1" applyAlignment="1"/>
    <xf numFmtId="0" fontId="60" fillId="0" borderId="70" xfId="0" applyFont="1" applyBorder="1" applyAlignment="1">
      <alignment horizontal="center"/>
    </xf>
    <xf numFmtId="0" fontId="61" fillId="0" borderId="120" xfId="3" applyFont="1" applyFill="1" applyBorder="1" applyAlignment="1" applyProtection="1">
      <alignment vertical="center" wrapText="1"/>
    </xf>
    <xf numFmtId="1" fontId="60" fillId="0" borderId="72" xfId="0" applyNumberFormat="1" applyFont="1" applyBorder="1" applyAlignment="1"/>
    <xf numFmtId="1" fontId="60" fillId="0" borderId="211" xfId="0" applyNumberFormat="1" applyFont="1" applyBorder="1" applyAlignment="1"/>
    <xf numFmtId="1" fontId="61" fillId="0" borderId="72" xfId="0" applyNumberFormat="1" applyFont="1" applyBorder="1" applyAlignment="1" applyProtection="1">
      <alignment horizontal="right"/>
    </xf>
    <xf numFmtId="1" fontId="61" fillId="0" borderId="159" xfId="0" applyNumberFormat="1" applyFont="1" applyBorder="1" applyAlignment="1" applyProtection="1">
      <alignment horizontal="right"/>
    </xf>
    <xf numFmtId="0" fontId="60" fillId="0" borderId="222" xfId="0" applyFont="1" applyBorder="1" applyAlignment="1">
      <alignment horizontal="center"/>
    </xf>
    <xf numFmtId="0" fontId="61" fillId="0" borderId="117" xfId="3" applyFont="1" applyFill="1" applyBorder="1" applyAlignment="1" applyProtection="1">
      <alignment vertical="center" wrapText="1"/>
    </xf>
    <xf numFmtId="1" fontId="60" fillId="0" borderId="222" xfId="0" applyNumberFormat="1" applyFont="1" applyBorder="1" applyAlignment="1"/>
    <xf numFmtId="1" fontId="60" fillId="0" borderId="220" xfId="0" applyNumberFormat="1" applyFont="1" applyBorder="1" applyAlignment="1"/>
    <xf numFmtId="1" fontId="60" fillId="0" borderId="248" xfId="0" applyNumberFormat="1" applyFont="1" applyBorder="1" applyAlignment="1"/>
    <xf numFmtId="173" fontId="60" fillId="0" borderId="89" xfId="2" applyFont="1" applyBorder="1" applyAlignment="1"/>
    <xf numFmtId="1" fontId="60" fillId="0" borderId="89" xfId="0" applyNumberFormat="1" applyFont="1" applyBorder="1" applyAlignment="1"/>
    <xf numFmtId="1" fontId="60" fillId="0" borderId="117" xfId="0" applyNumberFormat="1" applyFont="1" applyBorder="1" applyAlignment="1"/>
    <xf numFmtId="1" fontId="60" fillId="0" borderId="276" xfId="0" applyNumberFormat="1" applyFont="1" applyBorder="1" applyAlignment="1"/>
    <xf numFmtId="0" fontId="60" fillId="0" borderId="68" xfId="0" applyFont="1" applyBorder="1" applyAlignment="1">
      <alignment horizontal="center"/>
    </xf>
    <xf numFmtId="0" fontId="61" fillId="0" borderId="107" xfId="3" applyFont="1" applyFill="1" applyBorder="1" applyAlignment="1" applyProtection="1">
      <alignment vertical="center" wrapText="1"/>
    </xf>
    <xf numFmtId="1" fontId="60" fillId="0" borderId="69" xfId="0" applyNumberFormat="1" applyFont="1" applyBorder="1" applyAlignment="1"/>
    <xf numFmtId="1" fontId="60" fillId="0" borderId="126" xfId="0" applyNumberFormat="1" applyFont="1" applyBorder="1" applyAlignment="1"/>
    <xf numFmtId="1" fontId="60" fillId="0" borderId="210" xfId="0" applyNumberFormat="1" applyFont="1" applyBorder="1" applyAlignment="1"/>
    <xf numFmtId="1" fontId="61" fillId="0" borderId="69" xfId="0" applyNumberFormat="1" applyFont="1" applyBorder="1" applyAlignment="1" applyProtection="1">
      <alignment horizontal="right"/>
    </xf>
    <xf numFmtId="1" fontId="61" fillId="0" borderId="126" xfId="0" applyNumberFormat="1" applyFont="1" applyBorder="1" applyAlignment="1" applyProtection="1">
      <alignment horizontal="right"/>
    </xf>
    <xf numFmtId="0" fontId="60" fillId="0" borderId="65" xfId="0" applyFont="1" applyBorder="1" applyAlignment="1">
      <alignment horizontal="center"/>
    </xf>
    <xf numFmtId="0" fontId="61" fillId="0" borderId="106" xfId="3" applyFont="1" applyFill="1" applyBorder="1" applyAlignment="1" applyProtection="1">
      <alignment vertical="center" wrapText="1"/>
    </xf>
    <xf numFmtId="1" fontId="60" fillId="0" borderId="67" xfId="0" applyNumberFormat="1" applyFont="1" applyBorder="1" applyAlignment="1"/>
    <xf numFmtId="1" fontId="60" fillId="0" borderId="158" xfId="0" applyNumberFormat="1" applyFont="1" applyBorder="1" applyAlignment="1"/>
    <xf numFmtId="1" fontId="60" fillId="0" borderId="128" xfId="0" applyNumberFormat="1" applyFont="1" applyBorder="1" applyAlignment="1"/>
    <xf numFmtId="0" fontId="58" fillId="0" borderId="0" xfId="0" applyFont="1" applyFill="1" applyAlignment="1">
      <alignment horizontal="left" vertical="center"/>
    </xf>
    <xf numFmtId="0" fontId="16" fillId="0" borderId="198" xfId="0" applyFont="1" applyBorder="1" applyAlignment="1">
      <alignment horizontal="center" wrapText="1"/>
    </xf>
    <xf numFmtId="0" fontId="16" fillId="0" borderId="199" xfId="0" applyFont="1" applyBorder="1" applyAlignment="1">
      <alignment horizontal="center" wrapText="1"/>
    </xf>
    <xf numFmtId="0" fontId="16" fillId="0" borderId="271" xfId="0" applyFont="1" applyBorder="1" applyAlignment="1">
      <alignment horizontal="center" wrapText="1"/>
    </xf>
    <xf numFmtId="0" fontId="16" fillId="0" borderId="317" xfId="0" applyFont="1" applyBorder="1" applyAlignment="1">
      <alignment horizontal="center" wrapText="1"/>
    </xf>
    <xf numFmtId="171" fontId="23" fillId="0" borderId="192" xfId="1" applyNumberFormat="1" applyFont="1" applyBorder="1"/>
    <xf numFmtId="171" fontId="23" fillId="0" borderId="20" xfId="1" applyNumberFormat="1" applyFont="1" applyBorder="1"/>
    <xf numFmtId="171" fontId="23" fillId="0" borderId="25" xfId="1" applyNumberFormat="1" applyFont="1" applyBorder="1"/>
    <xf numFmtId="171" fontId="0" fillId="0" borderId="145" xfId="1" applyNumberFormat="1" applyFont="1" applyFill="1" applyBorder="1"/>
    <xf numFmtId="171" fontId="0" fillId="0" borderId="121" xfId="1" applyNumberFormat="1" applyFont="1" applyFill="1" applyBorder="1"/>
    <xf numFmtId="0" fontId="22" fillId="0" borderId="101" xfId="0" applyFont="1" applyBorder="1"/>
    <xf numFmtId="0" fontId="16" fillId="0" borderId="205" xfId="0" applyFont="1" applyBorder="1" applyAlignment="1">
      <alignment horizontal="center" wrapText="1"/>
    </xf>
    <xf numFmtId="173" fontId="60" fillId="0" borderId="118" xfId="2" applyFont="1" applyBorder="1" applyAlignment="1"/>
    <xf numFmtId="173" fontId="60" fillId="0" borderId="127" xfId="2" applyFont="1" applyBorder="1" applyAlignment="1"/>
    <xf numFmtId="173" fontId="60" fillId="0" borderId="121" xfId="2" applyFont="1" applyBorder="1" applyAlignment="1"/>
    <xf numFmtId="171" fontId="14" fillId="0" borderId="245" xfId="1" applyNumberFormat="1" applyFont="1" applyFill="1" applyBorder="1"/>
    <xf numFmtId="171" fontId="14" fillId="0" borderId="279" xfId="1" applyNumberFormat="1" applyFont="1" applyFill="1" applyBorder="1"/>
    <xf numFmtId="171" fontId="14" fillId="0" borderId="280" xfId="1" applyNumberFormat="1" applyFont="1" applyFill="1" applyBorder="1"/>
    <xf numFmtId="171" fontId="14" fillId="0" borderId="70" xfId="1" applyNumberFormat="1" applyFont="1" applyFill="1" applyBorder="1"/>
    <xf numFmtId="171" fontId="14" fillId="0" borderId="71" xfId="1" applyNumberFormat="1" applyFont="1" applyFill="1" applyBorder="1"/>
    <xf numFmtId="171" fontId="14" fillId="0" borderId="72" xfId="1" applyNumberFormat="1" applyFont="1" applyFill="1" applyBorder="1"/>
    <xf numFmtId="0" fontId="19" fillId="0" borderId="0" xfId="0" applyFont="1" applyAlignment="1">
      <alignment horizontal="left" vertical="top"/>
    </xf>
    <xf numFmtId="0" fontId="14" fillId="0" borderId="0" xfId="212" applyFont="1" applyAlignment="1">
      <alignment horizontal="left"/>
    </xf>
    <xf numFmtId="0" fontId="14" fillId="0" borderId="0" xfId="212"/>
    <xf numFmtId="0" fontId="16" fillId="0" borderId="0" xfId="212" applyFont="1" applyAlignment="1">
      <alignment horizontal="left" vertical="center"/>
    </xf>
    <xf numFmtId="0" fontId="16" fillId="0" borderId="0" xfId="212" applyFont="1" applyAlignment="1">
      <alignment horizontal="center" wrapText="1"/>
    </xf>
    <xf numFmtId="0" fontId="16" fillId="0" borderId="0" xfId="212" applyFont="1"/>
    <xf numFmtId="0" fontId="16" fillId="0" borderId="133" xfId="212" applyFont="1" applyBorder="1" applyAlignment="1">
      <alignment horizontal="left" vertical="center"/>
    </xf>
    <xf numFmtId="0" fontId="16" fillId="0" borderId="172" xfId="212" applyFont="1" applyBorder="1" applyAlignment="1">
      <alignment horizontal="center" wrapText="1"/>
    </xf>
    <xf numFmtId="0" fontId="63" fillId="0" borderId="0" xfId="212" applyFont="1"/>
    <xf numFmtId="0" fontId="62" fillId="0" borderId="189" xfId="212" applyFont="1" applyBorder="1" applyAlignment="1">
      <alignment horizontal="center" wrapText="1"/>
    </xf>
    <xf numFmtId="0" fontId="62" fillId="0" borderId="4" xfId="212" applyFont="1" applyBorder="1" applyAlignment="1">
      <alignment horizontal="center" wrapText="1"/>
    </xf>
    <xf numFmtId="0" fontId="55" fillId="0" borderId="22" xfId="0" applyFont="1" applyFill="1" applyBorder="1" applyAlignment="1">
      <alignment horizontal="center" wrapText="1"/>
    </xf>
    <xf numFmtId="0" fontId="55" fillId="0" borderId="335" xfId="0" applyFont="1" applyFill="1" applyBorder="1" applyAlignment="1">
      <alignment horizontal="center" wrapText="1"/>
    </xf>
    <xf numFmtId="0" fontId="55" fillId="0" borderId="284" xfId="0" applyFont="1" applyFill="1" applyBorder="1" applyAlignment="1">
      <alignment horizontal="center" wrapText="1"/>
    </xf>
    <xf numFmtId="0" fontId="55" fillId="0" borderId="336" xfId="0" applyFont="1" applyFill="1" applyBorder="1" applyAlignment="1">
      <alignment horizontal="center" wrapText="1"/>
    </xf>
    <xf numFmtId="180" fontId="55" fillId="0" borderId="337" xfId="0" applyNumberFormat="1" applyFont="1" applyFill="1" applyBorder="1" applyAlignment="1">
      <alignment horizontal="center" wrapText="1"/>
    </xf>
    <xf numFmtId="0" fontId="55" fillId="0" borderId="338" xfId="0" applyFont="1" applyBorder="1" applyAlignment="1">
      <alignment horizontal="center" wrapText="1"/>
    </xf>
    <xf numFmtId="0" fontId="55" fillId="0" borderId="337" xfId="0" applyFont="1" applyFill="1" applyBorder="1" applyAlignment="1">
      <alignment horizontal="center" wrapText="1"/>
    </xf>
    <xf numFmtId="0" fontId="55" fillId="0" borderId="338" xfId="0" applyFont="1" applyFill="1" applyBorder="1" applyAlignment="1">
      <alignment horizontal="center" wrapText="1"/>
    </xf>
    <xf numFmtId="0" fontId="62" fillId="0" borderId="54" xfId="214" applyFont="1" applyFill="1" applyBorder="1" applyAlignment="1" applyProtection="1"/>
    <xf numFmtId="181" fontId="55" fillId="0" borderId="324" xfId="0" applyNumberFormat="1" applyFont="1" applyFill="1" applyBorder="1" applyAlignment="1">
      <alignment horizontal="right"/>
    </xf>
    <xf numFmtId="181" fontId="55" fillId="0" borderId="53" xfId="0" applyNumberFormat="1" applyFont="1" applyFill="1" applyBorder="1" applyAlignment="1">
      <alignment horizontal="right"/>
    </xf>
    <xf numFmtId="181" fontId="55" fillId="0" borderId="339" xfId="0" applyNumberFormat="1" applyFont="1" applyFill="1" applyBorder="1" applyAlignment="1">
      <alignment horizontal="right"/>
    </xf>
    <xf numFmtId="181" fontId="55" fillId="0" borderId="340" xfId="0" applyNumberFormat="1" applyFont="1" applyFill="1" applyBorder="1" applyAlignment="1">
      <alignment horizontal="right"/>
    </xf>
    <xf numFmtId="0" fontId="64" fillId="0" borderId="8" xfId="214" applyFont="1" applyFill="1" applyBorder="1" applyAlignment="1" applyProtection="1"/>
    <xf numFmtId="0" fontId="66" fillId="0" borderId="185" xfId="212" applyFont="1" applyBorder="1" applyAlignment="1">
      <alignment horizontal="center" wrapText="1"/>
    </xf>
    <xf numFmtId="0" fontId="66" fillId="0" borderId="24" xfId="214" applyFont="1" applyFill="1" applyBorder="1" applyAlignment="1" applyProtection="1"/>
    <xf numFmtId="181" fontId="50" fillId="0" borderId="341" xfId="0" applyNumberFormat="1" applyFont="1" applyFill="1" applyBorder="1" applyAlignment="1">
      <alignment horizontal="right"/>
    </xf>
    <xf numFmtId="181" fontId="50" fillId="0" borderId="335" xfId="0" applyNumberFormat="1" applyFont="1" applyFill="1" applyBorder="1" applyAlignment="1">
      <alignment horizontal="right"/>
    </xf>
    <xf numFmtId="181" fontId="50" fillId="0" borderId="315" xfId="0" applyNumberFormat="1" applyFont="1" applyFill="1" applyBorder="1" applyAlignment="1">
      <alignment horizontal="right"/>
    </xf>
    <xf numFmtId="181" fontId="50" fillId="0" borderId="283" xfId="0" applyNumberFormat="1" applyFont="1" applyFill="1" applyBorder="1" applyAlignment="1">
      <alignment horizontal="right"/>
    </xf>
    <xf numFmtId="0" fontId="66" fillId="0" borderId="95" xfId="212" applyFont="1" applyBorder="1" applyAlignment="1">
      <alignment horizontal="center" wrapText="1"/>
    </xf>
    <xf numFmtId="0" fontId="67" fillId="0" borderId="8" xfId="214" applyFont="1" applyFill="1" applyBorder="1" applyAlignment="1" applyProtection="1"/>
    <xf numFmtId="181" fontId="68" fillId="0" borderId="155" xfId="0" applyNumberFormat="1" applyFont="1" applyFill="1" applyBorder="1" applyAlignment="1">
      <alignment horizontal="right"/>
    </xf>
    <xf numFmtId="181" fontId="68" fillId="0" borderId="10" xfId="0" applyNumberFormat="1" applyFont="1" applyFill="1" applyBorder="1" applyAlignment="1">
      <alignment horizontal="right"/>
    </xf>
    <xf numFmtId="181" fontId="68" fillId="0" borderId="196" xfId="0" applyNumberFormat="1" applyFont="1" applyFill="1" applyBorder="1" applyAlignment="1">
      <alignment horizontal="right"/>
    </xf>
    <xf numFmtId="0" fontId="66" fillId="0" borderId="189" xfId="212" applyFont="1" applyBorder="1" applyAlignment="1">
      <alignment horizontal="center" wrapText="1"/>
    </xf>
    <xf numFmtId="0" fontId="67" fillId="0" borderId="48" xfId="214" applyFont="1" applyFill="1" applyBorder="1" applyAlignment="1" applyProtection="1"/>
    <xf numFmtId="181" fontId="68" fillId="0" borderId="342" xfId="0" applyNumberFormat="1" applyFont="1" applyFill="1" applyBorder="1" applyAlignment="1">
      <alignment horizontal="right"/>
    </xf>
    <xf numFmtId="181" fontId="68" fillId="0" borderId="3" xfId="0" applyNumberFormat="1" applyFont="1" applyFill="1" applyBorder="1" applyAlignment="1">
      <alignment horizontal="right"/>
    </xf>
    <xf numFmtId="181" fontId="68" fillId="0" borderId="314" xfId="0" applyNumberFormat="1" applyFont="1" applyFill="1" applyBorder="1" applyAlignment="1">
      <alignment horizontal="right"/>
    </xf>
    <xf numFmtId="0" fontId="67" fillId="0" borderId="331" xfId="212" applyFont="1" applyBorder="1" applyAlignment="1">
      <alignment horizontal="center" wrapText="1"/>
    </xf>
    <xf numFmtId="0" fontId="66" fillId="0" borderId="54" xfId="214" applyFont="1" applyFill="1" applyBorder="1" applyAlignment="1" applyProtection="1"/>
    <xf numFmtId="181" fontId="50" fillId="0" borderId="324" xfId="0" applyNumberFormat="1" applyFont="1" applyFill="1" applyBorder="1" applyAlignment="1">
      <alignment horizontal="right"/>
    </xf>
    <xf numFmtId="181" fontId="50" fillId="0" borderId="53" xfId="0" applyNumberFormat="1" applyFont="1" applyFill="1" applyBorder="1" applyAlignment="1">
      <alignment horizontal="right"/>
    </xf>
    <xf numFmtId="181" fontId="50" fillId="0" borderId="339" xfId="0" applyNumberFormat="1" applyFont="1" applyFill="1" applyBorder="1" applyAlignment="1">
      <alignment horizontal="right"/>
    </xf>
    <xf numFmtId="181" fontId="50" fillId="0" borderId="340" xfId="0" applyNumberFormat="1" applyFont="1" applyFill="1" applyBorder="1" applyAlignment="1">
      <alignment horizontal="right"/>
    </xf>
    <xf numFmtId="0" fontId="67" fillId="0" borderId="95" xfId="212" applyFont="1" applyBorder="1" applyAlignment="1">
      <alignment horizontal="center" wrapText="1"/>
    </xf>
    <xf numFmtId="181" fontId="68" fillId="0" borderId="13" xfId="0" applyNumberFormat="1" applyFont="1" applyFill="1" applyBorder="1" applyAlignment="1">
      <alignment horizontal="right"/>
    </xf>
    <xf numFmtId="0" fontId="14" fillId="0" borderId="0" xfId="212" applyFont="1"/>
    <xf numFmtId="181" fontId="50" fillId="0" borderId="60" xfId="0" applyNumberFormat="1" applyFont="1" applyFill="1" applyBorder="1" applyAlignment="1">
      <alignment horizontal="right"/>
    </xf>
    <xf numFmtId="181" fontId="50" fillId="0" borderId="32" xfId="0" applyNumberFormat="1" applyFont="1" applyFill="1" applyBorder="1" applyAlignment="1">
      <alignment horizontal="right"/>
    </xf>
    <xf numFmtId="181" fontId="50" fillId="0" borderId="147" xfId="0" applyNumberFormat="1" applyFont="1" applyFill="1" applyBorder="1" applyAlignment="1">
      <alignment horizontal="right"/>
    </xf>
    <xf numFmtId="181" fontId="50" fillId="0" borderId="134" xfId="0" applyNumberFormat="1" applyFont="1" applyFill="1" applyBorder="1" applyAlignment="1">
      <alignment horizontal="right"/>
    </xf>
    <xf numFmtId="0" fontId="62" fillId="0" borderId="2" xfId="212" applyFont="1" applyBorder="1" applyAlignment="1">
      <alignment horizontal="center" wrapText="1"/>
    </xf>
    <xf numFmtId="0" fontId="66" fillId="0" borderId="33" xfId="214" applyFont="1" applyFill="1" applyBorder="1" applyAlignment="1" applyProtection="1"/>
    <xf numFmtId="173" fontId="14" fillId="0" borderId="0" xfId="213"/>
    <xf numFmtId="0" fontId="62" fillId="0" borderId="21" xfId="212" applyFont="1" applyBorder="1" applyAlignment="1">
      <alignment horizontal="center" wrapText="1"/>
    </xf>
    <xf numFmtId="0" fontId="14" fillId="0" borderId="0" xfId="212" applyBorder="1"/>
    <xf numFmtId="173" fontId="14" fillId="0" borderId="0" xfId="213" applyBorder="1"/>
    <xf numFmtId="181" fontId="68" fillId="0" borderId="49" xfId="0" applyNumberFormat="1" applyFont="1" applyFill="1" applyBorder="1" applyAlignment="1">
      <alignment horizontal="right"/>
    </xf>
    <xf numFmtId="0" fontId="31" fillId="0" borderId="0" xfId="212" applyFont="1" applyBorder="1"/>
    <xf numFmtId="173" fontId="31" fillId="0" borderId="0" xfId="213" applyFont="1" applyBorder="1"/>
    <xf numFmtId="0" fontId="69" fillId="0" borderId="2" xfId="214" applyFont="1" applyFill="1" applyBorder="1" applyAlignment="1" applyProtection="1">
      <alignment horizontal="center"/>
    </xf>
    <xf numFmtId="0" fontId="69" fillId="0" borderId="61" xfId="214" applyFont="1" applyFill="1" applyBorder="1" applyAlignment="1" applyProtection="1">
      <alignment wrapText="1"/>
    </xf>
    <xf numFmtId="181" fontId="50" fillId="0" borderId="87" xfId="0" applyNumberFormat="1" applyFont="1" applyFill="1" applyBorder="1" applyAlignment="1">
      <alignment horizontal="right"/>
    </xf>
    <xf numFmtId="0" fontId="69" fillId="0" borderId="47" xfId="214" applyFont="1" applyFill="1" applyBorder="1" applyAlignment="1" applyProtection="1">
      <alignment horizontal="center"/>
    </xf>
    <xf numFmtId="0" fontId="70" fillId="0" borderId="29" xfId="214" applyFont="1" applyFill="1" applyBorder="1" applyAlignment="1" applyProtection="1">
      <alignment wrapText="1"/>
    </xf>
    <xf numFmtId="181" fontId="68" fillId="0" borderId="343" xfId="0" applyNumberFormat="1" applyFont="1" applyFill="1" applyBorder="1" applyAlignment="1">
      <alignment horizontal="right"/>
    </xf>
    <xf numFmtId="0" fontId="62" fillId="0" borderId="2" xfId="214" applyFont="1" applyFill="1" applyBorder="1" applyAlignment="1" applyProtection="1">
      <alignment horizontal="center"/>
    </xf>
    <xf numFmtId="0" fontId="66" fillId="0" borderId="61" xfId="214" applyFont="1" applyFill="1" applyBorder="1" applyAlignment="1" applyProtection="1"/>
    <xf numFmtId="181" fontId="50" fillId="0" borderId="134" xfId="0" applyNumberFormat="1" applyFont="1" applyBorder="1" applyAlignment="1">
      <alignment horizontal="right"/>
    </xf>
    <xf numFmtId="181" fontId="50" fillId="0" borderId="87" xfId="0" applyNumberFormat="1" applyFont="1" applyBorder="1" applyAlignment="1">
      <alignment horizontal="right"/>
    </xf>
    <xf numFmtId="181" fontId="50" fillId="0" borderId="147" xfId="0" applyNumberFormat="1" applyFont="1" applyBorder="1" applyAlignment="1">
      <alignment horizontal="right"/>
    </xf>
    <xf numFmtId="181" fontId="50" fillId="0" borderId="0" xfId="0" applyNumberFormat="1" applyFont="1" applyAlignment="1">
      <alignment horizontal="right"/>
    </xf>
    <xf numFmtId="0" fontId="66" fillId="0" borderId="21" xfId="214" applyFont="1" applyFill="1" applyBorder="1" applyAlignment="1" applyProtection="1">
      <alignment horizontal="center"/>
    </xf>
    <xf numFmtId="0" fontId="67" fillId="0" borderId="11" xfId="214" applyFont="1" applyFill="1" applyBorder="1" applyAlignment="1" applyProtection="1"/>
    <xf numFmtId="181" fontId="68" fillId="0" borderId="134" xfId="0" applyNumberFormat="1" applyFont="1" applyBorder="1" applyAlignment="1">
      <alignment horizontal="right"/>
    </xf>
    <xf numFmtId="181" fontId="68" fillId="0" borderId="87" xfId="0" applyNumberFormat="1" applyFont="1" applyBorder="1" applyAlignment="1">
      <alignment horizontal="right"/>
    </xf>
    <xf numFmtId="181" fontId="68" fillId="0" borderId="147" xfId="0" applyNumberFormat="1" applyFont="1" applyBorder="1" applyAlignment="1">
      <alignment horizontal="right"/>
    </xf>
    <xf numFmtId="181" fontId="68" fillId="0" borderId="0" xfId="0" applyNumberFormat="1" applyFont="1" applyAlignment="1">
      <alignment horizontal="right"/>
    </xf>
    <xf numFmtId="0" fontId="62" fillId="0" borderId="22" xfId="214" applyFont="1" applyFill="1" applyBorder="1" applyAlignment="1" applyProtection="1">
      <alignment horizontal="center"/>
    </xf>
    <xf numFmtId="0" fontId="66" fillId="0" borderId="23" xfId="214" applyFont="1" applyFill="1" applyBorder="1" applyAlignment="1" applyProtection="1"/>
    <xf numFmtId="181" fontId="50" fillId="0" borderId="285" xfId="0" applyNumberFormat="1" applyFont="1" applyBorder="1" applyAlignment="1">
      <alignment horizontal="right"/>
    </xf>
    <xf numFmtId="181" fontId="50" fillId="0" borderId="130" xfId="0" applyNumberFormat="1" applyFont="1" applyBorder="1" applyAlignment="1">
      <alignment horizontal="right"/>
    </xf>
    <xf numFmtId="181" fontId="50" fillId="0" borderId="213" xfId="0" applyNumberFormat="1" applyFont="1" applyBorder="1" applyAlignment="1">
      <alignment horizontal="right"/>
    </xf>
    <xf numFmtId="181" fontId="50" fillId="0" borderId="129" xfId="0" applyNumberFormat="1" applyFont="1" applyBorder="1" applyAlignment="1">
      <alignment horizontal="right"/>
    </xf>
    <xf numFmtId="0" fontId="66" fillId="0" borderId="2" xfId="214" applyFont="1" applyFill="1" applyBorder="1" applyAlignment="1" applyProtection="1">
      <alignment horizontal="center"/>
    </xf>
    <xf numFmtId="0" fontId="67" fillId="0" borderId="61" xfId="214" applyFont="1" applyFill="1" applyBorder="1" applyAlignment="1" applyProtection="1"/>
    <xf numFmtId="181" fontId="68" fillId="0" borderId="277" xfId="0" applyNumberFormat="1" applyFont="1" applyBorder="1" applyAlignment="1">
      <alignment horizontal="right"/>
    </xf>
    <xf numFmtId="181" fontId="68" fillId="0" borderId="89" xfId="0" applyNumberFormat="1" applyFont="1" applyBorder="1" applyAlignment="1">
      <alignment horizontal="right"/>
    </xf>
    <xf numFmtId="181" fontId="68" fillId="0" borderId="276" xfId="0" applyNumberFormat="1" applyFont="1" applyBorder="1" applyAlignment="1">
      <alignment horizontal="right"/>
    </xf>
    <xf numFmtId="181" fontId="68" fillId="0" borderId="101" xfId="0" applyNumberFormat="1" applyFont="1" applyBorder="1" applyAlignment="1">
      <alignment horizontal="right"/>
    </xf>
    <xf numFmtId="0" fontId="66" fillId="0" borderId="47" xfId="214" applyFont="1" applyFill="1" applyBorder="1" applyAlignment="1" applyProtection="1">
      <alignment horizontal="center"/>
    </xf>
    <xf numFmtId="0" fontId="67" fillId="0" borderId="29" xfId="214" applyFont="1" applyFill="1" applyBorder="1" applyAlignment="1" applyProtection="1"/>
    <xf numFmtId="0" fontId="50" fillId="0" borderId="61" xfId="214" applyFont="1" applyFill="1" applyBorder="1" applyAlignment="1" applyProtection="1"/>
    <xf numFmtId="181" fontId="50" fillId="0" borderId="133" xfId="0" applyNumberFormat="1" applyFont="1" applyBorder="1" applyAlignment="1">
      <alignment horizontal="right"/>
    </xf>
    <xf numFmtId="181" fontId="50" fillId="0" borderId="279" xfId="0" applyNumberFormat="1" applyFont="1" applyBorder="1" applyAlignment="1">
      <alignment horizontal="right"/>
    </xf>
    <xf numFmtId="181" fontId="50" fillId="0" borderId="146" xfId="0" applyNumberFormat="1" applyFont="1" applyBorder="1" applyAlignment="1">
      <alignment horizontal="right"/>
    </xf>
    <xf numFmtId="181" fontId="50" fillId="0" borderId="124" xfId="0" applyNumberFormat="1" applyFont="1" applyBorder="1" applyAlignment="1">
      <alignment horizontal="right"/>
    </xf>
    <xf numFmtId="0" fontId="67" fillId="0" borderId="5" xfId="212" applyFont="1" applyBorder="1"/>
    <xf numFmtId="181" fontId="68" fillId="0" borderId="316" xfId="0" applyNumberFormat="1" applyFont="1" applyBorder="1" applyAlignment="1">
      <alignment horizontal="right"/>
    </xf>
    <xf numFmtId="181" fontId="68" fillId="0" borderId="199" xfId="0" applyNumberFormat="1" applyFont="1" applyBorder="1" applyAlignment="1">
      <alignment horizontal="right"/>
    </xf>
    <xf numFmtId="181" fontId="68" fillId="0" borderId="179" xfId="0" applyNumberFormat="1" applyFont="1" applyBorder="1" applyAlignment="1">
      <alignment horizontal="right"/>
    </xf>
    <xf numFmtId="181" fontId="68" fillId="0" borderId="114" xfId="0" applyNumberFormat="1" applyFont="1" applyBorder="1" applyAlignment="1">
      <alignment horizontal="right"/>
    </xf>
    <xf numFmtId="0" fontId="70" fillId="0" borderId="0" xfId="214" applyFont="1" applyFill="1" applyAlignment="1" applyProtection="1"/>
    <xf numFmtId="0" fontId="66" fillId="0" borderId="0" xfId="214" applyFont="1" applyFill="1" applyBorder="1" applyAlignment="1" applyProtection="1"/>
    <xf numFmtId="3" fontId="66" fillId="0" borderId="0" xfId="214" applyNumberFormat="1" applyFont="1" applyFill="1" applyBorder="1" applyAlignment="1" applyProtection="1"/>
    <xf numFmtId="0" fontId="71" fillId="0" borderId="0" xfId="212" applyFont="1"/>
    <xf numFmtId="0" fontId="72" fillId="0" borderId="0" xfId="212" applyFont="1"/>
    <xf numFmtId="0" fontId="73" fillId="0" borderId="0" xfId="212" applyFont="1" applyFill="1"/>
    <xf numFmtId="0" fontId="74" fillId="0" borderId="0" xfId="212" applyFont="1" applyFill="1" applyAlignment="1">
      <alignment wrapText="1"/>
    </xf>
    <xf numFmtId="0" fontId="66" fillId="0" borderId="0" xfId="212" applyFont="1"/>
    <xf numFmtId="0" fontId="16" fillId="0" borderId="31" xfId="212" applyFont="1" applyBorder="1" applyAlignment="1">
      <alignment horizontal="left" vertical="center"/>
    </xf>
    <xf numFmtId="0" fontId="16" fillId="0" borderId="54" xfId="212" applyFont="1" applyBorder="1" applyAlignment="1">
      <alignment horizontal="center" wrapText="1"/>
    </xf>
    <xf numFmtId="0" fontId="62" fillId="0" borderId="47" xfId="212" applyFont="1" applyBorder="1" applyAlignment="1">
      <alignment horizontal="center" wrapText="1"/>
    </xf>
    <xf numFmtId="0" fontId="55" fillId="0" borderId="173" xfId="0" applyFont="1" applyFill="1" applyBorder="1" applyAlignment="1">
      <alignment horizontal="center" wrapText="1"/>
    </xf>
    <xf numFmtId="0" fontId="55" fillId="0" borderId="344" xfId="0" applyFont="1" applyFill="1" applyBorder="1" applyAlignment="1">
      <alignment horizontal="center" wrapText="1"/>
    </xf>
    <xf numFmtId="0" fontId="55" fillId="0" borderId="264" xfId="0" applyFont="1" applyBorder="1" applyAlignment="1">
      <alignment horizontal="center" wrapText="1"/>
    </xf>
    <xf numFmtId="0" fontId="55" fillId="0" borderId="345" xfId="0" applyFont="1" applyFill="1" applyBorder="1" applyAlignment="1">
      <alignment horizontal="center" wrapText="1"/>
    </xf>
    <xf numFmtId="180" fontId="55" fillId="0" borderId="79" xfId="0" applyNumberFormat="1" applyFont="1" applyFill="1" applyBorder="1" applyAlignment="1">
      <alignment horizontal="center" wrapText="1"/>
    </xf>
    <xf numFmtId="0" fontId="55" fillId="0" borderId="79" xfId="0" applyFont="1" applyFill="1" applyBorder="1" applyAlignment="1">
      <alignment horizontal="center" wrapText="1"/>
    </xf>
    <xf numFmtId="0" fontId="55" fillId="0" borderId="264" xfId="0" applyFont="1" applyFill="1" applyBorder="1" applyAlignment="1">
      <alignment horizontal="center" wrapText="1"/>
    </xf>
    <xf numFmtId="0" fontId="66" fillId="0" borderId="2" xfId="212" applyFont="1" applyFill="1" applyBorder="1" applyAlignment="1">
      <alignment horizontal="center"/>
    </xf>
    <xf numFmtId="0" fontId="66" fillId="0" borderId="61" xfId="212" applyFont="1" applyFill="1" applyBorder="1" applyAlignment="1">
      <alignment wrapText="1"/>
    </xf>
    <xf numFmtId="181" fontId="50" fillId="0" borderId="285" xfId="0" applyNumberFormat="1" applyFont="1" applyFill="1" applyBorder="1" applyAlignment="1">
      <alignment horizontal="right"/>
    </xf>
    <xf numFmtId="181" fontId="50" fillId="0" borderId="346" xfId="0" applyNumberFormat="1" applyFont="1" applyFill="1" applyBorder="1" applyAlignment="1">
      <alignment horizontal="right"/>
    </xf>
    <xf numFmtId="181" fontId="50" fillId="0" borderId="129" xfId="0" applyNumberFormat="1" applyFont="1" applyFill="1" applyBorder="1" applyAlignment="1">
      <alignment horizontal="right"/>
    </xf>
    <xf numFmtId="181" fontId="50" fillId="0" borderId="213" xfId="0" applyNumberFormat="1" applyFont="1" applyFill="1" applyBorder="1" applyAlignment="1">
      <alignment horizontal="right"/>
    </xf>
    <xf numFmtId="0" fontId="66" fillId="0" borderId="21" xfId="212" applyFont="1" applyFill="1" applyBorder="1" applyAlignment="1">
      <alignment horizontal="center"/>
    </xf>
    <xf numFmtId="0" fontId="67" fillId="0" borderId="11" xfId="212" applyFont="1" applyFill="1" applyBorder="1" applyAlignment="1">
      <alignment wrapText="1"/>
    </xf>
    <xf numFmtId="181" fontId="68" fillId="0" borderId="277" xfId="0" applyNumberFormat="1" applyFont="1" applyFill="1" applyBorder="1" applyAlignment="1">
      <alignment horizontal="right"/>
    </xf>
    <xf numFmtId="181" fontId="68" fillId="0" borderId="347" xfId="0" applyNumberFormat="1" applyFont="1" applyFill="1" applyBorder="1" applyAlignment="1">
      <alignment horizontal="right"/>
    </xf>
    <xf numFmtId="181" fontId="68" fillId="0" borderId="101" xfId="0" applyNumberFormat="1" applyFont="1" applyFill="1" applyBorder="1" applyAlignment="1">
      <alignment horizontal="right"/>
    </xf>
    <xf numFmtId="181" fontId="68" fillId="0" borderId="276" xfId="0" applyNumberFormat="1" applyFont="1" applyFill="1" applyBorder="1" applyAlignment="1">
      <alignment horizontal="right"/>
    </xf>
    <xf numFmtId="0" fontId="75" fillId="0" borderId="0" xfId="212" applyFont="1" applyBorder="1"/>
    <xf numFmtId="0" fontId="66" fillId="0" borderId="23" xfId="212" applyFont="1" applyFill="1" applyBorder="1" applyAlignment="1">
      <alignment wrapText="1"/>
    </xf>
    <xf numFmtId="181" fontId="31" fillId="0" borderId="0" xfId="212" applyNumberFormat="1" applyFont="1" applyBorder="1"/>
    <xf numFmtId="3" fontId="76" fillId="0" borderId="0" xfId="13" applyNumberFormat="1" applyFont="1" applyFill="1" applyBorder="1" applyAlignment="1" applyProtection="1">
      <alignment wrapText="1"/>
    </xf>
    <xf numFmtId="3" fontId="31" fillId="0" borderId="0" xfId="212" applyNumberFormat="1" applyFont="1" applyBorder="1"/>
    <xf numFmtId="0" fontId="67" fillId="0" borderId="61" xfId="212" applyFont="1" applyFill="1" applyBorder="1" applyAlignment="1">
      <alignment wrapText="1"/>
    </xf>
    <xf numFmtId="181" fontId="68" fillId="0" borderId="32" xfId="0" applyNumberFormat="1" applyFont="1" applyFill="1" applyBorder="1" applyAlignment="1">
      <alignment horizontal="right"/>
    </xf>
    <xf numFmtId="181" fontId="68" fillId="0" borderId="0" xfId="0" applyNumberFormat="1" applyFont="1" applyFill="1" applyBorder="1" applyAlignment="1">
      <alignment horizontal="right"/>
    </xf>
    <xf numFmtId="182" fontId="31" fillId="0" borderId="0" xfId="212" applyNumberFormat="1" applyFont="1" applyBorder="1"/>
    <xf numFmtId="0" fontId="69" fillId="0" borderId="348" xfId="214" applyFont="1" applyFill="1" applyBorder="1" applyAlignment="1" applyProtection="1">
      <alignment horizontal="center"/>
    </xf>
    <xf numFmtId="0" fontId="77" fillId="0" borderId="349" xfId="214" applyFont="1" applyFill="1" applyBorder="1" applyAlignment="1" applyProtection="1">
      <alignment wrapText="1"/>
    </xf>
    <xf numFmtId="181" fontId="55" fillId="0" borderId="350" xfId="0" applyNumberFormat="1" applyFont="1" applyFill="1" applyBorder="1" applyAlignment="1">
      <alignment horizontal="right"/>
    </xf>
    <xf numFmtId="181" fontId="55" fillId="0" borderId="351" xfId="0" applyNumberFormat="1" applyFont="1" applyFill="1" applyBorder="1" applyAlignment="1">
      <alignment horizontal="right"/>
    </xf>
    <xf numFmtId="0" fontId="78" fillId="0" borderId="151" xfId="214" applyFont="1" applyFill="1" applyBorder="1" applyAlignment="1" applyProtection="1">
      <alignment wrapText="1"/>
    </xf>
    <xf numFmtId="181" fontId="65" fillId="0" borderId="316" xfId="0" applyNumberFormat="1" applyFont="1" applyFill="1" applyBorder="1" applyAlignment="1">
      <alignment horizontal="right"/>
    </xf>
    <xf numFmtId="181" fontId="65" fillId="0" borderId="327" xfId="0" applyNumberFormat="1" applyFont="1" applyFill="1" applyBorder="1" applyAlignment="1">
      <alignment horizontal="right"/>
    </xf>
    <xf numFmtId="3" fontId="14" fillId="0" borderId="0" xfId="212" applyNumberFormat="1"/>
    <xf numFmtId="0" fontId="14" fillId="0" borderId="0" xfId="212" applyAlignment="1">
      <alignment horizontal="left"/>
    </xf>
    <xf numFmtId="0" fontId="78" fillId="0" borderId="333" xfId="0" applyFont="1" applyBorder="1" applyAlignment="1">
      <alignment horizontal="center" wrapText="1"/>
    </xf>
    <xf numFmtId="0" fontId="78" fillId="0" borderId="334" xfId="0" applyFont="1" applyBorder="1" applyAlignment="1">
      <alignment horizontal="center" wrapText="1"/>
    </xf>
    <xf numFmtId="0" fontId="78" fillId="0" borderId="332" xfId="0" applyFont="1" applyBorder="1" applyAlignment="1">
      <alignment horizontal="center" wrapText="1"/>
    </xf>
    <xf numFmtId="0" fontId="66" fillId="0" borderId="11" xfId="212" applyFont="1" applyFill="1" applyBorder="1" applyAlignment="1">
      <alignment wrapText="1"/>
    </xf>
    <xf numFmtId="3" fontId="80" fillId="0" borderId="15" xfId="212" applyNumberFormat="1" applyFont="1" applyFill="1" applyBorder="1"/>
    <xf numFmtId="3" fontId="80" fillId="0" borderId="9" xfId="212" applyNumberFormat="1" applyFont="1" applyFill="1" applyBorder="1"/>
    <xf numFmtId="3" fontId="80" fillId="0" borderId="16" xfId="212" applyNumberFormat="1" applyFont="1" applyFill="1" applyBorder="1"/>
    <xf numFmtId="3" fontId="81" fillId="0" borderId="252" xfId="212" applyNumberFormat="1" applyFont="1" applyFill="1" applyBorder="1"/>
    <xf numFmtId="3" fontId="81" fillId="0" borderId="215" xfId="212" applyNumberFormat="1" applyFont="1" applyFill="1" applyBorder="1"/>
    <xf numFmtId="183" fontId="0" fillId="0" borderId="0" xfId="1" applyNumberFormat="1" applyFont="1" applyAlignment="1">
      <alignment horizontal="right"/>
    </xf>
    <xf numFmtId="0" fontId="66" fillId="0" borderId="15" xfId="212" applyFont="1" applyFill="1" applyBorder="1" applyAlignment="1">
      <alignment horizontal="center"/>
    </xf>
    <xf numFmtId="0" fontId="66" fillId="0" borderId="16" xfId="212" applyFont="1" applyFill="1" applyBorder="1" applyAlignment="1">
      <alignment wrapText="1"/>
    </xf>
    <xf numFmtId="3" fontId="80" fillId="0" borderId="18" xfId="212" applyNumberFormat="1" applyFont="1" applyFill="1" applyBorder="1"/>
    <xf numFmtId="0" fontId="66" fillId="0" borderId="22" xfId="212" applyFont="1" applyFill="1" applyBorder="1" applyAlignment="1">
      <alignment horizontal="center"/>
    </xf>
    <xf numFmtId="3" fontId="80" fillId="0" borderId="354" xfId="212" applyNumberFormat="1" applyFont="1" applyFill="1" applyBorder="1"/>
    <xf numFmtId="3" fontId="81" fillId="0" borderId="207" xfId="212" applyNumberFormat="1" applyFont="1" applyFill="1" applyBorder="1"/>
    <xf numFmtId="0" fontId="77" fillId="0" borderId="174" xfId="13" applyFont="1" applyFill="1" applyBorder="1" applyAlignment="1" applyProtection="1">
      <alignment vertical="center" wrapText="1"/>
    </xf>
    <xf numFmtId="3" fontId="82" fillId="0" borderId="122" xfId="13" applyNumberFormat="1" applyFont="1" applyFill="1" applyBorder="1" applyAlignment="1" applyProtection="1">
      <alignment vertical="center" wrapText="1"/>
    </xf>
    <xf numFmtId="3" fontId="82" fillId="0" borderId="124" xfId="13" applyNumberFormat="1" applyFont="1" applyFill="1" applyBorder="1" applyAlignment="1" applyProtection="1">
      <alignment vertical="center" wrapText="1"/>
    </xf>
    <xf numFmtId="3" fontId="82" fillId="0" borderId="174" xfId="13" applyNumberFormat="1" applyFont="1" applyFill="1" applyBorder="1" applyAlignment="1" applyProtection="1">
      <alignment vertical="center" wrapText="1"/>
    </xf>
    <xf numFmtId="3" fontId="76" fillId="0" borderId="133" xfId="13" applyNumberFormat="1" applyFont="1" applyFill="1" applyBorder="1" applyAlignment="1" applyProtection="1">
      <alignment vertical="center" wrapText="1"/>
    </xf>
    <xf numFmtId="3" fontId="76" fillId="0" borderId="145" xfId="13" applyNumberFormat="1" applyFont="1" applyFill="1" applyBorder="1" applyAlignment="1" applyProtection="1">
      <alignment vertical="center" wrapText="1"/>
    </xf>
    <xf numFmtId="0" fontId="69" fillId="0" borderId="103" xfId="13" applyFont="1" applyFill="1" applyBorder="1" applyAlignment="1" applyProtection="1">
      <alignment horizontal="center" vertical="center"/>
    </xf>
    <xf numFmtId="0" fontId="69" fillId="0" borderId="16" xfId="13" applyFont="1" applyFill="1" applyBorder="1" applyAlignment="1" applyProtection="1">
      <alignment vertical="center" wrapText="1"/>
    </xf>
    <xf numFmtId="3" fontId="83" fillId="0" borderId="15" xfId="13" applyNumberFormat="1" applyFont="1" applyFill="1" applyBorder="1" applyAlignment="1" applyProtection="1">
      <alignment vertical="center" wrapText="1"/>
    </xf>
    <xf numFmtId="3" fontId="83" fillId="0" borderId="20" xfId="13" applyNumberFormat="1" applyFont="1" applyFill="1" applyBorder="1" applyAlignment="1" applyProtection="1">
      <alignment vertical="center" wrapText="1"/>
    </xf>
    <xf numFmtId="3" fontId="83" fillId="0" borderId="16" xfId="13" applyNumberFormat="1" applyFont="1" applyFill="1" applyBorder="1" applyAlignment="1" applyProtection="1">
      <alignment vertical="center" wrapText="1"/>
    </xf>
    <xf numFmtId="3" fontId="84" fillId="0" borderId="99" xfId="13" applyNumberFormat="1" applyFont="1" applyFill="1" applyBorder="1" applyAlignment="1" applyProtection="1">
      <alignment vertical="center" wrapText="1"/>
    </xf>
    <xf numFmtId="3" fontId="84" fillId="0" borderId="215" xfId="13" applyNumberFormat="1" applyFont="1" applyFill="1" applyBorder="1" applyAlignment="1" applyProtection="1">
      <alignment vertical="center" wrapText="1"/>
    </xf>
    <xf numFmtId="173" fontId="14" fillId="0" borderId="0" xfId="213" applyFont="1"/>
    <xf numFmtId="0" fontId="69" fillId="0" borderId="104" xfId="13" applyFont="1" applyFill="1" applyBorder="1" applyAlignment="1" applyProtection="1">
      <alignment horizontal="center" vertical="center"/>
    </xf>
    <xf numFmtId="0" fontId="69" fillId="0" borderId="100" xfId="13" applyFont="1" applyFill="1" applyBorder="1" applyAlignment="1" applyProtection="1">
      <alignment vertical="center" wrapText="1"/>
    </xf>
    <xf numFmtId="3" fontId="83" fillId="0" borderId="173" xfId="13" applyNumberFormat="1" applyFont="1" applyFill="1" applyBorder="1" applyAlignment="1" applyProtection="1">
      <alignment vertical="center" wrapText="1"/>
    </xf>
    <xf numFmtId="3" fontId="83" fillId="0" borderId="269" xfId="13" applyNumberFormat="1" applyFont="1" applyFill="1" applyBorder="1" applyAlignment="1" applyProtection="1">
      <alignment vertical="center" wrapText="1"/>
    </xf>
    <xf numFmtId="3" fontId="83" fillId="0" borderId="100" xfId="13" applyNumberFormat="1" applyFont="1" applyFill="1" applyBorder="1" applyAlignment="1" applyProtection="1">
      <alignment vertical="center" wrapText="1"/>
    </xf>
    <xf numFmtId="3" fontId="84" fillId="0" borderId="242" xfId="13" applyNumberFormat="1" applyFont="1" applyFill="1" applyBorder="1" applyAlignment="1" applyProtection="1">
      <alignment vertical="center" wrapText="1"/>
    </xf>
    <xf numFmtId="3" fontId="84" fillId="0" borderId="218" xfId="13" applyNumberFormat="1" applyFont="1" applyFill="1" applyBorder="1" applyAlignment="1" applyProtection="1">
      <alignment vertical="center" wrapText="1"/>
    </xf>
    <xf numFmtId="0" fontId="69" fillId="0" borderId="142" xfId="13" applyFont="1" applyFill="1" applyBorder="1" applyAlignment="1" applyProtection="1">
      <alignment horizontal="center" vertical="center"/>
    </xf>
    <xf numFmtId="0" fontId="69" fillId="0" borderId="174" xfId="13" applyFont="1" applyFill="1" applyBorder="1" applyAlignment="1" applyProtection="1">
      <alignment vertical="center" wrapText="1"/>
    </xf>
    <xf numFmtId="3" fontId="83" fillId="0" borderId="122" xfId="13" applyNumberFormat="1" applyFont="1" applyFill="1" applyBorder="1" applyAlignment="1" applyProtection="1">
      <alignment vertical="center" wrapText="1"/>
    </xf>
    <xf numFmtId="3" fontId="83" fillId="0" borderId="124" xfId="13" applyNumberFormat="1" applyFont="1" applyFill="1" applyBorder="1" applyAlignment="1" applyProtection="1">
      <alignment vertical="center" wrapText="1"/>
    </xf>
    <xf numFmtId="3" fontId="83" fillId="0" borderId="174" xfId="13" applyNumberFormat="1" applyFont="1" applyFill="1" applyBorder="1" applyAlignment="1" applyProtection="1">
      <alignment vertical="center" wrapText="1"/>
    </xf>
    <xf numFmtId="3" fontId="84" fillId="0" borderId="133" xfId="13" applyNumberFormat="1" applyFont="1" applyFill="1" applyBorder="1" applyAlignment="1" applyProtection="1">
      <alignment vertical="center" wrapText="1"/>
    </xf>
    <xf numFmtId="3" fontId="84" fillId="0" borderId="145" xfId="13" applyNumberFormat="1" applyFont="1" applyFill="1" applyBorder="1" applyAlignment="1" applyProtection="1">
      <alignment vertical="center" wrapText="1"/>
    </xf>
    <xf numFmtId="0" fontId="69" fillId="0" borderId="21" xfId="13" applyFont="1" applyFill="1" applyBorder="1" applyAlignment="1" applyProtection="1">
      <alignment horizontal="center" vertical="center"/>
    </xf>
    <xf numFmtId="0" fontId="69" fillId="0" borderId="11" xfId="13" applyFont="1" applyFill="1" applyBorder="1" applyAlignment="1" applyProtection="1">
      <alignment vertical="center" wrapText="1"/>
    </xf>
    <xf numFmtId="3" fontId="83" fillId="0" borderId="21" xfId="13" applyNumberFormat="1" applyFont="1" applyFill="1" applyBorder="1" applyAlignment="1" applyProtection="1">
      <alignment vertical="center" wrapText="1"/>
    </xf>
    <xf numFmtId="3" fontId="83" fillId="0" borderId="13" xfId="13" applyNumberFormat="1" applyFont="1" applyFill="1" applyBorder="1" applyAlignment="1" applyProtection="1">
      <alignment vertical="center" wrapText="1"/>
    </xf>
    <xf numFmtId="3" fontId="83" fillId="0" borderId="11" xfId="13" applyNumberFormat="1" applyFont="1" applyFill="1" applyBorder="1" applyAlignment="1" applyProtection="1">
      <alignment vertical="center" wrapText="1"/>
    </xf>
    <xf numFmtId="3" fontId="84" fillId="0" borderId="155" xfId="13" applyNumberFormat="1" applyFont="1" applyFill="1" applyBorder="1" applyAlignment="1" applyProtection="1">
      <alignment vertical="center" wrapText="1"/>
    </xf>
    <xf numFmtId="3" fontId="84" fillId="0" borderId="206" xfId="13" applyNumberFormat="1" applyFont="1" applyFill="1" applyBorder="1" applyAlignment="1" applyProtection="1">
      <alignment vertical="center" wrapText="1"/>
    </xf>
    <xf numFmtId="0" fontId="69" fillId="0" borderId="15" xfId="13" applyFont="1" applyFill="1" applyBorder="1" applyAlignment="1" applyProtection="1">
      <alignment horizontal="center" vertical="center"/>
    </xf>
    <xf numFmtId="0" fontId="69" fillId="0" borderId="36" xfId="13" applyFont="1" applyFill="1" applyBorder="1" applyAlignment="1" applyProtection="1">
      <alignment horizontal="center" vertical="center"/>
    </xf>
    <xf numFmtId="0" fontId="69" fillId="0" borderId="39" xfId="13" applyFont="1" applyFill="1" applyBorder="1" applyAlignment="1" applyProtection="1">
      <alignment vertical="center" wrapText="1"/>
    </xf>
    <xf numFmtId="3" fontId="83" fillId="0" borderId="36" xfId="13" applyNumberFormat="1" applyFont="1" applyFill="1" applyBorder="1" applyAlignment="1" applyProtection="1">
      <alignment vertical="center" wrapText="1"/>
    </xf>
    <xf numFmtId="3" fontId="83" fillId="0" borderId="58" xfId="13" applyNumberFormat="1" applyFont="1" applyFill="1" applyBorder="1" applyAlignment="1" applyProtection="1">
      <alignment vertical="center" wrapText="1"/>
    </xf>
    <xf numFmtId="3" fontId="83" fillId="0" borderId="39" xfId="13" applyNumberFormat="1" applyFont="1" applyFill="1" applyBorder="1" applyAlignment="1" applyProtection="1">
      <alignment vertical="center" wrapText="1"/>
    </xf>
    <xf numFmtId="3" fontId="84" fillId="0" borderId="156" xfId="13" applyNumberFormat="1" applyFont="1" applyFill="1" applyBorder="1" applyAlignment="1" applyProtection="1">
      <alignment vertical="center" wrapText="1"/>
    </xf>
    <xf numFmtId="3" fontId="84" fillId="0" borderId="207" xfId="13" applyNumberFormat="1" applyFont="1" applyFill="1" applyBorder="1" applyAlignment="1" applyProtection="1">
      <alignment vertical="center" wrapText="1"/>
    </xf>
    <xf numFmtId="0" fontId="69" fillId="0" borderId="6" xfId="13" applyFont="1" applyFill="1" applyBorder="1" applyAlignment="1" applyProtection="1">
      <alignment horizontal="center" vertical="center"/>
    </xf>
    <xf numFmtId="0" fontId="69" fillId="0" borderId="59" xfId="13" applyFont="1" applyFill="1" applyBorder="1" applyAlignment="1" applyProtection="1">
      <alignment vertical="center" wrapText="1"/>
    </xf>
    <xf numFmtId="3" fontId="83" fillId="0" borderId="31" xfId="13" applyNumberFormat="1" applyFont="1" applyFill="1" applyBorder="1" applyAlignment="1" applyProtection="1">
      <alignment vertical="center" wrapText="1"/>
    </xf>
    <xf numFmtId="3" fontId="83" fillId="0" borderId="324" xfId="13" applyNumberFormat="1" applyFont="1" applyFill="1" applyBorder="1" applyAlignment="1" applyProtection="1">
      <alignment vertical="center" wrapText="1"/>
    </xf>
    <xf numFmtId="3" fontId="83" fillId="0" borderId="59" xfId="13" applyNumberFormat="1" applyFont="1" applyFill="1" applyBorder="1" applyAlignment="1" applyProtection="1">
      <alignment vertical="center" wrapText="1"/>
    </xf>
    <xf numFmtId="3" fontId="84" fillId="0" borderId="340" xfId="13" applyNumberFormat="1" applyFont="1" applyFill="1" applyBorder="1" applyAlignment="1" applyProtection="1">
      <alignment vertical="center" wrapText="1"/>
    </xf>
    <xf numFmtId="3" fontId="84" fillId="0" borderId="355" xfId="13" applyNumberFormat="1" applyFont="1" applyFill="1" applyBorder="1" applyAlignment="1" applyProtection="1">
      <alignment vertical="center" wrapText="1"/>
    </xf>
    <xf numFmtId="0" fontId="62" fillId="0" borderId="21" xfId="13" applyFont="1" applyFill="1" applyBorder="1" applyAlignment="1" applyProtection="1">
      <alignment horizontal="center" vertical="center"/>
    </xf>
    <xf numFmtId="0" fontId="66" fillId="0" borderId="11" xfId="13" applyFont="1" applyFill="1" applyBorder="1" applyAlignment="1" applyProtection="1">
      <alignment vertical="center"/>
    </xf>
    <xf numFmtId="3" fontId="85" fillId="0" borderId="21" xfId="13" applyNumberFormat="1" applyFont="1" applyFill="1" applyBorder="1" applyAlignment="1" applyProtection="1">
      <alignment vertical="center"/>
    </xf>
    <xf numFmtId="3" fontId="85" fillId="0" borderId="13" xfId="13" applyNumberFormat="1" applyFont="1" applyFill="1" applyBorder="1" applyAlignment="1" applyProtection="1">
      <alignment vertical="center"/>
    </xf>
    <xf numFmtId="3" fontId="85" fillId="0" borderId="11" xfId="13" applyNumberFormat="1" applyFont="1" applyFill="1" applyBorder="1" applyAlignment="1" applyProtection="1">
      <alignment vertical="center"/>
    </xf>
    <xf numFmtId="3" fontId="86" fillId="0" borderId="155" xfId="13" applyNumberFormat="1" applyFont="1" applyFill="1" applyBorder="1" applyAlignment="1" applyProtection="1">
      <alignment vertical="center"/>
    </xf>
    <xf numFmtId="3" fontId="86" fillId="0" borderId="206" xfId="13" applyNumberFormat="1" applyFont="1" applyFill="1" applyBorder="1" applyAlignment="1" applyProtection="1">
      <alignment vertical="center"/>
    </xf>
    <xf numFmtId="0" fontId="62" fillId="0" borderId="15" xfId="13" applyFont="1" applyFill="1" applyBorder="1" applyAlignment="1" applyProtection="1">
      <alignment horizontal="center" vertical="center"/>
    </xf>
    <xf numFmtId="0" fontId="66" fillId="0" borderId="16" xfId="13" applyFont="1" applyFill="1" applyBorder="1" applyAlignment="1" applyProtection="1">
      <alignment vertical="center"/>
    </xf>
    <xf numFmtId="3" fontId="85" fillId="0" borderId="15" xfId="13" applyNumberFormat="1" applyFont="1" applyFill="1" applyBorder="1" applyAlignment="1" applyProtection="1">
      <alignment vertical="center"/>
    </xf>
    <xf numFmtId="3" fontId="85" fillId="0" borderId="20" xfId="13" applyNumberFormat="1" applyFont="1" applyFill="1" applyBorder="1" applyAlignment="1" applyProtection="1">
      <alignment vertical="center"/>
    </xf>
    <xf numFmtId="3" fontId="85" fillId="0" borderId="16" xfId="13" applyNumberFormat="1" applyFont="1" applyFill="1" applyBorder="1" applyAlignment="1" applyProtection="1">
      <alignment vertical="center"/>
    </xf>
    <xf numFmtId="3" fontId="86" fillId="0" borderId="99" xfId="13" applyNumberFormat="1" applyFont="1" applyFill="1" applyBorder="1" applyAlignment="1" applyProtection="1">
      <alignment vertical="center"/>
    </xf>
    <xf numFmtId="3" fontId="86" fillId="0" borderId="215" xfId="13" applyNumberFormat="1" applyFont="1" applyFill="1" applyBorder="1" applyAlignment="1" applyProtection="1">
      <alignment vertical="center"/>
    </xf>
    <xf numFmtId="0" fontId="62" fillId="0" borderId="36" xfId="13" applyFont="1" applyFill="1" applyBorder="1" applyAlignment="1" applyProtection="1">
      <alignment horizontal="center" vertical="center"/>
    </xf>
    <xf numFmtId="0" fontId="66" fillId="0" borderId="39" xfId="13" applyFont="1" applyFill="1" applyBorder="1" applyAlignment="1" applyProtection="1">
      <alignment vertical="center"/>
    </xf>
    <xf numFmtId="3" fontId="85" fillId="0" borderId="36" xfId="13" applyNumberFormat="1" applyFont="1" applyFill="1" applyBorder="1" applyAlignment="1" applyProtection="1">
      <alignment vertical="center"/>
    </xf>
    <xf numFmtId="3" fontId="85" fillId="0" borderId="58" xfId="13" applyNumberFormat="1" applyFont="1" applyFill="1" applyBorder="1" applyAlignment="1" applyProtection="1">
      <alignment vertical="center"/>
    </xf>
    <xf numFmtId="3" fontId="85" fillId="0" borderId="39" xfId="13" applyNumberFormat="1" applyFont="1" applyFill="1" applyBorder="1" applyAlignment="1" applyProtection="1">
      <alignment vertical="center"/>
    </xf>
    <xf numFmtId="3" fontId="86" fillId="0" borderId="156" xfId="13" applyNumberFormat="1" applyFont="1" applyFill="1" applyBorder="1" applyAlignment="1" applyProtection="1">
      <alignment vertical="center"/>
    </xf>
    <xf numFmtId="3" fontId="86" fillId="0" borderId="207" xfId="13" applyNumberFormat="1" applyFont="1" applyFill="1" applyBorder="1" applyAlignment="1" applyProtection="1">
      <alignment vertical="center"/>
    </xf>
    <xf numFmtId="0" fontId="62" fillId="0" borderId="47" xfId="13" applyFont="1" applyFill="1" applyBorder="1" applyAlignment="1" applyProtection="1">
      <alignment horizontal="center" vertical="center"/>
    </xf>
    <xf numFmtId="0" fontId="66" fillId="0" borderId="29" xfId="13" applyFont="1" applyFill="1" applyBorder="1" applyAlignment="1" applyProtection="1">
      <alignment vertical="center"/>
    </xf>
    <xf numFmtId="3" fontId="85" fillId="0" borderId="47" xfId="13" applyNumberFormat="1" applyFont="1" applyFill="1" applyBorder="1" applyAlignment="1" applyProtection="1">
      <alignment vertical="center"/>
    </xf>
    <xf numFmtId="3" fontId="85" fillId="0" borderId="5" xfId="13" applyNumberFormat="1" applyFont="1" applyFill="1" applyBorder="1" applyAlignment="1" applyProtection="1">
      <alignment vertical="center"/>
    </xf>
    <xf numFmtId="3" fontId="85" fillId="0" borderId="29" xfId="13" applyNumberFormat="1" applyFont="1" applyFill="1" applyBorder="1" applyAlignment="1" applyProtection="1">
      <alignment vertical="center"/>
    </xf>
    <xf numFmtId="3" fontId="86" fillId="0" borderId="342" xfId="13" applyNumberFormat="1" applyFont="1" applyFill="1" applyBorder="1" applyAlignment="1" applyProtection="1">
      <alignment vertical="center"/>
    </xf>
    <xf numFmtId="3" fontId="86" fillId="0" borderId="356" xfId="13" applyNumberFormat="1" applyFont="1" applyFill="1" applyBorder="1" applyAlignment="1" applyProtection="1">
      <alignment vertical="center"/>
    </xf>
    <xf numFmtId="0" fontId="70" fillId="0" borderId="0" xfId="13" applyFont="1" applyFill="1" applyAlignment="1" applyProtection="1"/>
    <xf numFmtId="0" fontId="24" fillId="0" borderId="0" xfId="212" applyFont="1" applyFill="1"/>
    <xf numFmtId="0" fontId="87" fillId="0" borderId="0" xfId="212" applyFont="1" applyFill="1" applyAlignment="1">
      <alignment wrapText="1"/>
    </xf>
    <xf numFmtId="3" fontId="88" fillId="0" borderId="0" xfId="212" applyNumberFormat="1" applyFont="1" applyAlignment="1">
      <alignment horizontal="left"/>
    </xf>
    <xf numFmtId="0" fontId="88" fillId="0" borderId="0" xfId="212" applyFont="1"/>
    <xf numFmtId="171" fontId="88" fillId="0" borderId="0" xfId="216" applyNumberFormat="1" applyFont="1"/>
    <xf numFmtId="3" fontId="88" fillId="0" borderId="0" xfId="212" applyNumberFormat="1" applyFont="1" applyAlignment="1">
      <alignment horizontal="center"/>
    </xf>
    <xf numFmtId="0" fontId="88" fillId="0" borderId="0" xfId="212" applyFont="1" applyAlignment="1">
      <alignment horizontal="left"/>
    </xf>
    <xf numFmtId="0" fontId="89" fillId="0" borderId="0" xfId="212" applyFont="1" applyAlignment="1">
      <alignment horizontal="left" vertical="center"/>
    </xf>
    <xf numFmtId="0" fontId="89" fillId="0" borderId="0" xfId="212" applyFont="1" applyAlignment="1">
      <alignment horizontal="center" wrapText="1"/>
    </xf>
    <xf numFmtId="171" fontId="89" fillId="0" borderId="0" xfId="216" applyNumberFormat="1" applyFont="1" applyAlignment="1">
      <alignment horizontal="center" wrapText="1"/>
    </xf>
    <xf numFmtId="0" fontId="57" fillId="0" borderId="0" xfId="212" applyFont="1" applyFill="1" applyAlignment="1">
      <alignment horizontal="left" vertical="center"/>
    </xf>
    <xf numFmtId="0" fontId="89" fillId="0" borderId="0" xfId="212" applyFont="1" applyFill="1" applyAlignment="1">
      <alignment horizontal="center" wrapText="1"/>
    </xf>
    <xf numFmtId="171" fontId="89" fillId="0" borderId="0" xfId="216" applyNumberFormat="1" applyFont="1" applyFill="1" applyAlignment="1">
      <alignment horizontal="center" wrapText="1"/>
    </xf>
    <xf numFmtId="0" fontId="16" fillId="0" borderId="133" xfId="212" applyFont="1" applyFill="1" applyBorder="1" applyAlignment="1">
      <alignment horizontal="left" vertical="center"/>
    </xf>
    <xf numFmtId="0" fontId="16" fillId="0" borderId="172" xfId="212" applyFont="1" applyFill="1" applyBorder="1" applyAlignment="1">
      <alignment horizontal="center" wrapText="1"/>
    </xf>
    <xf numFmtId="0" fontId="16" fillId="0" borderId="188" xfId="212" applyFont="1" applyFill="1" applyBorder="1" applyAlignment="1">
      <alignment horizontal="center" wrapText="1"/>
    </xf>
    <xf numFmtId="171" fontId="16" fillId="0" borderId="187" xfId="216" applyNumberFormat="1" applyFont="1" applyFill="1" applyBorder="1" applyAlignment="1">
      <alignment horizontal="center" wrapText="1"/>
    </xf>
    <xf numFmtId="171" fontId="16" fillId="0" borderId="124" xfId="216" applyNumberFormat="1" applyFont="1" applyFill="1" applyBorder="1" applyAlignment="1">
      <alignment horizontal="center"/>
    </xf>
    <xf numFmtId="179" fontId="16" fillId="0" borderId="146" xfId="216" applyNumberFormat="1" applyFont="1" applyFill="1" applyBorder="1" applyAlignment="1">
      <alignment horizontal="center" wrapText="1"/>
    </xf>
    <xf numFmtId="0" fontId="16" fillId="0" borderId="97" xfId="212" applyFont="1" applyFill="1" applyBorder="1" applyAlignment="1">
      <alignment horizontal="center" wrapText="1"/>
    </xf>
    <xf numFmtId="0" fontId="16" fillId="0" borderId="163" xfId="212" applyFont="1" applyFill="1" applyBorder="1" applyAlignment="1">
      <alignment horizontal="center" wrapText="1"/>
    </xf>
    <xf numFmtId="0" fontId="16" fillId="0" borderId="165" xfId="212" applyFont="1" applyFill="1" applyBorder="1" applyAlignment="1">
      <alignment horizontal="center" wrapText="1"/>
    </xf>
    <xf numFmtId="0" fontId="16" fillId="0" borderId="173" xfId="212" applyFont="1" applyFill="1" applyBorder="1" applyAlignment="1">
      <alignment horizontal="center" wrapText="1"/>
    </xf>
    <xf numFmtId="0" fontId="16" fillId="0" borderId="105" xfId="212" applyFont="1" applyFill="1" applyBorder="1" applyAlignment="1">
      <alignment horizontal="center" wrapText="1"/>
    </xf>
    <xf numFmtId="0" fontId="16" fillId="0" borderId="100" xfId="212" applyFont="1" applyFill="1" applyBorder="1" applyAlignment="1">
      <alignment horizontal="center" wrapText="1"/>
    </xf>
    <xf numFmtId="179" fontId="16" fillId="0" borderId="180" xfId="216" applyNumberFormat="1" applyFont="1" applyFill="1" applyBorder="1" applyAlignment="1">
      <alignment horizontal="center" wrapText="1"/>
    </xf>
    <xf numFmtId="0" fontId="14" fillId="0" borderId="95" xfId="212" applyFont="1" applyFill="1" applyBorder="1" applyAlignment="1">
      <alignment vertical="center"/>
    </xf>
    <xf numFmtId="0" fontId="14" fillId="0" borderId="11" xfId="212" applyFont="1" applyFill="1" applyBorder="1" applyAlignment="1">
      <alignment vertical="center" wrapText="1"/>
    </xf>
    <xf numFmtId="3" fontId="90" fillId="0" borderId="65" xfId="216" applyNumberFormat="1" applyFont="1" applyFill="1" applyBorder="1"/>
    <xf numFmtId="3" fontId="90" fillId="0" borderId="158" xfId="216" applyNumberFormat="1" applyFont="1" applyFill="1" applyBorder="1"/>
    <xf numFmtId="3" fontId="90" fillId="0" borderId="277" xfId="216" applyNumberFormat="1" applyFont="1" applyFill="1" applyBorder="1" applyAlignment="1">
      <alignment vertical="center"/>
    </xf>
    <xf numFmtId="3" fontId="90" fillId="0" borderId="66" xfId="216" applyNumberFormat="1" applyFont="1" applyFill="1" applyBorder="1"/>
    <xf numFmtId="184" fontId="90" fillId="0" borderId="276" xfId="1" applyNumberFormat="1" applyFont="1" applyFill="1" applyBorder="1" applyAlignment="1">
      <alignment vertical="center"/>
    </xf>
    <xf numFmtId="0" fontId="88" fillId="0" borderId="0" xfId="212" applyFont="1" applyFill="1"/>
    <xf numFmtId="0" fontId="14" fillId="0" borderId="103" xfId="212" applyFont="1" applyFill="1" applyBorder="1" applyAlignment="1">
      <alignment vertical="center"/>
    </xf>
    <xf numFmtId="0" fontId="14" fillId="0" borderId="16" xfId="212" applyFont="1" applyFill="1" applyBorder="1" applyAlignment="1">
      <alignment vertical="center" wrapText="1"/>
    </xf>
    <xf numFmtId="3" fontId="90" fillId="0" borderId="68" xfId="216" applyNumberFormat="1" applyFont="1" applyFill="1" applyBorder="1"/>
    <xf numFmtId="3" fontId="90" fillId="0" borderId="126" xfId="216" applyNumberFormat="1" applyFont="1" applyFill="1" applyBorder="1"/>
    <xf numFmtId="3" fontId="90" fillId="0" borderId="253" xfId="216" applyNumberFormat="1" applyFont="1" applyFill="1" applyBorder="1" applyAlignment="1">
      <alignment vertical="center"/>
    </xf>
    <xf numFmtId="3" fontId="90" fillId="0" borderId="62" xfId="216" applyNumberFormat="1" applyFont="1" applyFill="1" applyBorder="1"/>
    <xf numFmtId="184" fontId="90" fillId="0" borderId="210" xfId="1" applyNumberFormat="1" applyFont="1" applyFill="1" applyBorder="1" applyAlignment="1">
      <alignment vertical="center"/>
    </xf>
    <xf numFmtId="3" fontId="91" fillId="0" borderId="0" xfId="231" applyNumberFormat="1" applyFont="1" applyFill="1" applyBorder="1" applyAlignment="1" applyProtection="1">
      <alignment horizontal="left"/>
    </xf>
    <xf numFmtId="0" fontId="89" fillId="0" borderId="0" xfId="212" applyFont="1" applyFill="1"/>
    <xf numFmtId="2" fontId="0" fillId="0" borderId="0" xfId="0" applyNumberFormat="1" applyFill="1" applyAlignment="1">
      <alignment horizontal="left"/>
    </xf>
    <xf numFmtId="0" fontId="34" fillId="0" borderId="0" xfId="231" applyFont="1" applyFill="1" applyBorder="1" applyAlignment="1" applyProtection="1">
      <alignment horizontal="right"/>
    </xf>
    <xf numFmtId="182" fontId="92" fillId="0" borderId="0" xfId="2" applyNumberFormat="1" applyFont="1" applyFill="1"/>
    <xf numFmtId="2" fontId="0" fillId="0" borderId="0" xfId="0" applyNumberFormat="1" applyFill="1"/>
    <xf numFmtId="184" fontId="93" fillId="0" borderId="210" xfId="1" applyNumberFormat="1" applyFont="1" applyFill="1" applyBorder="1" applyAlignment="1">
      <alignment vertical="center"/>
    </xf>
    <xf numFmtId="2" fontId="88" fillId="0" borderId="0" xfId="212" applyNumberFormat="1" applyFont="1" applyFill="1"/>
    <xf numFmtId="0" fontId="14" fillId="0" borderId="185" xfId="212" applyFont="1" applyFill="1" applyBorder="1" applyAlignment="1">
      <alignment vertical="center"/>
    </xf>
    <xf numFmtId="0" fontId="14" fillId="0" borderId="23" xfId="212" applyFont="1" applyFill="1" applyBorder="1" applyAlignment="1">
      <alignment vertical="center" wrapText="1"/>
    </xf>
    <xf numFmtId="3" fontId="90" fillId="0" borderId="70" xfId="216" applyNumberFormat="1" applyFont="1" applyFill="1" applyBorder="1"/>
    <xf numFmtId="3" fontId="90" fillId="0" borderId="159" xfId="216" applyNumberFormat="1" applyFont="1" applyFill="1" applyBorder="1"/>
    <xf numFmtId="3" fontId="90" fillId="0" borderId="254" xfId="216" applyNumberFormat="1" applyFont="1" applyFill="1" applyBorder="1" applyAlignment="1">
      <alignment vertical="center"/>
    </xf>
    <xf numFmtId="3" fontId="90" fillId="0" borderId="71" xfId="216" applyNumberFormat="1" applyFont="1" applyFill="1" applyBorder="1"/>
    <xf numFmtId="184" fontId="90" fillId="0" borderId="211" xfId="1" applyNumberFormat="1" applyFont="1" applyFill="1" applyBorder="1" applyAlignment="1">
      <alignment vertical="center"/>
    </xf>
    <xf numFmtId="3" fontId="89" fillId="0" borderId="0" xfId="212" applyNumberFormat="1" applyFont="1" applyFill="1"/>
    <xf numFmtId="0" fontId="14" fillId="0" borderId="68" xfId="212" applyFont="1" applyFill="1" applyBorder="1" applyAlignment="1">
      <alignment horizontal="center"/>
    </xf>
    <xf numFmtId="0" fontId="94" fillId="0" borderId="107" xfId="13" applyFont="1" applyFill="1" applyBorder="1" applyAlignment="1" applyProtection="1">
      <alignment horizontal="left" vertical="top" wrapText="1"/>
    </xf>
    <xf numFmtId="3" fontId="90" fillId="0" borderId="127" xfId="212" applyNumberFormat="1" applyFont="1" applyFill="1" applyBorder="1"/>
    <xf numFmtId="3" fontId="90" fillId="0" borderId="107" xfId="216" applyNumberFormat="1" applyFont="1" applyFill="1" applyBorder="1"/>
    <xf numFmtId="3" fontId="90" fillId="0" borderId="253" xfId="212" applyNumberFormat="1" applyFont="1" applyFill="1" applyBorder="1"/>
    <xf numFmtId="184" fontId="90" fillId="0" borderId="69" xfId="1" applyNumberFormat="1" applyFont="1" applyFill="1" applyBorder="1"/>
    <xf numFmtId="3" fontId="88" fillId="0" borderId="0" xfId="212" applyNumberFormat="1" applyFont="1" applyFill="1"/>
    <xf numFmtId="0" fontId="14" fillId="0" borderId="70" xfId="212" applyFont="1" applyFill="1" applyBorder="1" applyAlignment="1">
      <alignment horizontal="center"/>
    </xf>
    <xf numFmtId="0" fontId="94" fillId="0" borderId="120" xfId="13" applyFont="1" applyFill="1" applyBorder="1" applyAlignment="1" applyProtection="1">
      <alignment wrapText="1"/>
    </xf>
    <xf numFmtId="3" fontId="90" fillId="0" borderId="121" xfId="212" applyNumberFormat="1" applyFont="1" applyFill="1" applyBorder="1"/>
    <xf numFmtId="3" fontId="90" fillId="0" borderId="120" xfId="216" applyNumberFormat="1" applyFont="1" applyFill="1" applyBorder="1"/>
    <xf numFmtId="3" fontId="90" fillId="0" borderId="254" xfId="212" applyNumberFormat="1" applyFont="1" applyFill="1" applyBorder="1"/>
    <xf numFmtId="184" fontId="90" fillId="0" borderId="72" xfId="1" applyNumberFormat="1" applyFont="1" applyFill="1" applyBorder="1"/>
    <xf numFmtId="0" fontId="14" fillId="0" borderId="245" xfId="212" applyFont="1" applyFill="1" applyBorder="1" applyAlignment="1">
      <alignment horizontal="center"/>
    </xf>
    <xf numFmtId="0" fontId="94" fillId="0" borderId="258" xfId="13" applyFont="1" applyFill="1" applyBorder="1" applyAlignment="1" applyProtection="1">
      <alignment wrapText="1"/>
    </xf>
    <xf numFmtId="3" fontId="90" fillId="0" borderId="145" xfId="212" applyNumberFormat="1" applyFont="1" applyFill="1" applyBorder="1"/>
    <xf numFmtId="3" fontId="90" fillId="0" borderId="281" xfId="216" applyNumberFormat="1" applyFont="1" applyFill="1" applyBorder="1"/>
    <xf numFmtId="3" fontId="90" fillId="0" borderId="279" xfId="216" applyNumberFormat="1" applyFont="1" applyFill="1" applyBorder="1"/>
    <xf numFmtId="3" fontId="90" fillId="0" borderId="258" xfId="216" applyNumberFormat="1" applyFont="1" applyFill="1" applyBorder="1"/>
    <xf numFmtId="3" fontId="90" fillId="0" borderId="133" xfId="212" applyNumberFormat="1" applyFont="1" applyFill="1" applyBorder="1"/>
    <xf numFmtId="3" fontId="90" fillId="0" borderId="66" xfId="212" applyNumberFormat="1" applyFont="1" applyFill="1" applyBorder="1"/>
    <xf numFmtId="184" fontId="90" fillId="0" borderId="280" xfId="1" applyNumberFormat="1" applyFont="1" applyFill="1" applyBorder="1"/>
    <xf numFmtId="0" fontId="14" fillId="0" borderId="65" xfId="212" applyFont="1" applyFill="1" applyBorder="1" applyAlignment="1">
      <alignment horizontal="center"/>
    </xf>
    <xf numFmtId="0" fontId="94" fillId="0" borderId="106" xfId="13" applyFont="1" applyFill="1" applyBorder="1" applyAlignment="1" applyProtection="1">
      <alignment wrapText="1"/>
    </xf>
    <xf numFmtId="3" fontId="90" fillId="0" borderId="118" xfId="212" applyNumberFormat="1" applyFont="1" applyFill="1" applyBorder="1"/>
    <xf numFmtId="3" fontId="90" fillId="0" borderId="106" xfId="216" applyNumberFormat="1" applyFont="1" applyFill="1" applyBorder="1"/>
    <xf numFmtId="3" fontId="90" fillId="0" borderId="176" xfId="212" applyNumberFormat="1" applyFont="1" applyFill="1" applyBorder="1"/>
    <xf numFmtId="184" fontId="90" fillId="0" borderId="67" xfId="1" applyNumberFormat="1" applyFont="1" applyFill="1" applyBorder="1"/>
    <xf numFmtId="0" fontId="88" fillId="0" borderId="0" xfId="212" applyFont="1" applyFill="1" applyBorder="1"/>
    <xf numFmtId="0" fontId="88" fillId="0" borderId="0" xfId="212" applyFont="1" applyBorder="1"/>
    <xf numFmtId="0" fontId="0" fillId="0" borderId="0" xfId="0" applyFill="1"/>
    <xf numFmtId="3" fontId="90" fillId="0" borderId="0" xfId="216" applyNumberFormat="1" applyFont="1" applyFill="1" applyBorder="1"/>
    <xf numFmtId="179" fontId="90" fillId="0" borderId="0" xfId="216" applyNumberFormat="1" applyFont="1" applyFill="1" applyBorder="1"/>
    <xf numFmtId="0" fontId="14" fillId="0" borderId="0" xfId="212" applyFont="1" applyFill="1" applyAlignment="1">
      <alignment horizontal="left"/>
    </xf>
    <xf numFmtId="0" fontId="14" fillId="0" borderId="0" xfId="212" applyFont="1" applyFill="1"/>
    <xf numFmtId="171" fontId="88" fillId="0" borderId="0" xfId="216" applyNumberFormat="1" applyFont="1" applyFill="1"/>
    <xf numFmtId="0" fontId="88" fillId="0" borderId="0" xfId="212" applyFont="1" applyFill="1" applyAlignment="1">
      <alignment horizontal="center"/>
    </xf>
    <xf numFmtId="0" fontId="88" fillId="0" borderId="0" xfId="212" applyFont="1" applyAlignment="1">
      <alignment horizontal="center"/>
    </xf>
    <xf numFmtId="3" fontId="90" fillId="0" borderId="67" xfId="216" applyNumberFormat="1" applyFont="1" applyFill="1" applyBorder="1"/>
    <xf numFmtId="3" fontId="90" fillId="0" borderId="69" xfId="216" applyNumberFormat="1" applyFont="1" applyFill="1" applyBorder="1"/>
    <xf numFmtId="3" fontId="90" fillId="0" borderId="72" xfId="216" applyNumberFormat="1" applyFont="1" applyFill="1" applyBorder="1"/>
    <xf numFmtId="0" fontId="0" fillId="9" borderId="0" xfId="0" applyFill="1" applyAlignment="1"/>
    <xf numFmtId="3" fontId="0" fillId="0" borderId="0" xfId="0" applyNumberFormat="1" applyAlignment="1">
      <alignment horizontal="left"/>
    </xf>
    <xf numFmtId="3" fontId="0" fillId="0" borderId="0" xfId="0" applyNumberFormat="1" applyAlignment="1">
      <alignment horizontal="center"/>
    </xf>
    <xf numFmtId="0" fontId="16" fillId="0" borderId="115" xfId="0" applyFont="1" applyBorder="1" applyAlignment="1">
      <alignment horizontal="center" wrapText="1"/>
    </xf>
    <xf numFmtId="0" fontId="16" fillId="0" borderId="116" xfId="0" applyFont="1" applyBorder="1" applyAlignment="1">
      <alignment horizontal="center" wrapText="1"/>
    </xf>
    <xf numFmtId="0" fontId="16" fillId="0" borderId="243" xfId="0" applyFont="1" applyFill="1" applyBorder="1" applyAlignment="1">
      <alignment horizontal="center" wrapText="1"/>
    </xf>
    <xf numFmtId="0" fontId="16" fillId="0" borderId="358" xfId="0" applyFont="1" applyFill="1" applyBorder="1" applyAlignment="1">
      <alignment horizontal="center" wrapText="1"/>
    </xf>
    <xf numFmtId="0" fontId="16" fillId="0" borderId="244" xfId="0" applyFont="1" applyFill="1" applyBorder="1" applyAlignment="1">
      <alignment horizontal="center" wrapText="1"/>
    </xf>
    <xf numFmtId="0" fontId="16" fillId="0" borderId="115" xfId="0" applyFont="1" applyFill="1" applyBorder="1" applyAlignment="1">
      <alignment horizontal="center" wrapText="1"/>
    </xf>
    <xf numFmtId="0" fontId="0" fillId="0" borderId="95" xfId="0" applyFill="1" applyBorder="1" applyAlignment="1">
      <alignment horizontal="center"/>
    </xf>
    <xf numFmtId="0" fontId="0" fillId="0" borderId="11" xfId="0" applyFill="1" applyBorder="1" applyAlignment="1">
      <alignment wrapText="1"/>
    </xf>
    <xf numFmtId="3" fontId="98" fillId="0" borderId="66" xfId="0" applyNumberFormat="1" applyFont="1" applyFill="1" applyBorder="1"/>
    <xf numFmtId="3" fontId="98" fillId="0" borderId="67" xfId="0" applyNumberFormat="1" applyFont="1" applyFill="1" applyBorder="1"/>
    <xf numFmtId="0" fontId="0" fillId="0" borderId="103" xfId="0" applyFill="1" applyBorder="1" applyAlignment="1">
      <alignment horizontal="center"/>
    </xf>
    <xf numFmtId="0" fontId="0" fillId="0" borderId="16" xfId="0" applyFill="1" applyBorder="1" applyAlignment="1">
      <alignment wrapText="1"/>
    </xf>
    <xf numFmtId="3" fontId="98" fillId="0" borderId="68" xfId="0" applyNumberFormat="1" applyFont="1" applyFill="1" applyBorder="1"/>
    <xf numFmtId="3" fontId="98" fillId="0" borderId="62" xfId="0" applyNumberFormat="1" applyFont="1" applyFill="1" applyBorder="1"/>
    <xf numFmtId="3" fontId="98" fillId="0" borderId="69" xfId="0" applyNumberFormat="1" applyFont="1" applyFill="1" applyBorder="1"/>
    <xf numFmtId="3" fontId="98" fillId="0" borderId="71" xfId="0" applyNumberFormat="1" applyFont="1" applyFill="1" applyBorder="1"/>
    <xf numFmtId="3" fontId="98" fillId="0" borderId="72" xfId="0" applyNumberFormat="1" applyFont="1" applyFill="1" applyBorder="1"/>
    <xf numFmtId="3" fontId="16" fillId="0" borderId="116" xfId="0" applyNumberFormat="1" applyFont="1" applyFill="1" applyBorder="1" applyAlignment="1">
      <alignment wrapText="1"/>
    </xf>
    <xf numFmtId="0" fontId="0" fillId="0" borderId="0" xfId="0" applyFill="1" applyAlignment="1">
      <alignment horizontal="left"/>
    </xf>
    <xf numFmtId="0" fontId="22" fillId="0" borderId="0" xfId="7" applyFont="1" applyFill="1"/>
    <xf numFmtId="1" fontId="22" fillId="0" borderId="287" xfId="202" applyNumberFormat="1" applyFont="1" applyBorder="1" applyAlignment="1">
      <alignment horizontal="right"/>
    </xf>
    <xf numFmtId="1" fontId="22" fillId="0" borderId="19" xfId="202" applyNumberFormat="1" applyFont="1" applyBorder="1" applyAlignment="1">
      <alignment horizontal="right"/>
    </xf>
    <xf numFmtId="1" fontId="22" fillId="0" borderId="105" xfId="202" applyNumberFormat="1" applyFont="1" applyBorder="1" applyAlignment="1">
      <alignment horizontal="right"/>
    </xf>
    <xf numFmtId="9" fontId="27" fillId="0" borderId="57" xfId="3" applyNumberFormat="1" applyFont="1" applyFill="1" applyBorder="1" applyAlignment="1" applyProtection="1"/>
    <xf numFmtId="9" fontId="27" fillId="0" borderId="20" xfId="3" applyNumberFormat="1" applyFont="1" applyFill="1" applyBorder="1" applyAlignment="1" applyProtection="1"/>
    <xf numFmtId="9" fontId="27" fillId="0" borderId="269" xfId="3" applyNumberFormat="1" applyFont="1" applyFill="1" applyBorder="1" applyAlignment="1" applyProtection="1"/>
    <xf numFmtId="0" fontId="22" fillId="0" borderId="42" xfId="1154" applyFont="1" applyBorder="1" applyAlignment="1">
      <alignment horizontal="center"/>
    </xf>
    <xf numFmtId="1" fontId="50" fillId="0" borderId="68" xfId="1155" applyNumberFormat="1" applyFont="1" applyBorder="1" applyAlignment="1">
      <alignment horizontal="right"/>
    </xf>
    <xf numFmtId="1" fontId="50" fillId="0" borderId="62" xfId="1155" applyNumberFormat="1" applyFont="1" applyBorder="1" applyAlignment="1">
      <alignment horizontal="right"/>
    </xf>
    <xf numFmtId="1" fontId="50" fillId="0" borderId="69" xfId="1155" applyNumberFormat="1" applyFont="1" applyBorder="1" applyAlignment="1">
      <alignment horizontal="right"/>
    </xf>
    <xf numFmtId="1" fontId="100" fillId="0" borderId="0" xfId="0" applyNumberFormat="1" applyFont="1" applyBorder="1" applyAlignment="1">
      <alignment horizontal="right"/>
    </xf>
    <xf numFmtId="1" fontId="19" fillId="0" borderId="0" xfId="7" applyNumberFormat="1" applyFont="1" applyFill="1"/>
    <xf numFmtId="49" fontId="22" fillId="0" borderId="32" xfId="1154" applyNumberFormat="1" applyFont="1" applyFill="1" applyBorder="1" applyAlignment="1">
      <alignment horizontal="center" wrapText="1"/>
    </xf>
    <xf numFmtId="1" fontId="22" fillId="0" borderId="106" xfId="49" applyNumberFormat="1" applyFont="1" applyBorder="1" applyAlignment="1">
      <alignment horizontal="right"/>
    </xf>
    <xf numFmtId="1" fontId="22" fillId="0" borderId="176" xfId="49" applyNumberFormat="1" applyFont="1" applyBorder="1" applyAlignment="1">
      <alignment horizontal="right"/>
    </xf>
    <xf numFmtId="1" fontId="22" fillId="0" borderId="107" xfId="49" applyNumberFormat="1" applyFont="1" applyBorder="1" applyAlignment="1">
      <alignment horizontal="right"/>
    </xf>
    <xf numFmtId="1" fontId="22" fillId="0" borderId="253" xfId="49" applyNumberFormat="1" applyFont="1" applyBorder="1" applyAlignment="1">
      <alignment horizontal="right"/>
    </xf>
    <xf numFmtId="1" fontId="50" fillId="0" borderId="253" xfId="1155" applyNumberFormat="1" applyFont="1" applyBorder="1" applyAlignment="1">
      <alignment horizontal="right"/>
    </xf>
    <xf numFmtId="1" fontId="50" fillId="0" borderId="127" xfId="1155" applyNumberFormat="1" applyFont="1" applyBorder="1" applyAlignment="1">
      <alignment horizontal="right"/>
    </xf>
    <xf numFmtId="1" fontId="50" fillId="0" borderId="102" xfId="1155" applyNumberFormat="1" applyFont="1" applyBorder="1" applyAlignment="1">
      <alignment horizontal="right"/>
    </xf>
    <xf numFmtId="1" fontId="22" fillId="0" borderId="120" xfId="49" applyNumberFormat="1" applyFont="1" applyBorder="1" applyAlignment="1">
      <alignment horizontal="right"/>
    </xf>
    <xf numFmtId="1" fontId="22" fillId="0" borderId="254" xfId="49" applyNumberFormat="1" applyFont="1" applyBorder="1" applyAlignment="1">
      <alignment horizontal="right"/>
    </xf>
    <xf numFmtId="3" fontId="23" fillId="4" borderId="133" xfId="3" applyNumberFormat="1" applyFont="1" applyFill="1" applyBorder="1" applyAlignment="1" applyProtection="1">
      <alignment wrapText="1"/>
    </xf>
    <xf numFmtId="3" fontId="23" fillId="0" borderId="280" xfId="3" applyNumberFormat="1" applyFont="1" applyFill="1" applyBorder="1" applyAlignment="1" applyProtection="1">
      <alignment wrapText="1"/>
    </xf>
    <xf numFmtId="3" fontId="22" fillId="4" borderId="133" xfId="3" applyNumberFormat="1" applyFont="1" applyFill="1" applyBorder="1" applyAlignment="1" applyProtection="1">
      <alignment wrapText="1"/>
    </xf>
    <xf numFmtId="3" fontId="22" fillId="0" borderId="280" xfId="3" applyNumberFormat="1" applyFont="1" applyFill="1" applyBorder="1" applyAlignment="1" applyProtection="1">
      <alignment wrapText="1"/>
    </xf>
    <xf numFmtId="3" fontId="22" fillId="4" borderId="254" xfId="3" applyNumberFormat="1" applyFont="1" applyFill="1" applyBorder="1" applyAlignment="1" applyProtection="1">
      <alignment wrapText="1"/>
    </xf>
    <xf numFmtId="3" fontId="22" fillId="0" borderId="72" xfId="3" applyNumberFormat="1" applyFont="1" applyFill="1" applyBorder="1" applyAlignment="1" applyProtection="1">
      <alignment wrapText="1"/>
    </xf>
    <xf numFmtId="3" fontId="22" fillId="4" borderId="176" xfId="3" applyNumberFormat="1" applyFont="1" applyFill="1" applyBorder="1" applyAlignment="1" applyProtection="1">
      <alignment wrapText="1"/>
    </xf>
    <xf numFmtId="3" fontId="22" fillId="0" borderId="67" xfId="3" applyNumberFormat="1" applyFont="1" applyFill="1" applyBorder="1" applyAlignment="1" applyProtection="1">
      <alignment wrapText="1"/>
    </xf>
    <xf numFmtId="3" fontId="22" fillId="4" borderId="316" xfId="3" applyNumberFormat="1" applyFont="1" applyFill="1" applyBorder="1" applyAlignment="1" applyProtection="1">
      <alignment wrapText="1"/>
    </xf>
    <xf numFmtId="3" fontId="22" fillId="0" borderId="271" xfId="3" applyNumberFormat="1" applyFont="1" applyFill="1" applyBorder="1" applyAlignment="1" applyProtection="1">
      <alignment wrapText="1"/>
    </xf>
    <xf numFmtId="49" fontId="22" fillId="0" borderId="2" xfId="1154" applyNumberFormat="1" applyFont="1" applyFill="1" applyBorder="1" applyAlignment="1">
      <alignment horizontal="center" wrapText="1"/>
    </xf>
    <xf numFmtId="49" fontId="22" fillId="0" borderId="63" xfId="1154" applyNumberFormat="1" applyFont="1" applyFill="1" applyBorder="1" applyAlignment="1">
      <alignment horizontal="center" wrapText="1"/>
    </xf>
    <xf numFmtId="3" fontId="23" fillId="0" borderId="145" xfId="3" applyNumberFormat="1" applyFont="1" applyFill="1" applyBorder="1" applyAlignment="1" applyProtection="1">
      <alignment wrapText="1"/>
    </xf>
    <xf numFmtId="3" fontId="22" fillId="0" borderId="145" xfId="3" applyNumberFormat="1" applyFont="1" applyFill="1" applyBorder="1" applyAlignment="1" applyProtection="1">
      <alignment wrapText="1"/>
    </xf>
    <xf numFmtId="3" fontId="22" fillId="0" borderId="121" xfId="3" applyNumberFormat="1" applyFont="1" applyFill="1" applyBorder="1" applyAlignment="1" applyProtection="1">
      <alignment wrapText="1"/>
    </xf>
    <xf numFmtId="3" fontId="22" fillId="0" borderId="118" xfId="3" applyNumberFormat="1" applyFont="1" applyFill="1" applyBorder="1" applyAlignment="1" applyProtection="1">
      <alignment wrapText="1"/>
    </xf>
    <xf numFmtId="3" fontId="22" fillId="0" borderId="205" xfId="3" applyNumberFormat="1" applyFont="1" applyFill="1" applyBorder="1" applyAlignment="1" applyProtection="1">
      <alignment wrapText="1"/>
    </xf>
    <xf numFmtId="0" fontId="64" fillId="0" borderId="31" xfId="212" applyFont="1" applyBorder="1" applyAlignment="1">
      <alignment horizontal="center" wrapText="1"/>
    </xf>
    <xf numFmtId="0" fontId="64" fillId="0" borderId="21" xfId="212" applyFont="1" applyBorder="1" applyAlignment="1">
      <alignment horizontal="center" wrapText="1"/>
    </xf>
    <xf numFmtId="0" fontId="66" fillId="0" borderId="22" xfId="212" applyFont="1" applyBorder="1" applyAlignment="1">
      <alignment horizontal="center" wrapText="1"/>
    </xf>
    <xf numFmtId="0" fontId="66" fillId="0" borderId="21" xfId="212" applyFont="1" applyBorder="1" applyAlignment="1">
      <alignment horizontal="center" wrapText="1"/>
    </xf>
    <xf numFmtId="0" fontId="50" fillId="0" borderId="0" xfId="212" applyFont="1" applyFill="1"/>
    <xf numFmtId="0" fontId="72" fillId="0" borderId="0" xfId="212" applyFont="1" applyFill="1"/>
    <xf numFmtId="0" fontId="22" fillId="0" borderId="0" xfId="212" applyFont="1" applyFill="1"/>
    <xf numFmtId="181" fontId="50" fillId="0" borderId="0" xfId="0" applyNumberFormat="1" applyFont="1" applyFill="1" applyBorder="1" applyAlignment="1">
      <alignment horizontal="right"/>
    </xf>
    <xf numFmtId="181" fontId="68" fillId="0" borderId="134" xfId="0" applyNumberFormat="1" applyFont="1" applyFill="1" applyBorder="1" applyAlignment="1">
      <alignment horizontal="right"/>
    </xf>
    <xf numFmtId="181" fontId="68" fillId="0" borderId="147" xfId="0" applyNumberFormat="1" applyFont="1" applyFill="1" applyBorder="1" applyAlignment="1">
      <alignment horizontal="right"/>
    </xf>
    <xf numFmtId="0" fontId="72" fillId="0" borderId="0" xfId="212" applyFont="1" applyFill="1" applyBorder="1"/>
    <xf numFmtId="0" fontId="14" fillId="0" borderId="0" xfId="212" applyFill="1" applyBorder="1"/>
    <xf numFmtId="0" fontId="75" fillId="0" borderId="0" xfId="212" applyFont="1" applyFill="1" applyBorder="1"/>
    <xf numFmtId="0" fontId="31" fillId="0" borderId="0" xfId="212" applyFont="1" applyFill="1" applyBorder="1"/>
    <xf numFmtId="3" fontId="80" fillId="0" borderId="21" xfId="212" applyNumberFormat="1" applyFont="1" applyFill="1" applyBorder="1"/>
    <xf numFmtId="3" fontId="80" fillId="0" borderId="10" xfId="212" applyNumberFormat="1" applyFont="1" applyFill="1" applyBorder="1"/>
    <xf numFmtId="3" fontId="80" fillId="0" borderId="11" xfId="212" applyNumberFormat="1" applyFont="1" applyFill="1" applyBorder="1"/>
    <xf numFmtId="3" fontId="80" fillId="0" borderId="19" xfId="212" applyNumberFormat="1" applyFont="1" applyFill="1" applyBorder="1"/>
    <xf numFmtId="3" fontId="80" fillId="0" borderId="22" xfId="212" applyNumberFormat="1" applyFont="1" applyFill="1" applyBorder="1"/>
    <xf numFmtId="3" fontId="80" fillId="0" borderId="335" xfId="212" applyNumberFormat="1" applyFont="1" applyFill="1" applyBorder="1"/>
    <xf numFmtId="3" fontId="80" fillId="0" borderId="39" xfId="212" applyNumberFormat="1" applyFont="1" applyFill="1" applyBorder="1"/>
    <xf numFmtId="0" fontId="16" fillId="0" borderId="89" xfId="0" applyFont="1" applyFill="1" applyBorder="1" applyAlignment="1">
      <alignment wrapText="1"/>
    </xf>
    <xf numFmtId="3" fontId="16" fillId="0" borderId="117" xfId="0" applyNumberFormat="1" applyFont="1" applyBorder="1"/>
    <xf numFmtId="3" fontId="16" fillId="0" borderId="222" xfId="0" applyNumberFormat="1" applyFont="1" applyBorder="1"/>
    <xf numFmtId="3" fontId="16" fillId="0" borderId="89" xfId="0" applyNumberFormat="1" applyFont="1" applyBorder="1"/>
    <xf numFmtId="3" fontId="16" fillId="0" borderId="209" xfId="0" applyNumberFormat="1" applyFont="1" applyBorder="1"/>
    <xf numFmtId="3" fontId="16" fillId="0" borderId="276" xfId="0" applyNumberFormat="1" applyFont="1" applyBorder="1"/>
    <xf numFmtId="0" fontId="16" fillId="0" borderId="195" xfId="0" applyFont="1" applyBorder="1" applyAlignment="1">
      <alignment horizontal="center" wrapText="1"/>
    </xf>
    <xf numFmtId="0" fontId="0" fillId="0" borderId="359" xfId="0" applyFont="1" applyFill="1" applyBorder="1" applyAlignment="1">
      <alignment horizontal="center"/>
    </xf>
    <xf numFmtId="0" fontId="0" fillId="0" borderId="242" xfId="0" applyFont="1" applyFill="1" applyBorder="1" applyAlignment="1">
      <alignment horizontal="center"/>
    </xf>
    <xf numFmtId="3" fontId="22" fillId="0" borderId="118" xfId="0" applyNumberFormat="1" applyFont="1" applyBorder="1"/>
    <xf numFmtId="3" fontId="22" fillId="0" borderId="127" xfId="0" applyNumberFormat="1" applyFont="1" applyBorder="1"/>
    <xf numFmtId="3" fontId="22" fillId="0" borderId="121" xfId="0" applyNumberFormat="1" applyFont="1" applyBorder="1"/>
    <xf numFmtId="0" fontId="0" fillId="0" borderId="248" xfId="0" applyFont="1" applyBorder="1"/>
    <xf numFmtId="0" fontId="0" fillId="0" borderId="271" xfId="0" applyFont="1" applyFill="1" applyBorder="1" applyAlignment="1">
      <alignment wrapText="1"/>
    </xf>
    <xf numFmtId="1" fontId="60" fillId="0" borderId="159" xfId="0" applyNumberFormat="1" applyFont="1" applyBorder="1" applyAlignment="1"/>
    <xf numFmtId="173" fontId="60" fillId="0" borderId="71" xfId="2" applyFont="1" applyBorder="1" applyAlignment="1"/>
    <xf numFmtId="173" fontId="60" fillId="0" borderId="72" xfId="2" applyFont="1" applyBorder="1" applyAlignment="1"/>
    <xf numFmtId="0" fontId="58" fillId="0" borderId="65" xfId="0" applyFont="1" applyBorder="1" applyAlignment="1">
      <alignment horizontal="center"/>
    </xf>
    <xf numFmtId="0" fontId="101" fillId="0" borderId="106" xfId="3" applyFont="1" applyFill="1" applyBorder="1" applyAlignment="1" applyProtection="1">
      <alignment vertical="center" wrapText="1"/>
    </xf>
    <xf numFmtId="1" fontId="58" fillId="0" borderId="65" xfId="0" applyNumberFormat="1" applyFont="1" applyBorder="1" applyAlignment="1"/>
    <xf numFmtId="1" fontId="58" fillId="0" borderId="67" xfId="0" applyNumberFormat="1" applyFont="1" applyBorder="1" applyAlignment="1"/>
    <xf numFmtId="1" fontId="58" fillId="0" borderId="158" xfId="0" applyNumberFormat="1" applyFont="1" applyBorder="1" applyAlignment="1"/>
    <xf numFmtId="173" fontId="58" fillId="0" borderId="66" xfId="2" applyFont="1" applyBorder="1" applyAlignment="1"/>
    <xf numFmtId="1" fontId="58" fillId="0" borderId="66" xfId="0" applyNumberFormat="1" applyFont="1" applyBorder="1" applyAlignment="1"/>
    <xf numFmtId="1" fontId="58" fillId="0" borderId="106" xfId="0" applyNumberFormat="1" applyFont="1" applyBorder="1" applyAlignment="1"/>
    <xf numFmtId="1" fontId="58" fillId="0" borderId="128" xfId="0" applyNumberFormat="1" applyFont="1" applyBorder="1" applyAlignment="1"/>
    <xf numFmtId="171" fontId="16" fillId="0" borderId="65" xfId="1" applyNumberFormat="1" applyFont="1" applyBorder="1" applyAlignment="1"/>
    <xf numFmtId="171" fontId="16" fillId="0" borderId="67" xfId="1" applyNumberFormat="1" applyFont="1" applyBorder="1" applyAlignment="1"/>
    <xf numFmtId="171" fontId="16" fillId="0" borderId="128" xfId="1" applyNumberFormat="1" applyFont="1" applyBorder="1" applyAlignment="1"/>
    <xf numFmtId="0" fontId="16" fillId="0" borderId="128" xfId="0" applyFont="1" applyFill="1" applyBorder="1" applyAlignment="1">
      <alignment wrapText="1"/>
    </xf>
    <xf numFmtId="0" fontId="16" fillId="0" borderId="248" xfId="0" applyFont="1" applyBorder="1" applyAlignment="1"/>
    <xf numFmtId="0" fontId="16" fillId="0" borderId="89" xfId="0" applyFont="1" applyBorder="1" applyAlignment="1"/>
    <xf numFmtId="0" fontId="16" fillId="0" borderId="117" xfId="0" applyFont="1" applyBorder="1" applyAlignment="1"/>
    <xf numFmtId="0" fontId="16" fillId="0" borderId="209" xfId="0" applyFont="1" applyBorder="1" applyAlignment="1"/>
    <xf numFmtId="169" fontId="23" fillId="0" borderId="276" xfId="0" applyNumberFormat="1" applyFont="1" applyBorder="1" applyAlignment="1"/>
    <xf numFmtId="0" fontId="0" fillId="0" borderId="67" xfId="0" applyFont="1" applyBorder="1" applyAlignment="1"/>
    <xf numFmtId="0" fontId="0" fillId="0" borderId="271" xfId="0" applyFont="1" applyBorder="1" applyAlignment="1"/>
    <xf numFmtId="0" fontId="0" fillId="0" borderId="128" xfId="0" applyFont="1" applyBorder="1" applyAlignment="1"/>
    <xf numFmtId="0" fontId="0" fillId="0" borderId="179" xfId="0" applyFont="1" applyBorder="1" applyAlignment="1"/>
    <xf numFmtId="0" fontId="0" fillId="0" borderId="68" xfId="0" applyFont="1" applyBorder="1" applyAlignment="1"/>
    <xf numFmtId="0" fontId="0" fillId="0" borderId="69" xfId="0" applyFont="1" applyBorder="1" applyAlignment="1"/>
    <xf numFmtId="0" fontId="0" fillId="0" borderId="71" xfId="0" applyFont="1" applyBorder="1" applyAlignment="1"/>
    <xf numFmtId="0" fontId="16" fillId="0" borderId="272" xfId="0" applyFont="1" applyBorder="1" applyAlignment="1">
      <alignment horizontal="center" wrapText="1"/>
    </xf>
    <xf numFmtId="169" fontId="0" fillId="0" borderId="252" xfId="0" applyNumberFormat="1" applyFont="1" applyBorder="1" applyAlignment="1"/>
    <xf numFmtId="169" fontId="0" fillId="0" borderId="215" xfId="0" applyNumberFormat="1" applyFont="1" applyBorder="1" applyAlignment="1"/>
    <xf numFmtId="169" fontId="22" fillId="0" borderId="215" xfId="0" applyNumberFormat="1" applyFont="1" applyBorder="1" applyAlignment="1"/>
    <xf numFmtId="169" fontId="22" fillId="0" borderId="218" xfId="0" applyNumberFormat="1" applyFont="1" applyBorder="1" applyAlignment="1"/>
    <xf numFmtId="0" fontId="16" fillId="0" borderId="65" xfId="0" applyFont="1" applyFill="1" applyBorder="1" applyAlignment="1">
      <alignment horizontal="center"/>
    </xf>
    <xf numFmtId="173" fontId="58" fillId="0" borderId="67" xfId="2" applyFont="1" applyBorder="1" applyAlignment="1"/>
    <xf numFmtId="173" fontId="60" fillId="0" borderId="67" xfId="2" applyFont="1" applyBorder="1" applyAlignment="1"/>
    <xf numFmtId="171" fontId="16" fillId="0" borderId="145" xfId="1" applyNumberFormat="1" applyFont="1" applyFill="1" applyBorder="1"/>
    <xf numFmtId="9" fontId="23" fillId="0" borderId="146" xfId="2" applyNumberFormat="1" applyFont="1" applyFill="1" applyBorder="1"/>
    <xf numFmtId="171" fontId="16" fillId="0" borderId="91" xfId="1" applyNumberFormat="1" applyFont="1" applyFill="1" applyBorder="1"/>
    <xf numFmtId="171" fontId="16" fillId="0" borderId="87" xfId="1" applyNumberFormat="1" applyFont="1" applyFill="1" applyBorder="1"/>
    <xf numFmtId="171" fontId="16" fillId="0" borderId="92" xfId="1" applyNumberFormat="1" applyFont="1" applyFill="1" applyBorder="1"/>
    <xf numFmtId="0" fontId="16" fillId="0" borderId="88" xfId="0" applyFont="1" applyFill="1" applyBorder="1" applyAlignment="1">
      <alignment wrapText="1"/>
    </xf>
    <xf numFmtId="1" fontId="0" fillId="0" borderId="91" xfId="0" applyNumberFormat="1" applyFont="1" applyBorder="1"/>
    <xf numFmtId="1" fontId="0" fillId="0" borderId="87" xfId="0" applyNumberFormat="1" applyFont="1" applyBorder="1"/>
    <xf numFmtId="1" fontId="0" fillId="0" borderId="88" xfId="0" applyNumberFormat="1" applyFont="1" applyBorder="1"/>
    <xf numFmtId="0" fontId="0" fillId="0" borderId="119" xfId="0" applyFont="1" applyBorder="1"/>
    <xf numFmtId="9" fontId="14" fillId="0" borderId="147" xfId="2" applyNumberFormat="1" applyFont="1" applyBorder="1"/>
    <xf numFmtId="0" fontId="16" fillId="0" borderId="257" xfId="0" applyFont="1" applyBorder="1" applyAlignment="1">
      <alignment horizontal="center"/>
    </xf>
    <xf numFmtId="1" fontId="16" fillId="0" borderId="257" xfId="0" applyNumberFormat="1" applyFont="1" applyBorder="1"/>
    <xf numFmtId="1" fontId="16" fillId="0" borderId="256" xfId="0" applyNumberFormat="1" applyFont="1" applyBorder="1"/>
    <xf numFmtId="1" fontId="16" fillId="0" borderId="259" xfId="0" applyNumberFormat="1" applyFont="1" applyBorder="1"/>
    <xf numFmtId="0" fontId="16" fillId="0" borderId="64" xfId="0" applyFont="1" applyBorder="1"/>
    <xf numFmtId="9" fontId="16" fillId="0" borderId="251" xfId="2" applyNumberFormat="1" applyFont="1" applyBorder="1"/>
    <xf numFmtId="0" fontId="16" fillId="0" borderId="91" xfId="0" applyFont="1" applyFill="1" applyBorder="1"/>
    <xf numFmtId="0" fontId="16" fillId="0" borderId="88" xfId="0" applyFont="1" applyFill="1" applyBorder="1"/>
    <xf numFmtId="0" fontId="16" fillId="0" borderId="119" xfId="0" applyFont="1" applyFill="1" applyBorder="1"/>
    <xf numFmtId="0" fontId="16" fillId="0" borderId="147" xfId="0" applyFont="1" applyFill="1" applyBorder="1"/>
    <xf numFmtId="0" fontId="16" fillId="0" borderId="167" xfId="0" applyFont="1" applyFill="1" applyBorder="1" applyAlignment="1">
      <alignment horizontal="center" wrapText="1"/>
    </xf>
    <xf numFmtId="0" fontId="23" fillId="0" borderId="193" xfId="0" applyFont="1" applyFill="1" applyBorder="1"/>
    <xf numFmtId="0" fontId="23" fillId="0" borderId="196" xfId="0" applyFont="1" applyFill="1" applyBorder="1"/>
    <xf numFmtId="0" fontId="23" fillId="0" borderId="179" xfId="0" applyFont="1" applyFill="1" applyBorder="1"/>
    <xf numFmtId="0" fontId="16" fillId="0" borderId="98" xfId="0" applyFont="1" applyFill="1" applyBorder="1" applyAlignment="1">
      <alignment wrapText="1"/>
    </xf>
    <xf numFmtId="169" fontId="16" fillId="0" borderId="65" xfId="0" applyNumberFormat="1" applyFont="1" applyBorder="1" applyAlignment="1"/>
    <xf numFmtId="169" fontId="16" fillId="0" borderId="66" xfId="0" applyNumberFormat="1" applyFont="1" applyBorder="1" applyAlignment="1"/>
    <xf numFmtId="169" fontId="16" fillId="0" borderId="67" xfId="0" applyNumberFormat="1" applyFont="1" applyBorder="1" applyAlignment="1"/>
    <xf numFmtId="4" fontId="24" fillId="0" borderId="0" xfId="7" applyNumberFormat="1" applyFont="1"/>
    <xf numFmtId="1" fontId="24" fillId="0" borderId="0" xfId="3" applyNumberFormat="1" applyFont="1" applyFill="1" applyAlignment="1" applyProtection="1"/>
    <xf numFmtId="0" fontId="24" fillId="0" borderId="0" xfId="3" applyFont="1" applyFill="1" applyAlignment="1" applyProtection="1"/>
    <xf numFmtId="1" fontId="23" fillId="0" borderId="245" xfId="3" applyNumberFormat="1" applyFont="1" applyFill="1" applyBorder="1" applyAlignment="1" applyProtection="1">
      <alignment vertical="center"/>
    </xf>
    <xf numFmtId="1" fontId="23" fillId="0" borderId="279" xfId="3" applyNumberFormat="1" applyFont="1" applyFill="1" applyBorder="1" applyAlignment="1" applyProtection="1">
      <alignment vertical="center"/>
    </xf>
    <xf numFmtId="1" fontId="23" fillId="0" borderId="280" xfId="3" applyNumberFormat="1" applyFont="1" applyFill="1" applyBorder="1" applyAlignment="1" applyProtection="1">
      <alignment vertical="center"/>
    </xf>
    <xf numFmtId="1" fontId="23" fillId="0" borderId="146" xfId="3" applyNumberFormat="1" applyFont="1" applyFill="1" applyBorder="1" applyAlignment="1" applyProtection="1">
      <alignment vertical="center"/>
    </xf>
    <xf numFmtId="1" fontId="16" fillId="0" borderId="25" xfId="0" applyNumberFormat="1" applyFont="1" applyFill="1" applyBorder="1"/>
    <xf numFmtId="1" fontId="16" fillId="0" borderId="65" xfId="0" applyNumberFormat="1" applyFont="1" applyFill="1" applyBorder="1"/>
    <xf numFmtId="1" fontId="16" fillId="0" borderId="66" xfId="0" applyNumberFormat="1" applyFont="1" applyFill="1" applyBorder="1"/>
    <xf numFmtId="1" fontId="16" fillId="0" borderId="67" xfId="0" applyNumberFormat="1" applyFont="1" applyFill="1" applyBorder="1"/>
    <xf numFmtId="1" fontId="16" fillId="0" borderId="118" xfId="0" applyNumberFormat="1" applyFont="1" applyFill="1" applyBorder="1"/>
    <xf numFmtId="1" fontId="16" fillId="4" borderId="65" xfId="0" applyNumberFormat="1" applyFont="1" applyFill="1" applyBorder="1"/>
    <xf numFmtId="1" fontId="16" fillId="0" borderId="128" xfId="0" applyNumberFormat="1" applyFont="1" applyFill="1" applyBorder="1"/>
    <xf numFmtId="1" fontId="0" fillId="0" borderId="317" xfId="0" applyNumberFormat="1" applyFont="1" applyBorder="1" applyAlignment="1"/>
    <xf numFmtId="1" fontId="0" fillId="0" borderId="199" xfId="0" applyNumberFormat="1" applyFont="1" applyBorder="1" applyAlignment="1"/>
    <xf numFmtId="1" fontId="22" fillId="0" borderId="200" xfId="0" applyNumberFormat="1" applyFont="1" applyBorder="1" applyAlignment="1"/>
    <xf numFmtId="1" fontId="0" fillId="0" borderId="198" xfId="0" applyNumberFormat="1" applyFont="1" applyBorder="1" applyAlignment="1"/>
    <xf numFmtId="1" fontId="0" fillId="0" borderId="271" xfId="0" applyNumberFormat="1" applyFont="1" applyBorder="1" applyAlignment="1"/>
    <xf numFmtId="1" fontId="0" fillId="8" borderId="317" xfId="0" applyNumberFormat="1" applyFont="1" applyFill="1" applyBorder="1" applyAlignment="1"/>
    <xf numFmtId="1" fontId="0" fillId="8" borderId="199" xfId="0" applyNumberFormat="1" applyFont="1" applyFill="1" applyBorder="1" applyAlignment="1"/>
    <xf numFmtId="1" fontId="0" fillId="8" borderId="271" xfId="0" applyNumberFormat="1" applyFont="1" applyFill="1" applyBorder="1" applyAlignment="1"/>
    <xf numFmtId="1" fontId="0" fillId="0" borderId="106" xfId="0" applyNumberFormat="1" applyFont="1" applyBorder="1" applyAlignment="1"/>
    <xf numFmtId="1" fontId="0" fillId="0" borderId="89" xfId="0" applyNumberFormat="1" applyFont="1" applyBorder="1" applyAlignment="1"/>
    <xf numFmtId="0" fontId="67" fillId="0" borderId="31" xfId="212" applyFont="1" applyBorder="1" applyAlignment="1">
      <alignment horizontal="center" wrapText="1"/>
    </xf>
    <xf numFmtId="0" fontId="67" fillId="0" borderId="21" xfId="212" applyFont="1" applyBorder="1" applyAlignment="1">
      <alignment horizontal="center" wrapText="1"/>
    </xf>
    <xf numFmtId="3" fontId="90" fillId="0" borderId="285" xfId="216" applyNumberFormat="1" applyFont="1" applyFill="1" applyBorder="1" applyAlignment="1">
      <alignment vertical="center"/>
    </xf>
    <xf numFmtId="184" fontId="90" fillId="0" borderId="213" xfId="1" applyNumberFormat="1" applyFont="1" applyFill="1" applyBorder="1" applyAlignment="1">
      <alignment vertical="center"/>
    </xf>
    <xf numFmtId="0" fontId="14" fillId="0" borderId="93" xfId="212" applyFont="1" applyFill="1" applyBorder="1" applyAlignment="1">
      <alignment vertical="center"/>
    </xf>
    <xf numFmtId="0" fontId="14" fillId="0" borderId="104" xfId="212" applyFont="1" applyFill="1" applyBorder="1" applyAlignment="1">
      <alignment vertical="center"/>
    </xf>
    <xf numFmtId="0" fontId="14" fillId="0" borderId="100" xfId="212" applyFont="1" applyFill="1" applyBorder="1" applyAlignment="1">
      <alignment vertical="center" wrapText="1"/>
    </xf>
    <xf numFmtId="0" fontId="16" fillId="0" borderId="98" xfId="212" applyFont="1" applyFill="1" applyBorder="1" applyAlignment="1">
      <alignment vertical="center" wrapText="1"/>
    </xf>
    <xf numFmtId="3" fontId="57" fillId="0" borderId="65" xfId="216" applyNumberFormat="1" applyFont="1" applyFill="1" applyBorder="1"/>
    <xf numFmtId="3" fontId="57" fillId="0" borderId="66" xfId="216" applyNumberFormat="1" applyFont="1" applyFill="1" applyBorder="1"/>
    <xf numFmtId="3" fontId="57" fillId="0" borderId="67" xfId="216" applyNumberFormat="1" applyFont="1" applyFill="1" applyBorder="1"/>
    <xf numFmtId="3" fontId="57" fillId="0" borderId="176" xfId="216" applyNumberFormat="1" applyFont="1" applyFill="1" applyBorder="1" applyAlignment="1">
      <alignment vertical="center"/>
    </xf>
    <xf numFmtId="184" fontId="57" fillId="0" borderId="128" xfId="1" applyNumberFormat="1" applyFont="1" applyFill="1" applyBorder="1" applyAlignment="1">
      <alignment vertical="center"/>
    </xf>
    <xf numFmtId="0" fontId="19" fillId="0" borderId="103" xfId="0" applyFont="1" applyFill="1" applyBorder="1" applyAlignment="1">
      <alignment horizontal="center"/>
    </xf>
    <xf numFmtId="0" fontId="0" fillId="0" borderId="0" xfId="0"/>
    <xf numFmtId="0" fontId="0" fillId="0" borderId="97" xfId="0" applyFont="1" applyFill="1" applyBorder="1" applyAlignment="1">
      <alignment horizontal="center"/>
    </xf>
    <xf numFmtId="169" fontId="0" fillId="0" borderId="198" xfId="0" applyNumberFormat="1" applyFont="1" applyBorder="1" applyAlignment="1"/>
    <xf numFmtId="169" fontId="0" fillId="0" borderId="199" xfId="0" applyNumberFormat="1" applyFont="1" applyBorder="1" applyAlignment="1"/>
    <xf numFmtId="169" fontId="0" fillId="0" borderId="271" xfId="0" applyNumberFormat="1" applyFont="1" applyBorder="1" applyAlignment="1"/>
    <xf numFmtId="0" fontId="22" fillId="0" borderId="72" xfId="3" applyFont="1" applyFill="1" applyBorder="1" applyAlignment="1" applyProtection="1">
      <alignment vertical="center" wrapText="1"/>
    </xf>
    <xf numFmtId="181" fontId="65" fillId="0" borderId="0" xfId="0" applyNumberFormat="1" applyFont="1" applyFill="1" applyBorder="1" applyAlignment="1">
      <alignment horizontal="right"/>
    </xf>
    <xf numFmtId="181" fontId="65" fillId="0" borderId="32" xfId="0" applyNumberFormat="1" applyFont="1" applyFill="1" applyBorder="1" applyAlignment="1">
      <alignment horizontal="right"/>
    </xf>
    <xf numFmtId="181" fontId="65" fillId="0" borderId="147" xfId="0" applyNumberFormat="1" applyFont="1" applyFill="1" applyBorder="1" applyAlignment="1">
      <alignment horizontal="right"/>
    </xf>
    <xf numFmtId="181" fontId="65" fillId="0" borderId="134" xfId="0" applyNumberFormat="1" applyFont="1" applyFill="1" applyBorder="1" applyAlignment="1">
      <alignment horizontal="right"/>
    </xf>
    <xf numFmtId="171" fontId="98" fillId="0" borderId="176" xfId="1" applyNumberFormat="1" applyFont="1" applyFill="1" applyBorder="1"/>
    <xf numFmtId="171" fontId="98" fillId="0" borderId="57" xfId="1" applyNumberFormat="1" applyFont="1" applyFill="1" applyBorder="1"/>
    <xf numFmtId="9" fontId="98" fillId="0" borderId="222" xfId="213" applyNumberFormat="1" applyFont="1" applyFill="1" applyBorder="1"/>
    <xf numFmtId="9" fontId="98" fillId="0" borderId="220" xfId="213" applyNumberFormat="1" applyFont="1" applyFill="1" applyBorder="1"/>
    <xf numFmtId="171" fontId="98" fillId="0" borderId="253" xfId="1" applyNumberFormat="1" applyFont="1" applyFill="1" applyBorder="1"/>
    <xf numFmtId="171" fontId="98" fillId="0" borderId="20" xfId="1" applyNumberFormat="1" applyFont="1" applyFill="1" applyBorder="1"/>
    <xf numFmtId="9" fontId="98" fillId="0" borderId="68" xfId="213" applyNumberFormat="1" applyFont="1" applyFill="1" applyBorder="1"/>
    <xf numFmtId="9" fontId="98" fillId="0" borderId="69" xfId="213" applyNumberFormat="1" applyFont="1" applyFill="1" applyBorder="1"/>
    <xf numFmtId="171" fontId="98" fillId="0" borderId="68" xfId="1" applyNumberFormat="1" applyFont="1" applyFill="1" applyBorder="1"/>
    <xf numFmtId="171" fontId="98" fillId="0" borderId="70" xfId="1" applyNumberFormat="1" applyFont="1" applyFill="1" applyBorder="1"/>
    <xf numFmtId="171" fontId="99" fillId="0" borderId="115" xfId="1" applyNumberFormat="1" applyFont="1" applyFill="1" applyBorder="1"/>
    <xf numFmtId="9" fontId="99" fillId="0" borderId="115" xfId="213" applyNumberFormat="1" applyFont="1" applyFill="1" applyBorder="1"/>
    <xf numFmtId="9" fontId="99" fillId="0" borderId="358" xfId="213" applyNumberFormat="1" applyFont="1" applyFill="1" applyBorder="1"/>
    <xf numFmtId="173" fontId="16" fillId="0" borderId="0" xfId="2" applyFont="1"/>
    <xf numFmtId="171" fontId="16" fillId="0" borderId="0" xfId="0" applyNumberFormat="1" applyFont="1"/>
    <xf numFmtId="3" fontId="92" fillId="0" borderId="65" xfId="0" applyNumberFormat="1" applyFont="1" applyFill="1" applyBorder="1" applyAlignment="1">
      <alignment horizontal="right"/>
    </xf>
    <xf numFmtId="3" fontId="92" fillId="0" borderId="66" xfId="0" applyNumberFormat="1" applyFont="1" applyFill="1" applyBorder="1" applyAlignment="1">
      <alignment horizontal="right"/>
    </xf>
    <xf numFmtId="3" fontId="92" fillId="0" borderId="106" xfId="0" applyNumberFormat="1" applyFont="1" applyFill="1" applyBorder="1" applyAlignment="1">
      <alignment horizontal="right"/>
    </xf>
    <xf numFmtId="3" fontId="92" fillId="0" borderId="118" xfId="0" applyNumberFormat="1" applyFont="1" applyFill="1" applyBorder="1" applyAlignment="1">
      <alignment horizontal="right"/>
    </xf>
    <xf numFmtId="3" fontId="92" fillId="0" borderId="158" xfId="0" applyNumberFormat="1" applyFont="1" applyFill="1" applyBorder="1" applyAlignment="1">
      <alignment horizontal="right"/>
    </xf>
    <xf numFmtId="3" fontId="92" fillId="0" borderId="67" xfId="0" applyNumberFormat="1" applyFont="1" applyFill="1" applyBorder="1" applyAlignment="1">
      <alignment horizontal="right"/>
    </xf>
    <xf numFmtId="3" fontId="92" fillId="0" borderId="68" xfId="0" applyNumberFormat="1" applyFont="1" applyFill="1" applyBorder="1" applyAlignment="1">
      <alignment horizontal="right"/>
    </xf>
    <xf numFmtId="3" fontId="92" fillId="0" borderId="62" xfId="0" applyNumberFormat="1" applyFont="1" applyFill="1" applyBorder="1" applyAlignment="1">
      <alignment horizontal="right"/>
    </xf>
    <xf numFmtId="3" fontId="92" fillId="0" borderId="107" xfId="0" applyNumberFormat="1" applyFont="1" applyFill="1" applyBorder="1" applyAlignment="1">
      <alignment horizontal="right"/>
    </xf>
    <xf numFmtId="3" fontId="92" fillId="0" borderId="127" xfId="0" applyNumberFormat="1" applyFont="1" applyFill="1" applyBorder="1" applyAlignment="1">
      <alignment horizontal="right"/>
    </xf>
    <xf numFmtId="3" fontId="92" fillId="0" borderId="126" xfId="0" applyNumberFormat="1" applyFont="1" applyFill="1" applyBorder="1" applyAlignment="1">
      <alignment horizontal="right"/>
    </xf>
    <xf numFmtId="3" fontId="92" fillId="0" borderId="69" xfId="0" applyNumberFormat="1" applyFont="1" applyFill="1" applyBorder="1" applyAlignment="1">
      <alignment horizontal="right"/>
    </xf>
    <xf numFmtId="3" fontId="98" fillId="0" borderId="107" xfId="0" applyNumberFormat="1" applyFont="1" applyFill="1" applyBorder="1"/>
    <xf numFmtId="3" fontId="98" fillId="0" borderId="215" xfId="216" applyNumberFormat="1" applyFont="1" applyFill="1" applyBorder="1"/>
    <xf numFmtId="9" fontId="98" fillId="0" borderId="126" xfId="213" applyNumberFormat="1" applyFont="1" applyFill="1" applyBorder="1"/>
    <xf numFmtId="0" fontId="16" fillId="0" borderId="0" xfId="0" applyFont="1" applyAlignment="1">
      <alignment horizontal="left"/>
    </xf>
    <xf numFmtId="1" fontId="22" fillId="0" borderId="68" xfId="0" applyNumberFormat="1" applyFont="1" applyFill="1" applyBorder="1" applyAlignment="1" applyProtection="1">
      <alignment horizontal="right"/>
    </xf>
    <xf numFmtId="1" fontId="22" fillId="0" borderId="62" xfId="0" applyNumberFormat="1" applyFont="1" applyFill="1" applyBorder="1" applyAlignment="1" applyProtection="1">
      <alignment horizontal="right"/>
    </xf>
    <xf numFmtId="0" fontId="19" fillId="0" borderId="0" xfId="0" applyFont="1" applyFill="1"/>
    <xf numFmtId="0" fontId="0" fillId="0" borderId="0" xfId="0"/>
    <xf numFmtId="0" fontId="22" fillId="0" borderId="102" xfId="0" applyFont="1" applyBorder="1" applyAlignment="1">
      <alignment wrapText="1"/>
    </xf>
    <xf numFmtId="1" fontId="34" fillId="0" borderId="0" xfId="0" applyNumberFormat="1" applyFont="1" applyBorder="1" applyAlignment="1" applyProtection="1">
      <alignment horizontal="right"/>
    </xf>
    <xf numFmtId="0" fontId="16" fillId="0" borderId="65" xfId="0" applyFont="1" applyFill="1" applyBorder="1" applyAlignment="1">
      <alignment horizontal="center" wrapText="1"/>
    </xf>
    <xf numFmtId="0" fontId="16" fillId="0" borderId="66" xfId="0" applyFont="1" applyFill="1" applyBorder="1" applyAlignment="1">
      <alignment horizontal="center" wrapText="1"/>
    </xf>
    <xf numFmtId="0" fontId="16" fillId="0" borderId="67" xfId="0" applyFont="1" applyFill="1" applyBorder="1" applyAlignment="1">
      <alignment horizontal="center" wrapText="1"/>
    </xf>
    <xf numFmtId="0" fontId="58" fillId="0" borderId="65" xfId="0" applyFont="1" applyFill="1" applyBorder="1" applyAlignment="1">
      <alignment horizontal="center" vertical="center"/>
    </xf>
    <xf numFmtId="0" fontId="58" fillId="0" borderId="66" xfId="0" applyFont="1" applyFill="1" applyBorder="1" applyAlignment="1">
      <alignment horizontal="center" vertical="center"/>
    </xf>
    <xf numFmtId="0" fontId="58" fillId="0" borderId="106" xfId="0" applyFont="1" applyFill="1" applyBorder="1" applyAlignment="1">
      <alignment horizontal="center" vertical="center"/>
    </xf>
    <xf numFmtId="0" fontId="58" fillId="0" borderId="67" xfId="0" applyFont="1" applyFill="1" applyBorder="1" applyAlignment="1">
      <alignment horizontal="center" vertical="center"/>
    </xf>
    <xf numFmtId="0" fontId="16" fillId="0" borderId="164" xfId="0" applyFont="1" applyFill="1" applyBorder="1" applyAlignment="1">
      <alignment horizontal="center" vertical="center"/>
    </xf>
    <xf numFmtId="0" fontId="16" fillId="0" borderId="178" xfId="0" applyFont="1" applyFill="1" applyBorder="1" applyAlignment="1">
      <alignment horizontal="center" vertical="center"/>
    </xf>
    <xf numFmtId="0" fontId="16" fillId="0" borderId="191" xfId="0" applyFont="1" applyFill="1" applyBorder="1" applyAlignment="1">
      <alignment horizontal="center" vertical="center"/>
    </xf>
    <xf numFmtId="0" fontId="0" fillId="0" borderId="192" xfId="0" applyFont="1" applyBorder="1" applyAlignment="1">
      <alignment horizontal="center" vertical="center"/>
    </xf>
    <xf numFmtId="0" fontId="16" fillId="0" borderId="257" xfId="0" applyFont="1" applyFill="1" applyBorder="1" applyAlignment="1">
      <alignment horizontal="center"/>
    </xf>
    <xf numFmtId="0" fontId="16" fillId="0" borderId="256" xfId="0" applyFont="1" applyFill="1" applyBorder="1" applyAlignment="1">
      <alignment horizontal="center"/>
    </xf>
    <xf numFmtId="0" fontId="16" fillId="0" borderId="270" xfId="0" applyFont="1" applyFill="1" applyBorder="1" applyAlignment="1">
      <alignment horizontal="center"/>
    </xf>
    <xf numFmtId="0" fontId="16" fillId="0" borderId="42" xfId="0" applyFont="1" applyFill="1" applyBorder="1" applyAlignment="1">
      <alignment horizontal="center"/>
    </xf>
    <xf numFmtId="0" fontId="16" fillId="0" borderId="65" xfId="0" applyFont="1" applyFill="1" applyBorder="1" applyAlignment="1">
      <alignment horizontal="center"/>
    </xf>
    <xf numFmtId="0" fontId="16" fillId="0" borderId="66" xfId="0" applyFont="1" applyFill="1" applyBorder="1" applyAlignment="1">
      <alignment horizontal="center"/>
    </xf>
    <xf numFmtId="0" fontId="16" fillId="0" borderId="106" xfId="0" applyFont="1" applyFill="1" applyBorder="1" applyAlignment="1">
      <alignment horizontal="center"/>
    </xf>
    <xf numFmtId="0" fontId="16" fillId="0" borderId="67" xfId="0" applyFont="1" applyFill="1" applyBorder="1" applyAlignment="1">
      <alignment horizontal="center"/>
    </xf>
    <xf numFmtId="0" fontId="16" fillId="0" borderId="111" xfId="0" applyFont="1" applyFill="1" applyBorder="1" applyAlignment="1">
      <alignment horizontal="center"/>
    </xf>
    <xf numFmtId="0" fontId="16" fillId="0" borderId="57" xfId="0" applyFont="1" applyFill="1" applyBorder="1" applyAlignment="1">
      <alignment horizontal="center"/>
    </xf>
    <xf numFmtId="0" fontId="16" fillId="0" borderId="191" xfId="0" applyFont="1" applyFill="1" applyBorder="1" applyAlignment="1">
      <alignment horizontal="center"/>
    </xf>
    <xf numFmtId="0" fontId="16" fillId="0" borderId="192" xfId="0" applyFont="1" applyFill="1" applyBorder="1" applyAlignment="1">
      <alignment horizontal="center"/>
    </xf>
    <xf numFmtId="0" fontId="16" fillId="0" borderId="219" xfId="0" applyFont="1" applyFill="1" applyBorder="1" applyAlignment="1">
      <alignment horizontal="center"/>
    </xf>
    <xf numFmtId="0" fontId="27" fillId="0" borderId="0" xfId="3" applyFont="1" applyFill="1" applyBorder="1" applyAlignment="1" applyProtection="1">
      <alignment horizontal="left" vertical="top" wrapText="1"/>
    </xf>
    <xf numFmtId="0" fontId="27" fillId="0" borderId="124" xfId="3" applyFont="1" applyFill="1" applyBorder="1" applyAlignment="1" applyProtection="1">
      <alignment horizontal="left" vertical="top" wrapText="1"/>
    </xf>
    <xf numFmtId="0" fontId="26" fillId="0" borderId="53" xfId="3" applyFont="1" applyFill="1" applyBorder="1" applyAlignment="1" applyProtection="1">
      <alignment horizontal="center" wrapText="1"/>
    </xf>
    <xf numFmtId="0" fontId="26" fillId="0" borderId="54" xfId="3" applyFont="1" applyFill="1" applyBorder="1" applyAlignment="1" applyProtection="1">
      <alignment horizontal="center" wrapText="1"/>
    </xf>
    <xf numFmtId="0" fontId="23" fillId="0" borderId="31" xfId="3" applyFont="1" applyFill="1" applyBorder="1" applyAlignment="1" applyProtection="1">
      <alignment horizontal="center" wrapText="1"/>
    </xf>
    <xf numFmtId="0" fontId="0" fillId="0" borderId="2" xfId="7" applyFont="1" applyBorder="1" applyAlignment="1">
      <alignment horizontal="center" wrapText="1"/>
    </xf>
    <xf numFmtId="0" fontId="23" fillId="0" borderId="59" xfId="3" applyFont="1" applyFill="1" applyBorder="1" applyAlignment="1" applyProtection="1">
      <alignment horizontal="center" wrapText="1"/>
    </xf>
    <xf numFmtId="0" fontId="0" fillId="0" borderId="61" xfId="7" applyFont="1" applyBorder="1" applyAlignment="1">
      <alignment horizontal="center" wrapText="1"/>
    </xf>
    <xf numFmtId="0" fontId="23" fillId="0" borderId="53" xfId="3" applyFont="1" applyFill="1" applyBorder="1" applyAlignment="1" applyProtection="1">
      <alignment horizontal="center" wrapText="1"/>
    </xf>
    <xf numFmtId="0" fontId="0" fillId="0" borderId="32" xfId="7" applyFont="1" applyBorder="1" applyAlignment="1">
      <alignment horizontal="center" wrapText="1"/>
    </xf>
    <xf numFmtId="0" fontId="16" fillId="0" borderId="190" xfId="3" applyFont="1" applyFill="1" applyBorder="1" applyAlignment="1" applyProtection="1">
      <alignment horizontal="center" wrapText="1"/>
    </xf>
    <xf numFmtId="0" fontId="16" fillId="0" borderId="274" xfId="3" applyFont="1" applyFill="1" applyBorder="1" applyAlignment="1" applyProtection="1">
      <alignment horizontal="center" wrapText="1"/>
    </xf>
    <xf numFmtId="0" fontId="16" fillId="0" borderId="166" xfId="3" applyFont="1" applyFill="1" applyBorder="1" applyAlignment="1" applyProtection="1">
      <alignment horizontal="center" wrapText="1"/>
    </xf>
    <xf numFmtId="0" fontId="16" fillId="0" borderId="27" xfId="3" applyFont="1" applyFill="1" applyBorder="1" applyAlignment="1" applyProtection="1">
      <alignment horizontal="center" wrapText="1"/>
    </xf>
    <xf numFmtId="0" fontId="16" fillId="0" borderId="53" xfId="3" applyFont="1" applyFill="1" applyBorder="1" applyAlignment="1" applyProtection="1">
      <alignment horizontal="center" wrapText="1"/>
    </xf>
    <xf numFmtId="0" fontId="16" fillId="0" borderId="273" xfId="3" applyFont="1" applyFill="1" applyBorder="1" applyAlignment="1" applyProtection="1">
      <alignment horizontal="center" wrapText="1"/>
    </xf>
    <xf numFmtId="0" fontId="16" fillId="0" borderId="275" xfId="3" applyFont="1" applyFill="1" applyBorder="1" applyAlignment="1" applyProtection="1">
      <alignment horizontal="center" wrapText="1"/>
    </xf>
    <xf numFmtId="0" fontId="23" fillId="0" borderId="5" xfId="3" applyFont="1" applyFill="1" applyBorder="1" applyAlignment="1" applyProtection="1">
      <alignment horizontal="center" vertical="center" wrapText="1"/>
    </xf>
    <xf numFmtId="0" fontId="23" fillId="0" borderId="111" xfId="7" applyFont="1" applyFill="1" applyBorder="1" applyAlignment="1">
      <alignment horizontal="center"/>
    </xf>
    <xf numFmtId="0" fontId="0" fillId="0" borderId="57" xfId="7" applyFont="1" applyBorder="1" applyAlignment="1">
      <alignment horizontal="center"/>
    </xf>
    <xf numFmtId="0" fontId="16" fillId="0" borderId="164" xfId="0" applyFont="1" applyFill="1" applyBorder="1" applyAlignment="1">
      <alignment horizontal="center"/>
    </xf>
    <xf numFmtId="0" fontId="23" fillId="0" borderId="191" xfId="0" applyFont="1" applyFill="1" applyBorder="1" applyAlignment="1">
      <alignment horizontal="center" wrapText="1"/>
    </xf>
    <xf numFmtId="0" fontId="23" fillId="0" borderId="192" xfId="0" applyFont="1" applyFill="1" applyBorder="1" applyAlignment="1">
      <alignment horizontal="center" wrapText="1"/>
    </xf>
    <xf numFmtId="0" fontId="23" fillId="0" borderId="193" xfId="0" applyFont="1" applyFill="1" applyBorder="1" applyAlignment="1">
      <alignment horizontal="center" wrapText="1"/>
    </xf>
    <xf numFmtId="0" fontId="16" fillId="0" borderId="114" xfId="3" applyFont="1" applyFill="1" applyBorder="1" applyAlignment="1" applyProtection="1">
      <alignment horizontal="center" vertical="top" wrapText="1"/>
    </xf>
    <xf numFmtId="0" fontId="23" fillId="0" borderId="164" xfId="7" applyFont="1" applyFill="1" applyBorder="1" applyAlignment="1">
      <alignment horizontal="center" wrapText="1"/>
    </xf>
    <xf numFmtId="0" fontId="23" fillId="0" borderId="191" xfId="7" applyFont="1" applyFill="1" applyBorder="1" applyAlignment="1">
      <alignment horizontal="center" wrapText="1"/>
    </xf>
    <xf numFmtId="0" fontId="23" fillId="0" borderId="177" xfId="7" applyFont="1" applyFill="1" applyBorder="1" applyAlignment="1">
      <alignment horizontal="center" wrapText="1"/>
    </xf>
    <xf numFmtId="0" fontId="23" fillId="0" borderId="178" xfId="7" applyFont="1" applyFill="1" applyBorder="1" applyAlignment="1">
      <alignment horizontal="center" wrapText="1"/>
    </xf>
    <xf numFmtId="0" fontId="16" fillId="0" borderId="114" xfId="0" applyFont="1" applyBorder="1" applyAlignment="1">
      <alignment horizontal="left" vertical="top" wrapText="1"/>
    </xf>
    <xf numFmtId="0" fontId="16" fillId="0" borderId="111" xfId="0" applyFont="1" applyFill="1" applyBorder="1" applyAlignment="1">
      <alignment horizontal="center" wrapText="1"/>
    </xf>
    <xf numFmtId="0" fontId="16" fillId="0" borderId="57" xfId="0" applyFont="1" applyFill="1" applyBorder="1" applyAlignment="1">
      <alignment horizontal="center" wrapText="1"/>
    </xf>
    <xf numFmtId="0" fontId="16" fillId="0" borderId="324" xfId="0" applyFont="1" applyFill="1" applyBorder="1" applyAlignment="1">
      <alignment horizontal="center" wrapText="1"/>
    </xf>
    <xf numFmtId="0" fontId="16" fillId="0" borderId="158" xfId="0" applyFont="1" applyFill="1" applyBorder="1" applyAlignment="1">
      <alignment horizontal="center"/>
    </xf>
    <xf numFmtId="0" fontId="16" fillId="2" borderId="12" xfId="0" applyFont="1" applyFill="1" applyBorder="1" applyAlignment="1">
      <alignment horizontal="center"/>
    </xf>
    <xf numFmtId="0" fontId="0" fillId="0" borderId="0" xfId="0"/>
    <xf numFmtId="0" fontId="16" fillId="0" borderId="319" xfId="0" applyFont="1" applyFill="1" applyBorder="1" applyAlignment="1">
      <alignment horizontal="center"/>
    </xf>
    <xf numFmtId="0" fontId="16" fillId="0" borderId="320" xfId="0" applyFont="1" applyFill="1" applyBorder="1" applyAlignment="1">
      <alignment horizontal="center"/>
    </xf>
    <xf numFmtId="0" fontId="23" fillId="0" borderId="176" xfId="0" applyFont="1" applyFill="1" applyBorder="1" applyAlignment="1">
      <alignment horizontal="center" wrapText="1"/>
    </xf>
    <xf numFmtId="0" fontId="22" fillId="0" borderId="140" xfId="0" applyFont="1" applyBorder="1" applyAlignment="1">
      <alignment horizontal="center" wrapText="1"/>
    </xf>
    <xf numFmtId="0" fontId="22" fillId="0" borderId="128" xfId="0" applyFont="1" applyBorder="1" applyAlignment="1">
      <alignment horizontal="center" wrapText="1"/>
    </xf>
    <xf numFmtId="0" fontId="0" fillId="0" borderId="140" xfId="0" applyFont="1" applyBorder="1" applyAlignment="1">
      <alignment horizontal="center" wrapText="1"/>
    </xf>
    <xf numFmtId="0" fontId="0" fillId="0" borderId="183" xfId="0" applyFont="1" applyBorder="1" applyAlignment="1">
      <alignment horizontal="center" wrapText="1"/>
    </xf>
    <xf numFmtId="0" fontId="16" fillId="0" borderId="203" xfId="0" applyFont="1" applyFill="1" applyBorder="1" applyAlignment="1">
      <alignment horizontal="center"/>
    </xf>
    <xf numFmtId="0" fontId="16" fillId="0" borderId="204" xfId="0" applyFont="1" applyFill="1" applyBorder="1" applyAlignment="1">
      <alignment horizontal="center"/>
    </xf>
    <xf numFmtId="0" fontId="62" fillId="0" borderId="191" xfId="212" applyFont="1" applyFill="1" applyBorder="1" applyAlignment="1">
      <alignment horizontal="center" wrapText="1"/>
    </xf>
    <xf numFmtId="0" fontId="62" fillId="0" borderId="192" xfId="212" applyFont="1" applyFill="1" applyBorder="1" applyAlignment="1">
      <alignment horizontal="center" wrapText="1"/>
    </xf>
    <xf numFmtId="0" fontId="62" fillId="0" borderId="219" xfId="212" applyFont="1" applyFill="1" applyBorder="1" applyAlignment="1">
      <alignment horizontal="center" wrapText="1"/>
    </xf>
    <xf numFmtId="0" fontId="0" fillId="0" borderId="192" xfId="0" applyBorder="1" applyAlignment="1">
      <alignment horizontal="center" wrapText="1"/>
    </xf>
    <xf numFmtId="0" fontId="0" fillId="0" borderId="193" xfId="0" applyBorder="1" applyAlignment="1">
      <alignment horizontal="center" wrapText="1"/>
    </xf>
    <xf numFmtId="0" fontId="62" fillId="0" borderId="111" xfId="212" applyFont="1" applyFill="1" applyBorder="1" applyAlignment="1">
      <alignment horizontal="center" wrapText="1"/>
    </xf>
    <xf numFmtId="0" fontId="62" fillId="0" borderId="57" xfId="212" applyFont="1" applyFill="1" applyBorder="1" applyAlignment="1">
      <alignment horizontal="center" wrapText="1"/>
    </xf>
    <xf numFmtId="0" fontId="62" fillId="0" borderId="44" xfId="212" applyFont="1" applyFill="1" applyBorder="1" applyAlignment="1">
      <alignment horizontal="center" wrapText="1"/>
    </xf>
    <xf numFmtId="0" fontId="0" fillId="0" borderId="57" xfId="0" applyBorder="1" applyAlignment="1">
      <alignment horizontal="center" wrapText="1"/>
    </xf>
    <xf numFmtId="0" fontId="0" fillId="0" borderId="44" xfId="0" applyBorder="1" applyAlignment="1">
      <alignment horizontal="center" wrapText="1"/>
    </xf>
    <xf numFmtId="0" fontId="78" fillId="0" borderId="352" xfId="0" applyFont="1" applyFill="1" applyBorder="1" applyAlignment="1">
      <alignment horizontal="center"/>
    </xf>
    <xf numFmtId="0" fontId="79" fillId="0" borderId="353" xfId="0" applyFont="1" applyBorder="1" applyAlignment="1">
      <alignment horizontal="center"/>
    </xf>
    <xf numFmtId="0" fontId="77" fillId="0" borderId="133" xfId="0" applyFont="1" applyBorder="1" applyAlignment="1">
      <alignment horizontal="center" wrapText="1"/>
    </xf>
    <xf numFmtId="0" fontId="0" fillId="0" borderId="316" xfId="0" applyBorder="1" applyAlignment="1">
      <alignment horizontal="center"/>
    </xf>
    <xf numFmtId="0" fontId="77" fillId="0" borderId="145" xfId="0" applyFont="1" applyBorder="1" applyAlignment="1">
      <alignment horizontal="center" wrapText="1"/>
    </xf>
    <xf numFmtId="0" fontId="0" fillId="0" borderId="205" xfId="0" applyBorder="1" applyAlignment="1">
      <alignment horizontal="center" wrapText="1"/>
    </xf>
    <xf numFmtId="0" fontId="0" fillId="0" borderId="205" xfId="0" applyBorder="1" applyAlignment="1">
      <alignment horizontal="center"/>
    </xf>
    <xf numFmtId="0" fontId="16" fillId="0" borderId="357" xfId="212" applyFont="1" applyFill="1" applyBorder="1" applyAlignment="1">
      <alignment horizontal="center" wrapText="1"/>
    </xf>
    <xf numFmtId="0" fontId="16" fillId="0" borderId="186" xfId="212" applyFont="1" applyFill="1" applyBorder="1" applyAlignment="1">
      <alignment horizontal="center" wrapText="1"/>
    </xf>
    <xf numFmtId="0" fontId="16" fillId="0" borderId="187" xfId="212" applyFont="1" applyFill="1" applyBorder="1" applyAlignment="1">
      <alignment horizontal="center" wrapText="1"/>
    </xf>
    <xf numFmtId="0" fontId="95" fillId="0" borderId="124" xfId="13" applyFont="1" applyFill="1" applyBorder="1" applyAlignment="1" applyProtection="1">
      <alignment horizontal="left" vertical="top" wrapText="1"/>
    </xf>
    <xf numFmtId="0" fontId="96" fillId="0" borderId="0" xfId="13" applyFont="1" applyFill="1" applyBorder="1" applyAlignment="1" applyProtection="1">
      <alignment horizontal="left" vertical="top" wrapText="1"/>
    </xf>
  </cellXfs>
  <cellStyles count="1156">
    <cellStyle name="Comma" xfId="23"/>
    <cellStyle name="Comma [0]" xfId="24"/>
    <cellStyle name="Currency" xfId="21"/>
    <cellStyle name="Currency [0]" xfId="22"/>
    <cellStyle name="Hyperkobling 2" xfId="71"/>
    <cellStyle name="Komma" xfId="1" builtinId="3" customBuiltin="1"/>
    <cellStyle name="Komma 2" xfId="26"/>
    <cellStyle name="Komma 2 2" xfId="47"/>
    <cellStyle name="Komma 3" xfId="39"/>
    <cellStyle name="Komma 3 2" xfId="52"/>
    <cellStyle name="Komma 4" xfId="456"/>
    <cellStyle name="Komma 5" xfId="458"/>
    <cellStyle name="Normal" xfId="0" builtinId="0" customBuiltin="1"/>
    <cellStyle name="Normal 10" xfId="78"/>
    <cellStyle name="Normal 10 2" xfId="92"/>
    <cellStyle name="Normal 10 2 2" xfId="231"/>
    <cellStyle name="Normal 10 3" xfId="239"/>
    <cellStyle name="Normal 10 3 2" xfId="272"/>
    <cellStyle name="Normal 10 3 2 2" xfId="650"/>
    <cellStyle name="Normal 10 4" xfId="208"/>
    <cellStyle name="Normal 10 4 2" xfId="616"/>
    <cellStyle name="Normal 10 4 2 2" xfId="1116"/>
    <cellStyle name="Normal 10 4 3" xfId="428"/>
    <cellStyle name="Normal 10 4 4" xfId="933"/>
    <cellStyle name="Normal 11" xfId="43"/>
    <cellStyle name="Normal 11 2" xfId="116"/>
    <cellStyle name="Normal 11 2 2" xfId="526"/>
    <cellStyle name="Normal 11 2 2 2" xfId="1026"/>
    <cellStyle name="Normal 11 2 2 2 2" xfId="1155"/>
    <cellStyle name="Normal 11 2 3" xfId="716"/>
    <cellStyle name="Normal 11 2 4" xfId="338"/>
    <cellStyle name="Normal 11 2 5" xfId="843"/>
    <cellStyle name="Normal 11 3" xfId="202"/>
    <cellStyle name="Normal 11 4" xfId="481"/>
    <cellStyle name="Normal 11 4 2" xfId="982"/>
    <cellStyle name="Normal 11 5" xfId="672"/>
    <cellStyle name="Normal 11 6" xfId="294"/>
    <cellStyle name="Normal 11 7" xfId="799"/>
    <cellStyle name="Normal 12" xfId="114"/>
    <cellStyle name="Normal 12 2" xfId="524"/>
    <cellStyle name="Normal 12 2 2" xfId="1024"/>
    <cellStyle name="Normal 12 3" xfId="714"/>
    <cellStyle name="Normal 12 4" xfId="336"/>
    <cellStyle name="Normal 12 5" xfId="841"/>
    <cellStyle name="Normal 13" xfId="178"/>
    <cellStyle name="Normal 13 2" xfId="588"/>
    <cellStyle name="Normal 13 2 2" xfId="1088"/>
    <cellStyle name="Normal 13 3" xfId="400"/>
    <cellStyle name="Normal 13 4" xfId="905"/>
    <cellStyle name="Normal 14" xfId="457"/>
    <cellStyle name="Normal 15" xfId="1151"/>
    <cellStyle name="Normal 2" xfId="3"/>
    <cellStyle name="Normal 2 2" xfId="8"/>
    <cellStyle name="Normal 2 2 10" xfId="193"/>
    <cellStyle name="Normal 2 2 10 2" xfId="603"/>
    <cellStyle name="Normal 2 2 10 2 2" xfId="1103"/>
    <cellStyle name="Normal 2 2 10 3" xfId="415"/>
    <cellStyle name="Normal 2 2 10 4" xfId="920"/>
    <cellStyle name="Normal 2 2 11" xfId="460"/>
    <cellStyle name="Normal 2 2 11 2" xfId="961"/>
    <cellStyle name="Normal 2 2 12" xfId="651"/>
    <cellStyle name="Normal 2 2 13" xfId="273"/>
    <cellStyle name="Normal 2 2 14" xfId="778"/>
    <cellStyle name="Normal 2 2 2" xfId="10"/>
    <cellStyle name="Normal 2 2 2 10" xfId="652"/>
    <cellStyle name="Normal 2 2 2 11" xfId="274"/>
    <cellStyle name="Normal 2 2 2 12" xfId="779"/>
    <cellStyle name="Normal 2 2 2 2" xfId="13"/>
    <cellStyle name="Normal 2 2 2 3" xfId="15"/>
    <cellStyle name="Normal 2 2 2 3 2" xfId="29"/>
    <cellStyle name="Normal 2 2 2 3 2 2" xfId="102"/>
    <cellStyle name="Normal 2 2 2 3 2 2 2" xfId="121"/>
    <cellStyle name="Normal 2 2 2 3 2 2 2 2" xfId="531"/>
    <cellStyle name="Normal 2 2 2 3 2 2 2 2 2" xfId="1031"/>
    <cellStyle name="Normal 2 2 2 3 2 2 2 3" xfId="721"/>
    <cellStyle name="Normal 2 2 2 3 2 2 2 4" xfId="343"/>
    <cellStyle name="Normal 2 2 2 3 2 2 2 5" xfId="848"/>
    <cellStyle name="Normal 2 2 2 3 2 2 3" xfId="513"/>
    <cellStyle name="Normal 2 2 2 3 2 2 3 2" xfId="1013"/>
    <cellStyle name="Normal 2 2 2 3 2 2 4" xfId="703"/>
    <cellStyle name="Normal 2 2 2 3 2 2 5" xfId="325"/>
    <cellStyle name="Normal 2 2 2 3 2 2 6" xfId="830"/>
    <cellStyle name="Normal 2 2 2 3 2 3" xfId="120"/>
    <cellStyle name="Normal 2 2 2 3 2 3 2" xfId="530"/>
    <cellStyle name="Normal 2 2 2 3 2 3 2 2" xfId="1030"/>
    <cellStyle name="Normal 2 2 2 3 2 3 3" xfId="720"/>
    <cellStyle name="Normal 2 2 2 3 2 3 4" xfId="342"/>
    <cellStyle name="Normal 2 2 2 3 2 3 5" xfId="847"/>
    <cellStyle name="Normal 2 2 2 3 2 4" xfId="470"/>
    <cellStyle name="Normal 2 2 2 3 2 4 2" xfId="971"/>
    <cellStyle name="Normal 2 2 2 3 2 5" xfId="661"/>
    <cellStyle name="Normal 2 2 2 3 2 6" xfId="283"/>
    <cellStyle name="Normal 2 2 2 3 2 7" xfId="788"/>
    <cellStyle name="Normal 2 2 2 3 2 8" xfId="1154"/>
    <cellStyle name="Normal 2 2 2 3 3" xfId="35"/>
    <cellStyle name="Normal 2 2 2 3 3 2" xfId="108"/>
    <cellStyle name="Normal 2 2 2 3 3 2 2" xfId="123"/>
    <cellStyle name="Normal 2 2 2 3 3 2 2 2" xfId="533"/>
    <cellStyle name="Normal 2 2 2 3 3 2 2 2 2" xfId="1033"/>
    <cellStyle name="Normal 2 2 2 3 3 2 2 3" xfId="723"/>
    <cellStyle name="Normal 2 2 2 3 3 2 2 4" xfId="345"/>
    <cellStyle name="Normal 2 2 2 3 3 2 2 5" xfId="850"/>
    <cellStyle name="Normal 2 2 2 3 3 2 3" xfId="519"/>
    <cellStyle name="Normal 2 2 2 3 3 2 3 2" xfId="1019"/>
    <cellStyle name="Normal 2 2 2 3 3 2 4" xfId="709"/>
    <cellStyle name="Normal 2 2 2 3 3 2 5" xfId="331"/>
    <cellStyle name="Normal 2 2 2 3 3 2 6" xfId="836"/>
    <cellStyle name="Normal 2 2 2 3 3 3" xfId="122"/>
    <cellStyle name="Normal 2 2 2 3 3 3 2" xfId="532"/>
    <cellStyle name="Normal 2 2 2 3 3 3 2 2" xfId="1032"/>
    <cellStyle name="Normal 2 2 2 3 3 3 3" xfId="722"/>
    <cellStyle name="Normal 2 2 2 3 3 3 4" xfId="344"/>
    <cellStyle name="Normal 2 2 2 3 3 3 5" xfId="849"/>
    <cellStyle name="Normal 2 2 2 3 3 4" xfId="476"/>
    <cellStyle name="Normal 2 2 2 3 3 4 2" xfId="977"/>
    <cellStyle name="Normal 2 2 2 3 3 5" xfId="667"/>
    <cellStyle name="Normal 2 2 2 3 3 6" xfId="289"/>
    <cellStyle name="Normal 2 2 2 3 3 7" xfId="794"/>
    <cellStyle name="Normal 2 2 2 3 4" xfId="94"/>
    <cellStyle name="Normal 2 2 2 3 4 2" xfId="124"/>
    <cellStyle name="Normal 2 2 2 3 4 2 2" xfId="534"/>
    <cellStyle name="Normal 2 2 2 3 4 2 2 2" xfId="1034"/>
    <cellStyle name="Normal 2 2 2 3 4 2 3" xfId="724"/>
    <cellStyle name="Normal 2 2 2 3 4 2 4" xfId="346"/>
    <cellStyle name="Normal 2 2 2 3 4 2 5" xfId="851"/>
    <cellStyle name="Normal 2 2 2 3 4 3" xfId="505"/>
    <cellStyle name="Normal 2 2 2 3 4 3 2" xfId="1005"/>
    <cellStyle name="Normal 2 2 2 3 4 4" xfId="695"/>
    <cellStyle name="Normal 2 2 2 3 4 5" xfId="317"/>
    <cellStyle name="Normal 2 2 2 3 4 6" xfId="822"/>
    <cellStyle name="Normal 2 2 2 3 5" xfId="119"/>
    <cellStyle name="Normal 2 2 2 3 5 2" xfId="529"/>
    <cellStyle name="Normal 2 2 2 3 5 2 2" xfId="1029"/>
    <cellStyle name="Normal 2 2 2 3 5 3" xfId="719"/>
    <cellStyle name="Normal 2 2 2 3 5 4" xfId="341"/>
    <cellStyle name="Normal 2 2 2 3 5 5" xfId="846"/>
    <cellStyle name="Normal 2 2 2 3 6" xfId="464"/>
    <cellStyle name="Normal 2 2 2 3 6 2" xfId="965"/>
    <cellStyle name="Normal 2 2 2 3 7" xfId="655"/>
    <cellStyle name="Normal 2 2 2 3 8" xfId="277"/>
    <cellStyle name="Normal 2 2 2 3 9" xfId="782"/>
    <cellStyle name="Normal 2 2 2 4" xfId="18"/>
    <cellStyle name="Normal 2 2 2 4 2" xfId="99"/>
    <cellStyle name="Normal 2 2 2 4 2 2" xfId="126"/>
    <cellStyle name="Normal 2 2 2 4 2 2 2" xfId="536"/>
    <cellStyle name="Normal 2 2 2 4 2 2 2 2" xfId="1036"/>
    <cellStyle name="Normal 2 2 2 4 2 2 3" xfId="726"/>
    <cellStyle name="Normal 2 2 2 4 2 2 4" xfId="348"/>
    <cellStyle name="Normal 2 2 2 4 2 2 5" xfId="853"/>
    <cellStyle name="Normal 2 2 2 4 2 3" xfId="510"/>
    <cellStyle name="Normal 2 2 2 4 2 3 2" xfId="1010"/>
    <cellStyle name="Normal 2 2 2 4 2 4" xfId="700"/>
    <cellStyle name="Normal 2 2 2 4 2 5" xfId="322"/>
    <cellStyle name="Normal 2 2 2 4 2 6" xfId="827"/>
    <cellStyle name="Normal 2 2 2 4 3" xfId="125"/>
    <cellStyle name="Normal 2 2 2 4 3 2" xfId="535"/>
    <cellStyle name="Normal 2 2 2 4 3 2 2" xfId="1035"/>
    <cellStyle name="Normal 2 2 2 4 3 3" xfId="725"/>
    <cellStyle name="Normal 2 2 2 4 3 4" xfId="347"/>
    <cellStyle name="Normal 2 2 2 4 3 5" xfId="852"/>
    <cellStyle name="Normal 2 2 2 4 4" xfId="467"/>
    <cellStyle name="Normal 2 2 2 4 4 2" xfId="968"/>
    <cellStyle name="Normal 2 2 2 4 5" xfId="658"/>
    <cellStyle name="Normal 2 2 2 4 6" xfId="280"/>
    <cellStyle name="Normal 2 2 2 4 7" xfId="785"/>
    <cellStyle name="Normal 2 2 2 5" xfId="32"/>
    <cellStyle name="Normal 2 2 2 5 2" xfId="105"/>
    <cellStyle name="Normal 2 2 2 5 2 2" xfId="128"/>
    <cellStyle name="Normal 2 2 2 5 2 2 2" xfId="538"/>
    <cellStyle name="Normal 2 2 2 5 2 2 2 2" xfId="1038"/>
    <cellStyle name="Normal 2 2 2 5 2 2 3" xfId="728"/>
    <cellStyle name="Normal 2 2 2 5 2 2 4" xfId="350"/>
    <cellStyle name="Normal 2 2 2 5 2 2 5" xfId="855"/>
    <cellStyle name="Normal 2 2 2 5 2 3" xfId="516"/>
    <cellStyle name="Normal 2 2 2 5 2 3 2" xfId="1016"/>
    <cellStyle name="Normal 2 2 2 5 2 4" xfId="706"/>
    <cellStyle name="Normal 2 2 2 5 2 5" xfId="328"/>
    <cellStyle name="Normal 2 2 2 5 2 6" xfId="833"/>
    <cellStyle name="Normal 2 2 2 5 3" xfId="127"/>
    <cellStyle name="Normal 2 2 2 5 3 2" xfId="537"/>
    <cellStyle name="Normal 2 2 2 5 3 2 2" xfId="1037"/>
    <cellStyle name="Normal 2 2 2 5 3 3" xfId="727"/>
    <cellStyle name="Normal 2 2 2 5 3 4" xfId="349"/>
    <cellStyle name="Normal 2 2 2 5 3 5" xfId="854"/>
    <cellStyle name="Normal 2 2 2 5 4" xfId="473"/>
    <cellStyle name="Normal 2 2 2 5 4 2" xfId="974"/>
    <cellStyle name="Normal 2 2 2 5 5" xfId="664"/>
    <cellStyle name="Normal 2 2 2 5 6" xfId="286"/>
    <cellStyle name="Normal 2 2 2 5 7" xfId="791"/>
    <cellStyle name="Normal 2 2 2 6" xfId="41"/>
    <cellStyle name="Normal 2 2 2 6 2" xfId="112"/>
    <cellStyle name="Normal 2 2 2 6 2 2" xfId="130"/>
    <cellStyle name="Normal 2 2 2 6 2 2 2" xfId="540"/>
    <cellStyle name="Normal 2 2 2 6 2 2 2 2" xfId="1040"/>
    <cellStyle name="Normal 2 2 2 6 2 2 3" xfId="730"/>
    <cellStyle name="Normal 2 2 2 6 2 2 4" xfId="352"/>
    <cellStyle name="Normal 2 2 2 6 2 2 5" xfId="857"/>
    <cellStyle name="Normal 2 2 2 6 2 3" xfId="522"/>
    <cellStyle name="Normal 2 2 2 6 2 3 2" xfId="1022"/>
    <cellStyle name="Normal 2 2 2 6 2 4" xfId="712"/>
    <cellStyle name="Normal 2 2 2 6 2 5" xfId="334"/>
    <cellStyle name="Normal 2 2 2 6 2 6" xfId="839"/>
    <cellStyle name="Normal 2 2 2 6 3" xfId="129"/>
    <cellStyle name="Normal 2 2 2 6 3 2" xfId="539"/>
    <cellStyle name="Normal 2 2 2 6 3 2 2" xfId="1039"/>
    <cellStyle name="Normal 2 2 2 6 3 3" xfId="729"/>
    <cellStyle name="Normal 2 2 2 6 3 4" xfId="351"/>
    <cellStyle name="Normal 2 2 2 6 3 5" xfId="856"/>
    <cellStyle name="Normal 2 2 2 6 4" xfId="479"/>
    <cellStyle name="Normal 2 2 2 6 4 2" xfId="980"/>
    <cellStyle name="Normal 2 2 2 6 5" xfId="670"/>
    <cellStyle name="Normal 2 2 2 6 6" xfId="292"/>
    <cellStyle name="Normal 2 2 2 6 7" xfId="797"/>
    <cellStyle name="Normal 2 2 2 7" xfId="96"/>
    <cellStyle name="Normal 2 2 2 7 2" xfId="131"/>
    <cellStyle name="Normal 2 2 2 7 2 2" xfId="541"/>
    <cellStyle name="Normal 2 2 2 7 2 2 2" xfId="1041"/>
    <cellStyle name="Normal 2 2 2 7 2 3" xfId="731"/>
    <cellStyle name="Normal 2 2 2 7 2 4" xfId="353"/>
    <cellStyle name="Normal 2 2 2 7 2 5" xfId="858"/>
    <cellStyle name="Normal 2 2 2 7 3" xfId="507"/>
    <cellStyle name="Normal 2 2 2 7 3 2" xfId="1007"/>
    <cellStyle name="Normal 2 2 2 7 4" xfId="697"/>
    <cellStyle name="Normal 2 2 2 7 5" xfId="319"/>
    <cellStyle name="Normal 2 2 2 7 6" xfId="824"/>
    <cellStyle name="Normal 2 2 2 8" xfId="118"/>
    <cellStyle name="Normal 2 2 2 8 2" xfId="528"/>
    <cellStyle name="Normal 2 2 2 8 2 2" xfId="1028"/>
    <cellStyle name="Normal 2 2 2 8 3" xfId="718"/>
    <cellStyle name="Normal 2 2 2 8 4" xfId="340"/>
    <cellStyle name="Normal 2 2 2 8 5" xfId="845"/>
    <cellStyle name="Normal 2 2 2 9" xfId="461"/>
    <cellStyle name="Normal 2 2 2 9 2" xfId="962"/>
    <cellStyle name="Normal 2 2 3" xfId="12"/>
    <cellStyle name="Normal 2 2 3 10" xfId="275"/>
    <cellStyle name="Normal 2 2 3 11" xfId="780"/>
    <cellStyle name="Normal 2 2 3 2" xfId="16"/>
    <cellStyle name="Normal 2 2 3 2 2" xfId="30"/>
    <cellStyle name="Normal 2 2 3 2 2 2" xfId="103"/>
    <cellStyle name="Normal 2 2 3 2 2 2 2" xfId="135"/>
    <cellStyle name="Normal 2 2 3 2 2 2 2 2" xfId="545"/>
    <cellStyle name="Normal 2 2 3 2 2 2 2 2 2" xfId="1045"/>
    <cellStyle name="Normal 2 2 3 2 2 2 2 3" xfId="735"/>
    <cellStyle name="Normal 2 2 3 2 2 2 2 4" xfId="357"/>
    <cellStyle name="Normal 2 2 3 2 2 2 2 5" xfId="862"/>
    <cellStyle name="Normal 2 2 3 2 2 2 3" xfId="514"/>
    <cellStyle name="Normal 2 2 3 2 2 2 3 2" xfId="1014"/>
    <cellStyle name="Normal 2 2 3 2 2 2 4" xfId="704"/>
    <cellStyle name="Normal 2 2 3 2 2 2 5" xfId="326"/>
    <cellStyle name="Normal 2 2 3 2 2 2 6" xfId="831"/>
    <cellStyle name="Normal 2 2 3 2 2 3" xfId="134"/>
    <cellStyle name="Normal 2 2 3 2 2 3 2" xfId="544"/>
    <cellStyle name="Normal 2 2 3 2 2 3 2 2" xfId="1044"/>
    <cellStyle name="Normal 2 2 3 2 2 3 3" xfId="734"/>
    <cellStyle name="Normal 2 2 3 2 2 3 4" xfId="356"/>
    <cellStyle name="Normal 2 2 3 2 2 3 5" xfId="861"/>
    <cellStyle name="Normal 2 2 3 2 2 4" xfId="471"/>
    <cellStyle name="Normal 2 2 3 2 2 4 2" xfId="972"/>
    <cellStyle name="Normal 2 2 3 2 2 5" xfId="662"/>
    <cellStyle name="Normal 2 2 3 2 2 6" xfId="284"/>
    <cellStyle name="Normal 2 2 3 2 2 7" xfId="789"/>
    <cellStyle name="Normal 2 2 3 2 3" xfId="36"/>
    <cellStyle name="Normal 2 2 3 2 3 2" xfId="109"/>
    <cellStyle name="Normal 2 2 3 2 3 2 2" xfId="137"/>
    <cellStyle name="Normal 2 2 3 2 3 2 2 2" xfId="547"/>
    <cellStyle name="Normal 2 2 3 2 3 2 2 2 2" xfId="1047"/>
    <cellStyle name="Normal 2 2 3 2 3 2 2 3" xfId="737"/>
    <cellStyle name="Normal 2 2 3 2 3 2 2 4" xfId="359"/>
    <cellStyle name="Normal 2 2 3 2 3 2 2 5" xfId="864"/>
    <cellStyle name="Normal 2 2 3 2 3 2 3" xfId="520"/>
    <cellStyle name="Normal 2 2 3 2 3 2 3 2" xfId="1020"/>
    <cellStyle name="Normal 2 2 3 2 3 2 4" xfId="710"/>
    <cellStyle name="Normal 2 2 3 2 3 2 5" xfId="332"/>
    <cellStyle name="Normal 2 2 3 2 3 2 6" xfId="837"/>
    <cellStyle name="Normal 2 2 3 2 3 3" xfId="136"/>
    <cellStyle name="Normal 2 2 3 2 3 3 2" xfId="546"/>
    <cellStyle name="Normal 2 2 3 2 3 3 2 2" xfId="1046"/>
    <cellStyle name="Normal 2 2 3 2 3 3 3" xfId="736"/>
    <cellStyle name="Normal 2 2 3 2 3 3 4" xfId="358"/>
    <cellStyle name="Normal 2 2 3 2 3 3 5" xfId="863"/>
    <cellStyle name="Normal 2 2 3 2 3 4" xfId="477"/>
    <cellStyle name="Normal 2 2 3 2 3 4 2" xfId="978"/>
    <cellStyle name="Normal 2 2 3 2 3 5" xfId="668"/>
    <cellStyle name="Normal 2 2 3 2 3 6" xfId="290"/>
    <cellStyle name="Normal 2 2 3 2 3 7" xfId="795"/>
    <cellStyle name="Normal 2 2 3 2 4" xfId="95"/>
    <cellStyle name="Normal 2 2 3 2 4 2" xfId="138"/>
    <cellStyle name="Normal 2 2 3 2 4 2 2" xfId="548"/>
    <cellStyle name="Normal 2 2 3 2 4 2 2 2" xfId="1048"/>
    <cellStyle name="Normal 2 2 3 2 4 2 3" xfId="738"/>
    <cellStyle name="Normal 2 2 3 2 4 2 4" xfId="360"/>
    <cellStyle name="Normal 2 2 3 2 4 2 5" xfId="865"/>
    <cellStyle name="Normal 2 2 3 2 4 3" xfId="506"/>
    <cellStyle name="Normal 2 2 3 2 4 3 2" xfId="1006"/>
    <cellStyle name="Normal 2 2 3 2 4 4" xfId="696"/>
    <cellStyle name="Normal 2 2 3 2 4 5" xfId="318"/>
    <cellStyle name="Normal 2 2 3 2 4 6" xfId="823"/>
    <cellStyle name="Normal 2 2 3 2 5" xfId="133"/>
    <cellStyle name="Normal 2 2 3 2 5 2" xfId="543"/>
    <cellStyle name="Normal 2 2 3 2 5 2 2" xfId="1043"/>
    <cellStyle name="Normal 2 2 3 2 5 3" xfId="733"/>
    <cellStyle name="Normal 2 2 3 2 5 4" xfId="355"/>
    <cellStyle name="Normal 2 2 3 2 5 5" xfId="860"/>
    <cellStyle name="Normal 2 2 3 2 6" xfId="465"/>
    <cellStyle name="Normal 2 2 3 2 6 2" xfId="966"/>
    <cellStyle name="Normal 2 2 3 2 7" xfId="656"/>
    <cellStyle name="Normal 2 2 3 2 8" xfId="278"/>
    <cellStyle name="Normal 2 2 3 2 9" xfId="783"/>
    <cellStyle name="Normal 2 2 3 3" xfId="19"/>
    <cellStyle name="Normal 2 2 3 3 2" xfId="100"/>
    <cellStyle name="Normal 2 2 3 3 2 2" xfId="139"/>
    <cellStyle name="Normal 2 2 3 3 2 2 2" xfId="549"/>
    <cellStyle name="Normal 2 2 3 3 2 2 2 2" xfId="1049"/>
    <cellStyle name="Normal 2 2 3 3 2 2 3" xfId="739"/>
    <cellStyle name="Normal 2 2 3 3 2 2 4" xfId="361"/>
    <cellStyle name="Normal 2 2 3 3 2 2 5" xfId="866"/>
    <cellStyle name="Normal 2 2 3 3 2 3" xfId="511"/>
    <cellStyle name="Normal 2 2 3 3 2 3 2" xfId="1011"/>
    <cellStyle name="Normal 2 2 3 3 2 4" xfId="701"/>
    <cellStyle name="Normal 2 2 3 3 2 5" xfId="323"/>
    <cellStyle name="Normal 2 2 3 3 2 6" xfId="828"/>
    <cellStyle name="Normal 2 2 3 3 3" xfId="115"/>
    <cellStyle name="Normal 2 2 3 3 3 2" xfId="525"/>
    <cellStyle name="Normal 2 2 3 3 3 2 2" xfId="1025"/>
    <cellStyle name="Normal 2 2 3 3 3 3" xfId="715"/>
    <cellStyle name="Normal 2 2 3 3 3 4" xfId="337"/>
    <cellStyle name="Normal 2 2 3 3 3 5" xfId="842"/>
    <cellStyle name="Normal 2 2 3 3 4" xfId="468"/>
    <cellStyle name="Normal 2 2 3 3 4 2" xfId="969"/>
    <cellStyle name="Normal 2 2 3 3 5" xfId="659"/>
    <cellStyle name="Normal 2 2 3 3 6" xfId="281"/>
    <cellStyle name="Normal 2 2 3 3 7" xfId="786"/>
    <cellStyle name="Normal 2 2 3 4" xfId="33"/>
    <cellStyle name="Normal 2 2 3 4 2" xfId="106"/>
    <cellStyle name="Normal 2 2 3 4 2 2" xfId="141"/>
    <cellStyle name="Normal 2 2 3 4 2 2 2" xfId="551"/>
    <cellStyle name="Normal 2 2 3 4 2 2 2 2" xfId="1051"/>
    <cellStyle name="Normal 2 2 3 4 2 2 3" xfId="741"/>
    <cellStyle name="Normal 2 2 3 4 2 2 4" xfId="363"/>
    <cellStyle name="Normal 2 2 3 4 2 2 5" xfId="868"/>
    <cellStyle name="Normal 2 2 3 4 2 3" xfId="517"/>
    <cellStyle name="Normal 2 2 3 4 2 3 2" xfId="1017"/>
    <cellStyle name="Normal 2 2 3 4 2 4" xfId="707"/>
    <cellStyle name="Normal 2 2 3 4 2 5" xfId="329"/>
    <cellStyle name="Normal 2 2 3 4 2 6" xfId="834"/>
    <cellStyle name="Normal 2 2 3 4 3" xfId="140"/>
    <cellStyle name="Normal 2 2 3 4 3 2" xfId="550"/>
    <cellStyle name="Normal 2 2 3 4 3 2 2" xfId="1050"/>
    <cellStyle name="Normal 2 2 3 4 3 3" xfId="740"/>
    <cellStyle name="Normal 2 2 3 4 3 4" xfId="362"/>
    <cellStyle name="Normal 2 2 3 4 3 5" xfId="867"/>
    <cellStyle name="Normal 2 2 3 4 4" xfId="474"/>
    <cellStyle name="Normal 2 2 3 4 4 2" xfId="975"/>
    <cellStyle name="Normal 2 2 3 4 5" xfId="665"/>
    <cellStyle name="Normal 2 2 3 4 6" xfId="287"/>
    <cellStyle name="Normal 2 2 3 4 7" xfId="792"/>
    <cellStyle name="Normal 2 2 3 5" xfId="42"/>
    <cellStyle name="Normal 2 2 3 5 2" xfId="113"/>
    <cellStyle name="Normal 2 2 3 5 2 2" xfId="143"/>
    <cellStyle name="Normal 2 2 3 5 2 2 2" xfId="553"/>
    <cellStyle name="Normal 2 2 3 5 2 2 2 2" xfId="1053"/>
    <cellStyle name="Normal 2 2 3 5 2 2 3" xfId="743"/>
    <cellStyle name="Normal 2 2 3 5 2 2 4" xfId="365"/>
    <cellStyle name="Normal 2 2 3 5 2 2 5" xfId="870"/>
    <cellStyle name="Normal 2 2 3 5 2 3" xfId="523"/>
    <cellStyle name="Normal 2 2 3 5 2 3 2" xfId="1023"/>
    <cellStyle name="Normal 2 2 3 5 2 4" xfId="713"/>
    <cellStyle name="Normal 2 2 3 5 2 5" xfId="335"/>
    <cellStyle name="Normal 2 2 3 5 2 6" xfId="840"/>
    <cellStyle name="Normal 2 2 3 5 3" xfId="142"/>
    <cellStyle name="Normal 2 2 3 5 3 2" xfId="552"/>
    <cellStyle name="Normal 2 2 3 5 3 2 2" xfId="1052"/>
    <cellStyle name="Normal 2 2 3 5 3 3" xfId="742"/>
    <cellStyle name="Normal 2 2 3 5 3 4" xfId="364"/>
    <cellStyle name="Normal 2 2 3 5 3 5" xfId="869"/>
    <cellStyle name="Normal 2 2 3 5 4" xfId="480"/>
    <cellStyle name="Normal 2 2 3 5 4 2" xfId="981"/>
    <cellStyle name="Normal 2 2 3 5 5" xfId="671"/>
    <cellStyle name="Normal 2 2 3 5 6" xfId="293"/>
    <cellStyle name="Normal 2 2 3 5 7" xfId="798"/>
    <cellStyle name="Normal 2 2 3 6" xfId="97"/>
    <cellStyle name="Normal 2 2 3 6 2" xfId="144"/>
    <cellStyle name="Normal 2 2 3 6 2 2" xfId="554"/>
    <cellStyle name="Normal 2 2 3 6 2 2 2" xfId="1054"/>
    <cellStyle name="Normal 2 2 3 6 2 3" xfId="744"/>
    <cellStyle name="Normal 2 2 3 6 2 4" xfId="366"/>
    <cellStyle name="Normal 2 2 3 6 2 5" xfId="871"/>
    <cellStyle name="Normal 2 2 3 6 3" xfId="508"/>
    <cellStyle name="Normal 2 2 3 6 3 2" xfId="1008"/>
    <cellStyle name="Normal 2 2 3 6 4" xfId="698"/>
    <cellStyle name="Normal 2 2 3 6 5" xfId="320"/>
    <cellStyle name="Normal 2 2 3 6 6" xfId="825"/>
    <cellStyle name="Normal 2 2 3 7" xfId="132"/>
    <cellStyle name="Normal 2 2 3 7 2" xfId="542"/>
    <cellStyle name="Normal 2 2 3 7 2 2" xfId="1042"/>
    <cellStyle name="Normal 2 2 3 7 3" xfId="732"/>
    <cellStyle name="Normal 2 2 3 7 4" xfId="354"/>
    <cellStyle name="Normal 2 2 3 7 5" xfId="859"/>
    <cellStyle name="Normal 2 2 3 8" xfId="462"/>
    <cellStyle name="Normal 2 2 3 8 2" xfId="963"/>
    <cellStyle name="Normal 2 2 3 9" xfId="653"/>
    <cellStyle name="Normal 2 2 4" xfId="14"/>
    <cellStyle name="Normal 2 2 4 2" xfId="28"/>
    <cellStyle name="Normal 2 2 4 2 2" xfId="101"/>
    <cellStyle name="Normal 2 2 4 2 2 2" xfId="147"/>
    <cellStyle name="Normal 2 2 4 2 2 2 2" xfId="557"/>
    <cellStyle name="Normal 2 2 4 2 2 2 2 2" xfId="1057"/>
    <cellStyle name="Normal 2 2 4 2 2 2 3" xfId="747"/>
    <cellStyle name="Normal 2 2 4 2 2 2 4" xfId="369"/>
    <cellStyle name="Normal 2 2 4 2 2 2 5" xfId="874"/>
    <cellStyle name="Normal 2 2 4 2 2 3" xfId="512"/>
    <cellStyle name="Normal 2 2 4 2 2 3 2" xfId="1012"/>
    <cellStyle name="Normal 2 2 4 2 2 4" xfId="702"/>
    <cellStyle name="Normal 2 2 4 2 2 5" xfId="324"/>
    <cellStyle name="Normal 2 2 4 2 2 6" xfId="829"/>
    <cellStyle name="Normal 2 2 4 2 3" xfId="146"/>
    <cellStyle name="Normal 2 2 4 2 3 2" xfId="556"/>
    <cellStyle name="Normal 2 2 4 2 3 2 2" xfId="1056"/>
    <cellStyle name="Normal 2 2 4 2 3 3" xfId="746"/>
    <cellStyle name="Normal 2 2 4 2 3 4" xfId="368"/>
    <cellStyle name="Normal 2 2 4 2 3 5" xfId="873"/>
    <cellStyle name="Normal 2 2 4 2 4" xfId="469"/>
    <cellStyle name="Normal 2 2 4 2 4 2" xfId="970"/>
    <cellStyle name="Normal 2 2 4 2 5" xfId="660"/>
    <cellStyle name="Normal 2 2 4 2 6" xfId="282"/>
    <cellStyle name="Normal 2 2 4 2 7" xfId="787"/>
    <cellStyle name="Normal 2 2 4 3" xfId="34"/>
    <cellStyle name="Normal 2 2 4 3 2" xfId="107"/>
    <cellStyle name="Normal 2 2 4 3 2 2" xfId="149"/>
    <cellStyle name="Normal 2 2 4 3 2 2 2" xfId="559"/>
    <cellStyle name="Normal 2 2 4 3 2 2 2 2" xfId="1059"/>
    <cellStyle name="Normal 2 2 4 3 2 2 3" xfId="749"/>
    <cellStyle name="Normal 2 2 4 3 2 2 4" xfId="371"/>
    <cellStyle name="Normal 2 2 4 3 2 2 5" xfId="876"/>
    <cellStyle name="Normal 2 2 4 3 2 3" xfId="518"/>
    <cellStyle name="Normal 2 2 4 3 2 3 2" xfId="1018"/>
    <cellStyle name="Normal 2 2 4 3 2 4" xfId="708"/>
    <cellStyle name="Normal 2 2 4 3 2 5" xfId="330"/>
    <cellStyle name="Normal 2 2 4 3 2 6" xfId="835"/>
    <cellStyle name="Normal 2 2 4 3 3" xfId="148"/>
    <cellStyle name="Normal 2 2 4 3 3 2" xfId="558"/>
    <cellStyle name="Normal 2 2 4 3 3 2 2" xfId="1058"/>
    <cellStyle name="Normal 2 2 4 3 3 3" xfId="748"/>
    <cellStyle name="Normal 2 2 4 3 3 4" xfId="370"/>
    <cellStyle name="Normal 2 2 4 3 3 5" xfId="875"/>
    <cellStyle name="Normal 2 2 4 3 4" xfId="475"/>
    <cellStyle name="Normal 2 2 4 3 4 2" xfId="976"/>
    <cellStyle name="Normal 2 2 4 3 5" xfId="666"/>
    <cellStyle name="Normal 2 2 4 3 6" xfId="288"/>
    <cellStyle name="Normal 2 2 4 3 7" xfId="793"/>
    <cellStyle name="Normal 2 2 4 4" xfId="93"/>
    <cellStyle name="Normal 2 2 4 4 2" xfId="150"/>
    <cellStyle name="Normal 2 2 4 4 2 2" xfId="560"/>
    <cellStyle name="Normal 2 2 4 4 2 2 2" xfId="1060"/>
    <cellStyle name="Normal 2 2 4 4 2 3" xfId="750"/>
    <cellStyle name="Normal 2 2 4 4 2 4" xfId="372"/>
    <cellStyle name="Normal 2 2 4 4 2 5" xfId="877"/>
    <cellStyle name="Normal 2 2 4 4 3" xfId="504"/>
    <cellStyle name="Normal 2 2 4 4 3 2" xfId="1004"/>
    <cellStyle name="Normal 2 2 4 4 4" xfId="694"/>
    <cellStyle name="Normal 2 2 4 4 5" xfId="316"/>
    <cellStyle name="Normal 2 2 4 4 6" xfId="821"/>
    <cellStyle name="Normal 2 2 4 5" xfId="145"/>
    <cellStyle name="Normal 2 2 4 5 2" xfId="555"/>
    <cellStyle name="Normal 2 2 4 5 2 2" xfId="1055"/>
    <cellStyle name="Normal 2 2 4 5 3" xfId="745"/>
    <cellStyle name="Normal 2 2 4 5 4" xfId="367"/>
    <cellStyle name="Normal 2 2 4 5 5" xfId="872"/>
    <cellStyle name="Normal 2 2 4 6" xfId="463"/>
    <cellStyle name="Normal 2 2 4 6 2" xfId="964"/>
    <cellStyle name="Normal 2 2 4 7" xfId="654"/>
    <cellStyle name="Normal 2 2 4 8" xfId="276"/>
    <cellStyle name="Normal 2 2 4 9" xfId="781"/>
    <cellStyle name="Normal 2 2 5" xfId="17"/>
    <cellStyle name="Normal 2 2 5 2" xfId="98"/>
    <cellStyle name="Normal 2 2 5 2 2" xfId="152"/>
    <cellStyle name="Normal 2 2 5 2 2 2" xfId="562"/>
    <cellStyle name="Normal 2 2 5 2 2 2 2" xfId="1062"/>
    <cellStyle name="Normal 2 2 5 2 2 3" xfId="752"/>
    <cellStyle name="Normal 2 2 5 2 2 4" xfId="374"/>
    <cellStyle name="Normal 2 2 5 2 2 5" xfId="879"/>
    <cellStyle name="Normal 2 2 5 2 3" xfId="509"/>
    <cellStyle name="Normal 2 2 5 2 3 2" xfId="1009"/>
    <cellStyle name="Normal 2 2 5 2 4" xfId="699"/>
    <cellStyle name="Normal 2 2 5 2 5" xfId="321"/>
    <cellStyle name="Normal 2 2 5 2 6" xfId="826"/>
    <cellStyle name="Normal 2 2 5 3" xfId="151"/>
    <cellStyle name="Normal 2 2 5 3 2" xfId="561"/>
    <cellStyle name="Normal 2 2 5 3 2 2" xfId="1061"/>
    <cellStyle name="Normal 2 2 5 3 3" xfId="751"/>
    <cellStyle name="Normal 2 2 5 3 4" xfId="373"/>
    <cellStyle name="Normal 2 2 5 3 5" xfId="878"/>
    <cellStyle name="Normal 2 2 5 4" xfId="466"/>
    <cellStyle name="Normal 2 2 5 4 2" xfId="967"/>
    <cellStyle name="Normal 2 2 5 5" xfId="657"/>
    <cellStyle name="Normal 2 2 5 6" xfId="279"/>
    <cellStyle name="Normal 2 2 5 7" xfId="784"/>
    <cellStyle name="Normal 2 2 6" xfId="31"/>
    <cellStyle name="Normal 2 2 6 2" xfId="104"/>
    <cellStyle name="Normal 2 2 6 2 2" xfId="154"/>
    <cellStyle name="Normal 2 2 6 2 2 2" xfId="564"/>
    <cellStyle name="Normal 2 2 6 2 2 2 2" xfId="1064"/>
    <cellStyle name="Normal 2 2 6 2 2 3" xfId="754"/>
    <cellStyle name="Normal 2 2 6 2 2 4" xfId="376"/>
    <cellStyle name="Normal 2 2 6 2 2 5" xfId="881"/>
    <cellStyle name="Normal 2 2 6 2 3" xfId="515"/>
    <cellStyle name="Normal 2 2 6 2 3 2" xfId="1015"/>
    <cellStyle name="Normal 2 2 6 2 4" xfId="705"/>
    <cellStyle name="Normal 2 2 6 2 5" xfId="327"/>
    <cellStyle name="Normal 2 2 6 2 6" xfId="832"/>
    <cellStyle name="Normal 2 2 6 3" xfId="153"/>
    <cellStyle name="Normal 2 2 6 3 2" xfId="563"/>
    <cellStyle name="Normal 2 2 6 3 2 2" xfId="1063"/>
    <cellStyle name="Normal 2 2 6 3 3" xfId="753"/>
    <cellStyle name="Normal 2 2 6 3 4" xfId="375"/>
    <cellStyle name="Normal 2 2 6 3 5" xfId="880"/>
    <cellStyle name="Normal 2 2 6 4" xfId="472"/>
    <cellStyle name="Normal 2 2 6 4 2" xfId="973"/>
    <cellStyle name="Normal 2 2 6 5" xfId="663"/>
    <cellStyle name="Normal 2 2 6 6" xfId="285"/>
    <cellStyle name="Normal 2 2 6 7" xfId="790"/>
    <cellStyle name="Normal 2 2 7" xfId="40"/>
    <cellStyle name="Normal 2 2 7 2" xfId="111"/>
    <cellStyle name="Normal 2 2 7 2 2" xfId="156"/>
    <cellStyle name="Normal 2 2 7 2 2 2" xfId="566"/>
    <cellStyle name="Normal 2 2 7 2 2 2 2" xfId="1066"/>
    <cellStyle name="Normal 2 2 7 2 2 3" xfId="756"/>
    <cellStyle name="Normal 2 2 7 2 2 4" xfId="378"/>
    <cellStyle name="Normal 2 2 7 2 2 5" xfId="883"/>
    <cellStyle name="Normal 2 2 7 2 3" xfId="521"/>
    <cellStyle name="Normal 2 2 7 2 3 2" xfId="1021"/>
    <cellStyle name="Normal 2 2 7 2 4" xfId="711"/>
    <cellStyle name="Normal 2 2 7 2 5" xfId="333"/>
    <cellStyle name="Normal 2 2 7 2 6" xfId="838"/>
    <cellStyle name="Normal 2 2 7 3" xfId="155"/>
    <cellStyle name="Normal 2 2 7 3 2" xfId="565"/>
    <cellStyle name="Normal 2 2 7 3 2 2" xfId="1065"/>
    <cellStyle name="Normal 2 2 7 3 3" xfId="755"/>
    <cellStyle name="Normal 2 2 7 3 4" xfId="377"/>
    <cellStyle name="Normal 2 2 7 3 5" xfId="882"/>
    <cellStyle name="Normal 2 2 7 4" xfId="478"/>
    <cellStyle name="Normal 2 2 7 4 2" xfId="979"/>
    <cellStyle name="Normal 2 2 7 5" xfId="669"/>
    <cellStyle name="Normal 2 2 7 6" xfId="291"/>
    <cellStyle name="Normal 2 2 7 7" xfId="796"/>
    <cellStyle name="Normal 2 2 8" xfId="72"/>
    <cellStyle name="Normal 2 2 8 2" xfId="157"/>
    <cellStyle name="Normal 2 2 8 2 2" xfId="567"/>
    <cellStyle name="Normal 2 2 8 2 2 2" xfId="1067"/>
    <cellStyle name="Normal 2 2 8 2 3" xfId="757"/>
    <cellStyle name="Normal 2 2 8 2 4" xfId="379"/>
    <cellStyle name="Normal 2 2 8 2 5" xfId="884"/>
    <cellStyle name="Normal 2 2 8 3" xfId="496"/>
    <cellStyle name="Normal 2 2 8 3 2" xfId="997"/>
    <cellStyle name="Normal 2 2 8 4" xfId="687"/>
    <cellStyle name="Normal 2 2 8 5" xfId="309"/>
    <cellStyle name="Normal 2 2 8 6" xfId="814"/>
    <cellStyle name="Normal 2 2 9" xfId="117"/>
    <cellStyle name="Normal 2 2 9 2" xfId="527"/>
    <cellStyle name="Normal 2 2 9 2 2" xfId="1027"/>
    <cellStyle name="Normal 2 2 9 3" xfId="717"/>
    <cellStyle name="Normal 2 2 9 4" xfId="339"/>
    <cellStyle name="Normal 2 2 9 5" xfId="844"/>
    <cellStyle name="Normal 2 3" xfId="49"/>
    <cellStyle name="Normal 2 3 2" xfId="214"/>
    <cellStyle name="Normal 2 4" xfId="222"/>
    <cellStyle name="Normal 3" xfId="7"/>
    <cellStyle name="Normal 3 2" xfId="53"/>
    <cellStyle name="Normal 3 2 2" xfId="223"/>
    <cellStyle name="Normal 3 2 3" xfId="204"/>
    <cellStyle name="Normal 3 2 3 2" xfId="613"/>
    <cellStyle name="Normal 3 2 3 2 2" xfId="1113"/>
    <cellStyle name="Normal 3 2 3 3" xfId="425"/>
    <cellStyle name="Normal 3 2 3 4" xfId="930"/>
    <cellStyle name="Normal 3 3" xfId="44"/>
    <cellStyle name="Normal 3 3 2" xfId="212"/>
    <cellStyle name="Normal 3 4" xfId="85"/>
    <cellStyle name="Normal 3 4 2" xfId="221"/>
    <cellStyle name="Normal 3 5" xfId="232"/>
    <cellStyle name="Normal 3 5 2" xfId="271"/>
    <cellStyle name="Normal 3 5 2 2" xfId="649"/>
    <cellStyle name="Normal 3 6" xfId="201"/>
    <cellStyle name="Normal 3 6 2" xfId="611"/>
    <cellStyle name="Normal 3 6 2 2" xfId="1111"/>
    <cellStyle name="Normal 3 6 3" xfId="423"/>
    <cellStyle name="Normal 3 6 4" xfId="928"/>
    <cellStyle name="Normal 4" xfId="11"/>
    <cellStyle name="Normal 4 10" xfId="179"/>
    <cellStyle name="Normal 4 10 2" xfId="589"/>
    <cellStyle name="Normal 4 10 2 2" xfId="1089"/>
    <cellStyle name="Normal 4 10 3" xfId="401"/>
    <cellStyle name="Normal 4 10 4" xfId="906"/>
    <cellStyle name="Normal 4 11" xfId="1144"/>
    <cellStyle name="Normal 4 2" xfId="56"/>
    <cellStyle name="Normal 4 2 10" xfId="675"/>
    <cellStyle name="Normal 4 2 11" xfId="297"/>
    <cellStyle name="Normal 4 2 12" xfId="802"/>
    <cellStyle name="Normal 4 2 13" xfId="1146"/>
    <cellStyle name="Normal 4 2 2" xfId="64"/>
    <cellStyle name="Normal 4 2 2 2" xfId="159"/>
    <cellStyle name="Normal 4 2 2 2 2" xfId="258"/>
    <cellStyle name="Normal 4 2 2 2 2 2" xfId="638"/>
    <cellStyle name="Normal 4 2 2 2 2 2 2" xfId="1138"/>
    <cellStyle name="Normal 4 2 2 2 2 3" xfId="450"/>
    <cellStyle name="Normal 4 2 2 2 2 4" xfId="955"/>
    <cellStyle name="Normal 4 2 2 2 3" xfId="569"/>
    <cellStyle name="Normal 4 2 2 2 3 2" xfId="1069"/>
    <cellStyle name="Normal 4 2 2 2 4" xfId="759"/>
    <cellStyle name="Normal 4 2 2 2 5" xfId="381"/>
    <cellStyle name="Normal 4 2 2 2 6" xfId="886"/>
    <cellStyle name="Normal 4 2 2 3" xfId="187"/>
    <cellStyle name="Normal 4 2 2 3 2" xfId="597"/>
    <cellStyle name="Normal 4 2 2 3 2 2" xfId="1097"/>
    <cellStyle name="Normal 4 2 2 3 3" xfId="409"/>
    <cellStyle name="Normal 4 2 2 3 4" xfId="914"/>
    <cellStyle name="Normal 4 2 2 4" xfId="490"/>
    <cellStyle name="Normal 4 2 2 4 2" xfId="991"/>
    <cellStyle name="Normal 4 2 2 5" xfId="681"/>
    <cellStyle name="Normal 4 2 2 6" xfId="303"/>
    <cellStyle name="Normal 4 2 2 7" xfId="808"/>
    <cellStyle name="Normal 4 2 3" xfId="68"/>
    <cellStyle name="Normal 4 2 3 2" xfId="160"/>
    <cellStyle name="Normal 4 2 3 2 2" xfId="570"/>
    <cellStyle name="Normal 4 2 3 2 2 2" xfId="1070"/>
    <cellStyle name="Normal 4 2 3 2 3" xfId="760"/>
    <cellStyle name="Normal 4 2 3 2 4" xfId="382"/>
    <cellStyle name="Normal 4 2 3 2 5" xfId="887"/>
    <cellStyle name="Normal 4 2 3 3" xfId="191"/>
    <cellStyle name="Normal 4 2 3 3 2" xfId="601"/>
    <cellStyle name="Normal 4 2 3 3 2 2" xfId="1101"/>
    <cellStyle name="Normal 4 2 3 3 3" xfId="413"/>
    <cellStyle name="Normal 4 2 3 3 4" xfId="918"/>
    <cellStyle name="Normal 4 2 3 4" xfId="494"/>
    <cellStyle name="Normal 4 2 3 4 2" xfId="995"/>
    <cellStyle name="Normal 4 2 3 5" xfId="685"/>
    <cellStyle name="Normal 4 2 3 6" xfId="307"/>
    <cellStyle name="Normal 4 2 3 7" xfId="812"/>
    <cellStyle name="Normal 4 2 4" xfId="158"/>
    <cellStyle name="Normal 4 2 4 2" xfId="243"/>
    <cellStyle name="Normal 4 2 4 2 2" xfId="623"/>
    <cellStyle name="Normal 4 2 4 2 2 2" xfId="1123"/>
    <cellStyle name="Normal 4 2 4 2 3" xfId="435"/>
    <cellStyle name="Normal 4 2 4 2 4" xfId="940"/>
    <cellStyle name="Normal 4 2 4 3" xfId="568"/>
    <cellStyle name="Normal 4 2 4 3 2" xfId="1068"/>
    <cellStyle name="Normal 4 2 4 4" xfId="758"/>
    <cellStyle name="Normal 4 2 4 5" xfId="380"/>
    <cellStyle name="Normal 4 2 4 6" xfId="885"/>
    <cellStyle name="Normal 4 2 5" xfId="254"/>
    <cellStyle name="Normal 4 2 5 2" xfId="634"/>
    <cellStyle name="Normal 4 2 5 2 2" xfId="1134"/>
    <cellStyle name="Normal 4 2 5 3" xfId="446"/>
    <cellStyle name="Normal 4 2 5 4" xfId="951"/>
    <cellStyle name="Normal 4 2 6" xfId="262"/>
    <cellStyle name="Normal 4 2 6 2" xfId="642"/>
    <cellStyle name="Normal 4 2 6 2 2" xfId="1142"/>
    <cellStyle name="Normal 4 2 6 3" xfId="454"/>
    <cellStyle name="Normal 4 2 6 4" xfId="959"/>
    <cellStyle name="Normal 4 2 7" xfId="248"/>
    <cellStyle name="Normal 4 2 7 2" xfId="628"/>
    <cellStyle name="Normal 4 2 7 2 2" xfId="1128"/>
    <cellStyle name="Normal 4 2 7 3" xfId="440"/>
    <cellStyle name="Normal 4 2 7 4" xfId="945"/>
    <cellStyle name="Normal 4 2 8" xfId="181"/>
    <cellStyle name="Normal 4 2 8 2" xfId="591"/>
    <cellStyle name="Normal 4 2 8 2 2" xfId="1091"/>
    <cellStyle name="Normal 4 2 8 3" xfId="403"/>
    <cellStyle name="Normal 4 2 8 4" xfId="908"/>
    <cellStyle name="Normal 4 2 9" xfId="484"/>
    <cellStyle name="Normal 4 2 9 2" xfId="985"/>
    <cellStyle name="Normal 4 2_MAL2T-2014A.XLS" xfId="264"/>
    <cellStyle name="Normal 4 3" xfId="59"/>
    <cellStyle name="Normal 4 3 10" xfId="805"/>
    <cellStyle name="Normal 4 3 11" xfId="1149"/>
    <cellStyle name="Normal 4 3 2" xfId="81"/>
    <cellStyle name="Normal 4 3 2 2" xfId="162"/>
    <cellStyle name="Normal 4 3 2 2 2" xfId="256"/>
    <cellStyle name="Normal 4 3 2 2 2 2" xfId="636"/>
    <cellStyle name="Normal 4 3 2 2 2 2 2" xfId="1136"/>
    <cellStyle name="Normal 4 3 2 2 2 3" xfId="448"/>
    <cellStyle name="Normal 4 3 2 2 2 4" xfId="953"/>
    <cellStyle name="Normal 4 3 2 2 3" xfId="572"/>
    <cellStyle name="Normal 4 3 2 2 3 2" xfId="1072"/>
    <cellStyle name="Normal 4 3 2 2 4" xfId="762"/>
    <cellStyle name="Normal 4 3 2 2 5" xfId="384"/>
    <cellStyle name="Normal 4 3 2 2 6" xfId="889"/>
    <cellStyle name="Normal 4 3 2 3" xfId="196"/>
    <cellStyle name="Normal 4 3 2 3 2" xfId="606"/>
    <cellStyle name="Normal 4 3 2 3 2 2" xfId="1106"/>
    <cellStyle name="Normal 4 3 2 3 3" xfId="418"/>
    <cellStyle name="Normal 4 3 2 3 4" xfId="923"/>
    <cellStyle name="Normal 4 3 2 4" xfId="499"/>
    <cellStyle name="Normal 4 3 2 4 2" xfId="1000"/>
    <cellStyle name="Normal 4 3 2 5" xfId="690"/>
    <cellStyle name="Normal 4 3 2 6" xfId="312"/>
    <cellStyle name="Normal 4 3 2 7" xfId="817"/>
    <cellStyle name="Normal 4 3 3" xfId="161"/>
    <cellStyle name="Normal 4 3 3 2" xfId="240"/>
    <cellStyle name="Normal 4 3 3 2 2" xfId="620"/>
    <cellStyle name="Normal 4 3 3 2 2 2" xfId="1120"/>
    <cellStyle name="Normal 4 3 3 2 3" xfId="432"/>
    <cellStyle name="Normal 4 3 3 2 4" xfId="937"/>
    <cellStyle name="Normal 4 3 3 3" xfId="571"/>
    <cellStyle name="Normal 4 3 3 3 2" xfId="1071"/>
    <cellStyle name="Normal 4 3 3 4" xfId="761"/>
    <cellStyle name="Normal 4 3 3 5" xfId="383"/>
    <cellStyle name="Normal 4 3 3 6" xfId="888"/>
    <cellStyle name="Normal 4 3 4" xfId="245"/>
    <cellStyle name="Normal 4 3 4 2" xfId="625"/>
    <cellStyle name="Normal 4 3 4 2 2" xfId="1125"/>
    <cellStyle name="Normal 4 3 4 3" xfId="437"/>
    <cellStyle name="Normal 4 3 4 4" xfId="942"/>
    <cellStyle name="Normal 4 3 5" xfId="251"/>
    <cellStyle name="Normal 4 3 5 2" xfId="631"/>
    <cellStyle name="Normal 4 3 5 2 2" xfId="1131"/>
    <cellStyle name="Normal 4 3 5 3" xfId="443"/>
    <cellStyle name="Normal 4 3 5 4" xfId="948"/>
    <cellStyle name="Normal 4 3 6" xfId="184"/>
    <cellStyle name="Normal 4 3 6 2" xfId="594"/>
    <cellStyle name="Normal 4 3 6 2 2" xfId="1094"/>
    <cellStyle name="Normal 4 3 6 3" xfId="406"/>
    <cellStyle name="Normal 4 3 6 4" xfId="911"/>
    <cellStyle name="Normal 4 3 7" xfId="487"/>
    <cellStyle name="Normal 4 3 7 2" xfId="988"/>
    <cellStyle name="Normal 4 3 8" xfId="678"/>
    <cellStyle name="Normal 4 3 9" xfId="300"/>
    <cellStyle name="Normal 4 3_MAL2T-2014A.XLS" xfId="265"/>
    <cellStyle name="Normal 4 4" xfId="60"/>
    <cellStyle name="Normal 4 4 2" xfId="83"/>
    <cellStyle name="Normal 4 4 2 2" xfId="164"/>
    <cellStyle name="Normal 4 4 2 2 2" xfId="574"/>
    <cellStyle name="Normal 4 4 2 2 2 2" xfId="1074"/>
    <cellStyle name="Normal 4 4 2 2 3" xfId="764"/>
    <cellStyle name="Normal 4 4 2 2 4" xfId="386"/>
    <cellStyle name="Normal 4 4 2 2 5" xfId="891"/>
    <cellStyle name="Normal 4 4 2 3" xfId="198"/>
    <cellStyle name="Normal 4 4 2 3 2" xfId="608"/>
    <cellStyle name="Normal 4 4 2 3 2 2" xfId="1108"/>
    <cellStyle name="Normal 4 4 2 3 3" xfId="420"/>
    <cellStyle name="Normal 4 4 2 3 4" xfId="925"/>
    <cellStyle name="Normal 4 4 2 4" xfId="501"/>
    <cellStyle name="Normal 4 4 2 4 2" xfId="1002"/>
    <cellStyle name="Normal 4 4 2 5" xfId="692"/>
    <cellStyle name="Normal 4 4 2 6" xfId="314"/>
    <cellStyle name="Normal 4 4 2 7" xfId="819"/>
    <cellStyle name="Normal 4 4 3" xfId="163"/>
    <cellStyle name="Normal 4 4 3 2" xfId="573"/>
    <cellStyle name="Normal 4 4 3 2 2" xfId="1073"/>
    <cellStyle name="Normal 4 4 3 3" xfId="763"/>
    <cellStyle name="Normal 4 4 3 4" xfId="385"/>
    <cellStyle name="Normal 4 4 3 5" xfId="890"/>
    <cellStyle name="Normal 4 4 4" xfId="185"/>
    <cellStyle name="Normal 4 4 4 2" xfId="595"/>
    <cellStyle name="Normal 4 4 4 2 2" xfId="1095"/>
    <cellStyle name="Normal 4 4 4 3" xfId="407"/>
    <cellStyle name="Normal 4 4 4 4" xfId="912"/>
    <cellStyle name="Normal 4 4 5" xfId="488"/>
    <cellStyle name="Normal 4 4 5 2" xfId="989"/>
    <cellStyle name="Normal 4 4 6" xfId="679"/>
    <cellStyle name="Normal 4 4 7" xfId="301"/>
    <cellStyle name="Normal 4 4 8" xfId="806"/>
    <cellStyle name="Normal 4 5" xfId="66"/>
    <cellStyle name="Normal 4 5 2" xfId="165"/>
    <cellStyle name="Normal 4 5 2 2" xfId="575"/>
    <cellStyle name="Normal 4 5 2 2 2" xfId="1075"/>
    <cellStyle name="Normal 4 5 2 3" xfId="765"/>
    <cellStyle name="Normal 4 5 2 4" xfId="387"/>
    <cellStyle name="Normal 4 5 2 5" xfId="892"/>
    <cellStyle name="Normal 4 5 3" xfId="189"/>
    <cellStyle name="Normal 4 5 3 2" xfId="599"/>
    <cellStyle name="Normal 4 5 3 2 2" xfId="1099"/>
    <cellStyle name="Normal 4 5 3 3" xfId="411"/>
    <cellStyle name="Normal 4 5 3 4" xfId="916"/>
    <cellStyle name="Normal 4 5 4" xfId="492"/>
    <cellStyle name="Normal 4 5 4 2" xfId="993"/>
    <cellStyle name="Normal 4 5 5" xfId="683"/>
    <cellStyle name="Normal 4 5 6" xfId="305"/>
    <cellStyle name="Normal 4 5 7" xfId="810"/>
    <cellStyle name="Normal 4 6" xfId="54"/>
    <cellStyle name="Normal 4 6 2" xfId="166"/>
    <cellStyle name="Normal 4 6 2 2" xfId="576"/>
    <cellStyle name="Normal 4 6 2 2 2" xfId="1076"/>
    <cellStyle name="Normal 4 6 2 3" xfId="766"/>
    <cellStyle name="Normal 4 6 2 4" xfId="388"/>
    <cellStyle name="Normal 4 6 2 5" xfId="893"/>
    <cellStyle name="Normal 4 6 3" xfId="241"/>
    <cellStyle name="Normal 4 6 3 2" xfId="621"/>
    <cellStyle name="Normal 4 6 3 2 2" xfId="1121"/>
    <cellStyle name="Normal 4 6 3 3" xfId="433"/>
    <cellStyle name="Normal 4 6 3 4" xfId="938"/>
    <cellStyle name="Normal 4 6 4" xfId="482"/>
    <cellStyle name="Normal 4 6 4 2" xfId="983"/>
    <cellStyle name="Normal 4 6 5" xfId="673"/>
    <cellStyle name="Normal 4 6 6" xfId="295"/>
    <cellStyle name="Normal 4 6 7" xfId="800"/>
    <cellStyle name="Normal 4 7" xfId="252"/>
    <cellStyle name="Normal 4 7 2" xfId="632"/>
    <cellStyle name="Normal 4 7 2 2" xfId="1132"/>
    <cellStyle name="Normal 4 7 3" xfId="444"/>
    <cellStyle name="Normal 4 7 4" xfId="949"/>
    <cellStyle name="Normal 4 8" xfId="260"/>
    <cellStyle name="Normal 4 8 2" xfId="640"/>
    <cellStyle name="Normal 4 8 2 2" xfId="1140"/>
    <cellStyle name="Normal 4 8 3" xfId="452"/>
    <cellStyle name="Normal 4 8 4" xfId="957"/>
    <cellStyle name="Normal 4 9" xfId="246"/>
    <cellStyle name="Normal 4 9 2" xfId="626"/>
    <cellStyle name="Normal 4 9 2 2" xfId="1126"/>
    <cellStyle name="Normal 4 9 3" xfId="438"/>
    <cellStyle name="Normal 4 9 4" xfId="943"/>
    <cellStyle name="Normal 4_MAL1K-2014A.XLS" xfId="73"/>
    <cellStyle name="Normal 5" xfId="25"/>
    <cellStyle name="Normal 5 2" xfId="63"/>
    <cellStyle name="Normal 5 2 2" xfId="86"/>
    <cellStyle name="Normal 5 2 2 2" xfId="226"/>
    <cellStyle name="Normal 5 2 3" xfId="234"/>
    <cellStyle name="Normal 5 2 3 2" xfId="269"/>
    <cellStyle name="Normal 5 2 3 2 2" xfId="647"/>
    <cellStyle name="Normal 5 2 4" xfId="203"/>
    <cellStyle name="Normal 5 2 4 2" xfId="612"/>
    <cellStyle name="Normal 5 2 4 2 2" xfId="1112"/>
    <cellStyle name="Normal 5 2 4 3" xfId="424"/>
    <cellStyle name="Normal 5 2 4 4" xfId="929"/>
    <cellStyle name="Normal 5 3" xfId="70"/>
    <cellStyle name="Normal 5 4" xfId="79"/>
    <cellStyle name="Normal 5 4 2" xfId="167"/>
    <cellStyle name="Normal 5 4 2 2" xfId="577"/>
    <cellStyle name="Normal 5 4 2 2 2" xfId="1077"/>
    <cellStyle name="Normal 5 4 2 3" xfId="767"/>
    <cellStyle name="Normal 5 4 2 4" xfId="389"/>
    <cellStyle name="Normal 5 4 2 5" xfId="894"/>
    <cellStyle name="Normal 5 4 3" xfId="194"/>
    <cellStyle name="Normal 5 4 3 2" xfId="604"/>
    <cellStyle name="Normal 5 4 3 2 2" xfId="1104"/>
    <cellStyle name="Normal 5 4 3 3" xfId="416"/>
    <cellStyle name="Normal 5 4 3 4" xfId="921"/>
    <cellStyle name="Normal 5 4 4" xfId="497"/>
    <cellStyle name="Normal 5 4 4 2" xfId="998"/>
    <cellStyle name="Normal 5 4 5" xfId="688"/>
    <cellStyle name="Normal 5 4 6" xfId="310"/>
    <cellStyle name="Normal 5 4 7" xfId="815"/>
    <cellStyle name="Normal 5 5" xfId="50"/>
    <cellStyle name="Normal 5 6" xfId="87"/>
    <cellStyle name="Normal 5 6 2" xfId="233"/>
    <cellStyle name="Normal 6" xfId="37"/>
    <cellStyle name="Normal 6 2" xfId="74"/>
    <cellStyle name="Normal 6 2 2" xfId="207"/>
    <cellStyle name="Normal 6 2 2 2" xfId="615"/>
    <cellStyle name="Normal 6 2 2 2 2" xfId="1115"/>
    <cellStyle name="Normal 6 2 2 3" xfId="427"/>
    <cellStyle name="Normal 6 2 2 4" xfId="932"/>
    <cellStyle name="Normal 6 3" xfId="88"/>
    <cellStyle name="Normal 6 3 2" xfId="227"/>
    <cellStyle name="Normal 6 4" xfId="110"/>
    <cellStyle name="Normal 6 4 2" xfId="235"/>
    <cellStyle name="Normal 6 4 3" xfId="266"/>
    <cellStyle name="Normal 6 4 3 2" xfId="644"/>
    <cellStyle name="Normal 6 5" xfId="200"/>
    <cellStyle name="Normal 6 5 2" xfId="610"/>
    <cellStyle name="Normal 6 5 2 2" xfId="1110"/>
    <cellStyle name="Normal 6 5 3" xfId="422"/>
    <cellStyle name="Normal 6 5 4" xfId="927"/>
    <cellStyle name="Normal 7" xfId="76"/>
    <cellStyle name="Normal 7 2" xfId="90"/>
    <cellStyle name="Normal 7 2 2" xfId="229"/>
    <cellStyle name="Normal 7 3" xfId="237"/>
    <cellStyle name="Normal 7 3 2" xfId="267"/>
    <cellStyle name="Normal 7 3 2 2" xfId="645"/>
    <cellStyle name="Normal 7 4" xfId="205"/>
    <cellStyle name="Normal 7 4 2" xfId="614"/>
    <cellStyle name="Normal 7 4 2 2" xfId="1114"/>
    <cellStyle name="Normal 7 4 3" xfId="426"/>
    <cellStyle name="Normal 7 4 4" xfId="931"/>
    <cellStyle name="Normal 8" xfId="77"/>
    <cellStyle name="Normal 8 2" xfId="91"/>
    <cellStyle name="Normal 8 2 2" xfId="220"/>
    <cellStyle name="Normal 8 2 3" xfId="503"/>
    <cellStyle name="Normal 8 3" xfId="218"/>
    <cellStyle name="Normal 8 4" xfId="230"/>
    <cellStyle name="Normal 8 5" xfId="238"/>
    <cellStyle name="Normal 8 5 2" xfId="268"/>
    <cellStyle name="Normal 8 5 2 2" xfId="646"/>
    <cellStyle name="Normal 8 6" xfId="210"/>
    <cellStyle name="Normal 9" xfId="75"/>
    <cellStyle name="Normal 9 2" xfId="89"/>
    <cellStyle name="Normal 9 2 2" xfId="228"/>
    <cellStyle name="Normal 9 3" xfId="236"/>
    <cellStyle name="Normal 9 3 2" xfId="270"/>
    <cellStyle name="Normal 9 3 2 2" xfId="648"/>
    <cellStyle name="Normal 9 4" xfId="209"/>
    <cellStyle name="Normal 9 4 2" xfId="617"/>
    <cellStyle name="Normal 9 4 2 2" xfId="1117"/>
    <cellStyle name="Normal 9 4 3" xfId="429"/>
    <cellStyle name="Normal 9 4 4" xfId="934"/>
    <cellStyle name="Normal_IN9813 2" xfId="1153"/>
    <cellStyle name="Normal_IN9828" xfId="9"/>
    <cellStyle name="Normal_SO02ny 2" xfId="1152"/>
    <cellStyle name="Percent" xfId="20"/>
    <cellStyle name="Prosent" xfId="2" builtinId="5" customBuiltin="1"/>
    <cellStyle name="Prosent 13" xfId="1150"/>
    <cellStyle name="Prosent 2" xfId="4"/>
    <cellStyle name="Prosent 2 10" xfId="1145"/>
    <cellStyle name="Prosent 2 2" xfId="57"/>
    <cellStyle name="Prosent 2 2 10" xfId="676"/>
    <cellStyle name="Prosent 2 2 11" xfId="298"/>
    <cellStyle name="Prosent 2 2 12" xfId="803"/>
    <cellStyle name="Prosent 2 2 13" xfId="1147"/>
    <cellStyle name="Prosent 2 2 2" xfId="65"/>
    <cellStyle name="Prosent 2 2 2 2" xfId="169"/>
    <cellStyle name="Prosent 2 2 2 2 2" xfId="259"/>
    <cellStyle name="Prosent 2 2 2 2 2 2" xfId="639"/>
    <cellStyle name="Prosent 2 2 2 2 2 2 2" xfId="1139"/>
    <cellStyle name="Prosent 2 2 2 2 2 3" xfId="451"/>
    <cellStyle name="Prosent 2 2 2 2 2 4" xfId="956"/>
    <cellStyle name="Prosent 2 2 2 2 3" xfId="579"/>
    <cellStyle name="Prosent 2 2 2 2 3 2" xfId="1079"/>
    <cellStyle name="Prosent 2 2 2 2 4" xfId="769"/>
    <cellStyle name="Prosent 2 2 2 2 5" xfId="391"/>
    <cellStyle name="Prosent 2 2 2 2 6" xfId="896"/>
    <cellStyle name="Prosent 2 2 2 3" xfId="188"/>
    <cellStyle name="Prosent 2 2 2 3 2" xfId="598"/>
    <cellStyle name="Prosent 2 2 2 3 2 2" xfId="1098"/>
    <cellStyle name="Prosent 2 2 2 3 3" xfId="410"/>
    <cellStyle name="Prosent 2 2 2 3 4" xfId="915"/>
    <cellStyle name="Prosent 2 2 2 4" xfId="491"/>
    <cellStyle name="Prosent 2 2 2 4 2" xfId="992"/>
    <cellStyle name="Prosent 2 2 2 5" xfId="682"/>
    <cellStyle name="Prosent 2 2 2 6" xfId="304"/>
    <cellStyle name="Prosent 2 2 2 7" xfId="809"/>
    <cellStyle name="Prosent 2 2 3" xfId="69"/>
    <cellStyle name="Prosent 2 2 3 2" xfId="170"/>
    <cellStyle name="Prosent 2 2 3 2 2" xfId="580"/>
    <cellStyle name="Prosent 2 2 3 2 2 2" xfId="1080"/>
    <cellStyle name="Prosent 2 2 3 2 3" xfId="770"/>
    <cellStyle name="Prosent 2 2 3 2 4" xfId="392"/>
    <cellStyle name="Prosent 2 2 3 2 5" xfId="897"/>
    <cellStyle name="Prosent 2 2 3 3" xfId="192"/>
    <cellStyle name="Prosent 2 2 3 3 2" xfId="602"/>
    <cellStyle name="Prosent 2 2 3 3 2 2" xfId="1102"/>
    <cellStyle name="Prosent 2 2 3 3 3" xfId="414"/>
    <cellStyle name="Prosent 2 2 3 3 4" xfId="919"/>
    <cellStyle name="Prosent 2 2 3 4" xfId="495"/>
    <cellStyle name="Prosent 2 2 3 4 2" xfId="996"/>
    <cellStyle name="Prosent 2 2 3 5" xfId="686"/>
    <cellStyle name="Prosent 2 2 3 6" xfId="308"/>
    <cellStyle name="Prosent 2 2 3 7" xfId="813"/>
    <cellStyle name="Prosent 2 2 4" xfId="168"/>
    <cellStyle name="Prosent 2 2 4 2" xfId="224"/>
    <cellStyle name="Prosent 2 2 4 2 2" xfId="618"/>
    <cellStyle name="Prosent 2 2 4 2 2 2" xfId="1118"/>
    <cellStyle name="Prosent 2 2 4 2 3" xfId="430"/>
    <cellStyle name="Prosent 2 2 4 2 4" xfId="935"/>
    <cellStyle name="Prosent 2 2 4 3" xfId="578"/>
    <cellStyle name="Prosent 2 2 4 3 2" xfId="1078"/>
    <cellStyle name="Prosent 2 2 4 4" xfId="768"/>
    <cellStyle name="Prosent 2 2 4 5" xfId="390"/>
    <cellStyle name="Prosent 2 2 4 6" xfId="895"/>
    <cellStyle name="Prosent 2 2 5" xfId="211"/>
    <cellStyle name="Prosent 2 2 5 2" xfId="255"/>
    <cellStyle name="Prosent 2 2 5 2 2" xfId="635"/>
    <cellStyle name="Prosent 2 2 5 2 2 2" xfId="1135"/>
    <cellStyle name="Prosent 2 2 5 2 3" xfId="447"/>
    <cellStyle name="Prosent 2 2 5 2 4" xfId="952"/>
    <cellStyle name="Prosent 2 2 6" xfId="263"/>
    <cellStyle name="Prosent 2 2 6 2" xfId="643"/>
    <cellStyle name="Prosent 2 2 6 2 2" xfId="1143"/>
    <cellStyle name="Prosent 2 2 6 3" xfId="455"/>
    <cellStyle name="Prosent 2 2 6 4" xfId="960"/>
    <cellStyle name="Prosent 2 2 7" xfId="249"/>
    <cellStyle name="Prosent 2 2 7 2" xfId="629"/>
    <cellStyle name="Prosent 2 2 7 2 2" xfId="1129"/>
    <cellStyle name="Prosent 2 2 7 3" xfId="441"/>
    <cellStyle name="Prosent 2 2 7 4" xfId="946"/>
    <cellStyle name="Prosent 2 2 8" xfId="182"/>
    <cellStyle name="Prosent 2 2 8 2" xfId="592"/>
    <cellStyle name="Prosent 2 2 8 2 2" xfId="1092"/>
    <cellStyle name="Prosent 2 2 8 3" xfId="404"/>
    <cellStyle name="Prosent 2 2 8 4" xfId="909"/>
    <cellStyle name="Prosent 2 2 9" xfId="485"/>
    <cellStyle name="Prosent 2 2 9 2" xfId="986"/>
    <cellStyle name="Prosent 2 3" xfId="58"/>
    <cellStyle name="Prosent 2 3 10" xfId="804"/>
    <cellStyle name="Prosent 2 3 11" xfId="1148"/>
    <cellStyle name="Prosent 2 3 2" xfId="82"/>
    <cellStyle name="Prosent 2 3 2 2" xfId="172"/>
    <cellStyle name="Prosent 2 3 2 2 2" xfId="257"/>
    <cellStyle name="Prosent 2 3 2 2 2 2" xfId="637"/>
    <cellStyle name="Prosent 2 3 2 2 2 2 2" xfId="1137"/>
    <cellStyle name="Prosent 2 3 2 2 2 3" xfId="449"/>
    <cellStyle name="Prosent 2 3 2 2 2 4" xfId="954"/>
    <cellStyle name="Prosent 2 3 2 2 3" xfId="582"/>
    <cellStyle name="Prosent 2 3 2 2 3 2" xfId="1082"/>
    <cellStyle name="Prosent 2 3 2 2 4" xfId="772"/>
    <cellStyle name="Prosent 2 3 2 2 5" xfId="394"/>
    <cellStyle name="Prosent 2 3 2 2 6" xfId="899"/>
    <cellStyle name="Prosent 2 3 2 3" xfId="197"/>
    <cellStyle name="Prosent 2 3 2 3 2" xfId="607"/>
    <cellStyle name="Prosent 2 3 2 3 2 2" xfId="1107"/>
    <cellStyle name="Prosent 2 3 2 3 3" xfId="419"/>
    <cellStyle name="Prosent 2 3 2 3 4" xfId="924"/>
    <cellStyle name="Prosent 2 3 2 4" xfId="500"/>
    <cellStyle name="Prosent 2 3 2 4 2" xfId="1001"/>
    <cellStyle name="Prosent 2 3 2 5" xfId="691"/>
    <cellStyle name="Prosent 2 3 2 6" xfId="313"/>
    <cellStyle name="Prosent 2 3 2 7" xfId="818"/>
    <cellStyle name="Prosent 2 3 3" xfId="171"/>
    <cellStyle name="Prosent 2 3 3 2" xfId="225"/>
    <cellStyle name="Prosent 2 3 3 2 2" xfId="619"/>
    <cellStyle name="Prosent 2 3 3 2 2 2" xfId="1119"/>
    <cellStyle name="Prosent 2 3 3 2 3" xfId="431"/>
    <cellStyle name="Prosent 2 3 3 2 4" xfId="936"/>
    <cellStyle name="Prosent 2 3 3 3" xfId="581"/>
    <cellStyle name="Prosent 2 3 3 3 2" xfId="1081"/>
    <cellStyle name="Prosent 2 3 3 4" xfId="771"/>
    <cellStyle name="Prosent 2 3 3 5" xfId="393"/>
    <cellStyle name="Prosent 2 3 3 6" xfId="898"/>
    <cellStyle name="Prosent 2 3 4" xfId="213"/>
    <cellStyle name="Prosent 2 3 4 2" xfId="244"/>
    <cellStyle name="Prosent 2 3 4 2 2" xfId="624"/>
    <cellStyle name="Prosent 2 3 4 2 2 2" xfId="1124"/>
    <cellStyle name="Prosent 2 3 4 2 3" xfId="436"/>
    <cellStyle name="Prosent 2 3 4 2 4" xfId="941"/>
    <cellStyle name="Prosent 2 3 5" xfId="250"/>
    <cellStyle name="Prosent 2 3 5 2" xfId="630"/>
    <cellStyle name="Prosent 2 3 5 2 2" xfId="1130"/>
    <cellStyle name="Prosent 2 3 5 3" xfId="442"/>
    <cellStyle name="Prosent 2 3 5 4" xfId="947"/>
    <cellStyle name="Prosent 2 3 6" xfId="183"/>
    <cellStyle name="Prosent 2 3 6 2" xfId="593"/>
    <cellStyle name="Prosent 2 3 6 2 2" xfId="1093"/>
    <cellStyle name="Prosent 2 3 6 3" xfId="405"/>
    <cellStyle name="Prosent 2 3 6 4" xfId="910"/>
    <cellStyle name="Prosent 2 3 7" xfId="486"/>
    <cellStyle name="Prosent 2 3 7 2" xfId="987"/>
    <cellStyle name="Prosent 2 3 8" xfId="677"/>
    <cellStyle name="Prosent 2 3 9" xfId="299"/>
    <cellStyle name="Prosent 2 4" xfId="55"/>
    <cellStyle name="Prosent 2 4 2" xfId="84"/>
    <cellStyle name="Prosent 2 4 2 2" xfId="174"/>
    <cellStyle name="Prosent 2 4 2 2 2" xfId="584"/>
    <cellStyle name="Prosent 2 4 2 2 2 2" xfId="1084"/>
    <cellStyle name="Prosent 2 4 2 2 3" xfId="774"/>
    <cellStyle name="Prosent 2 4 2 2 4" xfId="396"/>
    <cellStyle name="Prosent 2 4 2 2 5" xfId="901"/>
    <cellStyle name="Prosent 2 4 2 3" xfId="199"/>
    <cellStyle name="Prosent 2 4 2 3 2" xfId="609"/>
    <cellStyle name="Prosent 2 4 2 3 2 2" xfId="1109"/>
    <cellStyle name="Prosent 2 4 2 3 3" xfId="421"/>
    <cellStyle name="Prosent 2 4 2 3 4" xfId="926"/>
    <cellStyle name="Prosent 2 4 2 4" xfId="502"/>
    <cellStyle name="Prosent 2 4 2 4 2" xfId="1003"/>
    <cellStyle name="Prosent 2 4 2 5" xfId="693"/>
    <cellStyle name="Prosent 2 4 2 6" xfId="315"/>
    <cellStyle name="Prosent 2 4 2 7" xfId="820"/>
    <cellStyle name="Prosent 2 4 3" xfId="173"/>
    <cellStyle name="Prosent 2 4 3 2" xfId="583"/>
    <cellStyle name="Prosent 2 4 3 2 2" xfId="1083"/>
    <cellStyle name="Prosent 2 4 3 3" xfId="773"/>
    <cellStyle name="Prosent 2 4 3 4" xfId="395"/>
    <cellStyle name="Prosent 2 4 3 5" xfId="900"/>
    <cellStyle name="Prosent 2 4 4" xfId="180"/>
    <cellStyle name="Prosent 2 4 4 2" xfId="590"/>
    <cellStyle name="Prosent 2 4 4 2 2" xfId="1090"/>
    <cellStyle name="Prosent 2 4 4 3" xfId="402"/>
    <cellStyle name="Prosent 2 4 4 4" xfId="907"/>
    <cellStyle name="Prosent 2 4 5" xfId="483"/>
    <cellStyle name="Prosent 2 4 5 2" xfId="984"/>
    <cellStyle name="Prosent 2 4 6" xfId="674"/>
    <cellStyle name="Prosent 2 4 7" xfId="296"/>
    <cellStyle name="Prosent 2 4 8" xfId="801"/>
    <cellStyle name="Prosent 2 5" xfId="62"/>
    <cellStyle name="Prosent 2 5 2" xfId="67"/>
    <cellStyle name="Prosent 2 5 2 2" xfId="175"/>
    <cellStyle name="Prosent 2 5 2 2 2" xfId="585"/>
    <cellStyle name="Prosent 2 5 2 2 2 2" xfId="1085"/>
    <cellStyle name="Prosent 2 5 2 2 3" xfId="775"/>
    <cellStyle name="Prosent 2 5 2 2 4" xfId="397"/>
    <cellStyle name="Prosent 2 5 2 2 5" xfId="902"/>
    <cellStyle name="Prosent 2 5 2 3" xfId="190"/>
    <cellStyle name="Prosent 2 5 2 3 2" xfId="600"/>
    <cellStyle name="Prosent 2 5 2 3 2 2" xfId="1100"/>
    <cellStyle name="Prosent 2 5 2 3 3" xfId="412"/>
    <cellStyle name="Prosent 2 5 2 3 4" xfId="917"/>
    <cellStyle name="Prosent 2 5 2 4" xfId="493"/>
    <cellStyle name="Prosent 2 5 2 4 2" xfId="994"/>
    <cellStyle name="Prosent 2 5 2 5" xfId="684"/>
    <cellStyle name="Prosent 2 5 2 6" xfId="306"/>
    <cellStyle name="Prosent 2 5 2 7" xfId="811"/>
    <cellStyle name="Prosent 2 6" xfId="48"/>
    <cellStyle name="Prosent 2 6 2" xfId="242"/>
    <cellStyle name="Prosent 2 6 2 2" xfId="622"/>
    <cellStyle name="Prosent 2 6 2 2 2" xfId="1122"/>
    <cellStyle name="Prosent 2 6 2 3" xfId="434"/>
    <cellStyle name="Prosent 2 6 2 4" xfId="939"/>
    <cellStyle name="Prosent 2 7" xfId="253"/>
    <cellStyle name="Prosent 2 7 2" xfId="633"/>
    <cellStyle name="Prosent 2 7 2 2" xfId="1133"/>
    <cellStyle name="Prosent 2 7 3" xfId="445"/>
    <cellStyle name="Prosent 2 7 4" xfId="950"/>
    <cellStyle name="Prosent 2 8" xfId="261"/>
    <cellStyle name="Prosent 2 8 2" xfId="641"/>
    <cellStyle name="Prosent 2 8 2 2" xfId="1141"/>
    <cellStyle name="Prosent 2 8 3" xfId="453"/>
    <cellStyle name="Prosent 2 8 4" xfId="958"/>
    <cellStyle name="Prosent 2 9" xfId="247"/>
    <cellStyle name="Prosent 2 9 2" xfId="627"/>
    <cellStyle name="Prosent 2 9 2 2" xfId="1127"/>
    <cellStyle name="Prosent 2 9 3" xfId="439"/>
    <cellStyle name="Prosent 2 9 4" xfId="944"/>
    <cellStyle name="Prosent 3" xfId="27"/>
    <cellStyle name="Prosent 3 2" xfId="80"/>
    <cellStyle name="Prosent 3 2 2" xfId="176"/>
    <cellStyle name="Prosent 3 2 2 2" xfId="586"/>
    <cellStyle name="Prosent 3 2 2 2 2" xfId="1086"/>
    <cellStyle name="Prosent 3 2 2 3" xfId="776"/>
    <cellStyle name="Prosent 3 2 2 4" xfId="398"/>
    <cellStyle name="Prosent 3 2 2 5" xfId="903"/>
    <cellStyle name="Prosent 3 2 3" xfId="195"/>
    <cellStyle name="Prosent 3 2 3 2" xfId="605"/>
    <cellStyle name="Prosent 3 2 3 2 2" xfId="1105"/>
    <cellStyle name="Prosent 3 2 3 3" xfId="417"/>
    <cellStyle name="Prosent 3 2 3 4" xfId="922"/>
    <cellStyle name="Prosent 3 2 4" xfId="498"/>
    <cellStyle name="Prosent 3 2 4 2" xfId="999"/>
    <cellStyle name="Prosent 3 2 5" xfId="689"/>
    <cellStyle name="Prosent 3 2 6" xfId="311"/>
    <cellStyle name="Prosent 3 2 7" xfId="816"/>
    <cellStyle name="Prosent 3 3" xfId="45"/>
    <cellStyle name="Prosent 4" xfId="38"/>
    <cellStyle name="Prosent 4 2" xfId="51"/>
    <cellStyle name="Prosent 5" xfId="61"/>
    <cellStyle name="Prosent 5 2" xfId="177"/>
    <cellStyle name="Prosent 5 2 2" xfId="587"/>
    <cellStyle name="Prosent 5 2 2 2" xfId="1087"/>
    <cellStyle name="Prosent 5 2 3" xfId="777"/>
    <cellStyle name="Prosent 5 2 4" xfId="399"/>
    <cellStyle name="Prosent 5 2 5" xfId="904"/>
    <cellStyle name="Prosent 5 3" xfId="489"/>
    <cellStyle name="Prosent 5 3 2" xfId="990"/>
    <cellStyle name="Prosent 5 4" xfId="680"/>
    <cellStyle name="Prosent 5 5" xfId="302"/>
    <cellStyle name="Prosent 5 6" xfId="807"/>
    <cellStyle name="Prosent 6" xfId="186"/>
    <cellStyle name="Prosent 6 2" xfId="596"/>
    <cellStyle name="Prosent 6 2 2" xfId="1096"/>
    <cellStyle name="Prosent 6 3" xfId="408"/>
    <cellStyle name="Prosent 6 4" xfId="913"/>
    <cellStyle name="Prosent 7" xfId="459"/>
    <cellStyle name="Svein" xfId="5"/>
    <cellStyle name="Svein 2" xfId="46"/>
    <cellStyle name="Svein 3" xfId="215"/>
    <cellStyle name="Tusen[0]" xfId="6"/>
    <cellStyle name="Tusenskille 2" xfId="206"/>
    <cellStyle name="Tusenskille 2 2" xfId="219"/>
    <cellStyle name="Tusenskille 2 3" xfId="217"/>
    <cellStyle name="Tusenskille 3" xfId="216"/>
  </cellStyles>
  <dxfs count="0"/>
  <tableStyles count="0" defaultTableStyle="TableStyleMedium9" defaultPivotStyle="PivotStyleLight16"/>
  <colors>
    <mruColors>
      <color rgb="FF0099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externalLink" Target="externalLinks/externalLink7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2.xml"/><Relationship Id="rId42" Type="http://schemas.openxmlformats.org/officeDocument/2006/relationships/externalLink" Target="externalLinks/externalLink10.xml"/><Relationship Id="rId47" Type="http://schemas.openxmlformats.org/officeDocument/2006/relationships/externalLink" Target="externalLinks/externalLink15.xml"/><Relationship Id="rId50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1.xml"/><Relationship Id="rId38" Type="http://schemas.openxmlformats.org/officeDocument/2006/relationships/externalLink" Target="externalLinks/externalLink6.xml"/><Relationship Id="rId46" Type="http://schemas.openxmlformats.org/officeDocument/2006/relationships/externalLink" Target="externalLinks/externalLink14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externalLink" Target="externalLinks/externalLink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externalLink" Target="externalLinks/externalLink5.xml"/><Relationship Id="rId40" Type="http://schemas.openxmlformats.org/officeDocument/2006/relationships/externalLink" Target="externalLinks/externalLink8.xml"/><Relationship Id="rId45" Type="http://schemas.openxmlformats.org/officeDocument/2006/relationships/externalLink" Target="externalLinks/externalLink13.xml"/><Relationship Id="rId53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4.xml"/><Relationship Id="rId49" Type="http://schemas.openxmlformats.org/officeDocument/2006/relationships/externalLink" Target="externalLinks/externalLink17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externalLink" Target="externalLinks/externalLink12.xml"/><Relationship Id="rId52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3.xml"/><Relationship Id="rId43" Type="http://schemas.openxmlformats.org/officeDocument/2006/relationships/externalLink" Target="externalLinks/externalLink11.xml"/><Relationship Id="rId48" Type="http://schemas.openxmlformats.org/officeDocument/2006/relationships/externalLink" Target="externalLinks/externalLink16.xml"/><Relationship Id="rId8" Type="http://schemas.openxmlformats.org/officeDocument/2006/relationships/worksheet" Target="worksheets/sheet8.xml"/><Relationship Id="rId51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800" b="1" i="0" u="none" strike="noStrike" kern="1200" baseline="0">
                <a:solidFill>
                  <a:srgbClr val="000000"/>
                </a:solidFill>
                <a:latin typeface="Calibri"/>
              </a:defRPr>
            </a:pPr>
            <a:r>
              <a:rPr lang="nb-NO" sz="1800" b="1" i="0" u="none" strike="noStrike" kern="1200" cap="none" spc="0" baseline="0">
                <a:solidFill>
                  <a:srgbClr val="000000"/>
                </a:solidFill>
                <a:uFillTx/>
                <a:latin typeface="+mn-lt"/>
                <a:ea typeface="+mn-ea"/>
                <a:cs typeface="+mn-cs"/>
              </a:rPr>
              <a:t>Saksbehandlingstid for økonomisk sosialhjelp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'Tabell_1-_7_og_1-8_-_Beh_tid'!$J$8:$J$8</c:f>
              <c:strCache>
                <c:ptCount val="1"/>
                <c:pt idx="0">
                  <c:v>Andel saker behandlet innen 2 uker</c:v>
                </c:pt>
              </c:strCache>
            </c:strRef>
          </c:tx>
          <c:spPr>
            <a:solidFill>
              <a:srgbClr val="4F81BD"/>
            </a:solidFill>
            <a:ln>
              <a:noFill/>
            </a:ln>
          </c:spPr>
          <c:invertIfNegative val="0"/>
          <c:cat>
            <c:strRef>
              <c:f>'Tabell_1-_7_og_1-8_-_Beh_tid'!$B$9:$B$23</c:f>
              <c:strCache>
                <c:ptCount val="15"/>
                <c:pt idx="0">
                  <c:v>Bydel Gamle Oslo</c:v>
                </c:pt>
                <c:pt idx="1">
                  <c:v>Bydel Grünerløkka</c:v>
                </c:pt>
                <c:pt idx="2">
                  <c:v>Bydel Sagene</c:v>
                </c:pt>
                <c:pt idx="3">
                  <c:v>Bydel St. Hanshaugen</c:v>
                </c:pt>
                <c:pt idx="4">
                  <c:v>Bydel Frogner</c:v>
                </c:pt>
                <c:pt idx="5">
                  <c:v>Bydel Ullern</c:v>
                </c:pt>
                <c:pt idx="6">
                  <c:v>Bydel Vestre Aker</c:v>
                </c:pt>
                <c:pt idx="7">
                  <c:v>Bydel Nordre Aker</c:v>
                </c:pt>
                <c:pt idx="8">
                  <c:v>Bydel Bjerke</c:v>
                </c:pt>
                <c:pt idx="9">
                  <c:v>Bydel Grorud</c:v>
                </c:pt>
                <c:pt idx="10">
                  <c:v>Bydel Stovner</c:v>
                </c:pt>
                <c:pt idx="11">
                  <c:v>Bydel Alna</c:v>
                </c:pt>
                <c:pt idx="12">
                  <c:v>Bydel Østensjø</c:v>
                </c:pt>
                <c:pt idx="13">
                  <c:v>Bydel Nordstrand </c:v>
                </c:pt>
                <c:pt idx="14">
                  <c:v>Bydel Søndre Nordstrand</c:v>
                </c:pt>
              </c:strCache>
            </c:strRef>
          </c:cat>
          <c:val>
            <c:numRef>
              <c:f>'Tabell_1-_7_og_1-8_-_Beh_tid'!$J$9:$J$23</c:f>
              <c:numCache>
                <c:formatCode>0%</c:formatCode>
                <c:ptCount val="15"/>
                <c:pt idx="0">
                  <c:v>0.80427549810700216</c:v>
                </c:pt>
                <c:pt idx="1">
                  <c:v>0.86641718190693129</c:v>
                </c:pt>
                <c:pt idx="2">
                  <c:v>0.81836113615870154</c:v>
                </c:pt>
                <c:pt idx="3">
                  <c:v>0.962052542633277</c:v>
                </c:pt>
                <c:pt idx="4">
                  <c:v>0.8485368869350185</c:v>
                </c:pt>
                <c:pt idx="5">
                  <c:v>0.57001850709438617</c:v>
                </c:pt>
                <c:pt idx="6">
                  <c:v>0.82967337147075104</c:v>
                </c:pt>
                <c:pt idx="7">
                  <c:v>0.96274306070951465</c:v>
                </c:pt>
                <c:pt idx="8">
                  <c:v>0.83785880527540735</c:v>
                </c:pt>
                <c:pt idx="9">
                  <c:v>0.77427796084512501</c:v>
                </c:pt>
                <c:pt idx="10">
                  <c:v>0.7380128984017198</c:v>
                </c:pt>
                <c:pt idx="11">
                  <c:v>0.78885788857888584</c:v>
                </c:pt>
                <c:pt idx="12">
                  <c:v>0.64169139465875369</c:v>
                </c:pt>
                <c:pt idx="13">
                  <c:v>0.89572471324296143</c:v>
                </c:pt>
                <c:pt idx="14">
                  <c:v>0.62573756673222813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2509696"/>
        <c:axId val="242508160"/>
      </c:barChart>
      <c:valAx>
        <c:axId val="242508160"/>
        <c:scaling>
          <c:orientation val="minMax"/>
        </c:scaling>
        <c:delete val="0"/>
        <c:axPos val="l"/>
        <c:majorGridlines>
          <c:spPr>
            <a:ln w="9528">
              <a:solidFill>
                <a:srgbClr val="868686"/>
              </a:solidFill>
              <a:prstDash val="solid"/>
              <a:round/>
            </a:ln>
          </c:spPr>
        </c:majorGridlines>
        <c:numFmt formatCode="0%" sourceLinked="1"/>
        <c:majorTickMark val="none"/>
        <c:minorTickMark val="none"/>
        <c:tickLblPos val="nextTo"/>
        <c:spPr>
          <a:noFill/>
          <a:ln w="9528">
            <a:solidFill>
              <a:srgbClr val="868686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000" b="0" i="0" u="none" strike="noStrike" kern="1200" baseline="0">
                <a:solidFill>
                  <a:srgbClr val="000000"/>
                </a:solidFill>
                <a:latin typeface="Calibri"/>
              </a:defRPr>
            </a:pPr>
            <a:endParaRPr lang="nb-NO"/>
          </a:p>
        </c:txPr>
        <c:crossAx val="242509696"/>
        <c:crosses val="autoZero"/>
        <c:crossBetween val="between"/>
      </c:valAx>
      <c:catAx>
        <c:axId val="24250969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8">
            <a:solidFill>
              <a:srgbClr val="868686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000" b="0" i="0" u="none" strike="noStrike" kern="1200" baseline="0">
                <a:solidFill>
                  <a:srgbClr val="000000"/>
                </a:solidFill>
                <a:latin typeface="Calibri"/>
              </a:defRPr>
            </a:pPr>
            <a:endParaRPr lang="nb-NO"/>
          </a:p>
        </c:txPr>
        <c:crossAx val="242508160"/>
        <c:crosses val="autoZero"/>
        <c:auto val="1"/>
        <c:lblAlgn val="ctr"/>
        <c:lblOffset val="100"/>
        <c:noMultiLvlLbl val="0"/>
      </c:catAx>
      <c:spPr>
        <a:solidFill>
          <a:srgbClr val="FFFFFF"/>
        </a:solidFill>
        <a:ln>
          <a:noFill/>
        </a:ln>
      </c:spPr>
    </c:plotArea>
    <c:legend>
      <c:legendPos val="r"/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sz="1000" b="0" i="0" u="none" strike="noStrike" kern="1200" baseline="0">
              <a:solidFill>
                <a:srgbClr val="000000"/>
              </a:solidFill>
              <a:latin typeface="Calibri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rgbClr val="FFFFFF"/>
    </a:solidFill>
    <a:ln w="9528">
      <a:solidFill>
        <a:srgbClr val="868686"/>
      </a:solidFill>
      <a:prstDash val="solid"/>
      <a:round/>
    </a:ln>
  </c:spPr>
  <c:txPr>
    <a:bodyPr lIns="0" tIns="0" rIns="0" bIns="0"/>
    <a:lstStyle/>
    <a:p>
      <a:pPr marL="0" marR="0" indent="0" algn="ctr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nb-NO" sz="1000" b="0" i="0" u="none" strike="noStrike" kern="1200" baseline="0">
          <a:solidFill>
            <a:srgbClr val="000000"/>
          </a:solidFill>
          <a:latin typeface="Calibri"/>
        </a:defRPr>
      </a:pPr>
      <a:endParaRPr lang="nb-NO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800" b="1" i="0" u="none" strike="noStrike" kern="1200" baseline="0">
                <a:solidFill>
                  <a:srgbClr val="000000"/>
                </a:solidFill>
                <a:latin typeface="Calibri"/>
              </a:defRPr>
            </a:pPr>
            <a:r>
              <a:rPr lang="nb-NO" sz="1800" b="1" i="0" u="none" strike="noStrike" kern="1200" cap="none" spc="0" baseline="0">
                <a:solidFill>
                  <a:srgbClr val="000000"/>
                </a:solidFill>
                <a:uFillTx/>
                <a:latin typeface="+mn-lt"/>
                <a:ea typeface="+mn-ea"/>
                <a:cs typeface="+mn-cs"/>
              </a:rPr>
              <a:t>Resultat jobbsjansen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Ordinært arbeid med og uten lønnstilskudd</c:v>
          </c:tx>
          <c:spPr>
            <a:solidFill>
              <a:srgbClr val="595959"/>
            </a:solidFill>
            <a:ln>
              <a:noFill/>
            </a:ln>
          </c:spPr>
          <c:invertIfNegative val="0"/>
          <c:cat>
            <c:strRef>
              <c:f>'Tab_1_11_G_Resultat Jobbsjansen'!$B$10:$B$25</c:f>
              <c:strCache>
                <c:ptCount val="16"/>
                <c:pt idx="0">
                  <c:v>Bydel Gamle Oslo</c:v>
                </c:pt>
                <c:pt idx="1">
                  <c:v>Bydel Grünerløkka</c:v>
                </c:pt>
                <c:pt idx="2">
                  <c:v>Bydel Sagene</c:v>
                </c:pt>
                <c:pt idx="3">
                  <c:v>Bydel St. Hanshaugen</c:v>
                </c:pt>
                <c:pt idx="4">
                  <c:v>Bydel Frogner</c:v>
                </c:pt>
                <c:pt idx="5">
                  <c:v>Bydel Ullern</c:v>
                </c:pt>
                <c:pt idx="6">
                  <c:v>Bydel Vestre Aker</c:v>
                </c:pt>
                <c:pt idx="7">
                  <c:v>Bydel Nordre Aker</c:v>
                </c:pt>
                <c:pt idx="8">
                  <c:v>Bydel Bjerke</c:v>
                </c:pt>
                <c:pt idx="9">
                  <c:v>Bydel Grorud</c:v>
                </c:pt>
                <c:pt idx="10">
                  <c:v>Bydel Stovner</c:v>
                </c:pt>
                <c:pt idx="11">
                  <c:v>Bydel Alna</c:v>
                </c:pt>
                <c:pt idx="12">
                  <c:v>Bydel Østensjø</c:v>
                </c:pt>
                <c:pt idx="13">
                  <c:v>Bydel Nordstrand</c:v>
                </c:pt>
                <c:pt idx="14">
                  <c:v>Bydel Søndre Nordstrand</c:v>
                </c:pt>
                <c:pt idx="15">
                  <c:v>SUM 1.-3. tertial 2017</c:v>
                </c:pt>
              </c:strCache>
            </c:strRef>
          </c:cat>
          <c:val>
            <c:numLit>
              <c:formatCode>General</c:formatCode>
              <c:ptCount val="16"/>
              <c:pt idx="0">
                <c:v>0.43478260869565288</c:v>
              </c:pt>
              <c:pt idx="1">
                <c:v>0.65000000000000102</c:v>
              </c:pt>
              <c:pt idx="2">
                <c:v>0.60000000000000064</c:v>
              </c:pt>
              <c:pt idx="3">
                <c:v>0</c:v>
              </c:pt>
              <c:pt idx="4">
                <c:v>0.1</c:v>
              </c:pt>
              <c:pt idx="5">
                <c:v>0.57142857142857251</c:v>
              </c:pt>
              <c:pt idx="6">
                <c:v>0.36363636363636381</c:v>
              </c:pt>
              <c:pt idx="7">
                <c:v>0.25</c:v>
              </c:pt>
              <c:pt idx="8">
                <c:v>0.58333333333333337</c:v>
              </c:pt>
              <c:pt idx="9">
                <c:v>0.3157894736842114</c:v>
              </c:pt>
              <c:pt idx="10">
                <c:v>0.5</c:v>
              </c:pt>
              <c:pt idx="11">
                <c:v>0.2307692307692312</c:v>
              </c:pt>
              <c:pt idx="12">
                <c:v>0.30769230769230782</c:v>
              </c:pt>
              <c:pt idx="13">
                <c:v>7.6923076923076927E-2</c:v>
              </c:pt>
              <c:pt idx="14">
                <c:v>0.30000000000000032</c:v>
              </c:pt>
              <c:pt idx="15">
                <c:v>0.34871794871794881</c:v>
              </c:pt>
            </c:numLit>
          </c:val>
        </c:ser>
        <c:ser>
          <c:idx val="1"/>
          <c:order val="1"/>
          <c:tx>
            <c:v>Utdanning</c:v>
          </c:tx>
          <c:spPr>
            <a:solidFill>
              <a:srgbClr val="C0C0C0"/>
            </a:solidFill>
            <a:ln>
              <a:noFill/>
            </a:ln>
          </c:spPr>
          <c:invertIfNegative val="0"/>
          <c:cat>
            <c:strRef>
              <c:f>'Tab_1_11_G_Resultat Jobbsjansen'!$B$10:$B$25</c:f>
              <c:strCache>
                <c:ptCount val="16"/>
                <c:pt idx="0">
                  <c:v>Bydel Gamle Oslo</c:v>
                </c:pt>
                <c:pt idx="1">
                  <c:v>Bydel Grünerløkka</c:v>
                </c:pt>
                <c:pt idx="2">
                  <c:v>Bydel Sagene</c:v>
                </c:pt>
                <c:pt idx="3">
                  <c:v>Bydel St. Hanshaugen</c:v>
                </c:pt>
                <c:pt idx="4">
                  <c:v>Bydel Frogner</c:v>
                </c:pt>
                <c:pt idx="5">
                  <c:v>Bydel Ullern</c:v>
                </c:pt>
                <c:pt idx="6">
                  <c:v>Bydel Vestre Aker</c:v>
                </c:pt>
                <c:pt idx="7">
                  <c:v>Bydel Nordre Aker</c:v>
                </c:pt>
                <c:pt idx="8">
                  <c:v>Bydel Bjerke</c:v>
                </c:pt>
                <c:pt idx="9">
                  <c:v>Bydel Grorud</c:v>
                </c:pt>
                <c:pt idx="10">
                  <c:v>Bydel Stovner</c:v>
                </c:pt>
                <c:pt idx="11">
                  <c:v>Bydel Alna</c:v>
                </c:pt>
                <c:pt idx="12">
                  <c:v>Bydel Østensjø</c:v>
                </c:pt>
                <c:pt idx="13">
                  <c:v>Bydel Nordstrand</c:v>
                </c:pt>
                <c:pt idx="14">
                  <c:v>Bydel Søndre Nordstrand</c:v>
                </c:pt>
                <c:pt idx="15">
                  <c:v>SUM 1.-3. tertial 2017</c:v>
                </c:pt>
              </c:strCache>
            </c:strRef>
          </c:cat>
          <c:val>
            <c:numLit>
              <c:formatCode>General</c:formatCode>
              <c:ptCount val="16"/>
              <c:pt idx="0">
                <c:v>8.6956521739130543E-2</c:v>
              </c:pt>
              <c:pt idx="1">
                <c:v>0.05</c:v>
              </c:pt>
              <c:pt idx="2">
                <c:v>0.2</c:v>
              </c:pt>
              <c:pt idx="3">
                <c:v>0</c:v>
              </c:pt>
              <c:pt idx="4">
                <c:v>0.4</c:v>
              </c:pt>
              <c:pt idx="5">
                <c:v>0</c:v>
              </c:pt>
              <c:pt idx="6">
                <c:v>9.0909090909091064E-2</c:v>
              </c:pt>
              <c:pt idx="7">
                <c:v>0</c:v>
              </c:pt>
              <c:pt idx="8">
                <c:v>8.3333333333333343E-2</c:v>
              </c:pt>
              <c:pt idx="9">
                <c:v>0.26315789473684231</c:v>
              </c:pt>
              <c:pt idx="10">
                <c:v>0.25</c:v>
              </c:pt>
              <c:pt idx="11">
                <c:v>0.30769230769230782</c:v>
              </c:pt>
              <c:pt idx="12">
                <c:v>0.15384615384615419</c:v>
              </c:pt>
              <c:pt idx="13">
                <c:v>0.30769230769230782</c:v>
              </c:pt>
              <c:pt idx="14">
                <c:v>0.1</c:v>
              </c:pt>
              <c:pt idx="15">
                <c:v>0.1641025641025641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3072000"/>
        <c:axId val="243070464"/>
      </c:barChart>
      <c:valAx>
        <c:axId val="243070464"/>
        <c:scaling>
          <c:orientation val="minMax"/>
        </c:scaling>
        <c:delete val="0"/>
        <c:axPos val="l"/>
        <c:majorGridlines>
          <c:spPr>
            <a:ln w="9528">
              <a:solidFill>
                <a:srgbClr val="868686"/>
              </a:solidFill>
              <a:prstDash val="solid"/>
              <a:round/>
            </a:ln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8">
            <a:solidFill>
              <a:srgbClr val="868686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000" b="0" i="0" u="none" strike="noStrike" kern="1200" baseline="0">
                <a:solidFill>
                  <a:srgbClr val="000000"/>
                </a:solidFill>
                <a:latin typeface="Calibri"/>
              </a:defRPr>
            </a:pPr>
            <a:endParaRPr lang="nb-NO"/>
          </a:p>
        </c:txPr>
        <c:crossAx val="243072000"/>
        <c:crosses val="autoZero"/>
        <c:crossBetween val="between"/>
      </c:valAx>
      <c:catAx>
        <c:axId val="243072000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 w="9528">
            <a:solidFill>
              <a:srgbClr val="868686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000" b="0" i="0" u="none" strike="noStrike" kern="1200" baseline="0">
                <a:solidFill>
                  <a:srgbClr val="000000"/>
                </a:solidFill>
                <a:latin typeface="Calibri"/>
              </a:defRPr>
            </a:pPr>
            <a:endParaRPr lang="nb-NO"/>
          </a:p>
        </c:txPr>
        <c:crossAx val="243070464"/>
        <c:crosses val="autoZero"/>
        <c:auto val="1"/>
        <c:lblAlgn val="ctr"/>
        <c:lblOffset val="100"/>
        <c:noMultiLvlLbl val="0"/>
      </c:catAx>
      <c:spPr>
        <a:solidFill>
          <a:srgbClr val="FFFFFF"/>
        </a:solidFill>
        <a:ln>
          <a:noFill/>
        </a:ln>
      </c:spPr>
    </c:plotArea>
    <c:legend>
      <c:legendPos val="r"/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sz="1000" b="0" i="0" u="none" strike="noStrike" kern="1200" baseline="0">
              <a:solidFill>
                <a:srgbClr val="000000"/>
              </a:solidFill>
              <a:latin typeface="Calibri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rgbClr val="FFFFFF"/>
    </a:solidFill>
    <a:ln w="9528">
      <a:solidFill>
        <a:srgbClr val="868686"/>
      </a:solidFill>
      <a:prstDash val="solid"/>
      <a:round/>
    </a:ln>
  </c:spPr>
  <c:txPr>
    <a:bodyPr lIns="0" tIns="0" rIns="0" bIns="0"/>
    <a:lstStyle/>
    <a:p>
      <a:pPr marL="0" marR="0" indent="0" algn="ctr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nb-NO" sz="1000" b="0" i="0" u="none" strike="noStrike" kern="1200" baseline="0">
          <a:solidFill>
            <a:srgbClr val="000000"/>
          </a:solidFill>
          <a:latin typeface="Calibri"/>
        </a:defRPr>
      </a:pPr>
      <a:endParaRPr lang="nb-NO"/>
    </a:p>
  </c:tx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800" b="1" i="0" u="none" strike="noStrike" kern="1200" baseline="0">
                <a:solidFill>
                  <a:srgbClr val="000000"/>
                </a:solidFill>
                <a:latin typeface="Calibri"/>
              </a:defRPr>
            </a:pPr>
            <a:r>
              <a:rPr lang="nb-NO" sz="1800" b="1" i="0" u="none" strike="noStrike" kern="1200" cap="none" spc="0" baseline="0">
                <a:solidFill>
                  <a:srgbClr val="000000"/>
                </a:solidFill>
                <a:uFillTx/>
                <a:latin typeface="+mn-lt"/>
                <a:ea typeface="+mn-ea"/>
                <a:cs typeface="+mn-cs"/>
              </a:rPr>
              <a:t>Resultat andre tiltak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'Tabell_1-11-H_Res_andre_tiltak'!$C$6</c:f>
              <c:strCache>
                <c:ptCount val="1"/>
                <c:pt idx="0">
                  <c:v>Ordinært arbeid med og uten lønn-stilskudd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</c:spPr>
          <c:invertIfNegative val="0"/>
          <c:cat>
            <c:strRef>
              <c:f>'Tabell_1-11-H_Res_andre_tiltak'!$B$7:$B$22</c:f>
              <c:strCache>
                <c:ptCount val="16"/>
                <c:pt idx="0">
                  <c:v>Bydel Gamle Oslo</c:v>
                </c:pt>
                <c:pt idx="1">
                  <c:v>Bydel Grünerløkka</c:v>
                </c:pt>
                <c:pt idx="2">
                  <c:v>Bydel Sagene</c:v>
                </c:pt>
                <c:pt idx="3">
                  <c:v>Bydel St. Hanshaugen</c:v>
                </c:pt>
                <c:pt idx="4">
                  <c:v>Bydel Frogner</c:v>
                </c:pt>
                <c:pt idx="5">
                  <c:v>Bydel Ullern</c:v>
                </c:pt>
                <c:pt idx="6">
                  <c:v>Bydel Vestre Aker</c:v>
                </c:pt>
                <c:pt idx="7">
                  <c:v>Bydel Nordre Aker</c:v>
                </c:pt>
                <c:pt idx="8">
                  <c:v>Bydel Bjerke</c:v>
                </c:pt>
                <c:pt idx="9">
                  <c:v>Bydel Grorud</c:v>
                </c:pt>
                <c:pt idx="10">
                  <c:v>Bydel Stovner</c:v>
                </c:pt>
                <c:pt idx="11">
                  <c:v>Bydel Alna</c:v>
                </c:pt>
                <c:pt idx="12">
                  <c:v>Bydel Østensjø</c:v>
                </c:pt>
                <c:pt idx="13">
                  <c:v>Bydel Nordstrand</c:v>
                </c:pt>
                <c:pt idx="14">
                  <c:v>Bydel Søndre Nordstrand</c:v>
                </c:pt>
                <c:pt idx="15">
                  <c:v>SUM 1. - 3. tertial 2017</c:v>
                </c:pt>
              </c:strCache>
            </c:strRef>
          </c:cat>
          <c:val>
            <c:numRef>
              <c:f>'Tabell_1-11-H_Res_andre_tiltak'!$P$7:$P$22</c:f>
              <c:numCache>
                <c:formatCode>0" "%</c:formatCode>
                <c:ptCount val="16"/>
                <c:pt idx="0">
                  <c:v>0.2318840579710145</c:v>
                </c:pt>
                <c:pt idx="1">
                  <c:v>0.15862068965517243</c:v>
                </c:pt>
                <c:pt idx="2">
                  <c:v>0.38054968287526425</c:v>
                </c:pt>
                <c:pt idx="3">
                  <c:v>0.43684210526315792</c:v>
                </c:pt>
                <c:pt idx="4">
                  <c:v>0.20416666666666666</c:v>
                </c:pt>
                <c:pt idx="5">
                  <c:v>0.44444444444444442</c:v>
                </c:pt>
                <c:pt idx="6">
                  <c:v>7.6923076923076927E-2</c:v>
                </c:pt>
                <c:pt idx="7">
                  <c:v>0.28235294117647058</c:v>
                </c:pt>
                <c:pt idx="8">
                  <c:v>0.22033898305084745</c:v>
                </c:pt>
                <c:pt idx="9">
                  <c:v>0.22588832487309646</c:v>
                </c:pt>
                <c:pt idx="10">
                  <c:v>0.21518987341772153</c:v>
                </c:pt>
                <c:pt idx="11">
                  <c:v>9.3541202672605794E-2</c:v>
                </c:pt>
                <c:pt idx="12">
                  <c:v>0.21118012422360249</c:v>
                </c:pt>
                <c:pt idx="13">
                  <c:v>0.18696883852691218</c:v>
                </c:pt>
                <c:pt idx="14">
                  <c:v>0.16666666666666666</c:v>
                </c:pt>
                <c:pt idx="15">
                  <c:v>0.23300653594771242</c:v>
                </c:pt>
              </c:numCache>
            </c:numRef>
          </c:val>
        </c:ser>
        <c:ser>
          <c:idx val="1"/>
          <c:order val="1"/>
          <c:tx>
            <c:strRef>
              <c:f>'Tabell_1-11-H_Res_andre_tiltak'!$D$6</c:f>
              <c:strCache>
                <c:ptCount val="1"/>
                <c:pt idx="0">
                  <c:v>Ut-danning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</c:spPr>
          <c:invertIfNegative val="0"/>
          <c:cat>
            <c:strRef>
              <c:f>'Tabell_1-11-H_Res_andre_tiltak'!$B$7:$B$22</c:f>
              <c:strCache>
                <c:ptCount val="16"/>
                <c:pt idx="0">
                  <c:v>Bydel Gamle Oslo</c:v>
                </c:pt>
                <c:pt idx="1">
                  <c:v>Bydel Grünerløkka</c:v>
                </c:pt>
                <c:pt idx="2">
                  <c:v>Bydel Sagene</c:v>
                </c:pt>
                <c:pt idx="3">
                  <c:v>Bydel St. Hanshaugen</c:v>
                </c:pt>
                <c:pt idx="4">
                  <c:v>Bydel Frogner</c:v>
                </c:pt>
                <c:pt idx="5">
                  <c:v>Bydel Ullern</c:v>
                </c:pt>
                <c:pt idx="6">
                  <c:v>Bydel Vestre Aker</c:v>
                </c:pt>
                <c:pt idx="7">
                  <c:v>Bydel Nordre Aker</c:v>
                </c:pt>
                <c:pt idx="8">
                  <c:v>Bydel Bjerke</c:v>
                </c:pt>
                <c:pt idx="9">
                  <c:v>Bydel Grorud</c:v>
                </c:pt>
                <c:pt idx="10">
                  <c:v>Bydel Stovner</c:v>
                </c:pt>
                <c:pt idx="11">
                  <c:v>Bydel Alna</c:v>
                </c:pt>
                <c:pt idx="12">
                  <c:v>Bydel Østensjø</c:v>
                </c:pt>
                <c:pt idx="13">
                  <c:v>Bydel Nordstrand</c:v>
                </c:pt>
                <c:pt idx="14">
                  <c:v>Bydel Søndre Nordstrand</c:v>
                </c:pt>
                <c:pt idx="15">
                  <c:v>SUM 1. - 3. tertial 2017</c:v>
                </c:pt>
              </c:strCache>
            </c:strRef>
          </c:cat>
          <c:val>
            <c:numRef>
              <c:f>'Tabell_1-11-H_Res_andre_tiltak'!$Q$7:$Q$22</c:f>
              <c:numCache>
                <c:formatCode>0" "%</c:formatCode>
                <c:ptCount val="16"/>
                <c:pt idx="0">
                  <c:v>2.1739130434782608E-2</c:v>
                </c:pt>
                <c:pt idx="1">
                  <c:v>9.6551724137931033E-2</c:v>
                </c:pt>
                <c:pt idx="2">
                  <c:v>5.4968287526427059E-2</c:v>
                </c:pt>
                <c:pt idx="3">
                  <c:v>2.6315789473684209E-2</c:v>
                </c:pt>
                <c:pt idx="4">
                  <c:v>0.05</c:v>
                </c:pt>
                <c:pt idx="5">
                  <c:v>0</c:v>
                </c:pt>
                <c:pt idx="6">
                  <c:v>5.128205128205128E-2</c:v>
                </c:pt>
                <c:pt idx="7">
                  <c:v>6.4705882352941183E-2</c:v>
                </c:pt>
                <c:pt idx="8">
                  <c:v>0.10169491525423729</c:v>
                </c:pt>
                <c:pt idx="9">
                  <c:v>7.6142131979695438E-2</c:v>
                </c:pt>
                <c:pt idx="10">
                  <c:v>3.7974683544303799E-2</c:v>
                </c:pt>
                <c:pt idx="11">
                  <c:v>4.6770601336302897E-2</c:v>
                </c:pt>
                <c:pt idx="12">
                  <c:v>6.2111801242236024E-2</c:v>
                </c:pt>
                <c:pt idx="13">
                  <c:v>2.8328611898016998E-2</c:v>
                </c:pt>
                <c:pt idx="14">
                  <c:v>1.9607843137254902E-2</c:v>
                </c:pt>
                <c:pt idx="15">
                  <c:v>5.2614379084967321E-2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3368320"/>
        <c:axId val="243366528"/>
      </c:barChart>
      <c:valAx>
        <c:axId val="243366528"/>
        <c:scaling>
          <c:orientation val="minMax"/>
        </c:scaling>
        <c:delete val="0"/>
        <c:axPos val="l"/>
        <c:majorGridlines>
          <c:spPr>
            <a:ln w="9528">
              <a:solidFill>
                <a:srgbClr val="868686"/>
              </a:solidFill>
              <a:prstDash val="solid"/>
              <a:round/>
            </a:ln>
          </c:spPr>
        </c:majorGridlines>
        <c:numFmt formatCode="0&quot; &quot;%" sourceLinked="1"/>
        <c:majorTickMark val="out"/>
        <c:minorTickMark val="none"/>
        <c:tickLblPos val="nextTo"/>
        <c:spPr>
          <a:noFill/>
          <a:ln w="9528">
            <a:solidFill>
              <a:srgbClr val="868686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000" b="0" i="0" u="none" strike="noStrike" kern="1200" baseline="0">
                <a:solidFill>
                  <a:srgbClr val="000000"/>
                </a:solidFill>
                <a:latin typeface="Calibri"/>
              </a:defRPr>
            </a:pPr>
            <a:endParaRPr lang="nb-NO"/>
          </a:p>
        </c:txPr>
        <c:crossAx val="243368320"/>
        <c:crosses val="autoZero"/>
        <c:crossBetween val="between"/>
      </c:valAx>
      <c:catAx>
        <c:axId val="243368320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 w="9528">
            <a:solidFill>
              <a:srgbClr val="868686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000" b="0" i="0" u="none" strike="noStrike" kern="1200" baseline="0">
                <a:solidFill>
                  <a:srgbClr val="000000"/>
                </a:solidFill>
                <a:latin typeface="Calibri"/>
              </a:defRPr>
            </a:pPr>
            <a:endParaRPr lang="nb-NO"/>
          </a:p>
        </c:txPr>
        <c:crossAx val="243366528"/>
        <c:crosses val="autoZero"/>
        <c:auto val="1"/>
        <c:lblAlgn val="ctr"/>
        <c:lblOffset val="100"/>
        <c:noMultiLvlLbl val="0"/>
      </c:catAx>
      <c:spPr>
        <a:solidFill>
          <a:srgbClr val="FFFFFF"/>
        </a:solidFill>
        <a:ln>
          <a:noFill/>
        </a:ln>
      </c:spPr>
    </c:plotArea>
    <c:legend>
      <c:legendPos val="r"/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sz="1000" b="0" i="0" u="none" strike="noStrike" kern="1200" baseline="0">
              <a:solidFill>
                <a:srgbClr val="000000"/>
              </a:solidFill>
              <a:latin typeface="Calibri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rgbClr val="FFFFFF"/>
    </a:solidFill>
    <a:ln w="9528">
      <a:solidFill>
        <a:srgbClr val="868686"/>
      </a:solidFill>
      <a:prstDash val="solid"/>
      <a:round/>
    </a:ln>
  </c:spPr>
  <c:txPr>
    <a:bodyPr lIns="0" tIns="0" rIns="0" bIns="0"/>
    <a:lstStyle/>
    <a:p>
      <a:pPr marL="0" marR="0" indent="0" algn="ctr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nb-NO" sz="1000" b="0" i="0" u="none" strike="noStrike" kern="1200" baseline="0">
          <a:solidFill>
            <a:srgbClr val="000000"/>
          </a:solidFill>
          <a:latin typeface="Calibri"/>
        </a:defRPr>
      </a:pPr>
      <a:endParaRPr lang="nb-NO"/>
    </a:p>
  </c:tx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800" b="1" i="0" u="none" strike="noStrike" kern="1200" baseline="0">
                <a:solidFill>
                  <a:srgbClr val="000000"/>
                </a:solidFill>
                <a:latin typeface="Calibri"/>
              </a:defRPr>
            </a:pPr>
            <a:r>
              <a:rPr lang="nb-NO" sz="1800" b="1" i="0" u="none" strike="noStrike" kern="1200" cap="none" spc="0" baseline="0">
                <a:solidFill>
                  <a:srgbClr val="000000"/>
                </a:solidFill>
                <a:uFillTx/>
                <a:latin typeface="+mn-lt"/>
                <a:ea typeface="+mn-ea"/>
                <a:cs typeface="+mn-cs"/>
              </a:rPr>
              <a:t>Behandlingstid for klagesaker til Fylkesmannen 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'Tabell_1-_7_og_1-8_-_Beh_tid'!$J$45:$J$45</c:f>
              <c:strCache>
                <c:ptCount val="1"/>
                <c:pt idx="0">
                  <c:v>Andel saker behandlet innen 2 uker</c:v>
                </c:pt>
              </c:strCache>
            </c:strRef>
          </c:tx>
          <c:spPr>
            <a:solidFill>
              <a:srgbClr val="4F81BD"/>
            </a:solidFill>
            <a:ln>
              <a:noFill/>
            </a:ln>
          </c:spPr>
          <c:invertIfNegative val="0"/>
          <c:cat>
            <c:strRef>
              <c:f>'Tabell_1-_7_og_1-8_-_Beh_tid'!$B$46:$B$60</c:f>
              <c:strCache>
                <c:ptCount val="15"/>
                <c:pt idx="0">
                  <c:v>Bydel Gamle Oslo</c:v>
                </c:pt>
                <c:pt idx="1">
                  <c:v>Bydel Grünerløkka</c:v>
                </c:pt>
                <c:pt idx="2">
                  <c:v>Bydel Sagene</c:v>
                </c:pt>
                <c:pt idx="3">
                  <c:v>Bydel St. Hanshaugen</c:v>
                </c:pt>
                <c:pt idx="4">
                  <c:v>Bydel Frogner</c:v>
                </c:pt>
                <c:pt idx="5">
                  <c:v>Bydel Ullern</c:v>
                </c:pt>
                <c:pt idx="6">
                  <c:v>Bydel Vestre Aker</c:v>
                </c:pt>
                <c:pt idx="7">
                  <c:v>Bydel Nordre Aker</c:v>
                </c:pt>
                <c:pt idx="8">
                  <c:v>Bydel Bjerke</c:v>
                </c:pt>
                <c:pt idx="9">
                  <c:v>Bydel Grorud</c:v>
                </c:pt>
                <c:pt idx="10">
                  <c:v>Bydel Stovner</c:v>
                </c:pt>
                <c:pt idx="11">
                  <c:v>Bydel Alna</c:v>
                </c:pt>
                <c:pt idx="12">
                  <c:v>Bydel Østensjø</c:v>
                </c:pt>
                <c:pt idx="13">
                  <c:v>Bydel Nordstrand 1)</c:v>
                </c:pt>
                <c:pt idx="14">
                  <c:v>Bydel Søndre Nordstrand</c:v>
                </c:pt>
              </c:strCache>
            </c:strRef>
          </c:cat>
          <c:val>
            <c:numRef>
              <c:f>'Tabell_1-_7_og_1-8_-_Beh_tid'!$J$46:$J$60</c:f>
              <c:numCache>
                <c:formatCode>0%</c:formatCode>
                <c:ptCount val="15"/>
                <c:pt idx="0">
                  <c:v>9.0909090909090912E-2</c:v>
                </c:pt>
                <c:pt idx="1">
                  <c:v>6.0606060606060608E-2</c:v>
                </c:pt>
                <c:pt idx="2">
                  <c:v>0.42857142857142855</c:v>
                </c:pt>
                <c:pt idx="3">
                  <c:v>0.2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0.3</c:v>
                </c:pt>
                <c:pt idx="8">
                  <c:v>0.2</c:v>
                </c:pt>
                <c:pt idx="9">
                  <c:v>0.2</c:v>
                </c:pt>
                <c:pt idx="10">
                  <c:v>0</c:v>
                </c:pt>
                <c:pt idx="11">
                  <c:v>0.24778761061946902</c:v>
                </c:pt>
                <c:pt idx="12">
                  <c:v>0</c:v>
                </c:pt>
                <c:pt idx="13">
                  <c:v>0.11538461538461539</c:v>
                </c:pt>
                <c:pt idx="1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2818432"/>
        <c:axId val="242816896"/>
      </c:barChart>
      <c:valAx>
        <c:axId val="242816896"/>
        <c:scaling>
          <c:orientation val="minMax"/>
        </c:scaling>
        <c:delete val="0"/>
        <c:axPos val="l"/>
        <c:majorGridlines>
          <c:spPr>
            <a:ln w="9528">
              <a:solidFill>
                <a:srgbClr val="868686"/>
              </a:solidFill>
              <a:prstDash val="solid"/>
              <a:round/>
            </a:ln>
          </c:spPr>
        </c:majorGridlines>
        <c:numFmt formatCode="0%" sourceLinked="1"/>
        <c:majorTickMark val="none"/>
        <c:minorTickMark val="none"/>
        <c:tickLblPos val="nextTo"/>
        <c:spPr>
          <a:noFill/>
          <a:ln w="9528">
            <a:solidFill>
              <a:srgbClr val="868686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000" b="0" i="0" u="none" strike="noStrike" kern="1200" baseline="0">
                <a:solidFill>
                  <a:srgbClr val="000000"/>
                </a:solidFill>
                <a:latin typeface="Calibri"/>
              </a:defRPr>
            </a:pPr>
            <a:endParaRPr lang="nb-NO"/>
          </a:p>
        </c:txPr>
        <c:crossAx val="242818432"/>
        <c:crosses val="autoZero"/>
        <c:crossBetween val="between"/>
      </c:valAx>
      <c:catAx>
        <c:axId val="24281843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8">
            <a:solidFill>
              <a:srgbClr val="868686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000" b="0" i="0" u="none" strike="noStrike" kern="1200" baseline="0">
                <a:solidFill>
                  <a:srgbClr val="000000"/>
                </a:solidFill>
                <a:latin typeface="Calibri"/>
              </a:defRPr>
            </a:pPr>
            <a:endParaRPr lang="nb-NO"/>
          </a:p>
        </c:txPr>
        <c:crossAx val="242816896"/>
        <c:crosses val="autoZero"/>
        <c:auto val="1"/>
        <c:lblAlgn val="ctr"/>
        <c:lblOffset val="100"/>
        <c:noMultiLvlLbl val="0"/>
      </c:catAx>
      <c:spPr>
        <a:solidFill>
          <a:srgbClr val="FFFFFF"/>
        </a:solidFill>
        <a:ln>
          <a:noFill/>
        </a:ln>
      </c:spPr>
    </c:plotArea>
    <c:legend>
      <c:legendPos val="r"/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sz="1000" b="0" i="0" u="none" strike="noStrike" kern="1200" baseline="0">
              <a:solidFill>
                <a:srgbClr val="000000"/>
              </a:solidFill>
              <a:latin typeface="Calibri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rgbClr val="FFFFFF"/>
    </a:solidFill>
    <a:ln w="9528">
      <a:solidFill>
        <a:srgbClr val="868686"/>
      </a:solidFill>
      <a:prstDash val="solid"/>
      <a:round/>
    </a:ln>
  </c:spPr>
  <c:txPr>
    <a:bodyPr lIns="0" tIns="0" rIns="0" bIns="0"/>
    <a:lstStyle/>
    <a:p>
      <a:pPr marL="0" marR="0" indent="0" algn="ctr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nb-NO" sz="1000" b="0" i="0" u="none" strike="noStrike" kern="1200" baseline="0">
          <a:solidFill>
            <a:srgbClr val="000000"/>
          </a:solidFill>
          <a:latin typeface="Calibri"/>
        </a:defRPr>
      </a:pPr>
      <a:endParaRPr lang="nb-NO"/>
    </a:p>
  </c:tx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800" b="1" i="0" u="none" strike="noStrike" kern="1200" baseline="0">
                <a:solidFill>
                  <a:srgbClr val="000000"/>
                </a:solidFill>
                <a:latin typeface="Calibri"/>
              </a:defRPr>
            </a:pPr>
            <a:r>
              <a:rPr lang="nb-NO" sz="1800" b="1" i="0" u="none" strike="noStrike" kern="1200" cap="none" spc="0" baseline="0">
                <a:solidFill>
                  <a:srgbClr val="000000"/>
                </a:solidFill>
                <a:uFillTx/>
                <a:latin typeface="+mn-lt"/>
                <a:ea typeface="+mn-ea"/>
                <a:cs typeface="+mn-cs"/>
              </a:rPr>
              <a:t>Saksbehandlingstid for økonomisk sosialhjelp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7"/>
          <c:order val="0"/>
          <c:tx>
            <c:strRef>
              <c:f>'Tabell_1-_7_og_1-8_-_Beh_tid'!$J$8</c:f>
              <c:strCache>
                <c:ptCount val="1"/>
                <c:pt idx="0">
                  <c:v>Andel saker behandlet innen 2 uker</c:v>
                </c:pt>
              </c:strCache>
            </c:strRef>
          </c:tx>
          <c:invertIfNegative val="0"/>
          <c:cat>
            <c:strRef>
              <c:f>'Tabell_1-_7_og_1-8_-_Beh_tid'!$B$9:$B$23</c:f>
              <c:strCache>
                <c:ptCount val="15"/>
                <c:pt idx="0">
                  <c:v>Bydel Gamle Oslo</c:v>
                </c:pt>
                <c:pt idx="1">
                  <c:v>Bydel Grünerløkka</c:v>
                </c:pt>
                <c:pt idx="2">
                  <c:v>Bydel Sagene</c:v>
                </c:pt>
                <c:pt idx="3">
                  <c:v>Bydel St. Hanshaugen</c:v>
                </c:pt>
                <c:pt idx="4">
                  <c:v>Bydel Frogner</c:v>
                </c:pt>
                <c:pt idx="5">
                  <c:v>Bydel Ullern</c:v>
                </c:pt>
                <c:pt idx="6">
                  <c:v>Bydel Vestre Aker</c:v>
                </c:pt>
                <c:pt idx="7">
                  <c:v>Bydel Nordre Aker</c:v>
                </c:pt>
                <c:pt idx="8">
                  <c:v>Bydel Bjerke</c:v>
                </c:pt>
                <c:pt idx="9">
                  <c:v>Bydel Grorud</c:v>
                </c:pt>
                <c:pt idx="10">
                  <c:v>Bydel Stovner</c:v>
                </c:pt>
                <c:pt idx="11">
                  <c:v>Bydel Alna</c:v>
                </c:pt>
                <c:pt idx="12">
                  <c:v>Bydel Østensjø</c:v>
                </c:pt>
                <c:pt idx="13">
                  <c:v>Bydel Nordstrand </c:v>
                </c:pt>
                <c:pt idx="14">
                  <c:v>Bydel Søndre Nordstrand</c:v>
                </c:pt>
              </c:strCache>
            </c:strRef>
          </c:cat>
          <c:val>
            <c:numRef>
              <c:f>'Tabell_1-_7_og_1-8_-_Beh_tid'!$J$9:$J$23</c:f>
              <c:numCache>
                <c:formatCode>0%</c:formatCode>
                <c:ptCount val="15"/>
                <c:pt idx="0">
                  <c:v>0.80427549810700216</c:v>
                </c:pt>
                <c:pt idx="1">
                  <c:v>0.86641718190693129</c:v>
                </c:pt>
                <c:pt idx="2">
                  <c:v>0.81836113615870154</c:v>
                </c:pt>
                <c:pt idx="3">
                  <c:v>0.962052542633277</c:v>
                </c:pt>
                <c:pt idx="4">
                  <c:v>0.8485368869350185</c:v>
                </c:pt>
                <c:pt idx="5">
                  <c:v>0.57001850709438617</c:v>
                </c:pt>
                <c:pt idx="6">
                  <c:v>0.82967337147075104</c:v>
                </c:pt>
                <c:pt idx="7">
                  <c:v>0.96274306070951465</c:v>
                </c:pt>
                <c:pt idx="8">
                  <c:v>0.83785880527540735</c:v>
                </c:pt>
                <c:pt idx="9">
                  <c:v>0.77427796084512501</c:v>
                </c:pt>
                <c:pt idx="10">
                  <c:v>0.7380128984017198</c:v>
                </c:pt>
                <c:pt idx="11">
                  <c:v>0.78885788857888584</c:v>
                </c:pt>
                <c:pt idx="12">
                  <c:v>0.64169139465875369</c:v>
                </c:pt>
                <c:pt idx="13">
                  <c:v>0.89572471324296143</c:v>
                </c:pt>
                <c:pt idx="14">
                  <c:v>0.62573756673222813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2852992"/>
        <c:axId val="242838912"/>
      </c:barChart>
      <c:valAx>
        <c:axId val="242838912"/>
        <c:scaling>
          <c:orientation val="minMax"/>
        </c:scaling>
        <c:delete val="0"/>
        <c:axPos val="l"/>
        <c:majorGridlines>
          <c:spPr>
            <a:ln w="9528">
              <a:solidFill>
                <a:srgbClr val="868686"/>
              </a:solidFill>
              <a:prstDash val="solid"/>
              <a:round/>
            </a:ln>
          </c:spPr>
        </c:majorGridlines>
        <c:numFmt formatCode="0%" sourceLinked="1"/>
        <c:majorTickMark val="none"/>
        <c:minorTickMark val="none"/>
        <c:tickLblPos val="nextTo"/>
        <c:spPr>
          <a:noFill/>
          <a:ln w="9528">
            <a:solidFill>
              <a:srgbClr val="868686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000" b="0" i="0" u="none" strike="noStrike" kern="1200" baseline="0">
                <a:solidFill>
                  <a:srgbClr val="000000"/>
                </a:solidFill>
                <a:latin typeface="Calibri"/>
              </a:defRPr>
            </a:pPr>
            <a:endParaRPr lang="nb-NO"/>
          </a:p>
        </c:txPr>
        <c:crossAx val="242852992"/>
        <c:crosses val="autoZero"/>
        <c:crossBetween val="between"/>
      </c:valAx>
      <c:catAx>
        <c:axId val="24285299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8">
            <a:solidFill>
              <a:srgbClr val="868686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000" b="0" i="0" u="none" strike="noStrike" kern="1200" baseline="0">
                <a:solidFill>
                  <a:srgbClr val="000000"/>
                </a:solidFill>
                <a:latin typeface="Calibri"/>
              </a:defRPr>
            </a:pPr>
            <a:endParaRPr lang="nb-NO"/>
          </a:p>
        </c:txPr>
        <c:crossAx val="242838912"/>
        <c:crosses val="autoZero"/>
        <c:auto val="1"/>
        <c:lblAlgn val="ctr"/>
        <c:lblOffset val="100"/>
        <c:noMultiLvlLbl val="0"/>
      </c:catAx>
      <c:spPr>
        <a:solidFill>
          <a:srgbClr val="FFFFFF"/>
        </a:solidFill>
        <a:ln>
          <a:noFill/>
        </a:ln>
      </c:spPr>
    </c:plotArea>
    <c:legend>
      <c:legendPos val="r"/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sz="1000" b="0" i="0" u="none" strike="noStrike" kern="1200" baseline="0">
              <a:solidFill>
                <a:srgbClr val="000000"/>
              </a:solidFill>
              <a:latin typeface="Calibri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rgbClr val="FFFFFF"/>
    </a:solidFill>
    <a:ln w="9528">
      <a:solidFill>
        <a:srgbClr val="868686"/>
      </a:solidFill>
      <a:prstDash val="solid"/>
      <a:round/>
    </a:ln>
  </c:spPr>
  <c:txPr>
    <a:bodyPr lIns="0" tIns="0" rIns="0" bIns="0"/>
    <a:lstStyle/>
    <a:p>
      <a:pPr marL="0" marR="0" indent="0" algn="ctr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nb-NO" sz="1000" b="0" i="0" u="none" strike="noStrike" kern="1200" baseline="0">
          <a:solidFill>
            <a:srgbClr val="000000"/>
          </a:solidFill>
          <a:latin typeface="Calibri"/>
        </a:defRPr>
      </a:pPr>
      <a:endParaRPr lang="nb-NO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800" b="1" i="0" u="none" strike="noStrike" kern="1200" baseline="0">
                <a:solidFill>
                  <a:srgbClr val="000000"/>
                </a:solidFill>
                <a:latin typeface="Calibri"/>
              </a:defRPr>
            </a:pPr>
            <a:r>
              <a:rPr lang="nb-NO" sz="1800" b="1" i="0" u="none" strike="noStrike" kern="1200" cap="none" spc="0" baseline="0">
                <a:solidFill>
                  <a:srgbClr val="000000"/>
                </a:solidFill>
                <a:uFillTx/>
                <a:latin typeface="+mn-lt"/>
                <a:ea typeface="+mn-ea"/>
                <a:cs typeface="+mn-cs"/>
              </a:rPr>
              <a:t>Utfall ved gjennomført program - Ordinært arbeid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'Tab_1_11_E-Avsluttede_KVP'!$C$9</c:f>
              <c:strCache>
                <c:ptCount val="1"/>
                <c:pt idx="0">
                  <c:v>Ordinært arbeid heltid/deltid (inkl. midlertidig lønns-tilskudd)</c:v>
                </c:pt>
              </c:strCache>
            </c:strRef>
          </c:tx>
          <c:spPr>
            <a:solidFill>
              <a:srgbClr val="D9D9D9"/>
            </a:solidFill>
            <a:ln>
              <a:noFill/>
            </a:ln>
          </c:spPr>
          <c:invertIfNegative val="0"/>
          <c:cat>
            <c:strRef>
              <c:f>'Tab_1_11_E-Avsluttede_KVP'!$B$10:$B$25</c:f>
              <c:strCache>
                <c:ptCount val="16"/>
                <c:pt idx="0">
                  <c:v>Bydel Gamle Oslo</c:v>
                </c:pt>
                <c:pt idx="1">
                  <c:v>Bydel Grünerløkka</c:v>
                </c:pt>
                <c:pt idx="2">
                  <c:v>Bydel Sagene</c:v>
                </c:pt>
                <c:pt idx="3">
                  <c:v>Bydel St. Hanshaugen</c:v>
                </c:pt>
                <c:pt idx="4">
                  <c:v>Bydel Frogner</c:v>
                </c:pt>
                <c:pt idx="5">
                  <c:v>Bydel Ullern</c:v>
                </c:pt>
                <c:pt idx="6">
                  <c:v>Bydel Vestre Aker</c:v>
                </c:pt>
                <c:pt idx="7">
                  <c:v>Bydel Nordre Aker</c:v>
                </c:pt>
                <c:pt idx="8">
                  <c:v>Bydel Bjerke</c:v>
                </c:pt>
                <c:pt idx="9">
                  <c:v>Bydel Grorud</c:v>
                </c:pt>
                <c:pt idx="10">
                  <c:v>Bydel Stovner</c:v>
                </c:pt>
                <c:pt idx="11">
                  <c:v>Bydel Alna</c:v>
                </c:pt>
                <c:pt idx="12">
                  <c:v>Bydel Østensjø</c:v>
                </c:pt>
                <c:pt idx="13">
                  <c:v>Bydel Nordstrand</c:v>
                </c:pt>
                <c:pt idx="14">
                  <c:v>Bydel Søndre Nordstrand</c:v>
                </c:pt>
                <c:pt idx="15">
                  <c:v>SUM 1.- 3. tertial 2017</c:v>
                </c:pt>
              </c:strCache>
            </c:strRef>
          </c:cat>
          <c:val>
            <c:numRef>
              <c:f>'Tab_1_11_E-Avsluttede_KVP'!$S$10:$S$25</c:f>
              <c:numCache>
                <c:formatCode>0" "%</c:formatCode>
                <c:ptCount val="16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9940736"/>
        <c:axId val="241802624"/>
      </c:barChart>
      <c:valAx>
        <c:axId val="241802624"/>
        <c:scaling>
          <c:orientation val="minMax"/>
        </c:scaling>
        <c:delete val="0"/>
        <c:axPos val="l"/>
        <c:majorGridlines>
          <c:spPr>
            <a:ln w="9528">
              <a:solidFill>
                <a:srgbClr val="868686"/>
              </a:solidFill>
              <a:prstDash val="solid"/>
              <a:round/>
            </a:ln>
          </c:spPr>
        </c:majorGridlines>
        <c:numFmt formatCode="0&quot; &quot;%" sourceLinked="1"/>
        <c:majorTickMark val="out"/>
        <c:minorTickMark val="none"/>
        <c:tickLblPos val="nextTo"/>
        <c:spPr>
          <a:noFill/>
          <a:ln w="9528">
            <a:solidFill>
              <a:srgbClr val="868686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000" b="0" i="0" u="none" strike="noStrike" kern="1200" baseline="0">
                <a:solidFill>
                  <a:srgbClr val="000000"/>
                </a:solidFill>
                <a:latin typeface="Calibri"/>
              </a:defRPr>
            </a:pPr>
            <a:endParaRPr lang="nb-NO"/>
          </a:p>
        </c:txPr>
        <c:crossAx val="239940736"/>
        <c:crosses val="autoZero"/>
        <c:crossBetween val="between"/>
      </c:valAx>
      <c:catAx>
        <c:axId val="239940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8">
            <a:solidFill>
              <a:srgbClr val="868686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000" b="0" i="0" u="none" strike="noStrike" kern="1200" baseline="0">
                <a:solidFill>
                  <a:srgbClr val="000000"/>
                </a:solidFill>
                <a:latin typeface="Calibri"/>
              </a:defRPr>
            </a:pPr>
            <a:endParaRPr lang="nb-NO"/>
          </a:p>
        </c:txPr>
        <c:crossAx val="241802624"/>
        <c:crosses val="autoZero"/>
        <c:auto val="1"/>
        <c:lblAlgn val="ctr"/>
        <c:lblOffset val="100"/>
        <c:noMultiLvlLbl val="0"/>
      </c:catAx>
      <c:spPr>
        <a:solidFill>
          <a:srgbClr val="FFFFFF"/>
        </a:solidFill>
        <a:ln>
          <a:noFill/>
        </a:ln>
      </c:spPr>
    </c:plotArea>
    <c:legend>
      <c:legendPos val="r"/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sz="1000" b="0" i="0" u="none" strike="noStrike" kern="1200" baseline="0">
              <a:solidFill>
                <a:srgbClr val="000000"/>
              </a:solidFill>
              <a:latin typeface="Calibri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rgbClr val="FFFFFF"/>
    </a:solidFill>
    <a:ln w="9528">
      <a:solidFill>
        <a:srgbClr val="868686"/>
      </a:solidFill>
      <a:prstDash val="solid"/>
      <a:round/>
    </a:ln>
  </c:spPr>
  <c:txPr>
    <a:bodyPr lIns="0" tIns="0" rIns="0" bIns="0"/>
    <a:lstStyle/>
    <a:p>
      <a:pPr marL="0" marR="0" indent="0" algn="ctr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nb-NO" sz="1000" b="0" i="0" u="none" strike="noStrike" kern="1200" baseline="0">
          <a:solidFill>
            <a:srgbClr val="000000"/>
          </a:solidFill>
          <a:latin typeface="Calibri"/>
        </a:defRPr>
      </a:pPr>
      <a:endParaRPr lang="nb-NO"/>
    </a:p>
  </c:tx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800" b="1" i="0" u="none" strike="noStrike" kern="1200" baseline="0">
                <a:solidFill>
                  <a:srgbClr val="000000"/>
                </a:solidFill>
                <a:latin typeface="Calibri"/>
              </a:defRPr>
            </a:pPr>
            <a:r>
              <a:rPr lang="nb-NO" sz="1800" b="1" i="0" u="none" strike="noStrike" kern="1200" cap="none" spc="0" baseline="0">
                <a:solidFill>
                  <a:srgbClr val="000000"/>
                </a:solidFill>
                <a:uFillTx/>
                <a:latin typeface="+mn-lt"/>
                <a:ea typeface="+mn-ea"/>
                <a:cs typeface="+mn-cs"/>
              </a:rPr>
              <a:t>Utfall ved gjennomført program - Ordinært arbeid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Ordinært arbeid heltid/deltid (inkl. tidsavgr. lønns-tilskudd)</c:v>
          </c:tx>
          <c:spPr>
            <a:solidFill>
              <a:srgbClr val="D9D9D9"/>
            </a:solidFill>
            <a:ln>
              <a:noFill/>
            </a:ln>
          </c:spPr>
          <c:invertIfNegative val="0"/>
          <c:cat>
            <c:strLit>
              <c:ptCount val="16"/>
              <c:pt idx="0">
                <c:v>Bydel Gamle Oslo</c:v>
              </c:pt>
              <c:pt idx="1">
                <c:v>Bydel Grünerløkka</c:v>
              </c:pt>
              <c:pt idx="2">
                <c:v>Bydel Sagene</c:v>
              </c:pt>
              <c:pt idx="3">
                <c:v>Bydel St. Hanshaugen</c:v>
              </c:pt>
              <c:pt idx="4">
                <c:v>Bydel Frogner</c:v>
              </c:pt>
              <c:pt idx="5">
                <c:v>Bydel Ullern</c:v>
              </c:pt>
              <c:pt idx="6">
                <c:v>Bydel Vestre Aker</c:v>
              </c:pt>
              <c:pt idx="7">
                <c:v>Bydel Nordre Aker</c:v>
              </c:pt>
              <c:pt idx="8">
                <c:v>Bydel Bjerke</c:v>
              </c:pt>
              <c:pt idx="9">
                <c:v>Bydel Grorud</c:v>
              </c:pt>
              <c:pt idx="10">
                <c:v>Bydel Stovner</c:v>
              </c:pt>
              <c:pt idx="11">
                <c:v>Bydel Alna</c:v>
              </c:pt>
              <c:pt idx="12">
                <c:v>Bydel Østensjø</c:v>
              </c:pt>
              <c:pt idx="13">
                <c:v>Bydel Nordstrand</c:v>
              </c:pt>
              <c:pt idx="14">
                <c:v>Bydel Søndre Nordstrand</c:v>
              </c:pt>
              <c:pt idx="15">
                <c:v>SUM 1. tertial 2013</c:v>
              </c:pt>
            </c:strLit>
          </c:cat>
          <c:val>
            <c:numLit>
              <c:formatCode>General</c:formatCode>
              <c:ptCount val="16"/>
              <c:pt idx="0">
                <c:v>0.47727272727272785</c:v>
              </c:pt>
              <c:pt idx="1">
                <c:v>0.40425531914893614</c:v>
              </c:pt>
              <c:pt idx="2">
                <c:v>0.19148936170212796</c:v>
              </c:pt>
              <c:pt idx="3">
                <c:v>0.36363636363636381</c:v>
              </c:pt>
              <c:pt idx="4">
                <c:v>0.33333333333333331</c:v>
              </c:pt>
              <c:pt idx="5">
                <c:v>0.33333333333333331</c:v>
              </c:pt>
              <c:pt idx="6">
                <c:v>0.25</c:v>
              </c:pt>
              <c:pt idx="7">
                <c:v>0.5</c:v>
              </c:pt>
              <c:pt idx="8">
                <c:v>0.31250000000000039</c:v>
              </c:pt>
              <c:pt idx="9">
                <c:v>0.33333333333333331</c:v>
              </c:pt>
              <c:pt idx="10">
                <c:v>0.22222222222222221</c:v>
              </c:pt>
              <c:pt idx="11">
                <c:v>0.51612903225806572</c:v>
              </c:pt>
              <c:pt idx="12">
                <c:v>0.42857142857142855</c:v>
              </c:pt>
              <c:pt idx="13">
                <c:v>0.30000000000000032</c:v>
              </c:pt>
              <c:pt idx="14">
                <c:v>0.56521739130434756</c:v>
              </c:pt>
              <c:pt idx="15">
                <c:v>0.38095238095238165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1812224"/>
        <c:axId val="241769472"/>
      </c:barChart>
      <c:valAx>
        <c:axId val="241769472"/>
        <c:scaling>
          <c:orientation val="minMax"/>
        </c:scaling>
        <c:delete val="0"/>
        <c:axPos val="l"/>
        <c:majorGridlines>
          <c:spPr>
            <a:ln w="9528">
              <a:solidFill>
                <a:srgbClr val="868686"/>
              </a:solidFill>
              <a:prstDash val="solid"/>
              <a:round/>
            </a:ln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8">
            <a:solidFill>
              <a:srgbClr val="868686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000" b="0" i="0" u="none" strike="noStrike" kern="1200" baseline="0">
                <a:solidFill>
                  <a:srgbClr val="000000"/>
                </a:solidFill>
                <a:latin typeface="Calibri"/>
              </a:defRPr>
            </a:pPr>
            <a:endParaRPr lang="nb-NO"/>
          </a:p>
        </c:txPr>
        <c:crossAx val="241812224"/>
        <c:crosses val="autoZero"/>
        <c:crossBetween val="between"/>
      </c:valAx>
      <c:catAx>
        <c:axId val="241812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8">
            <a:solidFill>
              <a:srgbClr val="868686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000" b="0" i="0" u="none" strike="noStrike" kern="1200" baseline="0">
                <a:solidFill>
                  <a:srgbClr val="000000"/>
                </a:solidFill>
                <a:latin typeface="Calibri"/>
              </a:defRPr>
            </a:pPr>
            <a:endParaRPr lang="nb-NO"/>
          </a:p>
        </c:txPr>
        <c:crossAx val="241769472"/>
        <c:crosses val="autoZero"/>
        <c:auto val="1"/>
        <c:lblAlgn val="ctr"/>
        <c:lblOffset val="100"/>
        <c:noMultiLvlLbl val="0"/>
      </c:catAx>
      <c:spPr>
        <a:solidFill>
          <a:srgbClr val="FFFFFF"/>
        </a:solidFill>
        <a:ln>
          <a:noFill/>
        </a:ln>
      </c:spPr>
    </c:plotArea>
    <c:legend>
      <c:legendPos val="r"/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sz="1000" b="0" i="0" u="none" strike="noStrike" kern="1200" baseline="0">
              <a:solidFill>
                <a:srgbClr val="000000"/>
              </a:solidFill>
              <a:latin typeface="Calibri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rgbClr val="FFFFFF"/>
    </a:solidFill>
    <a:ln w="9528">
      <a:solidFill>
        <a:srgbClr val="868686"/>
      </a:solidFill>
      <a:prstDash val="solid"/>
      <a:round/>
    </a:ln>
  </c:spPr>
  <c:txPr>
    <a:bodyPr lIns="0" tIns="0" rIns="0" bIns="0"/>
    <a:lstStyle/>
    <a:p>
      <a:pPr marL="0" marR="0" indent="0" algn="ctr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nb-NO" sz="1000" b="0" i="0" u="none" strike="noStrike" kern="1200" baseline="0">
          <a:solidFill>
            <a:srgbClr val="000000"/>
          </a:solidFill>
          <a:latin typeface="Calibri"/>
        </a:defRPr>
      </a:pPr>
      <a:endParaRPr lang="nb-NO"/>
    </a:p>
  </c:tx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800" b="1" i="0" u="none" strike="noStrike" kern="1200" baseline="0">
                <a:solidFill>
                  <a:srgbClr val="000000"/>
                </a:solidFill>
                <a:latin typeface="Calibri"/>
              </a:defRPr>
            </a:pPr>
            <a:r>
              <a:rPr lang="nb-NO" sz="1800" b="1" i="0" u="none" strike="noStrike" kern="1200" cap="none" spc="0" baseline="0">
                <a:solidFill>
                  <a:srgbClr val="000000"/>
                </a:solidFill>
                <a:uFillTx/>
                <a:latin typeface="+mn-lt"/>
                <a:ea typeface="+mn-ea"/>
                <a:cs typeface="+mn-cs"/>
              </a:rPr>
              <a:t>Utfall ved gjennomført program - Ordinært arbeid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'[2]Tab_1_11_E-Avsluttede_KVP'!$C$9</c:f>
              <c:strCache>
                <c:ptCount val="1"/>
                <c:pt idx="0">
                  <c:v>Ordinært arbeid heltid/deltid (inkl. tidsavgr. lønns-tilskudd)</c:v>
                </c:pt>
              </c:strCache>
            </c:strRef>
          </c:tx>
          <c:spPr>
            <a:solidFill>
              <a:srgbClr val="D9D9D9"/>
            </a:solidFill>
            <a:ln>
              <a:noFill/>
            </a:ln>
          </c:spPr>
          <c:invertIfNegative val="0"/>
          <c:cat>
            <c:strRef>
              <c:f>'[2]Tab_1_11_E-Avsluttede_KVP'!$B$10:$B$25</c:f>
              <c:strCache>
                <c:ptCount val="16"/>
                <c:pt idx="0">
                  <c:v>Bydel Gamle Oslo</c:v>
                </c:pt>
                <c:pt idx="1">
                  <c:v>Bydel Grünerløkka</c:v>
                </c:pt>
                <c:pt idx="2">
                  <c:v>Bydel Sagene</c:v>
                </c:pt>
                <c:pt idx="3">
                  <c:v>Bydel St. Hanshaugen</c:v>
                </c:pt>
                <c:pt idx="4">
                  <c:v>Bydel Frogner</c:v>
                </c:pt>
                <c:pt idx="5">
                  <c:v>Bydel Ullern</c:v>
                </c:pt>
                <c:pt idx="6">
                  <c:v>Bydel Vestre Aker</c:v>
                </c:pt>
                <c:pt idx="7">
                  <c:v>Bydel Nordre Aker</c:v>
                </c:pt>
                <c:pt idx="8">
                  <c:v>Bydel Bjerke</c:v>
                </c:pt>
                <c:pt idx="9">
                  <c:v>Bydel Grorud</c:v>
                </c:pt>
                <c:pt idx="10">
                  <c:v>Bydel Stovner</c:v>
                </c:pt>
                <c:pt idx="11">
                  <c:v>Bydel Alna</c:v>
                </c:pt>
                <c:pt idx="12">
                  <c:v>Bydel Østensjø</c:v>
                </c:pt>
                <c:pt idx="13">
                  <c:v>Bydel Nordstrand</c:v>
                </c:pt>
                <c:pt idx="14">
                  <c:v>Bydel Søndre Nordstrand</c:v>
                </c:pt>
                <c:pt idx="15">
                  <c:v>SUM 1.- 2. tertial 2015</c:v>
                </c:pt>
              </c:strCache>
            </c:strRef>
          </c:cat>
          <c:val>
            <c:numRef>
              <c:f>'[2]Tab_1_11_E-Avsluttede_KVP'!$S$10:$S$25</c:f>
              <c:numCache>
                <c:formatCode>General</c:formatCode>
                <c:ptCount val="16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2621440"/>
        <c:axId val="242619904"/>
      </c:barChart>
      <c:valAx>
        <c:axId val="242619904"/>
        <c:scaling>
          <c:orientation val="minMax"/>
        </c:scaling>
        <c:delete val="0"/>
        <c:axPos val="l"/>
        <c:majorGridlines>
          <c:spPr>
            <a:ln w="9528">
              <a:solidFill>
                <a:srgbClr val="868686"/>
              </a:solidFill>
              <a:prstDash val="solid"/>
              <a:round/>
            </a:ln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8">
            <a:solidFill>
              <a:srgbClr val="868686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000" b="0" i="0" u="none" strike="noStrike" kern="1200" baseline="0">
                <a:solidFill>
                  <a:srgbClr val="000000"/>
                </a:solidFill>
                <a:latin typeface="Calibri"/>
              </a:defRPr>
            </a:pPr>
            <a:endParaRPr lang="nb-NO"/>
          </a:p>
        </c:txPr>
        <c:crossAx val="242621440"/>
        <c:crosses val="autoZero"/>
        <c:crossBetween val="between"/>
      </c:valAx>
      <c:catAx>
        <c:axId val="242621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8">
            <a:solidFill>
              <a:srgbClr val="868686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000" b="0" i="0" u="none" strike="noStrike" kern="1200" baseline="0">
                <a:solidFill>
                  <a:srgbClr val="000000"/>
                </a:solidFill>
                <a:latin typeface="Calibri"/>
              </a:defRPr>
            </a:pPr>
            <a:endParaRPr lang="nb-NO"/>
          </a:p>
        </c:txPr>
        <c:crossAx val="242619904"/>
        <c:crosses val="autoZero"/>
        <c:auto val="1"/>
        <c:lblAlgn val="ctr"/>
        <c:lblOffset val="100"/>
        <c:noMultiLvlLbl val="0"/>
      </c:catAx>
      <c:spPr>
        <a:solidFill>
          <a:srgbClr val="FFFFFF"/>
        </a:solidFill>
        <a:ln>
          <a:noFill/>
        </a:ln>
      </c:spPr>
    </c:plotArea>
    <c:legend>
      <c:legendPos val="r"/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sz="1000" b="0" i="0" u="none" strike="noStrike" kern="1200" baseline="0">
              <a:solidFill>
                <a:srgbClr val="000000"/>
              </a:solidFill>
              <a:latin typeface="Calibri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rgbClr val="FFFFFF"/>
    </a:solidFill>
    <a:ln w="9528">
      <a:solidFill>
        <a:srgbClr val="868686"/>
      </a:solidFill>
      <a:prstDash val="solid"/>
      <a:round/>
    </a:ln>
  </c:spPr>
  <c:txPr>
    <a:bodyPr lIns="0" tIns="0" rIns="0" bIns="0"/>
    <a:lstStyle/>
    <a:p>
      <a:pPr marL="0" marR="0" indent="0" algn="ctr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nb-NO" sz="1000" b="0" i="0" u="none" strike="noStrike" kern="1200" baseline="0">
          <a:solidFill>
            <a:srgbClr val="000000"/>
          </a:solidFill>
          <a:latin typeface="Calibri"/>
        </a:defRPr>
      </a:pPr>
      <a:endParaRPr lang="nb-NO"/>
    </a:p>
  </c:tx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800" b="1" i="0" u="none" strike="noStrike" kern="1200" baseline="0">
                <a:solidFill>
                  <a:srgbClr val="000000"/>
                </a:solidFill>
                <a:latin typeface="Calibri"/>
              </a:defRPr>
            </a:pPr>
            <a:r>
              <a:rPr lang="nb-NO" sz="1800" b="1" i="0" u="none" strike="noStrike" kern="1200" cap="none" spc="0" baseline="0">
                <a:solidFill>
                  <a:srgbClr val="000000"/>
                </a:solidFill>
                <a:uFillTx/>
                <a:latin typeface="+mn-lt"/>
                <a:ea typeface="+mn-ea"/>
                <a:cs typeface="+mn-cs"/>
              </a:rPr>
              <a:t>Utfall ved gjennomført program - Ordinært arbeid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Ordinært arbeid heltid/deltid (inkl. tidsavgr. lønns-tilskudd)</c:v>
          </c:tx>
          <c:spPr>
            <a:solidFill>
              <a:srgbClr val="D9D9D9"/>
            </a:solidFill>
            <a:ln>
              <a:noFill/>
            </a:ln>
          </c:spPr>
          <c:invertIfNegative val="0"/>
          <c:cat>
            <c:strLit>
              <c:ptCount val="16"/>
              <c:pt idx="0">
                <c:v>Bydel Gamle Oslo</c:v>
              </c:pt>
              <c:pt idx="1">
                <c:v>Bydel Grünerløkka</c:v>
              </c:pt>
              <c:pt idx="2">
                <c:v>Bydel Sagene</c:v>
              </c:pt>
              <c:pt idx="3">
                <c:v>Bydel St. Hanshaugen</c:v>
              </c:pt>
              <c:pt idx="4">
                <c:v>Bydel Frogner</c:v>
              </c:pt>
              <c:pt idx="5">
                <c:v>Bydel Ullern</c:v>
              </c:pt>
              <c:pt idx="6">
                <c:v>Bydel Vestre Aker</c:v>
              </c:pt>
              <c:pt idx="7">
                <c:v>Bydel Nordre Aker</c:v>
              </c:pt>
              <c:pt idx="8">
                <c:v>Bydel Bjerke</c:v>
              </c:pt>
              <c:pt idx="9">
                <c:v>Bydel Grorud</c:v>
              </c:pt>
              <c:pt idx="10">
                <c:v>Bydel Stovner</c:v>
              </c:pt>
              <c:pt idx="11">
                <c:v>Bydel Alna</c:v>
              </c:pt>
              <c:pt idx="12">
                <c:v>Bydel Østensjø</c:v>
              </c:pt>
              <c:pt idx="13">
                <c:v>Bydel Nordstrand</c:v>
              </c:pt>
              <c:pt idx="14">
                <c:v>Bydel Søndre Nordstrand</c:v>
              </c:pt>
              <c:pt idx="15">
                <c:v>SUM 1. tertial 2013</c:v>
              </c:pt>
            </c:strLit>
          </c:cat>
          <c:val>
            <c:numLit>
              <c:formatCode>General</c:formatCode>
              <c:ptCount val="16"/>
              <c:pt idx="0">
                <c:v>0.47727272727272785</c:v>
              </c:pt>
              <c:pt idx="1">
                <c:v>0.40425531914893614</c:v>
              </c:pt>
              <c:pt idx="2">
                <c:v>0.19148936170212796</c:v>
              </c:pt>
              <c:pt idx="3">
                <c:v>0.36363636363636381</c:v>
              </c:pt>
              <c:pt idx="4">
                <c:v>0.33333333333333331</c:v>
              </c:pt>
              <c:pt idx="5">
                <c:v>0.33333333333333331</c:v>
              </c:pt>
              <c:pt idx="6">
                <c:v>0.25</c:v>
              </c:pt>
              <c:pt idx="7">
                <c:v>0.5</c:v>
              </c:pt>
              <c:pt idx="8">
                <c:v>0.31250000000000039</c:v>
              </c:pt>
              <c:pt idx="9">
                <c:v>0.33333333333333331</c:v>
              </c:pt>
              <c:pt idx="10">
                <c:v>0.22222222222222221</c:v>
              </c:pt>
              <c:pt idx="11">
                <c:v>0.51612903225806572</c:v>
              </c:pt>
              <c:pt idx="12">
                <c:v>0.42857142857142855</c:v>
              </c:pt>
              <c:pt idx="13">
                <c:v>0.30000000000000032</c:v>
              </c:pt>
              <c:pt idx="14">
                <c:v>0.56521739130434756</c:v>
              </c:pt>
              <c:pt idx="15">
                <c:v>0.38095238095238165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2676864"/>
        <c:axId val="242662784"/>
      </c:barChart>
      <c:valAx>
        <c:axId val="242662784"/>
        <c:scaling>
          <c:orientation val="minMax"/>
        </c:scaling>
        <c:delete val="0"/>
        <c:axPos val="l"/>
        <c:majorGridlines>
          <c:spPr>
            <a:ln w="9528">
              <a:solidFill>
                <a:srgbClr val="868686"/>
              </a:solidFill>
              <a:prstDash val="solid"/>
              <a:round/>
            </a:ln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8">
            <a:solidFill>
              <a:srgbClr val="868686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000" b="0" i="0" u="none" strike="noStrike" kern="1200" baseline="0">
                <a:solidFill>
                  <a:srgbClr val="000000"/>
                </a:solidFill>
                <a:latin typeface="Calibri"/>
              </a:defRPr>
            </a:pPr>
            <a:endParaRPr lang="nb-NO"/>
          </a:p>
        </c:txPr>
        <c:crossAx val="242676864"/>
        <c:crosses val="autoZero"/>
        <c:crossBetween val="between"/>
      </c:valAx>
      <c:catAx>
        <c:axId val="242676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8">
            <a:solidFill>
              <a:srgbClr val="868686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000" b="0" i="0" u="none" strike="noStrike" kern="1200" baseline="0">
                <a:solidFill>
                  <a:srgbClr val="000000"/>
                </a:solidFill>
                <a:latin typeface="Calibri"/>
              </a:defRPr>
            </a:pPr>
            <a:endParaRPr lang="nb-NO"/>
          </a:p>
        </c:txPr>
        <c:crossAx val="242662784"/>
        <c:crosses val="autoZero"/>
        <c:auto val="1"/>
        <c:lblAlgn val="ctr"/>
        <c:lblOffset val="100"/>
        <c:noMultiLvlLbl val="0"/>
      </c:catAx>
      <c:spPr>
        <a:solidFill>
          <a:srgbClr val="FFFFFF"/>
        </a:solidFill>
        <a:ln>
          <a:noFill/>
        </a:ln>
      </c:spPr>
    </c:plotArea>
    <c:legend>
      <c:legendPos val="r"/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sz="1000" b="0" i="0" u="none" strike="noStrike" kern="1200" baseline="0">
              <a:solidFill>
                <a:srgbClr val="000000"/>
              </a:solidFill>
              <a:latin typeface="Calibri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rgbClr val="FFFFFF"/>
    </a:solidFill>
    <a:ln w="9528">
      <a:solidFill>
        <a:srgbClr val="868686"/>
      </a:solidFill>
      <a:prstDash val="solid"/>
      <a:round/>
    </a:ln>
  </c:spPr>
  <c:txPr>
    <a:bodyPr lIns="0" tIns="0" rIns="0" bIns="0"/>
    <a:lstStyle/>
    <a:p>
      <a:pPr marL="0" marR="0" indent="0" algn="ctr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nb-NO" sz="1000" b="0" i="0" u="none" strike="noStrike" kern="1200" baseline="0">
          <a:solidFill>
            <a:srgbClr val="000000"/>
          </a:solidFill>
          <a:latin typeface="Calibri"/>
        </a:defRPr>
      </a:pPr>
      <a:endParaRPr lang="nb-NO"/>
    </a:p>
  </c:tx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800" b="1" i="0" u="none" strike="noStrike" kern="1200" baseline="0">
                <a:solidFill>
                  <a:srgbClr val="000000"/>
                </a:solidFill>
                <a:latin typeface="Calibri"/>
              </a:defRPr>
            </a:pPr>
            <a:r>
              <a:rPr lang="nb-NO" sz="1800" b="1" i="0" u="none" strike="noStrike" kern="1200" cap="none" spc="0" baseline="0">
                <a:solidFill>
                  <a:srgbClr val="000000"/>
                </a:solidFill>
                <a:uFillTx/>
                <a:latin typeface="+mn-lt"/>
                <a:ea typeface="+mn-ea"/>
                <a:cs typeface="+mn-cs"/>
              </a:rPr>
              <a:t>Resultat avsluttet introduksjonsprogram</a:t>
            </a:r>
          </a:p>
        </c:rich>
      </c:tx>
      <c:layout/>
      <c:overlay val="0"/>
      <c:spPr>
        <a:noFill/>
        <a:ln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Tab_1_11_F_Resultat_introduksj!$C$9:$C$9</c:f>
              <c:strCache>
                <c:ptCount val="1"/>
                <c:pt idx="0">
                  <c:v>Ordinært arbeid med og uten lønnstilskudd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>
              <a:noFill/>
            </a:ln>
          </c:spPr>
          <c:invertIfNegative val="0"/>
          <c:cat>
            <c:strRef>
              <c:f>Tab_1_11_F_Resultat_introduksj!$B$10:$B$25</c:f>
              <c:strCache>
                <c:ptCount val="16"/>
                <c:pt idx="0">
                  <c:v>Bydel Gamle Oslo</c:v>
                </c:pt>
                <c:pt idx="1">
                  <c:v>Bydel Grünerløkka</c:v>
                </c:pt>
                <c:pt idx="2">
                  <c:v>Bydel Sagene</c:v>
                </c:pt>
                <c:pt idx="3">
                  <c:v>Bydel St. Hanshaugen</c:v>
                </c:pt>
                <c:pt idx="4">
                  <c:v>Bydel Frogner</c:v>
                </c:pt>
                <c:pt idx="5">
                  <c:v>Bydel Ullern</c:v>
                </c:pt>
                <c:pt idx="6">
                  <c:v>Bydel Vestre Aker</c:v>
                </c:pt>
                <c:pt idx="7">
                  <c:v>Bydel Nordre Aker</c:v>
                </c:pt>
                <c:pt idx="8">
                  <c:v>Bydel Bjerke</c:v>
                </c:pt>
                <c:pt idx="9">
                  <c:v>Bydel Grorud</c:v>
                </c:pt>
                <c:pt idx="10">
                  <c:v>Bydel Stovner</c:v>
                </c:pt>
                <c:pt idx="11">
                  <c:v>Bydel Alna</c:v>
                </c:pt>
                <c:pt idx="12">
                  <c:v>Bydel Østensjø</c:v>
                </c:pt>
                <c:pt idx="13">
                  <c:v>Bydel Nordstrand</c:v>
                </c:pt>
                <c:pt idx="14">
                  <c:v>Bydel Søndre Nordstrand</c:v>
                </c:pt>
                <c:pt idx="15">
                  <c:v>SUM 1.-3. tertial 2017</c:v>
                </c:pt>
              </c:strCache>
            </c:strRef>
          </c:cat>
          <c:val>
            <c:numRef>
              <c:f>Tab_1_11_F_Resultat_introduksj!$P$10:$P$25</c:f>
              <c:numCache>
                <c:formatCode>0" "%</c:formatCode>
                <c:ptCount val="16"/>
                <c:pt idx="0">
                  <c:v>0.65384615384615385</c:v>
                </c:pt>
                <c:pt idx="1">
                  <c:v>0.5</c:v>
                </c:pt>
                <c:pt idx="2">
                  <c:v>0.2978723404255319</c:v>
                </c:pt>
                <c:pt idx="3">
                  <c:v>0.56521739130434778</c:v>
                </c:pt>
                <c:pt idx="4">
                  <c:v>0.67741935483870963</c:v>
                </c:pt>
                <c:pt idx="5">
                  <c:v>0.42105263157894735</c:v>
                </c:pt>
                <c:pt idx="6">
                  <c:v>0.37037037037037035</c:v>
                </c:pt>
                <c:pt idx="7">
                  <c:v>0.3</c:v>
                </c:pt>
                <c:pt idx="8">
                  <c:v>0.6</c:v>
                </c:pt>
                <c:pt idx="9">
                  <c:v>0.53333333333333333</c:v>
                </c:pt>
                <c:pt idx="10">
                  <c:v>0.31578947368421051</c:v>
                </c:pt>
                <c:pt idx="11">
                  <c:v>0.2</c:v>
                </c:pt>
                <c:pt idx="12">
                  <c:v>0.125</c:v>
                </c:pt>
                <c:pt idx="13">
                  <c:v>0.125</c:v>
                </c:pt>
                <c:pt idx="14">
                  <c:v>0.125</c:v>
                </c:pt>
                <c:pt idx="15">
                  <c:v>4.7058823529411761E-3</c:v>
                </c:pt>
              </c:numCache>
            </c:numRef>
          </c:val>
        </c:ser>
        <c:ser>
          <c:idx val="1"/>
          <c:order val="1"/>
          <c:tx>
            <c:strRef>
              <c:f>Tab_1_11_F_Resultat_introduksj!$D$9:$D$9</c:f>
              <c:strCache>
                <c:ptCount val="1"/>
                <c:pt idx="0">
                  <c:v>Utdanning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</c:spPr>
          <c:invertIfNegative val="0"/>
          <c:cat>
            <c:strRef>
              <c:f>Tab_1_11_F_Resultat_introduksj!$B$10:$B$25</c:f>
              <c:strCache>
                <c:ptCount val="16"/>
                <c:pt idx="0">
                  <c:v>Bydel Gamle Oslo</c:v>
                </c:pt>
                <c:pt idx="1">
                  <c:v>Bydel Grünerløkka</c:v>
                </c:pt>
                <c:pt idx="2">
                  <c:v>Bydel Sagene</c:v>
                </c:pt>
                <c:pt idx="3">
                  <c:v>Bydel St. Hanshaugen</c:v>
                </c:pt>
                <c:pt idx="4">
                  <c:v>Bydel Frogner</c:v>
                </c:pt>
                <c:pt idx="5">
                  <c:v>Bydel Ullern</c:v>
                </c:pt>
                <c:pt idx="6">
                  <c:v>Bydel Vestre Aker</c:v>
                </c:pt>
                <c:pt idx="7">
                  <c:v>Bydel Nordre Aker</c:v>
                </c:pt>
                <c:pt idx="8">
                  <c:v>Bydel Bjerke</c:v>
                </c:pt>
                <c:pt idx="9">
                  <c:v>Bydel Grorud</c:v>
                </c:pt>
                <c:pt idx="10">
                  <c:v>Bydel Stovner</c:v>
                </c:pt>
                <c:pt idx="11">
                  <c:v>Bydel Alna</c:v>
                </c:pt>
                <c:pt idx="12">
                  <c:v>Bydel Østensjø</c:v>
                </c:pt>
                <c:pt idx="13">
                  <c:v>Bydel Nordstrand</c:v>
                </c:pt>
                <c:pt idx="14">
                  <c:v>Bydel Søndre Nordstrand</c:v>
                </c:pt>
                <c:pt idx="15">
                  <c:v>SUM 1.-3. tertial 2017</c:v>
                </c:pt>
              </c:strCache>
            </c:strRef>
          </c:cat>
          <c:val>
            <c:numRef>
              <c:f>Tab_1_11_F_Resultat_introduksj!$Q$10:$Q$25</c:f>
              <c:numCache>
                <c:formatCode>0" "%</c:formatCode>
                <c:ptCount val="16"/>
                <c:pt idx="0">
                  <c:v>0</c:v>
                </c:pt>
                <c:pt idx="1">
                  <c:v>0.18181818181818182</c:v>
                </c:pt>
                <c:pt idx="2">
                  <c:v>0.25531914893617019</c:v>
                </c:pt>
                <c:pt idx="3">
                  <c:v>4.3478260869565216E-2</c:v>
                </c:pt>
                <c:pt idx="4">
                  <c:v>3.2258064516129031E-2</c:v>
                </c:pt>
                <c:pt idx="5">
                  <c:v>0.15789473684210525</c:v>
                </c:pt>
                <c:pt idx="6">
                  <c:v>7.407407407407407E-2</c:v>
                </c:pt>
                <c:pt idx="7">
                  <c:v>0.2</c:v>
                </c:pt>
                <c:pt idx="8">
                  <c:v>6.6666666666666666E-2</c:v>
                </c:pt>
                <c:pt idx="9">
                  <c:v>6.6666666666666666E-2</c:v>
                </c:pt>
                <c:pt idx="10">
                  <c:v>5.2631578947368418E-2</c:v>
                </c:pt>
                <c:pt idx="11">
                  <c:v>0.08</c:v>
                </c:pt>
                <c:pt idx="12">
                  <c:v>0.125</c:v>
                </c:pt>
                <c:pt idx="13">
                  <c:v>0.125</c:v>
                </c:pt>
                <c:pt idx="14">
                  <c:v>0.125</c:v>
                </c:pt>
                <c:pt idx="15">
                  <c:v>4.7058823529411761E-3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3250688"/>
        <c:axId val="243249152"/>
      </c:barChart>
      <c:valAx>
        <c:axId val="243249152"/>
        <c:scaling>
          <c:orientation val="minMax"/>
        </c:scaling>
        <c:delete val="0"/>
        <c:axPos val="l"/>
        <c:majorGridlines>
          <c:spPr>
            <a:ln w="9528">
              <a:solidFill>
                <a:srgbClr val="868686"/>
              </a:solidFill>
              <a:prstDash val="solid"/>
              <a:round/>
            </a:ln>
          </c:spPr>
        </c:majorGridlines>
        <c:numFmt formatCode="0&quot; &quot;%" sourceLinked="1"/>
        <c:majorTickMark val="out"/>
        <c:minorTickMark val="none"/>
        <c:tickLblPos val="nextTo"/>
        <c:spPr>
          <a:noFill/>
          <a:ln w="9528">
            <a:solidFill>
              <a:srgbClr val="868686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000" b="0" i="0" u="none" strike="noStrike" kern="1200" baseline="0">
                <a:solidFill>
                  <a:srgbClr val="000000"/>
                </a:solidFill>
                <a:latin typeface="Calibri"/>
              </a:defRPr>
            </a:pPr>
            <a:endParaRPr lang="nb-NO"/>
          </a:p>
        </c:txPr>
        <c:crossAx val="243250688"/>
        <c:crosses val="autoZero"/>
        <c:crossBetween val="between"/>
      </c:valAx>
      <c:catAx>
        <c:axId val="243250688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 w="9528">
            <a:solidFill>
              <a:srgbClr val="868686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000" b="0" i="0" u="none" strike="noStrike" kern="1200" baseline="0">
                <a:solidFill>
                  <a:srgbClr val="000000"/>
                </a:solidFill>
                <a:latin typeface="Calibri"/>
              </a:defRPr>
            </a:pPr>
            <a:endParaRPr lang="nb-NO"/>
          </a:p>
        </c:txPr>
        <c:crossAx val="243249152"/>
        <c:crosses val="autoZero"/>
        <c:auto val="1"/>
        <c:lblAlgn val="ctr"/>
        <c:lblOffset val="100"/>
        <c:noMultiLvlLbl val="0"/>
      </c:catAx>
      <c:spPr>
        <a:solidFill>
          <a:srgbClr val="FFFFFF"/>
        </a:solidFill>
        <a:ln>
          <a:noFill/>
        </a:ln>
      </c:spPr>
    </c:plotArea>
    <c:legend>
      <c:legendPos val="r"/>
      <c:layout/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sz="1000" b="0" i="0" u="none" strike="noStrike" kern="1200" baseline="0">
              <a:solidFill>
                <a:srgbClr val="000000"/>
              </a:solidFill>
              <a:latin typeface="Calibri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rgbClr val="FFFFFF"/>
    </a:solidFill>
    <a:ln w="9528">
      <a:solidFill>
        <a:srgbClr val="868686"/>
      </a:solidFill>
      <a:prstDash val="solid"/>
      <a:round/>
    </a:ln>
  </c:spPr>
  <c:txPr>
    <a:bodyPr lIns="0" tIns="0" rIns="0" bIns="0"/>
    <a:lstStyle/>
    <a:p>
      <a:pPr marL="0" marR="0" indent="0" algn="ctr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nb-NO" sz="1000" b="0" i="0" u="none" strike="noStrike" kern="1200" baseline="0">
          <a:solidFill>
            <a:srgbClr val="000000"/>
          </a:solidFill>
          <a:latin typeface="Calibri"/>
        </a:defRPr>
      </a:pPr>
      <a:endParaRPr lang="nb-NO"/>
    </a:p>
  </c:tx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800" b="1" i="0" u="none" strike="noStrike" kern="1200" baseline="0">
                <a:solidFill>
                  <a:srgbClr val="000000"/>
                </a:solidFill>
                <a:latin typeface="Calibri"/>
              </a:defRPr>
            </a:pPr>
            <a:r>
              <a:rPr lang="nb-NO" sz="1800" b="1" i="0" u="none" strike="noStrike" kern="1200" cap="none" spc="0" baseline="0">
                <a:solidFill>
                  <a:srgbClr val="000000"/>
                </a:solidFill>
                <a:uFillTx/>
                <a:latin typeface="+mn-lt"/>
                <a:ea typeface="+mn-ea"/>
                <a:cs typeface="+mn-cs"/>
              </a:rPr>
              <a:t>Resultat jobbsjansen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6187225408436855E-2"/>
          <c:y val="0.12126111468505603"/>
          <c:w val="0.61174514167635974"/>
          <c:h val="0.6226175118762756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'Tab_1_11_G_Resultat Jobbsjansen'!$C$9</c:f>
              <c:strCache>
                <c:ptCount val="1"/>
                <c:pt idx="0">
                  <c:v>Ordinært arbeid med og uten lønns-tilskudd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</c:spPr>
          <c:invertIfNegative val="0"/>
          <c:cat>
            <c:strRef>
              <c:f>'Tab_1_11_G_Resultat Jobbsjansen'!$B$10:$B$25</c:f>
              <c:strCache>
                <c:ptCount val="16"/>
                <c:pt idx="0">
                  <c:v>Bydel Gamle Oslo</c:v>
                </c:pt>
                <c:pt idx="1">
                  <c:v>Bydel Grünerløkka</c:v>
                </c:pt>
                <c:pt idx="2">
                  <c:v>Bydel Sagene</c:v>
                </c:pt>
                <c:pt idx="3">
                  <c:v>Bydel St. Hanshaugen</c:v>
                </c:pt>
                <c:pt idx="4">
                  <c:v>Bydel Frogner</c:v>
                </c:pt>
                <c:pt idx="5">
                  <c:v>Bydel Ullern</c:v>
                </c:pt>
                <c:pt idx="6">
                  <c:v>Bydel Vestre Aker</c:v>
                </c:pt>
                <c:pt idx="7">
                  <c:v>Bydel Nordre Aker</c:v>
                </c:pt>
                <c:pt idx="8">
                  <c:v>Bydel Bjerke</c:v>
                </c:pt>
                <c:pt idx="9">
                  <c:v>Bydel Grorud</c:v>
                </c:pt>
                <c:pt idx="10">
                  <c:v>Bydel Stovner</c:v>
                </c:pt>
                <c:pt idx="11">
                  <c:v>Bydel Alna</c:v>
                </c:pt>
                <c:pt idx="12">
                  <c:v>Bydel Østensjø</c:v>
                </c:pt>
                <c:pt idx="13">
                  <c:v>Bydel Nordstrand</c:v>
                </c:pt>
                <c:pt idx="14">
                  <c:v>Bydel Søndre Nordstrand</c:v>
                </c:pt>
                <c:pt idx="15">
                  <c:v>SUM 1.-3. tertial 2017</c:v>
                </c:pt>
              </c:strCache>
            </c:strRef>
          </c:cat>
          <c:val>
            <c:numRef>
              <c:f>'Tab_1_11_G_Resultat Jobbsjansen'!$P$10:$P$25</c:f>
              <c:numCache>
                <c:formatCode>0" "%</c:formatCode>
                <c:ptCount val="16"/>
                <c:pt idx="0">
                  <c:v>0.6</c:v>
                </c:pt>
                <c:pt idx="1">
                  <c:v>0.44444444444444442</c:v>
                </c:pt>
                <c:pt idx="2">
                  <c:v>0.53846153846153844</c:v>
                </c:pt>
                <c:pt idx="3">
                  <c:v>0</c:v>
                </c:pt>
                <c:pt idx="4">
                  <c:v>0</c:v>
                </c:pt>
                <c:pt idx="5">
                  <c:v>0.625</c:v>
                </c:pt>
                <c:pt idx="6">
                  <c:v>0</c:v>
                </c:pt>
                <c:pt idx="7">
                  <c:v>0.8571428571428571</c:v>
                </c:pt>
                <c:pt idx="8">
                  <c:v>0.30769230769230771</c:v>
                </c:pt>
                <c:pt idx="9">
                  <c:v>0.53846153846153844</c:v>
                </c:pt>
                <c:pt idx="10">
                  <c:v>0.22857142857142856</c:v>
                </c:pt>
                <c:pt idx="11">
                  <c:v>0</c:v>
                </c:pt>
                <c:pt idx="12">
                  <c:v>0</c:v>
                </c:pt>
                <c:pt idx="13">
                  <c:v>0.8571428571428571</c:v>
                </c:pt>
                <c:pt idx="14">
                  <c:v>0.51351351351351349</c:v>
                </c:pt>
                <c:pt idx="15">
                  <c:v>0.50622406639004147</c:v>
                </c:pt>
              </c:numCache>
            </c:numRef>
          </c:val>
        </c:ser>
        <c:ser>
          <c:idx val="1"/>
          <c:order val="1"/>
          <c:tx>
            <c:strRef>
              <c:f>'Tab_1_11_G_Resultat Jobbsjansen'!$D$9</c:f>
              <c:strCache>
                <c:ptCount val="1"/>
                <c:pt idx="0">
                  <c:v>Ut-danning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</c:spPr>
          <c:invertIfNegative val="0"/>
          <c:cat>
            <c:strRef>
              <c:f>'Tab_1_11_G_Resultat Jobbsjansen'!$B$10:$B$25</c:f>
              <c:strCache>
                <c:ptCount val="16"/>
                <c:pt idx="0">
                  <c:v>Bydel Gamle Oslo</c:v>
                </c:pt>
                <c:pt idx="1">
                  <c:v>Bydel Grünerløkka</c:v>
                </c:pt>
                <c:pt idx="2">
                  <c:v>Bydel Sagene</c:v>
                </c:pt>
                <c:pt idx="3">
                  <c:v>Bydel St. Hanshaugen</c:v>
                </c:pt>
                <c:pt idx="4">
                  <c:v>Bydel Frogner</c:v>
                </c:pt>
                <c:pt idx="5">
                  <c:v>Bydel Ullern</c:v>
                </c:pt>
                <c:pt idx="6">
                  <c:v>Bydel Vestre Aker</c:v>
                </c:pt>
                <c:pt idx="7">
                  <c:v>Bydel Nordre Aker</c:v>
                </c:pt>
                <c:pt idx="8">
                  <c:v>Bydel Bjerke</c:v>
                </c:pt>
                <c:pt idx="9">
                  <c:v>Bydel Grorud</c:v>
                </c:pt>
                <c:pt idx="10">
                  <c:v>Bydel Stovner</c:v>
                </c:pt>
                <c:pt idx="11">
                  <c:v>Bydel Alna</c:v>
                </c:pt>
                <c:pt idx="12">
                  <c:v>Bydel Østensjø</c:v>
                </c:pt>
                <c:pt idx="13">
                  <c:v>Bydel Nordstrand</c:v>
                </c:pt>
                <c:pt idx="14">
                  <c:v>Bydel Søndre Nordstrand</c:v>
                </c:pt>
                <c:pt idx="15">
                  <c:v>SUM 1.-3. tertial 2017</c:v>
                </c:pt>
              </c:strCache>
            </c:strRef>
          </c:cat>
          <c:val>
            <c:numRef>
              <c:f>'Tab_1_11_G_Resultat Jobbsjansen'!$Q$10:$Q$25</c:f>
              <c:numCache>
                <c:formatCode>0" "%</c:formatCode>
                <c:ptCount val="16"/>
                <c:pt idx="0">
                  <c:v>0.15</c:v>
                </c:pt>
                <c:pt idx="1">
                  <c:v>0.1111111111111111</c:v>
                </c:pt>
                <c:pt idx="2">
                  <c:v>0.23076923076923078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0.11538461538461539</c:v>
                </c:pt>
                <c:pt idx="9">
                  <c:v>7.6923076923076927E-2</c:v>
                </c:pt>
                <c:pt idx="10">
                  <c:v>5.7142857142857141E-2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0.10810810810810811</c:v>
                </c:pt>
                <c:pt idx="15">
                  <c:v>0.12033195020746888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3020160"/>
        <c:axId val="243186304"/>
      </c:barChart>
      <c:valAx>
        <c:axId val="243186304"/>
        <c:scaling>
          <c:orientation val="minMax"/>
        </c:scaling>
        <c:delete val="0"/>
        <c:axPos val="l"/>
        <c:majorGridlines>
          <c:spPr>
            <a:ln w="9528">
              <a:solidFill>
                <a:srgbClr val="868686"/>
              </a:solidFill>
              <a:prstDash val="solid"/>
              <a:round/>
            </a:ln>
          </c:spPr>
        </c:majorGridlines>
        <c:numFmt formatCode="0&quot; &quot;%" sourceLinked="1"/>
        <c:majorTickMark val="out"/>
        <c:minorTickMark val="none"/>
        <c:tickLblPos val="nextTo"/>
        <c:spPr>
          <a:noFill/>
          <a:ln w="9528">
            <a:solidFill>
              <a:srgbClr val="868686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000" b="0" i="0" u="none" strike="noStrike" kern="1200" baseline="0">
                <a:solidFill>
                  <a:srgbClr val="000000"/>
                </a:solidFill>
                <a:latin typeface="Calibri"/>
              </a:defRPr>
            </a:pPr>
            <a:endParaRPr lang="nb-NO"/>
          </a:p>
        </c:txPr>
        <c:crossAx val="243020160"/>
        <c:crosses val="autoZero"/>
        <c:crossBetween val="between"/>
      </c:valAx>
      <c:catAx>
        <c:axId val="243020160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 w="9528">
            <a:solidFill>
              <a:srgbClr val="868686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000" b="0" i="0" u="none" strike="noStrike" kern="1200" baseline="0">
                <a:solidFill>
                  <a:srgbClr val="000000"/>
                </a:solidFill>
                <a:latin typeface="Calibri"/>
              </a:defRPr>
            </a:pPr>
            <a:endParaRPr lang="nb-NO"/>
          </a:p>
        </c:txPr>
        <c:crossAx val="243186304"/>
        <c:crosses val="autoZero"/>
        <c:auto val="1"/>
        <c:lblAlgn val="ctr"/>
        <c:lblOffset val="100"/>
        <c:noMultiLvlLbl val="0"/>
      </c:catAx>
      <c:spPr>
        <a:solidFill>
          <a:srgbClr val="FFFFFF"/>
        </a:solidFill>
        <a:ln>
          <a:noFill/>
        </a:ln>
      </c:spPr>
    </c:plotArea>
    <c:legend>
      <c:legendPos val="r"/>
      <c:layout>
        <c:manualLayout>
          <c:xMode val="edge"/>
          <c:yMode val="edge"/>
          <c:x val="0.76106333656810687"/>
          <c:y val="0.45481750756485012"/>
          <c:w val="0.23893666343189307"/>
          <c:h val="0.17386663399059882"/>
        </c:manualLayout>
      </c:layout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sz="1000" b="0" i="0" u="none" strike="noStrike" kern="1200" baseline="0">
              <a:solidFill>
                <a:srgbClr val="000000"/>
              </a:solidFill>
              <a:latin typeface="Calibri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rgbClr val="FFFFFF"/>
    </a:solidFill>
    <a:ln w="9528">
      <a:solidFill>
        <a:srgbClr val="868686"/>
      </a:solidFill>
      <a:prstDash val="solid"/>
      <a:round/>
    </a:ln>
  </c:spPr>
  <c:txPr>
    <a:bodyPr lIns="0" tIns="0" rIns="0" bIns="0"/>
    <a:lstStyle/>
    <a:p>
      <a:pPr marL="0" marR="0" indent="0" algn="ctr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nb-NO" sz="1000" b="0" i="0" u="none" strike="noStrike" kern="1200" baseline="0">
          <a:solidFill>
            <a:srgbClr val="000000"/>
          </a:solidFill>
          <a:latin typeface="Calibri"/>
        </a:defRPr>
      </a:pPr>
      <a:endParaRPr lang="nb-NO"/>
    </a:p>
  </c:tx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4" Type="http://schemas.openxmlformats.org/officeDocument/2006/relationships/chart" Target="../charts/chart7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482603</xdr:colOff>
      <xdr:row>6</xdr:row>
      <xdr:rowOff>95250</xdr:rowOff>
    </xdr:from>
    <xdr:ext cx="8470898" cy="4702173"/>
    <xdr:graphicFrame macro="">
      <xdr:nvGraphicFramePr>
        <xdr:cNvPr id="2" name="Diagra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oneCellAnchor>
    <xdr:from>
      <xdr:col>13</xdr:col>
      <xdr:colOff>447671</xdr:colOff>
      <xdr:row>42</xdr:row>
      <xdr:rowOff>47628</xdr:rowOff>
    </xdr:from>
    <xdr:ext cx="7867654" cy="4737104"/>
    <xdr:graphicFrame macro="">
      <xdr:nvGraphicFramePr>
        <xdr:cNvPr id="3" name="Diagram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  <xdr:oneCellAnchor>
    <xdr:from>
      <xdr:col>12</xdr:col>
      <xdr:colOff>482603</xdr:colOff>
      <xdr:row>6</xdr:row>
      <xdr:rowOff>95250</xdr:rowOff>
    </xdr:from>
    <xdr:ext cx="8470898" cy="4702173"/>
    <xdr:graphicFrame macro="">
      <xdr:nvGraphicFramePr>
        <xdr:cNvPr id="4" name="Diagram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20</xdr:col>
      <xdr:colOff>215898</xdr:colOff>
      <xdr:row>7</xdr:row>
      <xdr:rowOff>76196</xdr:rowOff>
    </xdr:from>
    <xdr:ext cx="7366004" cy="5181603"/>
    <xdr:graphicFrame macro="">
      <xdr:nvGraphicFramePr>
        <xdr:cNvPr id="2" name="Diagra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oneCellAnchor>
    <xdr:from>
      <xdr:col>21</xdr:col>
      <xdr:colOff>584201</xdr:colOff>
      <xdr:row>4</xdr:row>
      <xdr:rowOff>38103</xdr:rowOff>
    </xdr:from>
    <xdr:ext cx="4216398" cy="939802"/>
    <xdr:sp macro="" textlink="">
      <xdr:nvSpPr>
        <xdr:cNvPr id="3" name="Ellipse 2"/>
        <xdr:cNvSpPr/>
      </xdr:nvSpPr>
      <xdr:spPr>
        <a:xfrm>
          <a:off x="15890876" y="685803"/>
          <a:ext cx="4216398" cy="939802"/>
        </a:xfrm>
        <a:custGeom>
          <a:avLst/>
          <a:gdLst>
            <a:gd name="f0" fmla="val 10800000"/>
            <a:gd name="f1" fmla="val 5400000"/>
            <a:gd name="f2" fmla="val 16200000"/>
            <a:gd name="f3" fmla="val 180"/>
            <a:gd name="f4" fmla="val w"/>
            <a:gd name="f5" fmla="val h"/>
            <a:gd name="f6" fmla="val ss"/>
            <a:gd name="f7" fmla="val 0"/>
            <a:gd name="f8" fmla="*/ 5419351 1 1725033"/>
            <a:gd name="f9" fmla="+- 0 0 -360"/>
            <a:gd name="f10" fmla="+- 0 0 -180"/>
            <a:gd name="f11" fmla="abs f4"/>
            <a:gd name="f12" fmla="abs f5"/>
            <a:gd name="f13" fmla="abs f6"/>
            <a:gd name="f14" fmla="val f7"/>
            <a:gd name="f15" fmla="+- 2700000 f1 0"/>
            <a:gd name="f16" fmla="*/ f9 f0 1"/>
            <a:gd name="f17" fmla="*/ f10 f0 1"/>
            <a:gd name="f18" fmla="?: f11 f4 1"/>
            <a:gd name="f19" fmla="?: f12 f5 1"/>
            <a:gd name="f20" fmla="?: f13 f6 1"/>
            <a:gd name="f21" fmla="*/ f15 f8 1"/>
            <a:gd name="f22" fmla="*/ f16 1 f3"/>
            <a:gd name="f23" fmla="*/ f17 1 f3"/>
            <a:gd name="f24" fmla="*/ f18 1 21600"/>
            <a:gd name="f25" fmla="*/ f19 1 21600"/>
            <a:gd name="f26" fmla="*/ 21600 f18 1"/>
            <a:gd name="f27" fmla="*/ 21600 f19 1"/>
            <a:gd name="f28" fmla="*/ f21 1 f0"/>
            <a:gd name="f29" fmla="+- f22 0 f1"/>
            <a:gd name="f30" fmla="+- f23 0 f1"/>
            <a:gd name="f31" fmla="min f25 f24"/>
            <a:gd name="f32" fmla="*/ f26 1 f20"/>
            <a:gd name="f33" fmla="*/ f27 1 f20"/>
            <a:gd name="f34" fmla="+- 0 0 f28"/>
            <a:gd name="f35" fmla="val f32"/>
            <a:gd name="f36" fmla="val f33"/>
            <a:gd name="f37" fmla="+- 0 0 f34"/>
            <a:gd name="f38" fmla="*/ f14 f31 1"/>
            <a:gd name="f39" fmla="+- f36 0 f14"/>
            <a:gd name="f40" fmla="+- f35 0 f14"/>
            <a:gd name="f41" fmla="*/ f37 f0 1"/>
            <a:gd name="f42" fmla="*/ f39 1 2"/>
            <a:gd name="f43" fmla="*/ f40 1 2"/>
            <a:gd name="f44" fmla="*/ f41 1 f8"/>
            <a:gd name="f45" fmla="+- f14 f42 0"/>
            <a:gd name="f46" fmla="+- f14 f43 0"/>
            <a:gd name="f47" fmla="+- f44 0 f1"/>
            <a:gd name="f48" fmla="*/ f43 f31 1"/>
            <a:gd name="f49" fmla="*/ f42 f31 1"/>
            <a:gd name="f50" fmla="cos 1 f47"/>
            <a:gd name="f51" fmla="sin 1 f47"/>
            <a:gd name="f52" fmla="*/ f45 f31 1"/>
            <a:gd name="f53" fmla="+- 0 0 f50"/>
            <a:gd name="f54" fmla="+- 0 0 f51"/>
            <a:gd name="f55" fmla="+- 0 0 f53"/>
            <a:gd name="f56" fmla="+- 0 0 f54"/>
            <a:gd name="f57" fmla="*/ f55 f43 1"/>
            <a:gd name="f58" fmla="*/ f56 f42 1"/>
            <a:gd name="f59" fmla="+- f46 0 f57"/>
            <a:gd name="f60" fmla="+- f46 f57 0"/>
            <a:gd name="f61" fmla="+- f45 0 f58"/>
            <a:gd name="f62" fmla="+- f45 f58 0"/>
            <a:gd name="f63" fmla="*/ f59 f31 1"/>
            <a:gd name="f64" fmla="*/ f61 f31 1"/>
            <a:gd name="f65" fmla="*/ f60 f31 1"/>
            <a:gd name="f66" fmla="*/ f62 f31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29">
              <a:pos x="f63" y="f64"/>
            </a:cxn>
            <a:cxn ang="f30">
              <a:pos x="f63" y="f66"/>
            </a:cxn>
            <a:cxn ang="f30">
              <a:pos x="f65" y="f66"/>
            </a:cxn>
            <a:cxn ang="f29">
              <a:pos x="f65" y="f64"/>
            </a:cxn>
          </a:cxnLst>
          <a:rect l="f63" t="f64" r="f65" b="f66"/>
          <a:pathLst>
            <a:path>
              <a:moveTo>
                <a:pt x="f38" y="f52"/>
              </a:moveTo>
              <a:arcTo wR="f48" hR="f49" stAng="f0" swAng="f1"/>
              <a:arcTo wR="f48" hR="f49" stAng="f2" swAng="f1"/>
              <a:arcTo wR="f48" hR="f49" stAng="f7" swAng="f1"/>
              <a:arcTo wR="f48" hR="f49" stAng="f1" swAng="f1"/>
              <a:close/>
            </a:path>
          </a:pathLst>
        </a:custGeom>
        <a:solidFill>
          <a:srgbClr val="F79646"/>
        </a:solidFill>
        <a:ln w="25402">
          <a:solidFill>
            <a:srgbClr val="B66D31"/>
          </a:solidFill>
          <a:prstDash val="solid"/>
        </a:ln>
      </xdr:spPr>
      <xdr:txBody>
        <a:bodyPr vert="horz" wrap="square" lIns="91440" tIns="45720" rIns="91440" bIns="45720" anchor="ctr" anchorCtr="1" compatLnSpc="0"/>
        <a:lstStyle/>
        <a:p>
          <a:pPr marL="0" marR="0" lvl="0" indent="0" algn="ctr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nb-NO" sz="1100" b="0" i="0" u="none" strike="noStrike" kern="0" cap="none" spc="0" baseline="0">
              <a:solidFill>
                <a:srgbClr val="FFFFFF"/>
              </a:solidFill>
              <a:uFillTx/>
              <a:latin typeface="Calibri"/>
            </a:rPr>
            <a:t>For få data - avventer til neste tertial</a:t>
          </a:r>
        </a:p>
      </xdr:txBody>
    </xdr:sp>
    <xdr:clientData/>
  </xdr:oneCellAnchor>
  <xdr:oneCellAnchor>
    <xdr:from>
      <xdr:col>20</xdr:col>
      <xdr:colOff>215898</xdr:colOff>
      <xdr:row>7</xdr:row>
      <xdr:rowOff>76196</xdr:rowOff>
    </xdr:from>
    <xdr:ext cx="7366004" cy="5181603"/>
    <xdr:graphicFrame macro="">
      <xdr:nvGraphicFramePr>
        <xdr:cNvPr id="4" name="Diagram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  <xdr:oneCellAnchor>
    <xdr:from>
      <xdr:col>21</xdr:col>
      <xdr:colOff>584201</xdr:colOff>
      <xdr:row>4</xdr:row>
      <xdr:rowOff>38103</xdr:rowOff>
    </xdr:from>
    <xdr:ext cx="4216398" cy="939802"/>
    <xdr:sp macro="" textlink="">
      <xdr:nvSpPr>
        <xdr:cNvPr id="5" name="Ellipse 2"/>
        <xdr:cNvSpPr/>
      </xdr:nvSpPr>
      <xdr:spPr>
        <a:xfrm>
          <a:off x="15890876" y="685803"/>
          <a:ext cx="4216398" cy="939802"/>
        </a:xfrm>
        <a:custGeom>
          <a:avLst/>
          <a:gdLst>
            <a:gd name="f0" fmla="val 10800000"/>
            <a:gd name="f1" fmla="val 5400000"/>
            <a:gd name="f2" fmla="val 16200000"/>
            <a:gd name="f3" fmla="val 180"/>
            <a:gd name="f4" fmla="val w"/>
            <a:gd name="f5" fmla="val h"/>
            <a:gd name="f6" fmla="val ss"/>
            <a:gd name="f7" fmla="val 0"/>
            <a:gd name="f8" fmla="*/ 5419351 1 1725033"/>
            <a:gd name="f9" fmla="+- 0 0 -360"/>
            <a:gd name="f10" fmla="+- 0 0 -180"/>
            <a:gd name="f11" fmla="abs f4"/>
            <a:gd name="f12" fmla="abs f5"/>
            <a:gd name="f13" fmla="abs f6"/>
            <a:gd name="f14" fmla="val f7"/>
            <a:gd name="f15" fmla="+- 2700000 f1 0"/>
            <a:gd name="f16" fmla="*/ f9 f0 1"/>
            <a:gd name="f17" fmla="*/ f10 f0 1"/>
            <a:gd name="f18" fmla="?: f11 f4 1"/>
            <a:gd name="f19" fmla="?: f12 f5 1"/>
            <a:gd name="f20" fmla="?: f13 f6 1"/>
            <a:gd name="f21" fmla="*/ f15 f8 1"/>
            <a:gd name="f22" fmla="*/ f16 1 f3"/>
            <a:gd name="f23" fmla="*/ f17 1 f3"/>
            <a:gd name="f24" fmla="*/ f18 1 21600"/>
            <a:gd name="f25" fmla="*/ f19 1 21600"/>
            <a:gd name="f26" fmla="*/ 21600 f18 1"/>
            <a:gd name="f27" fmla="*/ 21600 f19 1"/>
            <a:gd name="f28" fmla="*/ f21 1 f0"/>
            <a:gd name="f29" fmla="+- f22 0 f1"/>
            <a:gd name="f30" fmla="+- f23 0 f1"/>
            <a:gd name="f31" fmla="min f25 f24"/>
            <a:gd name="f32" fmla="*/ f26 1 f20"/>
            <a:gd name="f33" fmla="*/ f27 1 f20"/>
            <a:gd name="f34" fmla="+- 0 0 f28"/>
            <a:gd name="f35" fmla="val f32"/>
            <a:gd name="f36" fmla="val f33"/>
            <a:gd name="f37" fmla="+- 0 0 f34"/>
            <a:gd name="f38" fmla="*/ f14 f31 1"/>
            <a:gd name="f39" fmla="+- f36 0 f14"/>
            <a:gd name="f40" fmla="+- f35 0 f14"/>
            <a:gd name="f41" fmla="*/ f37 f0 1"/>
            <a:gd name="f42" fmla="*/ f39 1 2"/>
            <a:gd name="f43" fmla="*/ f40 1 2"/>
            <a:gd name="f44" fmla="*/ f41 1 f8"/>
            <a:gd name="f45" fmla="+- f14 f42 0"/>
            <a:gd name="f46" fmla="+- f14 f43 0"/>
            <a:gd name="f47" fmla="+- f44 0 f1"/>
            <a:gd name="f48" fmla="*/ f43 f31 1"/>
            <a:gd name="f49" fmla="*/ f42 f31 1"/>
            <a:gd name="f50" fmla="cos 1 f47"/>
            <a:gd name="f51" fmla="sin 1 f47"/>
            <a:gd name="f52" fmla="*/ f45 f31 1"/>
            <a:gd name="f53" fmla="+- 0 0 f50"/>
            <a:gd name="f54" fmla="+- 0 0 f51"/>
            <a:gd name="f55" fmla="+- 0 0 f53"/>
            <a:gd name="f56" fmla="+- 0 0 f54"/>
            <a:gd name="f57" fmla="*/ f55 f43 1"/>
            <a:gd name="f58" fmla="*/ f56 f42 1"/>
            <a:gd name="f59" fmla="+- f46 0 f57"/>
            <a:gd name="f60" fmla="+- f46 f57 0"/>
            <a:gd name="f61" fmla="+- f45 0 f58"/>
            <a:gd name="f62" fmla="+- f45 f58 0"/>
            <a:gd name="f63" fmla="*/ f59 f31 1"/>
            <a:gd name="f64" fmla="*/ f61 f31 1"/>
            <a:gd name="f65" fmla="*/ f60 f31 1"/>
            <a:gd name="f66" fmla="*/ f62 f31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29">
              <a:pos x="f63" y="f64"/>
            </a:cxn>
            <a:cxn ang="f30">
              <a:pos x="f63" y="f66"/>
            </a:cxn>
            <a:cxn ang="f30">
              <a:pos x="f65" y="f66"/>
            </a:cxn>
            <a:cxn ang="f29">
              <a:pos x="f65" y="f64"/>
            </a:cxn>
          </a:cxnLst>
          <a:rect l="f63" t="f64" r="f65" b="f66"/>
          <a:pathLst>
            <a:path>
              <a:moveTo>
                <a:pt x="f38" y="f52"/>
              </a:moveTo>
              <a:arcTo wR="f48" hR="f49" stAng="f0" swAng="f1"/>
              <a:arcTo wR="f48" hR="f49" stAng="f2" swAng="f1"/>
              <a:arcTo wR="f48" hR="f49" stAng="f7" swAng="f1"/>
              <a:arcTo wR="f48" hR="f49" stAng="f1" swAng="f1"/>
              <a:close/>
            </a:path>
          </a:pathLst>
        </a:custGeom>
        <a:solidFill>
          <a:srgbClr val="F79646"/>
        </a:solidFill>
        <a:ln w="25402">
          <a:solidFill>
            <a:srgbClr val="B66D31"/>
          </a:solidFill>
          <a:prstDash val="solid"/>
        </a:ln>
      </xdr:spPr>
      <xdr:txBody>
        <a:bodyPr vert="horz" wrap="square" lIns="91440" tIns="45720" rIns="91440" bIns="45720" anchor="ctr" anchorCtr="1" compatLnSpc="0"/>
        <a:lstStyle/>
        <a:p>
          <a:pPr marL="0" marR="0" lvl="0" indent="0" algn="ctr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nb-NO" sz="1100" b="0" i="0" u="none" strike="noStrike" kern="0" cap="none" spc="0" baseline="0">
              <a:solidFill>
                <a:srgbClr val="FFFFFF"/>
              </a:solidFill>
              <a:uFillTx/>
              <a:latin typeface="Calibri"/>
            </a:rPr>
            <a:t>For få data - avventer til neste tertial</a:t>
          </a:r>
        </a:p>
      </xdr:txBody>
    </xdr:sp>
    <xdr:clientData/>
  </xdr:oneCellAnchor>
  <xdr:oneCellAnchor>
    <xdr:from>
      <xdr:col>20</xdr:col>
      <xdr:colOff>215898</xdr:colOff>
      <xdr:row>7</xdr:row>
      <xdr:rowOff>76196</xdr:rowOff>
    </xdr:from>
    <xdr:ext cx="7366004" cy="5181603"/>
    <xdr:graphicFrame macro="">
      <xdr:nvGraphicFramePr>
        <xdr:cNvPr id="6" name="Diagram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oneCellAnchor>
  <xdr:oneCellAnchor>
    <xdr:from>
      <xdr:col>21</xdr:col>
      <xdr:colOff>584201</xdr:colOff>
      <xdr:row>4</xdr:row>
      <xdr:rowOff>38103</xdr:rowOff>
    </xdr:from>
    <xdr:ext cx="4216398" cy="939802"/>
    <xdr:sp macro="" textlink="">
      <xdr:nvSpPr>
        <xdr:cNvPr id="7" name="Ellipse 2"/>
        <xdr:cNvSpPr/>
      </xdr:nvSpPr>
      <xdr:spPr>
        <a:xfrm>
          <a:off x="15890876" y="685803"/>
          <a:ext cx="4216398" cy="939802"/>
        </a:xfrm>
        <a:custGeom>
          <a:avLst/>
          <a:gdLst>
            <a:gd name="f0" fmla="val 10800000"/>
            <a:gd name="f1" fmla="val 5400000"/>
            <a:gd name="f2" fmla="val 16200000"/>
            <a:gd name="f3" fmla="val 180"/>
            <a:gd name="f4" fmla="val w"/>
            <a:gd name="f5" fmla="val h"/>
            <a:gd name="f6" fmla="val ss"/>
            <a:gd name="f7" fmla="val 0"/>
            <a:gd name="f8" fmla="*/ 5419351 1 1725033"/>
            <a:gd name="f9" fmla="+- 0 0 -360"/>
            <a:gd name="f10" fmla="+- 0 0 -180"/>
            <a:gd name="f11" fmla="abs f4"/>
            <a:gd name="f12" fmla="abs f5"/>
            <a:gd name="f13" fmla="abs f6"/>
            <a:gd name="f14" fmla="val f7"/>
            <a:gd name="f15" fmla="+- 2700000 f1 0"/>
            <a:gd name="f16" fmla="*/ f9 f0 1"/>
            <a:gd name="f17" fmla="*/ f10 f0 1"/>
            <a:gd name="f18" fmla="?: f11 f4 1"/>
            <a:gd name="f19" fmla="?: f12 f5 1"/>
            <a:gd name="f20" fmla="?: f13 f6 1"/>
            <a:gd name="f21" fmla="*/ f15 f8 1"/>
            <a:gd name="f22" fmla="*/ f16 1 f3"/>
            <a:gd name="f23" fmla="*/ f17 1 f3"/>
            <a:gd name="f24" fmla="*/ f18 1 21600"/>
            <a:gd name="f25" fmla="*/ f19 1 21600"/>
            <a:gd name="f26" fmla="*/ 21600 f18 1"/>
            <a:gd name="f27" fmla="*/ 21600 f19 1"/>
            <a:gd name="f28" fmla="*/ f21 1 f0"/>
            <a:gd name="f29" fmla="+- f22 0 f1"/>
            <a:gd name="f30" fmla="+- f23 0 f1"/>
            <a:gd name="f31" fmla="min f25 f24"/>
            <a:gd name="f32" fmla="*/ f26 1 f20"/>
            <a:gd name="f33" fmla="*/ f27 1 f20"/>
            <a:gd name="f34" fmla="+- 0 0 f28"/>
            <a:gd name="f35" fmla="val f32"/>
            <a:gd name="f36" fmla="val f33"/>
            <a:gd name="f37" fmla="+- 0 0 f34"/>
            <a:gd name="f38" fmla="*/ f14 f31 1"/>
            <a:gd name="f39" fmla="+- f36 0 f14"/>
            <a:gd name="f40" fmla="+- f35 0 f14"/>
            <a:gd name="f41" fmla="*/ f37 f0 1"/>
            <a:gd name="f42" fmla="*/ f39 1 2"/>
            <a:gd name="f43" fmla="*/ f40 1 2"/>
            <a:gd name="f44" fmla="*/ f41 1 f8"/>
            <a:gd name="f45" fmla="+- f14 f42 0"/>
            <a:gd name="f46" fmla="+- f14 f43 0"/>
            <a:gd name="f47" fmla="+- f44 0 f1"/>
            <a:gd name="f48" fmla="*/ f43 f31 1"/>
            <a:gd name="f49" fmla="*/ f42 f31 1"/>
            <a:gd name="f50" fmla="cos 1 f47"/>
            <a:gd name="f51" fmla="sin 1 f47"/>
            <a:gd name="f52" fmla="*/ f45 f31 1"/>
            <a:gd name="f53" fmla="+- 0 0 f50"/>
            <a:gd name="f54" fmla="+- 0 0 f51"/>
            <a:gd name="f55" fmla="+- 0 0 f53"/>
            <a:gd name="f56" fmla="+- 0 0 f54"/>
            <a:gd name="f57" fmla="*/ f55 f43 1"/>
            <a:gd name="f58" fmla="*/ f56 f42 1"/>
            <a:gd name="f59" fmla="+- f46 0 f57"/>
            <a:gd name="f60" fmla="+- f46 f57 0"/>
            <a:gd name="f61" fmla="+- f45 0 f58"/>
            <a:gd name="f62" fmla="+- f45 f58 0"/>
            <a:gd name="f63" fmla="*/ f59 f31 1"/>
            <a:gd name="f64" fmla="*/ f61 f31 1"/>
            <a:gd name="f65" fmla="*/ f60 f31 1"/>
            <a:gd name="f66" fmla="*/ f62 f31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29">
              <a:pos x="f63" y="f64"/>
            </a:cxn>
            <a:cxn ang="f30">
              <a:pos x="f63" y="f66"/>
            </a:cxn>
            <a:cxn ang="f30">
              <a:pos x="f65" y="f66"/>
            </a:cxn>
            <a:cxn ang="f29">
              <a:pos x="f65" y="f64"/>
            </a:cxn>
          </a:cxnLst>
          <a:rect l="f63" t="f64" r="f65" b="f66"/>
          <a:pathLst>
            <a:path>
              <a:moveTo>
                <a:pt x="f38" y="f52"/>
              </a:moveTo>
              <a:arcTo wR="f48" hR="f49" stAng="f0" swAng="f1"/>
              <a:arcTo wR="f48" hR="f49" stAng="f2" swAng="f1"/>
              <a:arcTo wR="f48" hR="f49" stAng="f7" swAng="f1"/>
              <a:arcTo wR="f48" hR="f49" stAng="f1" swAng="f1"/>
              <a:close/>
            </a:path>
          </a:pathLst>
        </a:custGeom>
        <a:solidFill>
          <a:srgbClr val="F79646"/>
        </a:solidFill>
        <a:ln w="25402">
          <a:solidFill>
            <a:srgbClr val="B66D31"/>
          </a:solidFill>
          <a:prstDash val="solid"/>
        </a:ln>
      </xdr:spPr>
      <xdr:txBody>
        <a:bodyPr vert="horz" wrap="square" lIns="91440" tIns="45720" rIns="91440" bIns="45720" anchor="ctr" anchorCtr="1" compatLnSpc="0"/>
        <a:lstStyle/>
        <a:p>
          <a:pPr marL="0" marR="0" lvl="0" indent="0" algn="ctr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nb-NO" sz="1100" b="0" i="0" u="none" strike="noStrike" kern="0" cap="none" spc="0" baseline="0">
              <a:solidFill>
                <a:srgbClr val="FFFFFF"/>
              </a:solidFill>
              <a:uFillTx/>
              <a:latin typeface="Calibri"/>
            </a:rPr>
            <a:t>For få data - avventer til neste tertial</a:t>
          </a:r>
        </a:p>
      </xdr:txBody>
    </xdr:sp>
    <xdr:clientData/>
  </xdr:oneCellAnchor>
  <xdr:oneCellAnchor>
    <xdr:from>
      <xdr:col>20</xdr:col>
      <xdr:colOff>215898</xdr:colOff>
      <xdr:row>7</xdr:row>
      <xdr:rowOff>76196</xdr:rowOff>
    </xdr:from>
    <xdr:ext cx="7366004" cy="5181603"/>
    <xdr:graphicFrame macro="">
      <xdr:nvGraphicFramePr>
        <xdr:cNvPr id="8" name="Diagram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oneCellAnchor>
  <xdr:oneCellAnchor>
    <xdr:from>
      <xdr:col>21</xdr:col>
      <xdr:colOff>584201</xdr:colOff>
      <xdr:row>4</xdr:row>
      <xdr:rowOff>38103</xdr:rowOff>
    </xdr:from>
    <xdr:ext cx="4216398" cy="939802"/>
    <xdr:sp macro="" textlink="">
      <xdr:nvSpPr>
        <xdr:cNvPr id="9" name="Ellipse 2"/>
        <xdr:cNvSpPr/>
      </xdr:nvSpPr>
      <xdr:spPr>
        <a:xfrm>
          <a:off x="15890876" y="685803"/>
          <a:ext cx="4216398" cy="939802"/>
        </a:xfrm>
        <a:custGeom>
          <a:avLst/>
          <a:gdLst>
            <a:gd name="f0" fmla="val 10800000"/>
            <a:gd name="f1" fmla="val 5400000"/>
            <a:gd name="f2" fmla="val 16200000"/>
            <a:gd name="f3" fmla="val 180"/>
            <a:gd name="f4" fmla="val w"/>
            <a:gd name="f5" fmla="val h"/>
            <a:gd name="f6" fmla="val ss"/>
            <a:gd name="f7" fmla="val 0"/>
            <a:gd name="f8" fmla="*/ 5419351 1 1725033"/>
            <a:gd name="f9" fmla="+- 0 0 -360"/>
            <a:gd name="f10" fmla="+- 0 0 -180"/>
            <a:gd name="f11" fmla="abs f4"/>
            <a:gd name="f12" fmla="abs f5"/>
            <a:gd name="f13" fmla="abs f6"/>
            <a:gd name="f14" fmla="val f7"/>
            <a:gd name="f15" fmla="+- 2700000 f1 0"/>
            <a:gd name="f16" fmla="*/ f9 f0 1"/>
            <a:gd name="f17" fmla="*/ f10 f0 1"/>
            <a:gd name="f18" fmla="?: f11 f4 1"/>
            <a:gd name="f19" fmla="?: f12 f5 1"/>
            <a:gd name="f20" fmla="?: f13 f6 1"/>
            <a:gd name="f21" fmla="*/ f15 f8 1"/>
            <a:gd name="f22" fmla="*/ f16 1 f3"/>
            <a:gd name="f23" fmla="*/ f17 1 f3"/>
            <a:gd name="f24" fmla="*/ f18 1 21600"/>
            <a:gd name="f25" fmla="*/ f19 1 21600"/>
            <a:gd name="f26" fmla="*/ 21600 f18 1"/>
            <a:gd name="f27" fmla="*/ 21600 f19 1"/>
            <a:gd name="f28" fmla="*/ f21 1 f0"/>
            <a:gd name="f29" fmla="+- f22 0 f1"/>
            <a:gd name="f30" fmla="+- f23 0 f1"/>
            <a:gd name="f31" fmla="min f25 f24"/>
            <a:gd name="f32" fmla="*/ f26 1 f20"/>
            <a:gd name="f33" fmla="*/ f27 1 f20"/>
            <a:gd name="f34" fmla="+- 0 0 f28"/>
            <a:gd name="f35" fmla="val f32"/>
            <a:gd name="f36" fmla="val f33"/>
            <a:gd name="f37" fmla="+- 0 0 f34"/>
            <a:gd name="f38" fmla="*/ f14 f31 1"/>
            <a:gd name="f39" fmla="+- f36 0 f14"/>
            <a:gd name="f40" fmla="+- f35 0 f14"/>
            <a:gd name="f41" fmla="*/ f37 f0 1"/>
            <a:gd name="f42" fmla="*/ f39 1 2"/>
            <a:gd name="f43" fmla="*/ f40 1 2"/>
            <a:gd name="f44" fmla="*/ f41 1 f8"/>
            <a:gd name="f45" fmla="+- f14 f42 0"/>
            <a:gd name="f46" fmla="+- f14 f43 0"/>
            <a:gd name="f47" fmla="+- f44 0 f1"/>
            <a:gd name="f48" fmla="*/ f43 f31 1"/>
            <a:gd name="f49" fmla="*/ f42 f31 1"/>
            <a:gd name="f50" fmla="cos 1 f47"/>
            <a:gd name="f51" fmla="sin 1 f47"/>
            <a:gd name="f52" fmla="*/ f45 f31 1"/>
            <a:gd name="f53" fmla="+- 0 0 f50"/>
            <a:gd name="f54" fmla="+- 0 0 f51"/>
            <a:gd name="f55" fmla="+- 0 0 f53"/>
            <a:gd name="f56" fmla="+- 0 0 f54"/>
            <a:gd name="f57" fmla="*/ f55 f43 1"/>
            <a:gd name="f58" fmla="*/ f56 f42 1"/>
            <a:gd name="f59" fmla="+- f46 0 f57"/>
            <a:gd name="f60" fmla="+- f46 f57 0"/>
            <a:gd name="f61" fmla="+- f45 0 f58"/>
            <a:gd name="f62" fmla="+- f45 f58 0"/>
            <a:gd name="f63" fmla="*/ f59 f31 1"/>
            <a:gd name="f64" fmla="*/ f61 f31 1"/>
            <a:gd name="f65" fmla="*/ f60 f31 1"/>
            <a:gd name="f66" fmla="*/ f62 f31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29">
              <a:pos x="f63" y="f64"/>
            </a:cxn>
            <a:cxn ang="f30">
              <a:pos x="f63" y="f66"/>
            </a:cxn>
            <a:cxn ang="f30">
              <a:pos x="f65" y="f66"/>
            </a:cxn>
            <a:cxn ang="f29">
              <a:pos x="f65" y="f64"/>
            </a:cxn>
          </a:cxnLst>
          <a:rect l="f63" t="f64" r="f65" b="f66"/>
          <a:pathLst>
            <a:path>
              <a:moveTo>
                <a:pt x="f38" y="f52"/>
              </a:moveTo>
              <a:arcTo wR="f48" hR="f49" stAng="f0" swAng="f1"/>
              <a:arcTo wR="f48" hR="f49" stAng="f2" swAng="f1"/>
              <a:arcTo wR="f48" hR="f49" stAng="f7" swAng="f1"/>
              <a:arcTo wR="f48" hR="f49" stAng="f1" swAng="f1"/>
              <a:close/>
            </a:path>
          </a:pathLst>
        </a:custGeom>
        <a:solidFill>
          <a:srgbClr val="F79646"/>
        </a:solidFill>
        <a:ln w="25402">
          <a:solidFill>
            <a:srgbClr val="B66D31"/>
          </a:solidFill>
          <a:prstDash val="solid"/>
        </a:ln>
      </xdr:spPr>
      <xdr:txBody>
        <a:bodyPr vert="horz" wrap="square" lIns="91440" tIns="45720" rIns="91440" bIns="45720" anchor="ctr" anchorCtr="1" compatLnSpc="0"/>
        <a:lstStyle/>
        <a:p>
          <a:pPr marL="0" marR="0" lvl="0" indent="0" algn="ctr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nb-NO" sz="1100" b="0" i="0" u="none" strike="noStrike" kern="0" cap="none" spc="0" baseline="0">
              <a:solidFill>
                <a:srgbClr val="FFFFFF"/>
              </a:solidFill>
              <a:uFillTx/>
              <a:latin typeface="Calibri"/>
            </a:rPr>
            <a:t>For få data - avventer til neste tertial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15</xdr:col>
      <xdr:colOff>323851</xdr:colOff>
      <xdr:row>8</xdr:row>
      <xdr:rowOff>908054</xdr:rowOff>
    </xdr:from>
    <xdr:ext cx="6807198" cy="4549771"/>
    <xdr:graphicFrame macro="">
      <xdr:nvGraphicFramePr>
        <xdr:cNvPr id="3" name="Diagram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oneCellAnchor>
    <xdr:from>
      <xdr:col>15</xdr:col>
      <xdr:colOff>577848</xdr:colOff>
      <xdr:row>7</xdr:row>
      <xdr:rowOff>53977</xdr:rowOff>
    </xdr:from>
    <xdr:ext cx="4216398" cy="939802"/>
    <xdr:sp macro="" textlink="">
      <xdr:nvSpPr>
        <xdr:cNvPr id="2" name="Ellipse 3"/>
        <xdr:cNvSpPr/>
      </xdr:nvSpPr>
      <xdr:spPr>
        <a:xfrm>
          <a:off x="12169773" y="1187452"/>
          <a:ext cx="4216398" cy="939802"/>
        </a:xfrm>
        <a:custGeom>
          <a:avLst/>
          <a:gdLst>
            <a:gd name="f0" fmla="val 10800000"/>
            <a:gd name="f1" fmla="val 5400000"/>
            <a:gd name="f2" fmla="val 16200000"/>
            <a:gd name="f3" fmla="val 180"/>
            <a:gd name="f4" fmla="val w"/>
            <a:gd name="f5" fmla="val h"/>
            <a:gd name="f6" fmla="val ss"/>
            <a:gd name="f7" fmla="val 0"/>
            <a:gd name="f8" fmla="*/ 5419351 1 1725033"/>
            <a:gd name="f9" fmla="+- 0 0 -360"/>
            <a:gd name="f10" fmla="+- 0 0 -180"/>
            <a:gd name="f11" fmla="abs f4"/>
            <a:gd name="f12" fmla="abs f5"/>
            <a:gd name="f13" fmla="abs f6"/>
            <a:gd name="f14" fmla="val f7"/>
            <a:gd name="f15" fmla="+- 2700000 f1 0"/>
            <a:gd name="f16" fmla="*/ f9 f0 1"/>
            <a:gd name="f17" fmla="*/ f10 f0 1"/>
            <a:gd name="f18" fmla="?: f11 f4 1"/>
            <a:gd name="f19" fmla="?: f12 f5 1"/>
            <a:gd name="f20" fmla="?: f13 f6 1"/>
            <a:gd name="f21" fmla="*/ f15 f8 1"/>
            <a:gd name="f22" fmla="*/ f16 1 f3"/>
            <a:gd name="f23" fmla="*/ f17 1 f3"/>
            <a:gd name="f24" fmla="*/ f18 1 21600"/>
            <a:gd name="f25" fmla="*/ f19 1 21600"/>
            <a:gd name="f26" fmla="*/ 21600 f18 1"/>
            <a:gd name="f27" fmla="*/ 21600 f19 1"/>
            <a:gd name="f28" fmla="*/ f21 1 f0"/>
            <a:gd name="f29" fmla="+- f22 0 f1"/>
            <a:gd name="f30" fmla="+- f23 0 f1"/>
            <a:gd name="f31" fmla="min f25 f24"/>
            <a:gd name="f32" fmla="*/ f26 1 f20"/>
            <a:gd name="f33" fmla="*/ f27 1 f20"/>
            <a:gd name="f34" fmla="+- 0 0 f28"/>
            <a:gd name="f35" fmla="val f32"/>
            <a:gd name="f36" fmla="val f33"/>
            <a:gd name="f37" fmla="+- 0 0 f34"/>
            <a:gd name="f38" fmla="*/ f14 f31 1"/>
            <a:gd name="f39" fmla="+- f36 0 f14"/>
            <a:gd name="f40" fmla="+- f35 0 f14"/>
            <a:gd name="f41" fmla="*/ f37 f0 1"/>
            <a:gd name="f42" fmla="*/ f39 1 2"/>
            <a:gd name="f43" fmla="*/ f40 1 2"/>
            <a:gd name="f44" fmla="*/ f41 1 f8"/>
            <a:gd name="f45" fmla="+- f14 f42 0"/>
            <a:gd name="f46" fmla="+- f14 f43 0"/>
            <a:gd name="f47" fmla="+- f44 0 f1"/>
            <a:gd name="f48" fmla="*/ f43 f31 1"/>
            <a:gd name="f49" fmla="*/ f42 f31 1"/>
            <a:gd name="f50" fmla="cos 1 f47"/>
            <a:gd name="f51" fmla="sin 1 f47"/>
            <a:gd name="f52" fmla="*/ f45 f31 1"/>
            <a:gd name="f53" fmla="+- 0 0 f50"/>
            <a:gd name="f54" fmla="+- 0 0 f51"/>
            <a:gd name="f55" fmla="+- 0 0 f53"/>
            <a:gd name="f56" fmla="+- 0 0 f54"/>
            <a:gd name="f57" fmla="*/ f55 f43 1"/>
            <a:gd name="f58" fmla="*/ f56 f42 1"/>
            <a:gd name="f59" fmla="+- f46 0 f57"/>
            <a:gd name="f60" fmla="+- f46 f57 0"/>
            <a:gd name="f61" fmla="+- f45 0 f58"/>
            <a:gd name="f62" fmla="+- f45 f58 0"/>
            <a:gd name="f63" fmla="*/ f59 f31 1"/>
            <a:gd name="f64" fmla="*/ f61 f31 1"/>
            <a:gd name="f65" fmla="*/ f60 f31 1"/>
            <a:gd name="f66" fmla="*/ f62 f31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29">
              <a:pos x="f63" y="f64"/>
            </a:cxn>
            <a:cxn ang="f30">
              <a:pos x="f63" y="f66"/>
            </a:cxn>
            <a:cxn ang="f30">
              <a:pos x="f65" y="f66"/>
            </a:cxn>
            <a:cxn ang="f29">
              <a:pos x="f65" y="f64"/>
            </a:cxn>
          </a:cxnLst>
          <a:rect l="f63" t="f64" r="f65" b="f66"/>
          <a:pathLst>
            <a:path>
              <a:moveTo>
                <a:pt x="f38" y="f52"/>
              </a:moveTo>
              <a:arcTo wR="f48" hR="f49" stAng="f0" swAng="f1"/>
              <a:arcTo wR="f48" hR="f49" stAng="f2" swAng="f1"/>
              <a:arcTo wR="f48" hR="f49" stAng="f7" swAng="f1"/>
              <a:arcTo wR="f48" hR="f49" stAng="f1" swAng="f1"/>
              <a:close/>
            </a:path>
          </a:pathLst>
        </a:custGeom>
        <a:solidFill>
          <a:srgbClr val="F79646"/>
        </a:solidFill>
        <a:ln w="25402">
          <a:solidFill>
            <a:srgbClr val="B66D31"/>
          </a:solidFill>
          <a:prstDash val="solid"/>
        </a:ln>
      </xdr:spPr>
      <xdr:txBody>
        <a:bodyPr vert="horz" wrap="square" lIns="91440" tIns="45720" rIns="91440" bIns="45720" anchor="ctr" anchorCtr="1" compatLnSpc="0"/>
        <a:lstStyle/>
        <a:p>
          <a:pPr marL="0" marR="0" lvl="0" indent="0" algn="ctr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nb-NO" sz="1100" b="0" i="0" u="none" strike="noStrike" kern="0" cap="none" spc="0" baseline="0">
              <a:solidFill>
                <a:srgbClr val="FFFFFF"/>
              </a:solidFill>
              <a:uFillTx/>
              <a:latin typeface="Calibri"/>
            </a:rPr>
            <a:t>Andel i arbeid eller utdanning</a:t>
          </a: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16</xdr:col>
      <xdr:colOff>330198</xdr:colOff>
      <xdr:row>3</xdr:row>
      <xdr:rowOff>139702</xdr:rowOff>
    </xdr:from>
    <xdr:ext cx="4216398" cy="939802"/>
    <xdr:sp macro="" textlink="">
      <xdr:nvSpPr>
        <xdr:cNvPr id="3" name="Ellipse 3"/>
        <xdr:cNvSpPr/>
      </xdr:nvSpPr>
      <xdr:spPr>
        <a:xfrm>
          <a:off x="13503273" y="625477"/>
          <a:ext cx="4216398" cy="939802"/>
        </a:xfrm>
        <a:custGeom>
          <a:avLst/>
          <a:gdLst>
            <a:gd name="f0" fmla="val 10800000"/>
            <a:gd name="f1" fmla="val 5400000"/>
            <a:gd name="f2" fmla="val 16200000"/>
            <a:gd name="f3" fmla="val 180"/>
            <a:gd name="f4" fmla="val w"/>
            <a:gd name="f5" fmla="val h"/>
            <a:gd name="f6" fmla="val ss"/>
            <a:gd name="f7" fmla="val 0"/>
            <a:gd name="f8" fmla="*/ 5419351 1 1725033"/>
            <a:gd name="f9" fmla="+- 0 0 -360"/>
            <a:gd name="f10" fmla="+- 0 0 -180"/>
            <a:gd name="f11" fmla="abs f4"/>
            <a:gd name="f12" fmla="abs f5"/>
            <a:gd name="f13" fmla="abs f6"/>
            <a:gd name="f14" fmla="val f7"/>
            <a:gd name="f15" fmla="+- 2700000 f1 0"/>
            <a:gd name="f16" fmla="*/ f9 f0 1"/>
            <a:gd name="f17" fmla="*/ f10 f0 1"/>
            <a:gd name="f18" fmla="?: f11 f4 1"/>
            <a:gd name="f19" fmla="?: f12 f5 1"/>
            <a:gd name="f20" fmla="?: f13 f6 1"/>
            <a:gd name="f21" fmla="*/ f15 f8 1"/>
            <a:gd name="f22" fmla="*/ f16 1 f3"/>
            <a:gd name="f23" fmla="*/ f17 1 f3"/>
            <a:gd name="f24" fmla="*/ f18 1 21600"/>
            <a:gd name="f25" fmla="*/ f19 1 21600"/>
            <a:gd name="f26" fmla="*/ 21600 f18 1"/>
            <a:gd name="f27" fmla="*/ 21600 f19 1"/>
            <a:gd name="f28" fmla="*/ f21 1 f0"/>
            <a:gd name="f29" fmla="+- f22 0 f1"/>
            <a:gd name="f30" fmla="+- f23 0 f1"/>
            <a:gd name="f31" fmla="min f25 f24"/>
            <a:gd name="f32" fmla="*/ f26 1 f20"/>
            <a:gd name="f33" fmla="*/ f27 1 f20"/>
            <a:gd name="f34" fmla="+- 0 0 f28"/>
            <a:gd name="f35" fmla="val f32"/>
            <a:gd name="f36" fmla="val f33"/>
            <a:gd name="f37" fmla="+- 0 0 f34"/>
            <a:gd name="f38" fmla="*/ f14 f31 1"/>
            <a:gd name="f39" fmla="+- f36 0 f14"/>
            <a:gd name="f40" fmla="+- f35 0 f14"/>
            <a:gd name="f41" fmla="*/ f37 f0 1"/>
            <a:gd name="f42" fmla="*/ f39 1 2"/>
            <a:gd name="f43" fmla="*/ f40 1 2"/>
            <a:gd name="f44" fmla="*/ f41 1 f8"/>
            <a:gd name="f45" fmla="+- f14 f42 0"/>
            <a:gd name="f46" fmla="+- f14 f43 0"/>
            <a:gd name="f47" fmla="+- f44 0 f1"/>
            <a:gd name="f48" fmla="*/ f43 f31 1"/>
            <a:gd name="f49" fmla="*/ f42 f31 1"/>
            <a:gd name="f50" fmla="cos 1 f47"/>
            <a:gd name="f51" fmla="sin 1 f47"/>
            <a:gd name="f52" fmla="*/ f45 f31 1"/>
            <a:gd name="f53" fmla="+- 0 0 f50"/>
            <a:gd name="f54" fmla="+- 0 0 f51"/>
            <a:gd name="f55" fmla="+- 0 0 f53"/>
            <a:gd name="f56" fmla="+- 0 0 f54"/>
            <a:gd name="f57" fmla="*/ f55 f43 1"/>
            <a:gd name="f58" fmla="*/ f56 f42 1"/>
            <a:gd name="f59" fmla="+- f46 0 f57"/>
            <a:gd name="f60" fmla="+- f46 f57 0"/>
            <a:gd name="f61" fmla="+- f45 0 f58"/>
            <a:gd name="f62" fmla="+- f45 f58 0"/>
            <a:gd name="f63" fmla="*/ f59 f31 1"/>
            <a:gd name="f64" fmla="*/ f61 f31 1"/>
            <a:gd name="f65" fmla="*/ f60 f31 1"/>
            <a:gd name="f66" fmla="*/ f62 f31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29">
              <a:pos x="f63" y="f64"/>
            </a:cxn>
            <a:cxn ang="f30">
              <a:pos x="f63" y="f66"/>
            </a:cxn>
            <a:cxn ang="f30">
              <a:pos x="f65" y="f66"/>
            </a:cxn>
            <a:cxn ang="f29">
              <a:pos x="f65" y="f64"/>
            </a:cxn>
          </a:cxnLst>
          <a:rect l="f63" t="f64" r="f65" b="f66"/>
          <a:pathLst>
            <a:path>
              <a:moveTo>
                <a:pt x="f38" y="f52"/>
              </a:moveTo>
              <a:arcTo wR="f48" hR="f49" stAng="f0" swAng="f1"/>
              <a:arcTo wR="f48" hR="f49" stAng="f2" swAng="f1"/>
              <a:arcTo wR="f48" hR="f49" stAng="f7" swAng="f1"/>
              <a:arcTo wR="f48" hR="f49" stAng="f1" swAng="f1"/>
              <a:close/>
            </a:path>
          </a:pathLst>
        </a:custGeom>
        <a:solidFill>
          <a:srgbClr val="F79646"/>
        </a:solidFill>
        <a:ln w="25402">
          <a:solidFill>
            <a:srgbClr val="B66D31"/>
          </a:solidFill>
          <a:prstDash val="solid"/>
        </a:ln>
      </xdr:spPr>
      <xdr:txBody>
        <a:bodyPr vert="horz" wrap="square" lIns="91440" tIns="45720" rIns="91440" bIns="45720" anchor="ctr" anchorCtr="1" compatLnSpc="0"/>
        <a:lstStyle/>
        <a:p>
          <a:pPr marL="0" marR="0" lvl="0" indent="0" algn="ctr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nb-NO" sz="1100" b="0" i="0" u="none" strike="noStrike" kern="0" cap="none" spc="0" baseline="0">
              <a:solidFill>
                <a:srgbClr val="FFFFFF"/>
              </a:solidFill>
              <a:uFillTx/>
              <a:latin typeface="Calibri"/>
            </a:rPr>
            <a:t>For få data - avventer til neste tertial</a:t>
          </a:r>
        </a:p>
      </xdr:txBody>
    </xdr:sp>
    <xdr:clientData/>
  </xdr:oneCellAnchor>
  <xdr:oneCellAnchor>
    <xdr:from>
      <xdr:col>14</xdr:col>
      <xdr:colOff>552453</xdr:colOff>
      <xdr:row>8</xdr:row>
      <xdr:rowOff>155579</xdr:rowOff>
    </xdr:from>
    <xdr:ext cx="6692895" cy="4406895"/>
    <xdr:graphicFrame macro="">
      <xdr:nvGraphicFramePr>
        <xdr:cNvPr id="6" name="Diagram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oneCellAnchor>
    <xdr:from>
      <xdr:col>16</xdr:col>
      <xdr:colOff>330198</xdr:colOff>
      <xdr:row>3</xdr:row>
      <xdr:rowOff>139702</xdr:rowOff>
    </xdr:from>
    <xdr:ext cx="4216398" cy="939802"/>
    <xdr:sp macro="" textlink="">
      <xdr:nvSpPr>
        <xdr:cNvPr id="7" name="Ellipse 3"/>
        <xdr:cNvSpPr/>
      </xdr:nvSpPr>
      <xdr:spPr>
        <a:xfrm>
          <a:off x="13503273" y="625477"/>
          <a:ext cx="4216398" cy="939802"/>
        </a:xfrm>
        <a:custGeom>
          <a:avLst/>
          <a:gdLst>
            <a:gd name="f0" fmla="val 10800000"/>
            <a:gd name="f1" fmla="val 5400000"/>
            <a:gd name="f2" fmla="val 16200000"/>
            <a:gd name="f3" fmla="val 180"/>
            <a:gd name="f4" fmla="val w"/>
            <a:gd name="f5" fmla="val h"/>
            <a:gd name="f6" fmla="val ss"/>
            <a:gd name="f7" fmla="val 0"/>
            <a:gd name="f8" fmla="*/ 5419351 1 1725033"/>
            <a:gd name="f9" fmla="+- 0 0 -360"/>
            <a:gd name="f10" fmla="+- 0 0 -180"/>
            <a:gd name="f11" fmla="abs f4"/>
            <a:gd name="f12" fmla="abs f5"/>
            <a:gd name="f13" fmla="abs f6"/>
            <a:gd name="f14" fmla="val f7"/>
            <a:gd name="f15" fmla="+- 2700000 f1 0"/>
            <a:gd name="f16" fmla="*/ f9 f0 1"/>
            <a:gd name="f17" fmla="*/ f10 f0 1"/>
            <a:gd name="f18" fmla="?: f11 f4 1"/>
            <a:gd name="f19" fmla="?: f12 f5 1"/>
            <a:gd name="f20" fmla="?: f13 f6 1"/>
            <a:gd name="f21" fmla="*/ f15 f8 1"/>
            <a:gd name="f22" fmla="*/ f16 1 f3"/>
            <a:gd name="f23" fmla="*/ f17 1 f3"/>
            <a:gd name="f24" fmla="*/ f18 1 21600"/>
            <a:gd name="f25" fmla="*/ f19 1 21600"/>
            <a:gd name="f26" fmla="*/ 21600 f18 1"/>
            <a:gd name="f27" fmla="*/ 21600 f19 1"/>
            <a:gd name="f28" fmla="*/ f21 1 f0"/>
            <a:gd name="f29" fmla="+- f22 0 f1"/>
            <a:gd name="f30" fmla="+- f23 0 f1"/>
            <a:gd name="f31" fmla="min f25 f24"/>
            <a:gd name="f32" fmla="*/ f26 1 f20"/>
            <a:gd name="f33" fmla="*/ f27 1 f20"/>
            <a:gd name="f34" fmla="+- 0 0 f28"/>
            <a:gd name="f35" fmla="val f32"/>
            <a:gd name="f36" fmla="val f33"/>
            <a:gd name="f37" fmla="+- 0 0 f34"/>
            <a:gd name="f38" fmla="*/ f14 f31 1"/>
            <a:gd name="f39" fmla="+- f36 0 f14"/>
            <a:gd name="f40" fmla="+- f35 0 f14"/>
            <a:gd name="f41" fmla="*/ f37 f0 1"/>
            <a:gd name="f42" fmla="*/ f39 1 2"/>
            <a:gd name="f43" fmla="*/ f40 1 2"/>
            <a:gd name="f44" fmla="*/ f41 1 f8"/>
            <a:gd name="f45" fmla="+- f14 f42 0"/>
            <a:gd name="f46" fmla="+- f14 f43 0"/>
            <a:gd name="f47" fmla="+- f44 0 f1"/>
            <a:gd name="f48" fmla="*/ f43 f31 1"/>
            <a:gd name="f49" fmla="*/ f42 f31 1"/>
            <a:gd name="f50" fmla="cos 1 f47"/>
            <a:gd name="f51" fmla="sin 1 f47"/>
            <a:gd name="f52" fmla="*/ f45 f31 1"/>
            <a:gd name="f53" fmla="+- 0 0 f50"/>
            <a:gd name="f54" fmla="+- 0 0 f51"/>
            <a:gd name="f55" fmla="+- 0 0 f53"/>
            <a:gd name="f56" fmla="+- 0 0 f54"/>
            <a:gd name="f57" fmla="*/ f55 f43 1"/>
            <a:gd name="f58" fmla="*/ f56 f42 1"/>
            <a:gd name="f59" fmla="+- f46 0 f57"/>
            <a:gd name="f60" fmla="+- f46 f57 0"/>
            <a:gd name="f61" fmla="+- f45 0 f58"/>
            <a:gd name="f62" fmla="+- f45 f58 0"/>
            <a:gd name="f63" fmla="*/ f59 f31 1"/>
            <a:gd name="f64" fmla="*/ f61 f31 1"/>
            <a:gd name="f65" fmla="*/ f60 f31 1"/>
            <a:gd name="f66" fmla="*/ f62 f31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29">
              <a:pos x="f63" y="f64"/>
            </a:cxn>
            <a:cxn ang="f30">
              <a:pos x="f63" y="f66"/>
            </a:cxn>
            <a:cxn ang="f30">
              <a:pos x="f65" y="f66"/>
            </a:cxn>
            <a:cxn ang="f29">
              <a:pos x="f65" y="f64"/>
            </a:cxn>
          </a:cxnLst>
          <a:rect l="f63" t="f64" r="f65" b="f66"/>
          <a:pathLst>
            <a:path>
              <a:moveTo>
                <a:pt x="f38" y="f52"/>
              </a:moveTo>
              <a:arcTo wR="f48" hR="f49" stAng="f0" swAng="f1"/>
              <a:arcTo wR="f48" hR="f49" stAng="f2" swAng="f1"/>
              <a:arcTo wR="f48" hR="f49" stAng="f7" swAng="f1"/>
              <a:arcTo wR="f48" hR="f49" stAng="f1" swAng="f1"/>
              <a:close/>
            </a:path>
          </a:pathLst>
        </a:custGeom>
        <a:solidFill>
          <a:srgbClr val="F79646"/>
        </a:solidFill>
        <a:ln w="25402">
          <a:solidFill>
            <a:srgbClr val="B66D31"/>
          </a:solidFill>
          <a:prstDash val="solid"/>
        </a:ln>
      </xdr:spPr>
      <xdr:txBody>
        <a:bodyPr vert="horz" wrap="square" lIns="91440" tIns="45720" rIns="91440" bIns="45720" anchor="ctr" anchorCtr="1" compatLnSpc="0"/>
        <a:lstStyle/>
        <a:p>
          <a:pPr marL="0" marR="0" lvl="0" indent="0" algn="ctr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nb-NO" sz="1100" b="0" i="0" u="none" strike="noStrike" kern="0" cap="none" spc="0" baseline="0">
              <a:solidFill>
                <a:srgbClr val="FFFFFF"/>
              </a:solidFill>
              <a:uFillTx/>
              <a:latin typeface="Calibri"/>
            </a:rPr>
            <a:t>Andel i arbeid eller uitdanning 1-3 tertial</a:t>
          </a:r>
        </a:p>
      </xdr:txBody>
    </xdr:sp>
    <xdr:clientData/>
  </xdr:oneCellAnchor>
  <xdr:oneCellAnchor>
    <xdr:from>
      <xdr:col>24</xdr:col>
      <xdr:colOff>257178</xdr:colOff>
      <xdr:row>8</xdr:row>
      <xdr:rowOff>69854</xdr:rowOff>
    </xdr:from>
    <xdr:ext cx="6692895" cy="4406895"/>
    <xdr:graphicFrame macro="">
      <xdr:nvGraphicFramePr>
        <xdr:cNvPr id="8" name="Diagram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  <xdr:oneCellAnchor>
    <xdr:from>
      <xdr:col>25</xdr:col>
      <xdr:colOff>320673</xdr:colOff>
      <xdr:row>3</xdr:row>
      <xdr:rowOff>168277</xdr:rowOff>
    </xdr:from>
    <xdr:ext cx="4216398" cy="939802"/>
    <xdr:sp macro="" textlink="">
      <xdr:nvSpPr>
        <xdr:cNvPr id="9" name="Ellipse 3"/>
        <xdr:cNvSpPr/>
      </xdr:nvSpPr>
      <xdr:spPr>
        <a:xfrm>
          <a:off x="19056348" y="711202"/>
          <a:ext cx="4216398" cy="939802"/>
        </a:xfrm>
        <a:custGeom>
          <a:avLst/>
          <a:gdLst>
            <a:gd name="f0" fmla="val 10800000"/>
            <a:gd name="f1" fmla="val 5400000"/>
            <a:gd name="f2" fmla="val 16200000"/>
            <a:gd name="f3" fmla="val 180"/>
            <a:gd name="f4" fmla="val w"/>
            <a:gd name="f5" fmla="val h"/>
            <a:gd name="f6" fmla="val ss"/>
            <a:gd name="f7" fmla="val 0"/>
            <a:gd name="f8" fmla="*/ 5419351 1 1725033"/>
            <a:gd name="f9" fmla="+- 0 0 -360"/>
            <a:gd name="f10" fmla="+- 0 0 -180"/>
            <a:gd name="f11" fmla="abs f4"/>
            <a:gd name="f12" fmla="abs f5"/>
            <a:gd name="f13" fmla="abs f6"/>
            <a:gd name="f14" fmla="val f7"/>
            <a:gd name="f15" fmla="+- 2700000 f1 0"/>
            <a:gd name="f16" fmla="*/ f9 f0 1"/>
            <a:gd name="f17" fmla="*/ f10 f0 1"/>
            <a:gd name="f18" fmla="?: f11 f4 1"/>
            <a:gd name="f19" fmla="?: f12 f5 1"/>
            <a:gd name="f20" fmla="?: f13 f6 1"/>
            <a:gd name="f21" fmla="*/ f15 f8 1"/>
            <a:gd name="f22" fmla="*/ f16 1 f3"/>
            <a:gd name="f23" fmla="*/ f17 1 f3"/>
            <a:gd name="f24" fmla="*/ f18 1 21600"/>
            <a:gd name="f25" fmla="*/ f19 1 21600"/>
            <a:gd name="f26" fmla="*/ 21600 f18 1"/>
            <a:gd name="f27" fmla="*/ 21600 f19 1"/>
            <a:gd name="f28" fmla="*/ f21 1 f0"/>
            <a:gd name="f29" fmla="+- f22 0 f1"/>
            <a:gd name="f30" fmla="+- f23 0 f1"/>
            <a:gd name="f31" fmla="min f25 f24"/>
            <a:gd name="f32" fmla="*/ f26 1 f20"/>
            <a:gd name="f33" fmla="*/ f27 1 f20"/>
            <a:gd name="f34" fmla="+- 0 0 f28"/>
            <a:gd name="f35" fmla="val f32"/>
            <a:gd name="f36" fmla="val f33"/>
            <a:gd name="f37" fmla="+- 0 0 f34"/>
            <a:gd name="f38" fmla="*/ f14 f31 1"/>
            <a:gd name="f39" fmla="+- f36 0 f14"/>
            <a:gd name="f40" fmla="+- f35 0 f14"/>
            <a:gd name="f41" fmla="*/ f37 f0 1"/>
            <a:gd name="f42" fmla="*/ f39 1 2"/>
            <a:gd name="f43" fmla="*/ f40 1 2"/>
            <a:gd name="f44" fmla="*/ f41 1 f8"/>
            <a:gd name="f45" fmla="+- f14 f42 0"/>
            <a:gd name="f46" fmla="+- f14 f43 0"/>
            <a:gd name="f47" fmla="+- f44 0 f1"/>
            <a:gd name="f48" fmla="*/ f43 f31 1"/>
            <a:gd name="f49" fmla="*/ f42 f31 1"/>
            <a:gd name="f50" fmla="cos 1 f47"/>
            <a:gd name="f51" fmla="sin 1 f47"/>
            <a:gd name="f52" fmla="*/ f45 f31 1"/>
            <a:gd name="f53" fmla="+- 0 0 f50"/>
            <a:gd name="f54" fmla="+- 0 0 f51"/>
            <a:gd name="f55" fmla="+- 0 0 f53"/>
            <a:gd name="f56" fmla="+- 0 0 f54"/>
            <a:gd name="f57" fmla="*/ f55 f43 1"/>
            <a:gd name="f58" fmla="*/ f56 f42 1"/>
            <a:gd name="f59" fmla="+- f46 0 f57"/>
            <a:gd name="f60" fmla="+- f46 f57 0"/>
            <a:gd name="f61" fmla="+- f45 0 f58"/>
            <a:gd name="f62" fmla="+- f45 f58 0"/>
            <a:gd name="f63" fmla="*/ f59 f31 1"/>
            <a:gd name="f64" fmla="*/ f61 f31 1"/>
            <a:gd name="f65" fmla="*/ f60 f31 1"/>
            <a:gd name="f66" fmla="*/ f62 f31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29">
              <a:pos x="f63" y="f64"/>
            </a:cxn>
            <a:cxn ang="f30">
              <a:pos x="f63" y="f66"/>
            </a:cxn>
            <a:cxn ang="f30">
              <a:pos x="f65" y="f66"/>
            </a:cxn>
            <a:cxn ang="f29">
              <a:pos x="f65" y="f64"/>
            </a:cxn>
          </a:cxnLst>
          <a:rect l="f63" t="f64" r="f65" b="f66"/>
          <a:pathLst>
            <a:path>
              <a:moveTo>
                <a:pt x="f38" y="f52"/>
              </a:moveTo>
              <a:arcTo wR="f48" hR="f49" stAng="f0" swAng="f1"/>
              <a:arcTo wR="f48" hR="f49" stAng="f2" swAng="f1"/>
              <a:arcTo wR="f48" hR="f49" stAng="f7" swAng="f1"/>
              <a:arcTo wR="f48" hR="f49" stAng="f1" swAng="f1"/>
              <a:close/>
            </a:path>
          </a:pathLst>
        </a:custGeom>
        <a:solidFill>
          <a:srgbClr val="F79646"/>
        </a:solidFill>
        <a:ln w="25402">
          <a:solidFill>
            <a:srgbClr val="B66D31"/>
          </a:solidFill>
          <a:prstDash val="solid"/>
        </a:ln>
      </xdr:spPr>
      <xdr:txBody>
        <a:bodyPr vert="horz" wrap="square" lIns="91440" tIns="45720" rIns="91440" bIns="45720" anchor="ctr" anchorCtr="1" compatLnSpc="0"/>
        <a:lstStyle/>
        <a:p>
          <a:pPr marL="0" marR="0" lvl="0" indent="0" algn="ctr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nb-NO" sz="1100" b="0" i="0" u="none" strike="noStrike" kern="0" cap="none" spc="0" baseline="0">
              <a:solidFill>
                <a:srgbClr val="FFFFFF"/>
              </a:solidFill>
              <a:uFillTx/>
              <a:latin typeface="Calibri"/>
            </a:rPr>
            <a:t>Andel i arbeid eller utdanning</a:t>
          </a: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15</xdr:col>
      <xdr:colOff>9525</xdr:colOff>
      <xdr:row>5</xdr:row>
      <xdr:rowOff>1038225</xdr:rowOff>
    </xdr:from>
    <xdr:ext cx="6692895" cy="4406895"/>
    <xdr:graphicFrame macro="">
      <xdr:nvGraphicFramePr>
        <xdr:cNvPr id="3" name="Diagra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oneCellAnchor>
    <xdr:from>
      <xdr:col>15</xdr:col>
      <xdr:colOff>752475</xdr:colOff>
      <xdr:row>4</xdr:row>
      <xdr:rowOff>190500</xdr:rowOff>
    </xdr:from>
    <xdr:ext cx="4216398" cy="939802"/>
    <xdr:sp macro="" textlink="">
      <xdr:nvSpPr>
        <xdr:cNvPr id="4" name="Ellipse 3"/>
        <xdr:cNvSpPr/>
      </xdr:nvSpPr>
      <xdr:spPr>
        <a:xfrm>
          <a:off x="11430000" y="838200"/>
          <a:ext cx="4216398" cy="939802"/>
        </a:xfrm>
        <a:custGeom>
          <a:avLst/>
          <a:gdLst>
            <a:gd name="f0" fmla="val 10800000"/>
            <a:gd name="f1" fmla="val 5400000"/>
            <a:gd name="f2" fmla="val 16200000"/>
            <a:gd name="f3" fmla="val 180"/>
            <a:gd name="f4" fmla="val w"/>
            <a:gd name="f5" fmla="val h"/>
            <a:gd name="f6" fmla="val ss"/>
            <a:gd name="f7" fmla="val 0"/>
            <a:gd name="f8" fmla="*/ 5419351 1 1725033"/>
            <a:gd name="f9" fmla="+- 0 0 -360"/>
            <a:gd name="f10" fmla="+- 0 0 -180"/>
            <a:gd name="f11" fmla="abs f4"/>
            <a:gd name="f12" fmla="abs f5"/>
            <a:gd name="f13" fmla="abs f6"/>
            <a:gd name="f14" fmla="val f7"/>
            <a:gd name="f15" fmla="+- 2700000 f1 0"/>
            <a:gd name="f16" fmla="*/ f9 f0 1"/>
            <a:gd name="f17" fmla="*/ f10 f0 1"/>
            <a:gd name="f18" fmla="?: f11 f4 1"/>
            <a:gd name="f19" fmla="?: f12 f5 1"/>
            <a:gd name="f20" fmla="?: f13 f6 1"/>
            <a:gd name="f21" fmla="*/ f15 f8 1"/>
            <a:gd name="f22" fmla="*/ f16 1 f3"/>
            <a:gd name="f23" fmla="*/ f17 1 f3"/>
            <a:gd name="f24" fmla="*/ f18 1 21600"/>
            <a:gd name="f25" fmla="*/ f19 1 21600"/>
            <a:gd name="f26" fmla="*/ 21600 f18 1"/>
            <a:gd name="f27" fmla="*/ 21600 f19 1"/>
            <a:gd name="f28" fmla="*/ f21 1 f0"/>
            <a:gd name="f29" fmla="+- f22 0 f1"/>
            <a:gd name="f30" fmla="+- f23 0 f1"/>
            <a:gd name="f31" fmla="min f25 f24"/>
            <a:gd name="f32" fmla="*/ f26 1 f20"/>
            <a:gd name="f33" fmla="*/ f27 1 f20"/>
            <a:gd name="f34" fmla="+- 0 0 f28"/>
            <a:gd name="f35" fmla="val f32"/>
            <a:gd name="f36" fmla="val f33"/>
            <a:gd name="f37" fmla="+- 0 0 f34"/>
            <a:gd name="f38" fmla="*/ f14 f31 1"/>
            <a:gd name="f39" fmla="+- f36 0 f14"/>
            <a:gd name="f40" fmla="+- f35 0 f14"/>
            <a:gd name="f41" fmla="*/ f37 f0 1"/>
            <a:gd name="f42" fmla="*/ f39 1 2"/>
            <a:gd name="f43" fmla="*/ f40 1 2"/>
            <a:gd name="f44" fmla="*/ f41 1 f8"/>
            <a:gd name="f45" fmla="+- f14 f42 0"/>
            <a:gd name="f46" fmla="+- f14 f43 0"/>
            <a:gd name="f47" fmla="+- f44 0 f1"/>
            <a:gd name="f48" fmla="*/ f43 f31 1"/>
            <a:gd name="f49" fmla="*/ f42 f31 1"/>
            <a:gd name="f50" fmla="cos 1 f47"/>
            <a:gd name="f51" fmla="sin 1 f47"/>
            <a:gd name="f52" fmla="*/ f45 f31 1"/>
            <a:gd name="f53" fmla="+- 0 0 f50"/>
            <a:gd name="f54" fmla="+- 0 0 f51"/>
            <a:gd name="f55" fmla="+- 0 0 f53"/>
            <a:gd name="f56" fmla="+- 0 0 f54"/>
            <a:gd name="f57" fmla="*/ f55 f43 1"/>
            <a:gd name="f58" fmla="*/ f56 f42 1"/>
            <a:gd name="f59" fmla="+- f46 0 f57"/>
            <a:gd name="f60" fmla="+- f46 f57 0"/>
            <a:gd name="f61" fmla="+- f45 0 f58"/>
            <a:gd name="f62" fmla="+- f45 f58 0"/>
            <a:gd name="f63" fmla="*/ f59 f31 1"/>
            <a:gd name="f64" fmla="*/ f61 f31 1"/>
            <a:gd name="f65" fmla="*/ f60 f31 1"/>
            <a:gd name="f66" fmla="*/ f62 f31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29">
              <a:pos x="f63" y="f64"/>
            </a:cxn>
            <a:cxn ang="f30">
              <a:pos x="f63" y="f66"/>
            </a:cxn>
            <a:cxn ang="f30">
              <a:pos x="f65" y="f66"/>
            </a:cxn>
            <a:cxn ang="f29">
              <a:pos x="f65" y="f64"/>
            </a:cxn>
          </a:cxnLst>
          <a:rect l="f63" t="f64" r="f65" b="f66"/>
          <a:pathLst>
            <a:path>
              <a:moveTo>
                <a:pt x="f38" y="f52"/>
              </a:moveTo>
              <a:arcTo wR="f48" hR="f49" stAng="f0" swAng="f1"/>
              <a:arcTo wR="f48" hR="f49" stAng="f2" swAng="f1"/>
              <a:arcTo wR="f48" hR="f49" stAng="f7" swAng="f1"/>
              <a:arcTo wR="f48" hR="f49" stAng="f1" swAng="f1"/>
              <a:close/>
            </a:path>
          </a:pathLst>
        </a:custGeom>
        <a:solidFill>
          <a:srgbClr val="F79646"/>
        </a:solidFill>
        <a:ln w="25402">
          <a:solidFill>
            <a:srgbClr val="B66D31"/>
          </a:solidFill>
          <a:prstDash val="solid"/>
        </a:ln>
      </xdr:spPr>
      <xdr:txBody>
        <a:bodyPr vert="horz" wrap="square" lIns="91440" tIns="45720" rIns="91440" bIns="45720" anchor="ctr" anchorCtr="1" compatLnSpc="0"/>
        <a:lstStyle/>
        <a:p>
          <a:pPr marL="0" marR="0" lvl="0" indent="0" algn="ctr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nb-NO" sz="1100" b="0" i="0" u="none" strike="noStrike" kern="0" cap="none" spc="0" baseline="0">
              <a:solidFill>
                <a:srgbClr val="FFFFFF"/>
              </a:solidFill>
              <a:uFillTx/>
              <a:latin typeface="Calibri"/>
            </a:rPr>
            <a:t>Andel i arbeid eller uitdanning 1-3 tertial</a:t>
          </a:r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</xdr:row>
      <xdr:rowOff>0</xdr:rowOff>
    </xdr:from>
    <xdr:ext cx="76196" cy="200025"/>
    <xdr:sp macro="" textlink="">
      <xdr:nvSpPr>
        <xdr:cNvPr id="2" name="Text Box 1"/>
        <xdr:cNvSpPr/>
      </xdr:nvSpPr>
      <xdr:spPr>
        <a:xfrm>
          <a:off x="0" y="3238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3" name="Text Box 2"/>
        <xdr:cNvSpPr/>
      </xdr:nvSpPr>
      <xdr:spPr>
        <a:xfrm>
          <a:off x="0" y="4124325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4" name="Text Box 3"/>
        <xdr:cNvSpPr/>
      </xdr:nvSpPr>
      <xdr:spPr>
        <a:xfrm>
          <a:off x="0" y="4124325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5" name="Text Box 4"/>
        <xdr:cNvSpPr/>
      </xdr:nvSpPr>
      <xdr:spPr>
        <a:xfrm>
          <a:off x="0" y="4124325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6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7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8" name="Text Box 2"/>
        <xdr:cNvSpPr txBox="1">
          <a:spLocks noChangeArrowheads="1"/>
        </xdr:cNvSpPr>
      </xdr:nvSpPr>
      <xdr:spPr bwMode="auto">
        <a:xfrm>
          <a:off x="0" y="4124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9" name="Text Box 3"/>
        <xdr:cNvSpPr txBox="1">
          <a:spLocks noChangeArrowheads="1"/>
        </xdr:cNvSpPr>
      </xdr:nvSpPr>
      <xdr:spPr bwMode="auto">
        <a:xfrm>
          <a:off x="0" y="4124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10" name="Text Box 4"/>
        <xdr:cNvSpPr txBox="1">
          <a:spLocks noChangeArrowheads="1"/>
        </xdr:cNvSpPr>
      </xdr:nvSpPr>
      <xdr:spPr bwMode="auto">
        <a:xfrm>
          <a:off x="0" y="4124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11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2</xdr:row>
      <xdr:rowOff>0</xdr:rowOff>
    </xdr:from>
    <xdr:ext cx="76196" cy="200025"/>
    <xdr:sp macro="" textlink="">
      <xdr:nvSpPr>
        <xdr:cNvPr id="12" name="Text Box 1"/>
        <xdr:cNvSpPr/>
      </xdr:nvSpPr>
      <xdr:spPr>
        <a:xfrm>
          <a:off x="0" y="3238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13" name="Text Box 2"/>
        <xdr:cNvSpPr/>
      </xdr:nvSpPr>
      <xdr:spPr>
        <a:xfrm>
          <a:off x="0" y="42862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14" name="Text Box 3"/>
        <xdr:cNvSpPr/>
      </xdr:nvSpPr>
      <xdr:spPr>
        <a:xfrm>
          <a:off x="0" y="42862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15" name="Text Box 4"/>
        <xdr:cNvSpPr/>
      </xdr:nvSpPr>
      <xdr:spPr>
        <a:xfrm>
          <a:off x="0" y="42862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16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2</xdr:row>
      <xdr:rowOff>0</xdr:rowOff>
    </xdr:from>
    <xdr:ext cx="76196" cy="200025"/>
    <xdr:sp macro="" textlink="">
      <xdr:nvSpPr>
        <xdr:cNvPr id="17" name="Text Box 1"/>
        <xdr:cNvSpPr/>
      </xdr:nvSpPr>
      <xdr:spPr>
        <a:xfrm>
          <a:off x="0" y="3238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18" name="Text Box 2"/>
        <xdr:cNvSpPr/>
      </xdr:nvSpPr>
      <xdr:spPr>
        <a:xfrm>
          <a:off x="0" y="42862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19" name="Text Box 3"/>
        <xdr:cNvSpPr/>
      </xdr:nvSpPr>
      <xdr:spPr>
        <a:xfrm>
          <a:off x="0" y="42862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20" name="Text Box 4"/>
        <xdr:cNvSpPr/>
      </xdr:nvSpPr>
      <xdr:spPr>
        <a:xfrm>
          <a:off x="0" y="42862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21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95250</xdr:rowOff>
    </xdr:to>
    <xdr:sp macro="" textlink="">
      <xdr:nvSpPr>
        <xdr:cNvPr id="22" name="Text Box 2"/>
        <xdr:cNvSpPr txBox="1">
          <a:spLocks noChangeArrowheads="1"/>
        </xdr:cNvSpPr>
      </xdr:nvSpPr>
      <xdr:spPr bwMode="auto">
        <a:xfrm>
          <a:off x="0" y="4286250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95250</xdr:rowOff>
    </xdr:to>
    <xdr:sp macro="" textlink="">
      <xdr:nvSpPr>
        <xdr:cNvPr id="23" name="Text Box 3"/>
        <xdr:cNvSpPr txBox="1">
          <a:spLocks noChangeArrowheads="1"/>
        </xdr:cNvSpPr>
      </xdr:nvSpPr>
      <xdr:spPr bwMode="auto">
        <a:xfrm>
          <a:off x="0" y="4286250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95250</xdr:rowOff>
    </xdr:to>
    <xdr:sp macro="" textlink="">
      <xdr:nvSpPr>
        <xdr:cNvPr id="24" name="Text Box 4"/>
        <xdr:cNvSpPr txBox="1">
          <a:spLocks noChangeArrowheads="1"/>
        </xdr:cNvSpPr>
      </xdr:nvSpPr>
      <xdr:spPr bwMode="auto">
        <a:xfrm>
          <a:off x="0" y="4286250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2</xdr:row>
      <xdr:rowOff>0</xdr:rowOff>
    </xdr:from>
    <xdr:ext cx="76196" cy="200025"/>
    <xdr:sp macro="" textlink="">
      <xdr:nvSpPr>
        <xdr:cNvPr id="25" name="Text Box 1"/>
        <xdr:cNvSpPr/>
      </xdr:nvSpPr>
      <xdr:spPr>
        <a:xfrm>
          <a:off x="0" y="3238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26" name="Text Box 2"/>
        <xdr:cNvSpPr/>
      </xdr:nvSpPr>
      <xdr:spPr>
        <a:xfrm>
          <a:off x="0" y="42862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27" name="Text Box 3"/>
        <xdr:cNvSpPr/>
      </xdr:nvSpPr>
      <xdr:spPr>
        <a:xfrm>
          <a:off x="0" y="42862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28" name="Text Box 4"/>
        <xdr:cNvSpPr/>
      </xdr:nvSpPr>
      <xdr:spPr>
        <a:xfrm>
          <a:off x="0" y="42862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29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30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31" name="Text Box 2"/>
        <xdr:cNvSpPr txBox="1">
          <a:spLocks noChangeArrowheads="1"/>
        </xdr:cNvSpPr>
      </xdr:nvSpPr>
      <xdr:spPr bwMode="auto">
        <a:xfrm>
          <a:off x="0" y="4286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32" name="Text Box 3"/>
        <xdr:cNvSpPr txBox="1">
          <a:spLocks noChangeArrowheads="1"/>
        </xdr:cNvSpPr>
      </xdr:nvSpPr>
      <xdr:spPr bwMode="auto">
        <a:xfrm>
          <a:off x="0" y="4286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33" name="Text Box 4"/>
        <xdr:cNvSpPr txBox="1">
          <a:spLocks noChangeArrowheads="1"/>
        </xdr:cNvSpPr>
      </xdr:nvSpPr>
      <xdr:spPr bwMode="auto">
        <a:xfrm>
          <a:off x="0" y="4286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34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35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158750</xdr:rowOff>
    </xdr:to>
    <xdr:sp macro="" textlink="">
      <xdr:nvSpPr>
        <xdr:cNvPr id="36" name="Text Box 2"/>
        <xdr:cNvSpPr txBox="1">
          <a:spLocks noChangeArrowheads="1"/>
        </xdr:cNvSpPr>
      </xdr:nvSpPr>
      <xdr:spPr bwMode="auto">
        <a:xfrm>
          <a:off x="0" y="396240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158750</xdr:rowOff>
    </xdr:to>
    <xdr:sp macro="" textlink="">
      <xdr:nvSpPr>
        <xdr:cNvPr id="37" name="Text Box 3"/>
        <xdr:cNvSpPr txBox="1">
          <a:spLocks noChangeArrowheads="1"/>
        </xdr:cNvSpPr>
      </xdr:nvSpPr>
      <xdr:spPr bwMode="auto">
        <a:xfrm>
          <a:off x="0" y="396240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158750</xdr:rowOff>
    </xdr:to>
    <xdr:sp macro="" textlink="">
      <xdr:nvSpPr>
        <xdr:cNvPr id="38" name="Text Box 4"/>
        <xdr:cNvSpPr txBox="1">
          <a:spLocks noChangeArrowheads="1"/>
        </xdr:cNvSpPr>
      </xdr:nvSpPr>
      <xdr:spPr bwMode="auto">
        <a:xfrm>
          <a:off x="0" y="396240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158750</xdr:rowOff>
    </xdr:to>
    <xdr:sp macro="" textlink="">
      <xdr:nvSpPr>
        <xdr:cNvPr id="39" name="Text Box 2"/>
        <xdr:cNvSpPr txBox="1">
          <a:spLocks noChangeArrowheads="1"/>
        </xdr:cNvSpPr>
      </xdr:nvSpPr>
      <xdr:spPr bwMode="auto">
        <a:xfrm>
          <a:off x="0" y="396240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158750</xdr:rowOff>
    </xdr:to>
    <xdr:sp macro="" textlink="">
      <xdr:nvSpPr>
        <xdr:cNvPr id="40" name="Text Box 3"/>
        <xdr:cNvSpPr txBox="1">
          <a:spLocks noChangeArrowheads="1"/>
        </xdr:cNvSpPr>
      </xdr:nvSpPr>
      <xdr:spPr bwMode="auto">
        <a:xfrm>
          <a:off x="0" y="396240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158750</xdr:rowOff>
    </xdr:to>
    <xdr:sp macro="" textlink="">
      <xdr:nvSpPr>
        <xdr:cNvPr id="41" name="Text Box 4"/>
        <xdr:cNvSpPr txBox="1">
          <a:spLocks noChangeArrowheads="1"/>
        </xdr:cNvSpPr>
      </xdr:nvSpPr>
      <xdr:spPr bwMode="auto">
        <a:xfrm>
          <a:off x="0" y="396240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42" name="Text Box 2"/>
        <xdr:cNvSpPr txBox="1">
          <a:spLocks noChangeArrowheads="1"/>
        </xdr:cNvSpPr>
      </xdr:nvSpPr>
      <xdr:spPr bwMode="auto">
        <a:xfrm>
          <a:off x="0" y="4286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43" name="Text Box 3"/>
        <xdr:cNvSpPr txBox="1">
          <a:spLocks noChangeArrowheads="1"/>
        </xdr:cNvSpPr>
      </xdr:nvSpPr>
      <xdr:spPr bwMode="auto">
        <a:xfrm>
          <a:off x="0" y="4286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44" name="Text Box 4"/>
        <xdr:cNvSpPr txBox="1">
          <a:spLocks noChangeArrowheads="1"/>
        </xdr:cNvSpPr>
      </xdr:nvSpPr>
      <xdr:spPr bwMode="auto">
        <a:xfrm>
          <a:off x="0" y="4286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76200</xdr:colOff>
      <xdr:row>27</xdr:row>
      <xdr:rowOff>38100</xdr:rowOff>
    </xdr:to>
    <xdr:sp macro="" textlink="">
      <xdr:nvSpPr>
        <xdr:cNvPr id="45" name="Text Box 2"/>
        <xdr:cNvSpPr txBox="1">
          <a:spLocks noChangeArrowheads="1"/>
        </xdr:cNvSpPr>
      </xdr:nvSpPr>
      <xdr:spPr bwMode="auto">
        <a:xfrm>
          <a:off x="0" y="47720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76200</xdr:colOff>
      <xdr:row>27</xdr:row>
      <xdr:rowOff>38100</xdr:rowOff>
    </xdr:to>
    <xdr:sp macro="" textlink="">
      <xdr:nvSpPr>
        <xdr:cNvPr id="46" name="Text Box 3"/>
        <xdr:cNvSpPr txBox="1">
          <a:spLocks noChangeArrowheads="1"/>
        </xdr:cNvSpPr>
      </xdr:nvSpPr>
      <xdr:spPr bwMode="auto">
        <a:xfrm>
          <a:off x="0" y="47720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76200</xdr:colOff>
      <xdr:row>27</xdr:row>
      <xdr:rowOff>38100</xdr:rowOff>
    </xdr:to>
    <xdr:sp macro="" textlink="">
      <xdr:nvSpPr>
        <xdr:cNvPr id="47" name="Text Box 4"/>
        <xdr:cNvSpPr txBox="1">
          <a:spLocks noChangeArrowheads="1"/>
        </xdr:cNvSpPr>
      </xdr:nvSpPr>
      <xdr:spPr bwMode="auto">
        <a:xfrm>
          <a:off x="0" y="47720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2</xdr:row>
      <xdr:rowOff>0</xdr:rowOff>
    </xdr:from>
    <xdr:ext cx="76196" cy="200025"/>
    <xdr:sp macro="" textlink="">
      <xdr:nvSpPr>
        <xdr:cNvPr id="48" name="Text Box 1"/>
        <xdr:cNvSpPr/>
      </xdr:nvSpPr>
      <xdr:spPr>
        <a:xfrm>
          <a:off x="0" y="3238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49" name="Text Box 2"/>
        <xdr:cNvSpPr/>
      </xdr:nvSpPr>
      <xdr:spPr>
        <a:xfrm>
          <a:off x="0" y="441960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50" name="Text Box 3"/>
        <xdr:cNvSpPr/>
      </xdr:nvSpPr>
      <xdr:spPr>
        <a:xfrm>
          <a:off x="0" y="441960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51" name="Text Box 4"/>
        <xdr:cNvSpPr/>
      </xdr:nvSpPr>
      <xdr:spPr>
        <a:xfrm>
          <a:off x="0" y="441960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52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2</xdr:row>
      <xdr:rowOff>0</xdr:rowOff>
    </xdr:from>
    <xdr:ext cx="76196" cy="200025"/>
    <xdr:sp macro="" textlink="">
      <xdr:nvSpPr>
        <xdr:cNvPr id="53" name="Text Box 1"/>
        <xdr:cNvSpPr/>
      </xdr:nvSpPr>
      <xdr:spPr>
        <a:xfrm>
          <a:off x="0" y="3238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54" name="Text Box 2"/>
        <xdr:cNvSpPr/>
      </xdr:nvSpPr>
      <xdr:spPr>
        <a:xfrm>
          <a:off x="0" y="441960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55" name="Text Box 3"/>
        <xdr:cNvSpPr/>
      </xdr:nvSpPr>
      <xdr:spPr>
        <a:xfrm>
          <a:off x="0" y="441960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56" name="Text Box 4"/>
        <xdr:cNvSpPr/>
      </xdr:nvSpPr>
      <xdr:spPr>
        <a:xfrm>
          <a:off x="0" y="441960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57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95250</xdr:rowOff>
    </xdr:to>
    <xdr:sp macro="" textlink="">
      <xdr:nvSpPr>
        <xdr:cNvPr id="58" name="Text Box 2"/>
        <xdr:cNvSpPr txBox="1">
          <a:spLocks noChangeArrowheads="1"/>
        </xdr:cNvSpPr>
      </xdr:nvSpPr>
      <xdr:spPr bwMode="auto">
        <a:xfrm>
          <a:off x="0" y="4419600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95250</xdr:rowOff>
    </xdr:to>
    <xdr:sp macro="" textlink="">
      <xdr:nvSpPr>
        <xdr:cNvPr id="59" name="Text Box 3"/>
        <xdr:cNvSpPr txBox="1">
          <a:spLocks noChangeArrowheads="1"/>
        </xdr:cNvSpPr>
      </xdr:nvSpPr>
      <xdr:spPr bwMode="auto">
        <a:xfrm>
          <a:off x="0" y="4419600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95250</xdr:rowOff>
    </xdr:to>
    <xdr:sp macro="" textlink="">
      <xdr:nvSpPr>
        <xdr:cNvPr id="60" name="Text Box 4"/>
        <xdr:cNvSpPr txBox="1">
          <a:spLocks noChangeArrowheads="1"/>
        </xdr:cNvSpPr>
      </xdr:nvSpPr>
      <xdr:spPr bwMode="auto">
        <a:xfrm>
          <a:off x="0" y="4419600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2</xdr:row>
      <xdr:rowOff>0</xdr:rowOff>
    </xdr:from>
    <xdr:ext cx="76196" cy="200025"/>
    <xdr:sp macro="" textlink="">
      <xdr:nvSpPr>
        <xdr:cNvPr id="61" name="Text Box 1"/>
        <xdr:cNvSpPr/>
      </xdr:nvSpPr>
      <xdr:spPr>
        <a:xfrm>
          <a:off x="0" y="3238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62" name="Text Box 2"/>
        <xdr:cNvSpPr/>
      </xdr:nvSpPr>
      <xdr:spPr>
        <a:xfrm>
          <a:off x="0" y="441960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63" name="Text Box 3"/>
        <xdr:cNvSpPr/>
      </xdr:nvSpPr>
      <xdr:spPr>
        <a:xfrm>
          <a:off x="0" y="441960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64" name="Text Box 4"/>
        <xdr:cNvSpPr/>
      </xdr:nvSpPr>
      <xdr:spPr>
        <a:xfrm>
          <a:off x="0" y="441960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65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66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67" name="Text Box 2"/>
        <xdr:cNvSpPr txBox="1">
          <a:spLocks noChangeArrowheads="1"/>
        </xdr:cNvSpPr>
      </xdr:nvSpPr>
      <xdr:spPr bwMode="auto">
        <a:xfrm>
          <a:off x="0" y="4419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68" name="Text Box 3"/>
        <xdr:cNvSpPr txBox="1">
          <a:spLocks noChangeArrowheads="1"/>
        </xdr:cNvSpPr>
      </xdr:nvSpPr>
      <xdr:spPr bwMode="auto">
        <a:xfrm>
          <a:off x="0" y="4419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69" name="Text Box 4"/>
        <xdr:cNvSpPr txBox="1">
          <a:spLocks noChangeArrowheads="1"/>
        </xdr:cNvSpPr>
      </xdr:nvSpPr>
      <xdr:spPr bwMode="auto">
        <a:xfrm>
          <a:off x="0" y="4419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70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71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158750</xdr:rowOff>
    </xdr:to>
    <xdr:sp macro="" textlink="">
      <xdr:nvSpPr>
        <xdr:cNvPr id="72" name="Text Box 2"/>
        <xdr:cNvSpPr txBox="1">
          <a:spLocks noChangeArrowheads="1"/>
        </xdr:cNvSpPr>
      </xdr:nvSpPr>
      <xdr:spPr bwMode="auto">
        <a:xfrm>
          <a:off x="0" y="396240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158750</xdr:rowOff>
    </xdr:to>
    <xdr:sp macro="" textlink="">
      <xdr:nvSpPr>
        <xdr:cNvPr id="73" name="Text Box 3"/>
        <xdr:cNvSpPr txBox="1">
          <a:spLocks noChangeArrowheads="1"/>
        </xdr:cNvSpPr>
      </xdr:nvSpPr>
      <xdr:spPr bwMode="auto">
        <a:xfrm>
          <a:off x="0" y="396240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158750</xdr:rowOff>
    </xdr:to>
    <xdr:sp macro="" textlink="">
      <xdr:nvSpPr>
        <xdr:cNvPr id="74" name="Text Box 4"/>
        <xdr:cNvSpPr txBox="1">
          <a:spLocks noChangeArrowheads="1"/>
        </xdr:cNvSpPr>
      </xdr:nvSpPr>
      <xdr:spPr bwMode="auto">
        <a:xfrm>
          <a:off x="0" y="396240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158750</xdr:rowOff>
    </xdr:to>
    <xdr:sp macro="" textlink="">
      <xdr:nvSpPr>
        <xdr:cNvPr id="75" name="Text Box 2"/>
        <xdr:cNvSpPr txBox="1">
          <a:spLocks noChangeArrowheads="1"/>
        </xdr:cNvSpPr>
      </xdr:nvSpPr>
      <xdr:spPr bwMode="auto">
        <a:xfrm>
          <a:off x="0" y="396240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158750</xdr:rowOff>
    </xdr:to>
    <xdr:sp macro="" textlink="">
      <xdr:nvSpPr>
        <xdr:cNvPr id="76" name="Text Box 3"/>
        <xdr:cNvSpPr txBox="1">
          <a:spLocks noChangeArrowheads="1"/>
        </xdr:cNvSpPr>
      </xdr:nvSpPr>
      <xdr:spPr bwMode="auto">
        <a:xfrm>
          <a:off x="0" y="396240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158750</xdr:rowOff>
    </xdr:to>
    <xdr:sp macro="" textlink="">
      <xdr:nvSpPr>
        <xdr:cNvPr id="77" name="Text Box 4"/>
        <xdr:cNvSpPr txBox="1">
          <a:spLocks noChangeArrowheads="1"/>
        </xdr:cNvSpPr>
      </xdr:nvSpPr>
      <xdr:spPr bwMode="auto">
        <a:xfrm>
          <a:off x="0" y="396240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78" name="Text Box 2"/>
        <xdr:cNvSpPr txBox="1">
          <a:spLocks noChangeArrowheads="1"/>
        </xdr:cNvSpPr>
      </xdr:nvSpPr>
      <xdr:spPr bwMode="auto">
        <a:xfrm>
          <a:off x="0" y="4419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79" name="Text Box 3"/>
        <xdr:cNvSpPr txBox="1">
          <a:spLocks noChangeArrowheads="1"/>
        </xdr:cNvSpPr>
      </xdr:nvSpPr>
      <xdr:spPr bwMode="auto">
        <a:xfrm>
          <a:off x="0" y="4419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80" name="Text Box 4"/>
        <xdr:cNvSpPr txBox="1">
          <a:spLocks noChangeArrowheads="1"/>
        </xdr:cNvSpPr>
      </xdr:nvSpPr>
      <xdr:spPr bwMode="auto">
        <a:xfrm>
          <a:off x="0" y="4419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76200</xdr:colOff>
      <xdr:row>27</xdr:row>
      <xdr:rowOff>38100</xdr:rowOff>
    </xdr:to>
    <xdr:sp macro="" textlink="">
      <xdr:nvSpPr>
        <xdr:cNvPr id="81" name="Text Box 2"/>
        <xdr:cNvSpPr txBox="1">
          <a:spLocks noChangeArrowheads="1"/>
        </xdr:cNvSpPr>
      </xdr:nvSpPr>
      <xdr:spPr bwMode="auto">
        <a:xfrm>
          <a:off x="0" y="49053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76200</xdr:colOff>
      <xdr:row>27</xdr:row>
      <xdr:rowOff>38100</xdr:rowOff>
    </xdr:to>
    <xdr:sp macro="" textlink="">
      <xdr:nvSpPr>
        <xdr:cNvPr id="82" name="Text Box 3"/>
        <xdr:cNvSpPr txBox="1">
          <a:spLocks noChangeArrowheads="1"/>
        </xdr:cNvSpPr>
      </xdr:nvSpPr>
      <xdr:spPr bwMode="auto">
        <a:xfrm>
          <a:off x="0" y="49053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76200</xdr:colOff>
      <xdr:row>27</xdr:row>
      <xdr:rowOff>38100</xdr:rowOff>
    </xdr:to>
    <xdr:sp macro="" textlink="">
      <xdr:nvSpPr>
        <xdr:cNvPr id="83" name="Text Box 4"/>
        <xdr:cNvSpPr txBox="1">
          <a:spLocks noChangeArrowheads="1"/>
        </xdr:cNvSpPr>
      </xdr:nvSpPr>
      <xdr:spPr bwMode="auto">
        <a:xfrm>
          <a:off x="0" y="49053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84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196850</xdr:rowOff>
    </xdr:to>
    <xdr:sp macro="" textlink="">
      <xdr:nvSpPr>
        <xdr:cNvPr id="85" name="Text Box 2"/>
        <xdr:cNvSpPr txBox="1">
          <a:spLocks noChangeArrowheads="1"/>
        </xdr:cNvSpPr>
      </xdr:nvSpPr>
      <xdr:spPr bwMode="auto">
        <a:xfrm>
          <a:off x="0" y="39624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196850</xdr:rowOff>
    </xdr:to>
    <xdr:sp macro="" textlink="">
      <xdr:nvSpPr>
        <xdr:cNvPr id="86" name="Text Box 3"/>
        <xdr:cNvSpPr txBox="1">
          <a:spLocks noChangeArrowheads="1"/>
        </xdr:cNvSpPr>
      </xdr:nvSpPr>
      <xdr:spPr bwMode="auto">
        <a:xfrm>
          <a:off x="0" y="39624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196850</xdr:rowOff>
    </xdr:to>
    <xdr:sp macro="" textlink="">
      <xdr:nvSpPr>
        <xdr:cNvPr id="87" name="Text Box 4"/>
        <xdr:cNvSpPr txBox="1">
          <a:spLocks noChangeArrowheads="1"/>
        </xdr:cNvSpPr>
      </xdr:nvSpPr>
      <xdr:spPr bwMode="auto">
        <a:xfrm>
          <a:off x="0" y="39624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196850</xdr:rowOff>
    </xdr:to>
    <xdr:sp macro="" textlink="">
      <xdr:nvSpPr>
        <xdr:cNvPr id="88" name="Text Box 2"/>
        <xdr:cNvSpPr txBox="1">
          <a:spLocks noChangeArrowheads="1"/>
        </xdr:cNvSpPr>
      </xdr:nvSpPr>
      <xdr:spPr bwMode="auto">
        <a:xfrm>
          <a:off x="0" y="39624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196850</xdr:rowOff>
    </xdr:to>
    <xdr:sp macro="" textlink="">
      <xdr:nvSpPr>
        <xdr:cNvPr id="89" name="Text Box 3"/>
        <xdr:cNvSpPr txBox="1">
          <a:spLocks noChangeArrowheads="1"/>
        </xdr:cNvSpPr>
      </xdr:nvSpPr>
      <xdr:spPr bwMode="auto">
        <a:xfrm>
          <a:off x="0" y="39624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196850</xdr:rowOff>
    </xdr:to>
    <xdr:sp macro="" textlink="">
      <xdr:nvSpPr>
        <xdr:cNvPr id="90" name="Text Box 4"/>
        <xdr:cNvSpPr txBox="1">
          <a:spLocks noChangeArrowheads="1"/>
        </xdr:cNvSpPr>
      </xdr:nvSpPr>
      <xdr:spPr bwMode="auto">
        <a:xfrm>
          <a:off x="0" y="39624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91" name="Text Box 2"/>
        <xdr:cNvSpPr txBox="1">
          <a:spLocks noChangeArrowheads="1"/>
        </xdr:cNvSpPr>
      </xdr:nvSpPr>
      <xdr:spPr bwMode="auto">
        <a:xfrm>
          <a:off x="0" y="4419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92" name="Text Box 3"/>
        <xdr:cNvSpPr txBox="1">
          <a:spLocks noChangeArrowheads="1"/>
        </xdr:cNvSpPr>
      </xdr:nvSpPr>
      <xdr:spPr bwMode="auto">
        <a:xfrm>
          <a:off x="0" y="4419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93" name="Text Box 4"/>
        <xdr:cNvSpPr txBox="1">
          <a:spLocks noChangeArrowheads="1"/>
        </xdr:cNvSpPr>
      </xdr:nvSpPr>
      <xdr:spPr bwMode="auto">
        <a:xfrm>
          <a:off x="0" y="4419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76200</xdr:colOff>
      <xdr:row>25</xdr:row>
      <xdr:rowOff>38100</xdr:rowOff>
    </xdr:to>
    <xdr:sp macro="" textlink="">
      <xdr:nvSpPr>
        <xdr:cNvPr id="94" name="Text Box 2"/>
        <xdr:cNvSpPr txBox="1">
          <a:spLocks noChangeArrowheads="1"/>
        </xdr:cNvSpPr>
      </xdr:nvSpPr>
      <xdr:spPr bwMode="auto">
        <a:xfrm>
          <a:off x="0" y="45815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76200</xdr:colOff>
      <xdr:row>25</xdr:row>
      <xdr:rowOff>38100</xdr:rowOff>
    </xdr:to>
    <xdr:sp macro="" textlink="">
      <xdr:nvSpPr>
        <xdr:cNvPr id="95" name="Text Box 3"/>
        <xdr:cNvSpPr txBox="1">
          <a:spLocks noChangeArrowheads="1"/>
        </xdr:cNvSpPr>
      </xdr:nvSpPr>
      <xdr:spPr bwMode="auto">
        <a:xfrm>
          <a:off x="0" y="45815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76200</xdr:colOff>
      <xdr:row>25</xdr:row>
      <xdr:rowOff>38100</xdr:rowOff>
    </xdr:to>
    <xdr:sp macro="" textlink="">
      <xdr:nvSpPr>
        <xdr:cNvPr id="96" name="Text Box 4"/>
        <xdr:cNvSpPr txBox="1">
          <a:spLocks noChangeArrowheads="1"/>
        </xdr:cNvSpPr>
      </xdr:nvSpPr>
      <xdr:spPr bwMode="auto">
        <a:xfrm>
          <a:off x="0" y="45815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97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196850</xdr:rowOff>
    </xdr:to>
    <xdr:sp macro="" textlink="">
      <xdr:nvSpPr>
        <xdr:cNvPr id="98" name="Text Box 2"/>
        <xdr:cNvSpPr txBox="1">
          <a:spLocks noChangeArrowheads="1"/>
        </xdr:cNvSpPr>
      </xdr:nvSpPr>
      <xdr:spPr bwMode="auto">
        <a:xfrm>
          <a:off x="0" y="39624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196850</xdr:rowOff>
    </xdr:to>
    <xdr:sp macro="" textlink="">
      <xdr:nvSpPr>
        <xdr:cNvPr id="99" name="Text Box 3"/>
        <xdr:cNvSpPr txBox="1">
          <a:spLocks noChangeArrowheads="1"/>
        </xdr:cNvSpPr>
      </xdr:nvSpPr>
      <xdr:spPr bwMode="auto">
        <a:xfrm>
          <a:off x="0" y="39624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196850</xdr:rowOff>
    </xdr:to>
    <xdr:sp macro="" textlink="">
      <xdr:nvSpPr>
        <xdr:cNvPr id="100" name="Text Box 4"/>
        <xdr:cNvSpPr txBox="1">
          <a:spLocks noChangeArrowheads="1"/>
        </xdr:cNvSpPr>
      </xdr:nvSpPr>
      <xdr:spPr bwMode="auto">
        <a:xfrm>
          <a:off x="0" y="39624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196850</xdr:rowOff>
    </xdr:to>
    <xdr:sp macro="" textlink="">
      <xdr:nvSpPr>
        <xdr:cNvPr id="101" name="Text Box 2"/>
        <xdr:cNvSpPr txBox="1">
          <a:spLocks noChangeArrowheads="1"/>
        </xdr:cNvSpPr>
      </xdr:nvSpPr>
      <xdr:spPr bwMode="auto">
        <a:xfrm>
          <a:off x="0" y="39624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196850</xdr:rowOff>
    </xdr:to>
    <xdr:sp macro="" textlink="">
      <xdr:nvSpPr>
        <xdr:cNvPr id="102" name="Text Box 3"/>
        <xdr:cNvSpPr txBox="1">
          <a:spLocks noChangeArrowheads="1"/>
        </xdr:cNvSpPr>
      </xdr:nvSpPr>
      <xdr:spPr bwMode="auto">
        <a:xfrm>
          <a:off x="0" y="39624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196850</xdr:rowOff>
    </xdr:to>
    <xdr:sp macro="" textlink="">
      <xdr:nvSpPr>
        <xdr:cNvPr id="103" name="Text Box 4"/>
        <xdr:cNvSpPr txBox="1">
          <a:spLocks noChangeArrowheads="1"/>
        </xdr:cNvSpPr>
      </xdr:nvSpPr>
      <xdr:spPr bwMode="auto">
        <a:xfrm>
          <a:off x="0" y="39624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104" name="Text Box 2"/>
        <xdr:cNvSpPr txBox="1">
          <a:spLocks noChangeArrowheads="1"/>
        </xdr:cNvSpPr>
      </xdr:nvSpPr>
      <xdr:spPr bwMode="auto">
        <a:xfrm>
          <a:off x="0" y="4286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105" name="Text Box 3"/>
        <xdr:cNvSpPr txBox="1">
          <a:spLocks noChangeArrowheads="1"/>
        </xdr:cNvSpPr>
      </xdr:nvSpPr>
      <xdr:spPr bwMode="auto">
        <a:xfrm>
          <a:off x="0" y="4286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106" name="Text Box 4"/>
        <xdr:cNvSpPr txBox="1">
          <a:spLocks noChangeArrowheads="1"/>
        </xdr:cNvSpPr>
      </xdr:nvSpPr>
      <xdr:spPr bwMode="auto">
        <a:xfrm>
          <a:off x="0" y="4286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76200</xdr:colOff>
      <xdr:row>25</xdr:row>
      <xdr:rowOff>38100</xdr:rowOff>
    </xdr:to>
    <xdr:sp macro="" textlink="">
      <xdr:nvSpPr>
        <xdr:cNvPr id="107" name="Text Box 2"/>
        <xdr:cNvSpPr txBox="1">
          <a:spLocks noChangeArrowheads="1"/>
        </xdr:cNvSpPr>
      </xdr:nvSpPr>
      <xdr:spPr bwMode="auto">
        <a:xfrm>
          <a:off x="0" y="4448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76200</xdr:colOff>
      <xdr:row>25</xdr:row>
      <xdr:rowOff>38100</xdr:rowOff>
    </xdr:to>
    <xdr:sp macro="" textlink="">
      <xdr:nvSpPr>
        <xdr:cNvPr id="108" name="Text Box 3"/>
        <xdr:cNvSpPr txBox="1">
          <a:spLocks noChangeArrowheads="1"/>
        </xdr:cNvSpPr>
      </xdr:nvSpPr>
      <xdr:spPr bwMode="auto">
        <a:xfrm>
          <a:off x="0" y="4448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76200</xdr:colOff>
      <xdr:row>25</xdr:row>
      <xdr:rowOff>38100</xdr:rowOff>
    </xdr:to>
    <xdr:sp macro="" textlink="">
      <xdr:nvSpPr>
        <xdr:cNvPr id="109" name="Text Box 4"/>
        <xdr:cNvSpPr txBox="1">
          <a:spLocks noChangeArrowheads="1"/>
        </xdr:cNvSpPr>
      </xdr:nvSpPr>
      <xdr:spPr bwMode="auto">
        <a:xfrm>
          <a:off x="0" y="4448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YR/Fiu/Pos/Felles-POS/Bydelsstatistikk/2003/2.%20tertial%202003/Bydelene/T2-2003MAL-bydel-xx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Byr&#229;dsavdeling%20for%20eldre%20og%20sosiale%20tjenester/Felles-EST/Rapporteringer-(eb)/2013/&#197;rsmelding%202013/Statistikk/Bydelsstatistikk/T3-MAL2013-bydel-08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Byr&#229;dsavdeling%20for%20eldre%20og%20sosiale%20tjenester/Felles-EST/Rapporteringer-(eb)/2013/&#197;rsmelding%202013/Statistikk/Bydelsstatistikk/T3-MAL2013-bydel-09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Byr&#229;dsavdeling%20for%20eldre%20og%20sosiale%20tjenester/Felles-EST/Rapporteringer-(eb)/2013/&#197;rsmelding%202013/Statistikk/Bydelsstatistikk/T3-MAL2013-bydel-10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Byr&#229;dsavdeling%20for%20eldre%20og%20sosiale%20tjenester/Felles-EST/Rapporteringer-(eb)/2013/&#197;rsmelding%202013/Statistikk/Bydelsstatistikk/T3-MAL2013-bydel-11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Byr&#229;dsavdeling%20for%20eldre%20og%20sosiale%20tjenester/Felles-EST/Rapporteringer-(eb)/2013/&#197;rsmelding%202013/Statistikk/Bydelsstatistikk/T3-MAL2013-bydel-12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Byr&#229;dsavdeling%20for%20eldre%20og%20sosiale%20tjenester/Felles-EST/Rapporteringer-(eb)/2013/&#197;rsmelding%202013/Statistikk/Bydelsstatistikk/T3-MAL2013-bydel-13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Byr&#229;dsavdeling%20for%20eldre%20og%20sosiale%20tjenester/Felles-EST/Rapporteringer-(eb)/2013/&#197;rsmelding%202013/Statistikk/Bydelsstatistikk/T3-MAL2013-bydel-14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Byr&#229;dsavdeling%20for%20eldre%20og%20sosiale%20tjenester/Felles-EST/Rapporteringer-(eb)/2013/&#197;rsmelding%202013/Statistikk/Bydelsstatistikk/T3-MAL2013-bydel-1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yr23722/AppData/Local/Microsoft/Windows/Temporary%20Internet%20Files/Content.Outlook/M9XLJC7Y/FO1-tabeller%20-%20%20til%20EB%2028091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Byr&#229;dsavdeling%20for%20eldre%20og%20sosiale%20tjenester/Felles-EST/Rapporteringer-(eb)/2013/&#197;rsmelding%202013/Statistikk/Bydelsstatistikk/T3-MAL2013-bydel-0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Byr&#229;dsavdeling%20for%20eldre%20og%20sosiale%20tjenester/Felles-EST/Rapporteringer-(eb)/2013/&#197;rsmelding%202013/Statistikk/Bydelsstatistikk/T3-MAL2013-bydel-02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Byr&#229;dsavdeling%20for%20eldre%20og%20sosiale%20tjenester/Felles-EST/Rapporteringer-(eb)/2013/&#197;rsmelding%202013/Statistikk/Bydelsstatistikk/T3-MAL2013-bydel-03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Byr&#229;dsavdeling%20for%20eldre%20og%20sosiale%20tjenester/Felles-EST/Rapporteringer-(eb)/2013/&#197;rsmelding%202013/Statistikk/Bydelsstatistikk/T3-MAL2013-bydel-04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Byr&#229;dsavdeling%20for%20eldre%20og%20sosiale%20tjenester/Felles-EST/Rapporteringer-(eb)/2013/&#197;rsmelding%202013/Statistikk/Bydelsstatistikk/T3-MAL2013-bydel-05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Byr&#229;dsavdeling%20for%20eldre%20og%20sosiale%20tjenester/Felles-EST/Rapporteringer-(eb)/2013/&#197;rsmelding%202013/Statistikk/Bydelsstatistikk/T3-MAL2013-bydel-06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Byr&#229;dsavdeling%20for%20eldre%20og%20sosiale%20tjenester/Felles-EST/Rapporteringer-(eb)/2013/&#197;rsmelding%202013/Statistikk/Bydelsstatistikk/T3-MAL2013-bydel-0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L2T-2003A_XLS"/>
      <sheetName val="MAL2T-2003B_XLS"/>
      <sheetName val="befolkning_pr__1_1_2003"/>
      <sheetName val="befolkn__pr__1_1_2003-korrigert"/>
      <sheetName val="Grønt_hefte-befolk-korr-nye_byd"/>
      <sheetName val="Plantall_2003-alle_bydeler"/>
      <sheetName val="MAL2T_2003B_XLS"/>
      <sheetName val="MAL2T-2003A.XLS"/>
      <sheetName val="MAL2T-2003B.XLS"/>
      <sheetName val="befolkning pr. 1.1.2003"/>
      <sheetName val="befolkn. pr. 1.1.2003-korrigert"/>
      <sheetName val="Grønt hefte-befolk-korr-nye byd"/>
      <sheetName val="Plantall 2003-alle bydeler"/>
      <sheetName val="MAL2T-2003A_XLS1"/>
      <sheetName val="MAL2T-2003B_XLS1"/>
      <sheetName val="befolkning_pr__1_1_20031"/>
      <sheetName val="befolkn__pr__1_1_2003-korriger1"/>
      <sheetName val="Grønt_hefte-befolk-korr-nye_by1"/>
      <sheetName val="Plantall_2003-alle_bydeler1"/>
    </sheetNames>
    <sheetDataSet>
      <sheetData sheetId="0"/>
      <sheetData sheetId="1">
        <row r="7">
          <cell r="G7">
            <v>0</v>
          </cell>
        </row>
        <row r="10">
          <cell r="G10" t="str">
            <v>xxxx</v>
          </cell>
        </row>
        <row r="11">
          <cell r="G11" t="str">
            <v>xxxx</v>
          </cell>
        </row>
        <row r="12">
          <cell r="G12">
            <v>0</v>
          </cell>
        </row>
        <row r="13">
          <cell r="G13">
            <v>0</v>
          </cell>
        </row>
        <row r="14">
          <cell r="G14">
            <v>0</v>
          </cell>
        </row>
        <row r="15">
          <cell r="G15">
            <v>0</v>
          </cell>
        </row>
        <row r="17">
          <cell r="G17">
            <v>0</v>
          </cell>
        </row>
        <row r="21">
          <cell r="G21">
            <v>0</v>
          </cell>
        </row>
        <row r="22">
          <cell r="G22" t="str">
            <v xml:space="preserve"> xxxxx</v>
          </cell>
        </row>
        <row r="23">
          <cell r="G23" t="str">
            <v xml:space="preserve"> xxxxx</v>
          </cell>
        </row>
        <row r="24">
          <cell r="G24">
            <v>0</v>
          </cell>
        </row>
        <row r="25">
          <cell r="G25">
            <v>0</v>
          </cell>
        </row>
        <row r="26">
          <cell r="G26">
            <v>0</v>
          </cell>
        </row>
        <row r="27">
          <cell r="G27">
            <v>0</v>
          </cell>
        </row>
        <row r="28">
          <cell r="G28">
            <v>0</v>
          </cell>
        </row>
        <row r="29">
          <cell r="G29">
            <v>0</v>
          </cell>
        </row>
        <row r="33">
          <cell r="G33" t="str">
            <v>xxxx</v>
          </cell>
        </row>
        <row r="34">
          <cell r="G34">
            <v>0</v>
          </cell>
        </row>
        <row r="35">
          <cell r="G35">
            <v>0</v>
          </cell>
        </row>
        <row r="36">
          <cell r="G36">
            <v>0</v>
          </cell>
        </row>
        <row r="37">
          <cell r="G37">
            <v>0</v>
          </cell>
        </row>
        <row r="38">
          <cell r="G38">
            <v>0</v>
          </cell>
        </row>
        <row r="39">
          <cell r="G39">
            <v>0</v>
          </cell>
        </row>
        <row r="40">
          <cell r="G40">
            <v>0</v>
          </cell>
        </row>
        <row r="41">
          <cell r="G41">
            <v>0</v>
          </cell>
        </row>
        <row r="42">
          <cell r="G42">
            <v>0</v>
          </cell>
        </row>
        <row r="43">
          <cell r="G43">
            <v>0</v>
          </cell>
        </row>
        <row r="44">
          <cell r="G44">
            <v>0</v>
          </cell>
        </row>
        <row r="45">
          <cell r="G45">
            <v>0</v>
          </cell>
        </row>
        <row r="46">
          <cell r="G46" t="str">
            <v>xxxx</v>
          </cell>
        </row>
        <row r="47">
          <cell r="G47" t="str">
            <v>xxxxx</v>
          </cell>
        </row>
        <row r="48">
          <cell r="G48">
            <v>0</v>
          </cell>
        </row>
        <row r="49">
          <cell r="G49">
            <v>0</v>
          </cell>
        </row>
        <row r="50">
          <cell r="G50">
            <v>0</v>
          </cell>
        </row>
        <row r="51">
          <cell r="G51">
            <v>0</v>
          </cell>
        </row>
        <row r="52">
          <cell r="G52">
            <v>0</v>
          </cell>
        </row>
        <row r="53">
          <cell r="G53">
            <v>0</v>
          </cell>
        </row>
        <row r="54">
          <cell r="G54">
            <v>0</v>
          </cell>
        </row>
        <row r="55">
          <cell r="G55">
            <v>0</v>
          </cell>
        </row>
        <row r="56">
          <cell r="G56">
            <v>0</v>
          </cell>
        </row>
        <row r="57">
          <cell r="G57">
            <v>0</v>
          </cell>
        </row>
        <row r="58">
          <cell r="G58">
            <v>0</v>
          </cell>
        </row>
        <row r="59">
          <cell r="G59" t="str">
            <v>xxxx</v>
          </cell>
        </row>
        <row r="60">
          <cell r="G60">
            <v>0</v>
          </cell>
        </row>
        <row r="61">
          <cell r="G61">
            <v>0</v>
          </cell>
        </row>
        <row r="62">
          <cell r="G62">
            <v>0</v>
          </cell>
        </row>
        <row r="63">
          <cell r="G63">
            <v>0</v>
          </cell>
        </row>
        <row r="64">
          <cell r="G64">
            <v>0</v>
          </cell>
        </row>
        <row r="65">
          <cell r="G65">
            <v>0</v>
          </cell>
        </row>
        <row r="66">
          <cell r="G66">
            <v>0</v>
          </cell>
        </row>
        <row r="67">
          <cell r="G67">
            <v>0</v>
          </cell>
        </row>
        <row r="68">
          <cell r="G68">
            <v>0</v>
          </cell>
        </row>
        <row r="69">
          <cell r="G69">
            <v>0</v>
          </cell>
        </row>
        <row r="70">
          <cell r="G70">
            <v>0</v>
          </cell>
        </row>
        <row r="71">
          <cell r="G71">
            <v>0</v>
          </cell>
        </row>
        <row r="72">
          <cell r="G72" t="str">
            <v>xxxx</v>
          </cell>
        </row>
        <row r="73">
          <cell r="G73" t="str">
            <v>xxxxx</v>
          </cell>
        </row>
        <row r="74">
          <cell r="G74">
            <v>0</v>
          </cell>
        </row>
        <row r="75">
          <cell r="G75">
            <v>0</v>
          </cell>
        </row>
        <row r="76">
          <cell r="G76">
            <v>0</v>
          </cell>
        </row>
        <row r="77">
          <cell r="G77">
            <v>0</v>
          </cell>
        </row>
        <row r="78">
          <cell r="G78">
            <v>0</v>
          </cell>
        </row>
        <row r="79">
          <cell r="G79">
            <v>0</v>
          </cell>
        </row>
        <row r="80">
          <cell r="G80">
            <v>0</v>
          </cell>
        </row>
        <row r="81">
          <cell r="G81">
            <v>0</v>
          </cell>
        </row>
        <row r="82">
          <cell r="G82">
            <v>0</v>
          </cell>
        </row>
        <row r="83">
          <cell r="G83">
            <v>0</v>
          </cell>
        </row>
        <row r="84">
          <cell r="G84">
            <v>0</v>
          </cell>
        </row>
        <row r="85">
          <cell r="G85" t="str">
            <v>xxxx</v>
          </cell>
        </row>
        <row r="86">
          <cell r="G86">
            <v>0</v>
          </cell>
        </row>
        <row r="87">
          <cell r="G87">
            <v>0</v>
          </cell>
        </row>
        <row r="88">
          <cell r="G88">
            <v>0</v>
          </cell>
        </row>
        <row r="89">
          <cell r="G89">
            <v>0</v>
          </cell>
        </row>
        <row r="90">
          <cell r="G90">
            <v>0</v>
          </cell>
        </row>
        <row r="91">
          <cell r="G91">
            <v>0</v>
          </cell>
        </row>
        <row r="92">
          <cell r="G92">
            <v>0</v>
          </cell>
        </row>
        <row r="93">
          <cell r="G93">
            <v>0</v>
          </cell>
        </row>
        <row r="94">
          <cell r="G94">
            <v>0</v>
          </cell>
        </row>
        <row r="95">
          <cell r="G95">
            <v>0</v>
          </cell>
        </row>
        <row r="96">
          <cell r="G96">
            <v>0</v>
          </cell>
        </row>
        <row r="97">
          <cell r="G97">
            <v>0</v>
          </cell>
        </row>
        <row r="99">
          <cell r="G99">
            <v>0</v>
          </cell>
        </row>
        <row r="100">
          <cell r="G100">
            <v>0</v>
          </cell>
        </row>
        <row r="101">
          <cell r="G101">
            <v>0</v>
          </cell>
        </row>
        <row r="102">
          <cell r="G102">
            <v>0</v>
          </cell>
        </row>
        <row r="103">
          <cell r="G103">
            <v>0</v>
          </cell>
        </row>
        <row r="104">
          <cell r="G104">
            <v>0</v>
          </cell>
        </row>
        <row r="105">
          <cell r="G105">
            <v>0</v>
          </cell>
        </row>
        <row r="106">
          <cell r="G106">
            <v>0</v>
          </cell>
        </row>
        <row r="107">
          <cell r="G107">
            <v>0</v>
          </cell>
        </row>
        <row r="108">
          <cell r="G108">
            <v>0</v>
          </cell>
        </row>
        <row r="110">
          <cell r="G110">
            <v>0</v>
          </cell>
        </row>
        <row r="111">
          <cell r="G111">
            <v>0</v>
          </cell>
        </row>
        <row r="112">
          <cell r="G112">
            <v>0</v>
          </cell>
        </row>
        <row r="113">
          <cell r="G113">
            <v>0</v>
          </cell>
        </row>
        <row r="114">
          <cell r="G114">
            <v>0</v>
          </cell>
        </row>
        <row r="119">
          <cell r="G119">
            <v>0</v>
          </cell>
        </row>
        <row r="124">
          <cell r="G124">
            <v>0</v>
          </cell>
        </row>
        <row r="125">
          <cell r="G125">
            <v>0</v>
          </cell>
        </row>
        <row r="126">
          <cell r="G126">
            <v>0</v>
          </cell>
        </row>
        <row r="127">
          <cell r="G127">
            <v>0</v>
          </cell>
        </row>
        <row r="128">
          <cell r="G128">
            <v>0</v>
          </cell>
        </row>
        <row r="129">
          <cell r="G129">
            <v>0</v>
          </cell>
        </row>
        <row r="132">
          <cell r="G132">
            <v>0</v>
          </cell>
        </row>
        <row r="135">
          <cell r="G135">
            <v>0</v>
          </cell>
        </row>
        <row r="136">
          <cell r="G136">
            <v>0</v>
          </cell>
        </row>
        <row r="142">
          <cell r="G142" t="str">
            <v>xxxx</v>
          </cell>
        </row>
        <row r="143">
          <cell r="G143">
            <v>0</v>
          </cell>
        </row>
        <row r="144">
          <cell r="G144">
            <v>0</v>
          </cell>
        </row>
        <row r="145">
          <cell r="G145">
            <v>0</v>
          </cell>
        </row>
        <row r="146">
          <cell r="G146" t="str">
            <v>xxx</v>
          </cell>
        </row>
        <row r="147">
          <cell r="G147">
            <v>0</v>
          </cell>
        </row>
        <row r="148">
          <cell r="G148">
            <v>0</v>
          </cell>
        </row>
        <row r="149">
          <cell r="G149">
            <v>0</v>
          </cell>
        </row>
        <row r="150">
          <cell r="G150" t="str">
            <v>xxx</v>
          </cell>
        </row>
        <row r="151">
          <cell r="G151">
            <v>0</v>
          </cell>
        </row>
        <row r="152">
          <cell r="G152">
            <v>0</v>
          </cell>
        </row>
        <row r="153">
          <cell r="G153">
            <v>0</v>
          </cell>
        </row>
        <row r="154">
          <cell r="G154" t="str">
            <v>xxx</v>
          </cell>
        </row>
        <row r="155">
          <cell r="G155">
            <v>0</v>
          </cell>
        </row>
        <row r="156">
          <cell r="G156">
            <v>0</v>
          </cell>
        </row>
        <row r="157">
          <cell r="G157">
            <v>0</v>
          </cell>
        </row>
        <row r="158">
          <cell r="G158" t="str">
            <v>xxx</v>
          </cell>
        </row>
        <row r="159">
          <cell r="G159">
            <v>0</v>
          </cell>
        </row>
        <row r="160">
          <cell r="G160">
            <v>0</v>
          </cell>
        </row>
        <row r="161">
          <cell r="G161">
            <v>0</v>
          </cell>
        </row>
        <row r="162">
          <cell r="G162" t="str">
            <v>xxx</v>
          </cell>
        </row>
        <row r="163">
          <cell r="G163">
            <v>0</v>
          </cell>
        </row>
        <row r="164">
          <cell r="G164">
            <v>0</v>
          </cell>
        </row>
        <row r="165">
          <cell r="G165">
            <v>0</v>
          </cell>
        </row>
        <row r="172">
          <cell r="G172" t="str">
            <v>xxx</v>
          </cell>
        </row>
        <row r="173">
          <cell r="G173">
            <v>0</v>
          </cell>
        </row>
        <row r="174">
          <cell r="G174">
            <v>0</v>
          </cell>
        </row>
        <row r="175">
          <cell r="G175">
            <v>0</v>
          </cell>
        </row>
        <row r="176">
          <cell r="G176" t="str">
            <v>xxx</v>
          </cell>
        </row>
        <row r="177">
          <cell r="G177">
            <v>0</v>
          </cell>
        </row>
        <row r="178">
          <cell r="G178">
            <v>0</v>
          </cell>
        </row>
        <row r="179">
          <cell r="G179">
            <v>0</v>
          </cell>
        </row>
        <row r="180">
          <cell r="G180" t="str">
            <v>xxx</v>
          </cell>
        </row>
        <row r="181">
          <cell r="G181">
            <v>0</v>
          </cell>
        </row>
        <row r="182">
          <cell r="G182">
            <v>0</v>
          </cell>
        </row>
        <row r="183">
          <cell r="G183">
            <v>0</v>
          </cell>
        </row>
        <row r="184">
          <cell r="G184" t="str">
            <v>xxx</v>
          </cell>
        </row>
        <row r="185">
          <cell r="G185">
            <v>0</v>
          </cell>
        </row>
        <row r="186">
          <cell r="G186">
            <v>0</v>
          </cell>
        </row>
        <row r="187">
          <cell r="G187">
            <v>0</v>
          </cell>
        </row>
        <row r="188">
          <cell r="G188" t="str">
            <v>xxx</v>
          </cell>
        </row>
        <row r="189">
          <cell r="G189">
            <v>0</v>
          </cell>
        </row>
        <row r="190">
          <cell r="G190">
            <v>0</v>
          </cell>
        </row>
        <row r="191">
          <cell r="G191">
            <v>0</v>
          </cell>
        </row>
        <row r="192">
          <cell r="G192" t="str">
            <v>xxx</v>
          </cell>
        </row>
        <row r="193">
          <cell r="G193">
            <v>0</v>
          </cell>
        </row>
        <row r="194">
          <cell r="G194">
            <v>0</v>
          </cell>
        </row>
        <row r="195">
          <cell r="G195">
            <v>0</v>
          </cell>
        </row>
        <row r="199">
          <cell r="G199">
            <v>0</v>
          </cell>
        </row>
        <row r="200">
          <cell r="G200">
            <v>0</v>
          </cell>
        </row>
        <row r="201">
          <cell r="G201">
            <v>0</v>
          </cell>
        </row>
        <row r="202">
          <cell r="G202">
            <v>0</v>
          </cell>
        </row>
        <row r="203">
          <cell r="G203">
            <v>0</v>
          </cell>
        </row>
        <row r="204">
          <cell r="G204">
            <v>0</v>
          </cell>
        </row>
        <row r="205">
          <cell r="G205">
            <v>0</v>
          </cell>
        </row>
        <row r="209">
          <cell r="G209">
            <v>0</v>
          </cell>
        </row>
        <row r="210">
          <cell r="G210">
            <v>0</v>
          </cell>
        </row>
        <row r="211">
          <cell r="G211">
            <v>0</v>
          </cell>
        </row>
        <row r="212">
          <cell r="G212">
            <v>0</v>
          </cell>
        </row>
        <row r="213">
          <cell r="G213">
            <v>0</v>
          </cell>
        </row>
        <row r="214">
          <cell r="G214">
            <v>0</v>
          </cell>
        </row>
        <row r="215">
          <cell r="G215">
            <v>0</v>
          </cell>
        </row>
        <row r="218">
          <cell r="G218">
            <v>0</v>
          </cell>
        </row>
        <row r="219">
          <cell r="G219">
            <v>0</v>
          </cell>
        </row>
        <row r="220">
          <cell r="G220">
            <v>0</v>
          </cell>
        </row>
        <row r="221">
          <cell r="G221">
            <v>0</v>
          </cell>
        </row>
        <row r="222">
          <cell r="G222">
            <v>0</v>
          </cell>
        </row>
        <row r="223">
          <cell r="G223">
            <v>0</v>
          </cell>
        </row>
        <row r="224">
          <cell r="G224">
            <v>0</v>
          </cell>
        </row>
        <row r="225">
          <cell r="G225">
            <v>0</v>
          </cell>
        </row>
        <row r="226">
          <cell r="G226">
            <v>0</v>
          </cell>
        </row>
        <row r="234">
          <cell r="G234">
            <v>0</v>
          </cell>
        </row>
        <row r="235">
          <cell r="G235">
            <v>0</v>
          </cell>
        </row>
        <row r="236">
          <cell r="G236">
            <v>0</v>
          </cell>
        </row>
        <row r="237">
          <cell r="G237">
            <v>0</v>
          </cell>
        </row>
        <row r="238">
          <cell r="G238">
            <v>0</v>
          </cell>
        </row>
        <row r="239">
          <cell r="G239" t="str">
            <v>xxxx</v>
          </cell>
        </row>
        <row r="240">
          <cell r="G240">
            <v>0</v>
          </cell>
        </row>
        <row r="241">
          <cell r="G241">
            <v>0</v>
          </cell>
        </row>
        <row r="242">
          <cell r="G242">
            <v>0</v>
          </cell>
        </row>
        <row r="243">
          <cell r="G243">
            <v>0</v>
          </cell>
        </row>
        <row r="246">
          <cell r="G246">
            <v>0</v>
          </cell>
        </row>
        <row r="247">
          <cell r="G247">
            <v>0</v>
          </cell>
        </row>
        <row r="248">
          <cell r="G248">
            <v>0</v>
          </cell>
        </row>
        <row r="249">
          <cell r="G249">
            <v>0</v>
          </cell>
        </row>
        <row r="250">
          <cell r="G250">
            <v>0</v>
          </cell>
        </row>
        <row r="251">
          <cell r="G251" t="str">
            <v>xxxx</v>
          </cell>
        </row>
        <row r="252">
          <cell r="G252">
            <v>0</v>
          </cell>
        </row>
        <row r="253">
          <cell r="G253">
            <v>0</v>
          </cell>
        </row>
        <row r="254">
          <cell r="G254">
            <v>0</v>
          </cell>
        </row>
        <row r="255">
          <cell r="G255">
            <v>0</v>
          </cell>
        </row>
        <row r="258">
          <cell r="G258">
            <v>0</v>
          </cell>
        </row>
        <row r="259">
          <cell r="G259">
            <v>0</v>
          </cell>
        </row>
        <row r="260">
          <cell r="G260">
            <v>0</v>
          </cell>
        </row>
        <row r="261">
          <cell r="G261">
            <v>0</v>
          </cell>
        </row>
        <row r="262">
          <cell r="G262">
            <v>0</v>
          </cell>
        </row>
        <row r="263">
          <cell r="G263" t="str">
            <v>xxxx</v>
          </cell>
        </row>
        <row r="264">
          <cell r="G264">
            <v>0</v>
          </cell>
        </row>
        <row r="265">
          <cell r="G265">
            <v>0</v>
          </cell>
        </row>
        <row r="266">
          <cell r="G266">
            <v>0</v>
          </cell>
        </row>
        <row r="267">
          <cell r="G267">
            <v>0</v>
          </cell>
        </row>
        <row r="271">
          <cell r="G271">
            <v>0</v>
          </cell>
        </row>
        <row r="272">
          <cell r="G272">
            <v>0</v>
          </cell>
        </row>
        <row r="273">
          <cell r="G273">
            <v>0</v>
          </cell>
        </row>
        <row r="274">
          <cell r="G274">
            <v>0</v>
          </cell>
        </row>
        <row r="279">
          <cell r="G279">
            <v>0</v>
          </cell>
        </row>
        <row r="280">
          <cell r="G280">
            <v>0</v>
          </cell>
        </row>
        <row r="281">
          <cell r="G281">
            <v>0</v>
          </cell>
        </row>
        <row r="282">
          <cell r="G282">
            <v>0</v>
          </cell>
        </row>
        <row r="289">
          <cell r="G289">
            <v>0</v>
          </cell>
        </row>
        <row r="291">
          <cell r="G291" t="str">
            <v>xxx</v>
          </cell>
        </row>
        <row r="292">
          <cell r="G292" t="str">
            <v>xxx</v>
          </cell>
        </row>
        <row r="293">
          <cell r="G293">
            <v>0</v>
          </cell>
        </row>
        <row r="294">
          <cell r="G294">
            <v>0</v>
          </cell>
        </row>
        <row r="295">
          <cell r="G295">
            <v>0</v>
          </cell>
        </row>
        <row r="296">
          <cell r="G296">
            <v>0</v>
          </cell>
        </row>
        <row r="297">
          <cell r="G297" t="str">
            <v>xxx</v>
          </cell>
        </row>
        <row r="298">
          <cell r="G298" t="str">
            <v>xxx</v>
          </cell>
        </row>
        <row r="299">
          <cell r="G299">
            <v>0</v>
          </cell>
        </row>
        <row r="300">
          <cell r="G300">
            <v>0</v>
          </cell>
        </row>
        <row r="301">
          <cell r="G301">
            <v>0</v>
          </cell>
        </row>
        <row r="302">
          <cell r="G302">
            <v>0</v>
          </cell>
        </row>
        <row r="308">
          <cell r="G308">
            <v>0</v>
          </cell>
        </row>
        <row r="309">
          <cell r="G309">
            <v>0</v>
          </cell>
        </row>
        <row r="310">
          <cell r="G310">
            <v>0</v>
          </cell>
        </row>
        <row r="311">
          <cell r="G311">
            <v>0</v>
          </cell>
        </row>
        <row r="312">
          <cell r="G312">
            <v>0</v>
          </cell>
        </row>
        <row r="313">
          <cell r="G313">
            <v>0</v>
          </cell>
        </row>
        <row r="314">
          <cell r="G314">
            <v>0</v>
          </cell>
        </row>
        <row r="315">
          <cell r="G315">
            <v>0</v>
          </cell>
        </row>
        <row r="320">
          <cell r="G320">
            <v>0</v>
          </cell>
        </row>
        <row r="321">
          <cell r="G321">
            <v>0</v>
          </cell>
        </row>
        <row r="322">
          <cell r="G322" t="str">
            <v>xxx</v>
          </cell>
        </row>
        <row r="323">
          <cell r="G323">
            <v>0</v>
          </cell>
        </row>
        <row r="324">
          <cell r="G324" t="str">
            <v>xxx</v>
          </cell>
        </row>
        <row r="325">
          <cell r="G325">
            <v>0</v>
          </cell>
        </row>
        <row r="326">
          <cell r="G326">
            <v>0</v>
          </cell>
        </row>
        <row r="327">
          <cell r="G327" t="str">
            <v>xxx</v>
          </cell>
        </row>
        <row r="328">
          <cell r="G328">
            <v>0</v>
          </cell>
        </row>
        <row r="329">
          <cell r="G329">
            <v>0</v>
          </cell>
        </row>
        <row r="330">
          <cell r="G330">
            <v>0</v>
          </cell>
        </row>
        <row r="331">
          <cell r="G331">
            <v>0</v>
          </cell>
        </row>
        <row r="332">
          <cell r="G332">
            <v>0</v>
          </cell>
        </row>
        <row r="333">
          <cell r="G333" t="str">
            <v>xxx</v>
          </cell>
        </row>
        <row r="334">
          <cell r="G334">
            <v>0</v>
          </cell>
        </row>
        <row r="335">
          <cell r="G335">
            <v>0</v>
          </cell>
        </row>
        <row r="336">
          <cell r="G336">
            <v>0</v>
          </cell>
        </row>
        <row r="337">
          <cell r="G337">
            <v>0</v>
          </cell>
        </row>
        <row r="338">
          <cell r="G338">
            <v>0</v>
          </cell>
        </row>
        <row r="339">
          <cell r="G339">
            <v>0</v>
          </cell>
        </row>
        <row r="340">
          <cell r="G340" t="str">
            <v>xxx</v>
          </cell>
        </row>
        <row r="341">
          <cell r="G341">
            <v>0</v>
          </cell>
        </row>
        <row r="342">
          <cell r="G342">
            <v>0</v>
          </cell>
        </row>
        <row r="343">
          <cell r="G343">
            <v>0</v>
          </cell>
        </row>
        <row r="344">
          <cell r="G344">
            <v>0</v>
          </cell>
        </row>
        <row r="345">
          <cell r="G345">
            <v>0</v>
          </cell>
        </row>
        <row r="346">
          <cell r="G346">
            <v>0</v>
          </cell>
        </row>
        <row r="347">
          <cell r="G347">
            <v>0</v>
          </cell>
        </row>
        <row r="352">
          <cell r="G352">
            <v>0</v>
          </cell>
        </row>
        <row r="357">
          <cell r="G357">
            <v>0</v>
          </cell>
        </row>
        <row r="362">
          <cell r="G362">
            <v>0</v>
          </cell>
        </row>
        <row r="366">
          <cell r="G366">
            <v>0</v>
          </cell>
        </row>
        <row r="370">
          <cell r="G370">
            <v>0</v>
          </cell>
        </row>
        <row r="374">
          <cell r="G374">
            <v>0</v>
          </cell>
        </row>
        <row r="378">
          <cell r="G378">
            <v>0</v>
          </cell>
        </row>
        <row r="386">
          <cell r="G386">
            <v>0</v>
          </cell>
        </row>
        <row r="387">
          <cell r="G387">
            <v>0</v>
          </cell>
        </row>
        <row r="388">
          <cell r="G388">
            <v>0</v>
          </cell>
        </row>
        <row r="389">
          <cell r="G389">
            <v>0</v>
          </cell>
        </row>
        <row r="390">
          <cell r="G390">
            <v>0</v>
          </cell>
        </row>
        <row r="391">
          <cell r="G391">
            <v>0</v>
          </cell>
        </row>
        <row r="392">
          <cell r="G392">
            <v>0</v>
          </cell>
        </row>
        <row r="393">
          <cell r="G393">
            <v>0</v>
          </cell>
        </row>
        <row r="394">
          <cell r="G394">
            <v>0</v>
          </cell>
        </row>
        <row r="395">
          <cell r="G395">
            <v>0</v>
          </cell>
        </row>
        <row r="397">
          <cell r="G397">
            <v>0</v>
          </cell>
        </row>
        <row r="399">
          <cell r="G399" t="e">
            <v>#DIV/0!</v>
          </cell>
        </row>
        <row r="403">
          <cell r="G403" t="e">
            <v>#DIV/0!</v>
          </cell>
        </row>
        <row r="409">
          <cell r="G409">
            <v>0</v>
          </cell>
        </row>
        <row r="411">
          <cell r="G411">
            <v>0</v>
          </cell>
        </row>
        <row r="415">
          <cell r="G415">
            <v>0</v>
          </cell>
        </row>
        <row r="416">
          <cell r="G416">
            <v>0</v>
          </cell>
        </row>
        <row r="417">
          <cell r="G417">
            <v>0</v>
          </cell>
        </row>
        <row r="419">
          <cell r="G419">
            <v>0</v>
          </cell>
        </row>
        <row r="420">
          <cell r="G420">
            <v>0</v>
          </cell>
        </row>
        <row r="421">
          <cell r="G421">
            <v>0</v>
          </cell>
        </row>
        <row r="422">
          <cell r="G422">
            <v>0</v>
          </cell>
        </row>
        <row r="423">
          <cell r="G423">
            <v>0</v>
          </cell>
        </row>
        <row r="425">
          <cell r="G425">
            <v>0</v>
          </cell>
        </row>
        <row r="426">
          <cell r="G426">
            <v>0</v>
          </cell>
        </row>
        <row r="427">
          <cell r="G427">
            <v>0</v>
          </cell>
        </row>
        <row r="428">
          <cell r="G428">
            <v>0</v>
          </cell>
        </row>
        <row r="429">
          <cell r="G429">
            <v>0</v>
          </cell>
        </row>
        <row r="431">
          <cell r="G431">
            <v>0</v>
          </cell>
        </row>
        <row r="432">
          <cell r="G432">
            <v>0</v>
          </cell>
        </row>
        <row r="433">
          <cell r="G433">
            <v>0</v>
          </cell>
        </row>
        <row r="434">
          <cell r="G434">
            <v>0</v>
          </cell>
        </row>
        <row r="435">
          <cell r="G435">
            <v>0</v>
          </cell>
        </row>
        <row r="437">
          <cell r="G437">
            <v>0</v>
          </cell>
        </row>
        <row r="438">
          <cell r="G438">
            <v>0</v>
          </cell>
        </row>
        <row r="439">
          <cell r="G439">
            <v>0</v>
          </cell>
        </row>
        <row r="440">
          <cell r="G440">
            <v>0</v>
          </cell>
        </row>
        <row r="441">
          <cell r="G441">
            <v>0</v>
          </cell>
        </row>
        <row r="446">
          <cell r="G446">
            <v>0</v>
          </cell>
        </row>
        <row r="448">
          <cell r="G448">
            <v>0</v>
          </cell>
        </row>
        <row r="449">
          <cell r="G449">
            <v>0</v>
          </cell>
        </row>
        <row r="450">
          <cell r="G450">
            <v>0</v>
          </cell>
        </row>
        <row r="451">
          <cell r="G451">
            <v>0</v>
          </cell>
        </row>
        <row r="452">
          <cell r="G452">
            <v>0</v>
          </cell>
        </row>
        <row r="453">
          <cell r="G453">
            <v>0</v>
          </cell>
        </row>
        <row r="456">
          <cell r="G456">
            <v>0</v>
          </cell>
        </row>
        <row r="458">
          <cell r="G458">
            <v>0</v>
          </cell>
        </row>
        <row r="459">
          <cell r="G459">
            <v>0</v>
          </cell>
        </row>
        <row r="460">
          <cell r="G460">
            <v>0</v>
          </cell>
        </row>
        <row r="461">
          <cell r="G461">
            <v>0</v>
          </cell>
        </row>
        <row r="462">
          <cell r="G462">
            <v>0</v>
          </cell>
        </row>
        <row r="463">
          <cell r="G463">
            <v>0</v>
          </cell>
        </row>
        <row r="466">
          <cell r="G466">
            <v>0</v>
          </cell>
        </row>
        <row r="467">
          <cell r="G467">
            <v>0</v>
          </cell>
        </row>
        <row r="468">
          <cell r="G468">
            <v>0</v>
          </cell>
        </row>
        <row r="469">
          <cell r="G469">
            <v>0</v>
          </cell>
        </row>
        <row r="471">
          <cell r="G471">
            <v>0</v>
          </cell>
        </row>
        <row r="475">
          <cell r="G475" t="str">
            <v>xxx</v>
          </cell>
        </row>
        <row r="476">
          <cell r="G476">
            <v>0</v>
          </cell>
        </row>
        <row r="477">
          <cell r="G477">
            <v>0</v>
          </cell>
        </row>
        <row r="478">
          <cell r="G478">
            <v>0</v>
          </cell>
        </row>
        <row r="479">
          <cell r="G479">
            <v>0</v>
          </cell>
        </row>
        <row r="480">
          <cell r="G480">
            <v>0</v>
          </cell>
        </row>
        <row r="481">
          <cell r="G481">
            <v>0</v>
          </cell>
        </row>
        <row r="482">
          <cell r="G482">
            <v>0</v>
          </cell>
        </row>
        <row r="483">
          <cell r="G483">
            <v>0</v>
          </cell>
        </row>
        <row r="484">
          <cell r="G484" t="str">
            <v>xxx</v>
          </cell>
        </row>
        <row r="485">
          <cell r="G485">
            <v>0</v>
          </cell>
        </row>
        <row r="486">
          <cell r="G486">
            <v>0</v>
          </cell>
        </row>
        <row r="487">
          <cell r="G487">
            <v>0</v>
          </cell>
        </row>
        <row r="488">
          <cell r="G488">
            <v>0</v>
          </cell>
        </row>
        <row r="489">
          <cell r="G489">
            <v>0</v>
          </cell>
        </row>
        <row r="490">
          <cell r="G490">
            <v>0</v>
          </cell>
        </row>
        <row r="491">
          <cell r="G491">
            <v>0</v>
          </cell>
        </row>
        <row r="492">
          <cell r="G492">
            <v>0</v>
          </cell>
        </row>
        <row r="493">
          <cell r="G493" t="str">
            <v>xxx</v>
          </cell>
        </row>
        <row r="494">
          <cell r="G494">
            <v>0</v>
          </cell>
        </row>
        <row r="495">
          <cell r="G495">
            <v>0</v>
          </cell>
        </row>
        <row r="496">
          <cell r="G496">
            <v>0</v>
          </cell>
        </row>
        <row r="497">
          <cell r="G497">
            <v>0</v>
          </cell>
        </row>
        <row r="498">
          <cell r="G498">
            <v>0</v>
          </cell>
        </row>
        <row r="499">
          <cell r="G499">
            <v>0</v>
          </cell>
        </row>
        <row r="500">
          <cell r="G500">
            <v>0</v>
          </cell>
        </row>
        <row r="501">
          <cell r="G501">
            <v>0</v>
          </cell>
        </row>
        <row r="502">
          <cell r="G502" t="str">
            <v>xxx</v>
          </cell>
        </row>
        <row r="503">
          <cell r="G503">
            <v>0</v>
          </cell>
        </row>
        <row r="504">
          <cell r="G504">
            <v>0</v>
          </cell>
        </row>
        <row r="505">
          <cell r="G505">
            <v>0</v>
          </cell>
        </row>
        <row r="506">
          <cell r="G506">
            <v>0</v>
          </cell>
        </row>
        <row r="507">
          <cell r="G507">
            <v>0</v>
          </cell>
        </row>
        <row r="508">
          <cell r="G508">
            <v>0</v>
          </cell>
        </row>
        <row r="509">
          <cell r="G509">
            <v>0</v>
          </cell>
        </row>
        <row r="510">
          <cell r="G510">
            <v>0</v>
          </cell>
        </row>
        <row r="511">
          <cell r="G511" t="str">
            <v>xxx</v>
          </cell>
        </row>
        <row r="512">
          <cell r="G512">
            <v>0</v>
          </cell>
        </row>
        <row r="513">
          <cell r="G513">
            <v>0</v>
          </cell>
        </row>
        <row r="514">
          <cell r="G514">
            <v>0</v>
          </cell>
        </row>
        <row r="515">
          <cell r="G515">
            <v>0</v>
          </cell>
        </row>
        <row r="516">
          <cell r="G516">
            <v>0</v>
          </cell>
        </row>
        <row r="517">
          <cell r="G517">
            <v>0</v>
          </cell>
        </row>
        <row r="518">
          <cell r="G518">
            <v>0</v>
          </cell>
        </row>
        <row r="519">
          <cell r="G519">
            <v>0</v>
          </cell>
        </row>
        <row r="520">
          <cell r="G520" t="str">
            <v>xxx</v>
          </cell>
        </row>
        <row r="521">
          <cell r="G521">
            <v>0</v>
          </cell>
        </row>
        <row r="522">
          <cell r="G522">
            <v>0</v>
          </cell>
        </row>
        <row r="523">
          <cell r="G523">
            <v>0</v>
          </cell>
        </row>
        <row r="524">
          <cell r="G524">
            <v>0</v>
          </cell>
        </row>
        <row r="525">
          <cell r="G525">
            <v>0</v>
          </cell>
        </row>
        <row r="526">
          <cell r="G526">
            <v>0</v>
          </cell>
        </row>
        <row r="527">
          <cell r="G527">
            <v>0</v>
          </cell>
        </row>
        <row r="528">
          <cell r="G528">
            <v>0</v>
          </cell>
        </row>
        <row r="529">
          <cell r="G529" t="str">
            <v>xxx</v>
          </cell>
        </row>
        <row r="530">
          <cell r="G530">
            <v>0</v>
          </cell>
        </row>
        <row r="531">
          <cell r="G531">
            <v>0</v>
          </cell>
        </row>
        <row r="532">
          <cell r="G532">
            <v>0</v>
          </cell>
        </row>
        <row r="533">
          <cell r="G533">
            <v>0</v>
          </cell>
        </row>
        <row r="534">
          <cell r="G534">
            <v>0</v>
          </cell>
        </row>
        <row r="535">
          <cell r="G535">
            <v>0</v>
          </cell>
        </row>
        <row r="536">
          <cell r="G536">
            <v>0</v>
          </cell>
        </row>
        <row r="537">
          <cell r="G537">
            <v>0</v>
          </cell>
        </row>
        <row r="538">
          <cell r="G538" t="str">
            <v>xxx</v>
          </cell>
        </row>
        <row r="539">
          <cell r="G539">
            <v>0</v>
          </cell>
        </row>
        <row r="540">
          <cell r="G540">
            <v>0</v>
          </cell>
        </row>
        <row r="541">
          <cell r="G541">
            <v>0</v>
          </cell>
        </row>
        <row r="542">
          <cell r="G542">
            <v>0</v>
          </cell>
        </row>
        <row r="543">
          <cell r="G543">
            <v>0</v>
          </cell>
        </row>
        <row r="544">
          <cell r="G544">
            <v>0</v>
          </cell>
        </row>
        <row r="545">
          <cell r="G545">
            <v>0</v>
          </cell>
        </row>
        <row r="546">
          <cell r="G546">
            <v>0</v>
          </cell>
        </row>
        <row r="547">
          <cell r="G547" t="str">
            <v>xxx</v>
          </cell>
        </row>
        <row r="548">
          <cell r="G548">
            <v>0</v>
          </cell>
        </row>
        <row r="549">
          <cell r="G549">
            <v>0</v>
          </cell>
        </row>
        <row r="550">
          <cell r="G550">
            <v>0</v>
          </cell>
        </row>
        <row r="551">
          <cell r="G551">
            <v>0</v>
          </cell>
        </row>
        <row r="552">
          <cell r="G552">
            <v>0</v>
          </cell>
        </row>
        <row r="553">
          <cell r="G553">
            <v>0</v>
          </cell>
        </row>
        <row r="554">
          <cell r="G554">
            <v>0</v>
          </cell>
        </row>
        <row r="555">
          <cell r="G555">
            <v>0</v>
          </cell>
        </row>
        <row r="557">
          <cell r="G557">
            <v>0</v>
          </cell>
        </row>
        <row r="560">
          <cell r="G560">
            <v>0</v>
          </cell>
        </row>
        <row r="568">
          <cell r="G568">
            <v>0</v>
          </cell>
        </row>
        <row r="569">
          <cell r="G569">
            <v>0</v>
          </cell>
        </row>
        <row r="570">
          <cell r="G570">
            <v>0</v>
          </cell>
        </row>
        <row r="571">
          <cell r="G571">
            <v>0</v>
          </cell>
        </row>
        <row r="573">
          <cell r="G573">
            <v>0</v>
          </cell>
        </row>
        <row r="574">
          <cell r="G574">
            <v>0</v>
          </cell>
        </row>
        <row r="575">
          <cell r="G575">
            <v>0</v>
          </cell>
        </row>
        <row r="576">
          <cell r="G576">
            <v>0</v>
          </cell>
        </row>
        <row r="578">
          <cell r="G578">
            <v>0</v>
          </cell>
        </row>
        <row r="579">
          <cell r="G579">
            <v>0</v>
          </cell>
        </row>
        <row r="580">
          <cell r="G580">
            <v>0</v>
          </cell>
        </row>
        <row r="581">
          <cell r="G581">
            <v>0</v>
          </cell>
        </row>
        <row r="585">
          <cell r="G585">
            <v>0</v>
          </cell>
        </row>
        <row r="586">
          <cell r="G586">
            <v>0</v>
          </cell>
        </row>
        <row r="587">
          <cell r="G587" t="e">
            <v>#DIV/0!</v>
          </cell>
        </row>
        <row r="588">
          <cell r="G588" t="e">
            <v>#DIV/0!</v>
          </cell>
        </row>
        <row r="592">
          <cell r="G592">
            <v>0</v>
          </cell>
        </row>
        <row r="593">
          <cell r="G593">
            <v>0</v>
          </cell>
        </row>
        <row r="594">
          <cell r="G594">
            <v>0</v>
          </cell>
        </row>
        <row r="595">
          <cell r="G595">
            <v>0</v>
          </cell>
        </row>
        <row r="596">
          <cell r="G596">
            <v>0</v>
          </cell>
        </row>
        <row r="597">
          <cell r="G597" t="str">
            <v>xxxxx</v>
          </cell>
        </row>
        <row r="598">
          <cell r="G598">
            <v>0</v>
          </cell>
        </row>
        <row r="599">
          <cell r="G599">
            <v>0</v>
          </cell>
        </row>
        <row r="600">
          <cell r="G600">
            <v>0</v>
          </cell>
        </row>
        <row r="601">
          <cell r="G601">
            <v>0</v>
          </cell>
        </row>
        <row r="602">
          <cell r="G602">
            <v>0</v>
          </cell>
        </row>
        <row r="606">
          <cell r="G606">
            <v>0</v>
          </cell>
        </row>
        <row r="607">
          <cell r="G607">
            <v>0</v>
          </cell>
        </row>
        <row r="608">
          <cell r="G608">
            <v>0</v>
          </cell>
        </row>
        <row r="610">
          <cell r="G610">
            <v>0</v>
          </cell>
        </row>
        <row r="611">
          <cell r="G611">
            <v>0</v>
          </cell>
        </row>
        <row r="612">
          <cell r="G612">
            <v>0</v>
          </cell>
        </row>
        <row r="625">
          <cell r="G625">
            <v>0</v>
          </cell>
        </row>
        <row r="626">
          <cell r="G626">
            <v>0</v>
          </cell>
        </row>
        <row r="627">
          <cell r="G627">
            <v>0</v>
          </cell>
        </row>
        <row r="628">
          <cell r="G628">
            <v>0</v>
          </cell>
        </row>
        <row r="629">
          <cell r="G629">
            <v>0</v>
          </cell>
        </row>
        <row r="630">
          <cell r="G630">
            <v>0</v>
          </cell>
        </row>
        <row r="632">
          <cell r="G632">
            <v>0</v>
          </cell>
        </row>
        <row r="633">
          <cell r="G633">
            <v>0</v>
          </cell>
        </row>
        <row r="634">
          <cell r="G634">
            <v>0</v>
          </cell>
        </row>
        <row r="635">
          <cell r="G635">
            <v>0</v>
          </cell>
        </row>
        <row r="636">
          <cell r="G636">
            <v>0</v>
          </cell>
        </row>
        <row r="637">
          <cell r="G637">
            <v>0</v>
          </cell>
        </row>
        <row r="642">
          <cell r="G642" t="str">
            <v xml:space="preserve"> </v>
          </cell>
        </row>
        <row r="643">
          <cell r="G643">
            <v>0</v>
          </cell>
        </row>
        <row r="644">
          <cell r="G644">
            <v>0</v>
          </cell>
        </row>
        <row r="645">
          <cell r="G645">
            <v>0</v>
          </cell>
        </row>
        <row r="646">
          <cell r="G646">
            <v>0</v>
          </cell>
        </row>
        <row r="647">
          <cell r="G647">
            <v>0</v>
          </cell>
        </row>
        <row r="648">
          <cell r="G648">
            <v>0</v>
          </cell>
        </row>
        <row r="649">
          <cell r="G649">
            <v>0</v>
          </cell>
        </row>
        <row r="650">
          <cell r="G650">
            <v>0</v>
          </cell>
        </row>
        <row r="651">
          <cell r="G651">
            <v>0</v>
          </cell>
        </row>
        <row r="652">
          <cell r="G652">
            <v>0</v>
          </cell>
        </row>
        <row r="653">
          <cell r="G653">
            <v>0</v>
          </cell>
        </row>
        <row r="654">
          <cell r="G654">
            <v>0</v>
          </cell>
        </row>
        <row r="655">
          <cell r="G655">
            <v>0</v>
          </cell>
        </row>
        <row r="656">
          <cell r="G656">
            <v>0</v>
          </cell>
        </row>
        <row r="657">
          <cell r="G657">
            <v>0</v>
          </cell>
        </row>
        <row r="659">
          <cell r="G659">
            <v>0</v>
          </cell>
        </row>
        <row r="660">
          <cell r="G660">
            <v>0</v>
          </cell>
        </row>
        <row r="661">
          <cell r="G661">
            <v>0</v>
          </cell>
        </row>
        <row r="662">
          <cell r="G662">
            <v>0</v>
          </cell>
        </row>
        <row r="663">
          <cell r="G663">
            <v>0</v>
          </cell>
        </row>
        <row r="664">
          <cell r="G664">
            <v>0</v>
          </cell>
        </row>
        <row r="665">
          <cell r="G665">
            <v>0</v>
          </cell>
        </row>
        <row r="666">
          <cell r="G666">
            <v>0</v>
          </cell>
        </row>
        <row r="667">
          <cell r="G667">
            <v>0</v>
          </cell>
        </row>
        <row r="668">
          <cell r="G668">
            <v>0</v>
          </cell>
        </row>
        <row r="669">
          <cell r="G669">
            <v>0</v>
          </cell>
        </row>
        <row r="670">
          <cell r="G670">
            <v>0</v>
          </cell>
        </row>
        <row r="671">
          <cell r="G671">
            <v>0</v>
          </cell>
        </row>
        <row r="672">
          <cell r="G672">
            <v>0</v>
          </cell>
        </row>
        <row r="673">
          <cell r="G673">
            <v>0</v>
          </cell>
        </row>
        <row r="677">
          <cell r="G677" t="e">
            <v>#DIV/0!</v>
          </cell>
        </row>
        <row r="678">
          <cell r="G678" t="e">
            <v>#DIV/0!</v>
          </cell>
        </row>
        <row r="680">
          <cell r="G680">
            <v>0</v>
          </cell>
        </row>
        <row r="681">
          <cell r="G681">
            <v>0</v>
          </cell>
        </row>
        <row r="689">
          <cell r="G689">
            <v>0</v>
          </cell>
        </row>
        <row r="690">
          <cell r="G690">
            <v>0</v>
          </cell>
        </row>
        <row r="691">
          <cell r="G691" t="e">
            <v>#DIV/0!</v>
          </cell>
        </row>
        <row r="692">
          <cell r="G692" t="e">
            <v>#DIV/0!</v>
          </cell>
        </row>
        <row r="693">
          <cell r="G693" t="e">
            <v>#DIV/0!</v>
          </cell>
        </row>
        <row r="694">
          <cell r="G694" t="e">
            <v>#DIV/0!</v>
          </cell>
        </row>
        <row r="696">
          <cell r="G696">
            <v>0</v>
          </cell>
        </row>
        <row r="697">
          <cell r="G697">
            <v>0</v>
          </cell>
        </row>
        <row r="698">
          <cell r="G698">
            <v>0</v>
          </cell>
        </row>
        <row r="699">
          <cell r="G699">
            <v>0</v>
          </cell>
        </row>
        <row r="700">
          <cell r="G700">
            <v>0</v>
          </cell>
        </row>
        <row r="701">
          <cell r="G701">
            <v>0</v>
          </cell>
        </row>
        <row r="703">
          <cell r="G703">
            <v>0</v>
          </cell>
        </row>
        <row r="708">
          <cell r="G708">
            <v>0</v>
          </cell>
        </row>
        <row r="709">
          <cell r="G709">
            <v>0</v>
          </cell>
        </row>
        <row r="710">
          <cell r="G710">
            <v>0</v>
          </cell>
        </row>
        <row r="712">
          <cell r="G712">
            <v>0</v>
          </cell>
        </row>
        <row r="713">
          <cell r="G713">
            <v>0</v>
          </cell>
        </row>
        <row r="714">
          <cell r="G714">
            <v>0</v>
          </cell>
        </row>
        <row r="719">
          <cell r="G719" t="e">
            <v>#DIV/0!</v>
          </cell>
        </row>
        <row r="720">
          <cell r="G720" t="e">
            <v>#DIV/0!</v>
          </cell>
        </row>
        <row r="722">
          <cell r="G722">
            <v>0</v>
          </cell>
        </row>
        <row r="723">
          <cell r="G723">
            <v>0</v>
          </cell>
        </row>
        <row r="727">
          <cell r="G727">
            <v>0</v>
          </cell>
        </row>
        <row r="728">
          <cell r="G728">
            <v>0</v>
          </cell>
        </row>
        <row r="730">
          <cell r="G730">
            <v>0</v>
          </cell>
        </row>
        <row r="731">
          <cell r="G731">
            <v>0</v>
          </cell>
        </row>
      </sheetData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L3T-2013A.XLS"/>
      <sheetName val="MAL2013B.XLS"/>
      <sheetName val="Befolkning pr. 01.01.2013"/>
    </sheetNames>
    <sheetDataSet>
      <sheetData sheetId="0">
        <row r="67">
          <cell r="I67" t="str">
            <v xml:space="preserve"> xxxxx</v>
          </cell>
        </row>
        <row r="339">
          <cell r="F339">
            <v>5</v>
          </cell>
        </row>
        <row r="340">
          <cell r="F340">
            <v>1</v>
          </cell>
        </row>
        <row r="341">
          <cell r="F341">
            <v>0</v>
          </cell>
        </row>
        <row r="342">
          <cell r="F342">
            <v>0</v>
          </cell>
        </row>
        <row r="343">
          <cell r="F343">
            <v>0</v>
          </cell>
        </row>
        <row r="344">
          <cell r="F344">
            <v>1</v>
          </cell>
        </row>
        <row r="365">
          <cell r="I365">
            <v>1</v>
          </cell>
        </row>
      </sheetData>
      <sheetData sheetId="1">
        <row r="709">
          <cell r="C709">
            <v>12</v>
          </cell>
        </row>
      </sheetData>
      <sheetData sheetId="2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L3T-2013A.XLS"/>
      <sheetName val="MAL2013B.XLS"/>
      <sheetName val="Befolkning pr. 01.01.2013"/>
      <sheetName val="MAL2T-2013A.XLS"/>
    </sheetNames>
    <sheetDataSet>
      <sheetData sheetId="0">
        <row r="67">
          <cell r="I67" t="str">
            <v xml:space="preserve"> xxxxx</v>
          </cell>
        </row>
        <row r="339">
          <cell r="F339">
            <v>18</v>
          </cell>
        </row>
        <row r="340">
          <cell r="F340">
            <v>3</v>
          </cell>
        </row>
        <row r="341">
          <cell r="F341">
            <v>1</v>
          </cell>
        </row>
        <row r="342">
          <cell r="F342">
            <v>0</v>
          </cell>
        </row>
        <row r="343">
          <cell r="F343">
            <v>11</v>
          </cell>
        </row>
        <row r="344">
          <cell r="F344">
            <v>7</v>
          </cell>
        </row>
        <row r="365">
          <cell r="I365">
            <v>1</v>
          </cell>
        </row>
      </sheetData>
      <sheetData sheetId="1">
        <row r="709">
          <cell r="C709">
            <v>44</v>
          </cell>
        </row>
      </sheetData>
      <sheetData sheetId="2"/>
      <sheetData sheetId="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L3T-2013A.XLS"/>
      <sheetName val="MAL2013B.XLS"/>
      <sheetName val="Befolkning pr. 01.01.2013"/>
    </sheetNames>
    <sheetDataSet>
      <sheetData sheetId="0">
        <row r="67">
          <cell r="I67" t="str">
            <v xml:space="preserve"> xxxxx</v>
          </cell>
        </row>
        <row r="339">
          <cell r="F339">
            <v>4</v>
          </cell>
        </row>
        <row r="340">
          <cell r="F340">
            <v>22</v>
          </cell>
        </row>
        <row r="341">
          <cell r="F341">
            <v>22</v>
          </cell>
        </row>
        <row r="342">
          <cell r="F342">
            <v>0</v>
          </cell>
        </row>
        <row r="343">
          <cell r="F343">
            <v>22</v>
          </cell>
        </row>
        <row r="344">
          <cell r="F344">
            <v>1</v>
          </cell>
        </row>
        <row r="365">
          <cell r="I365">
            <v>4</v>
          </cell>
        </row>
      </sheetData>
      <sheetData sheetId="1">
        <row r="709">
          <cell r="C709">
            <v>67</v>
          </cell>
        </row>
      </sheetData>
      <sheetData sheetId="2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L3T-2013A.XLS"/>
      <sheetName val="MAL2013B.XLS"/>
      <sheetName val="Befolkning pr. 01.01.2013"/>
    </sheetNames>
    <sheetDataSet>
      <sheetData sheetId="0">
        <row r="67">
          <cell r="I67" t="str">
            <v xml:space="preserve"> xxxxx</v>
          </cell>
        </row>
        <row r="339">
          <cell r="F339">
            <v>127</v>
          </cell>
        </row>
        <row r="340">
          <cell r="F340">
            <v>1</v>
          </cell>
        </row>
        <row r="341">
          <cell r="F341">
            <v>0</v>
          </cell>
        </row>
        <row r="342">
          <cell r="F342">
            <v>1</v>
          </cell>
        </row>
        <row r="343">
          <cell r="F343">
            <v>11</v>
          </cell>
        </row>
        <row r="344">
          <cell r="F344">
            <v>7</v>
          </cell>
        </row>
        <row r="365">
          <cell r="I365">
            <v>1</v>
          </cell>
        </row>
      </sheetData>
      <sheetData sheetId="1">
        <row r="709">
          <cell r="C709">
            <v>50</v>
          </cell>
        </row>
      </sheetData>
      <sheetData sheetId="2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L3T-2013A.XLS"/>
      <sheetName val="MAL2013B.XLS"/>
      <sheetName val="Befolkning pr. 01.01.2013"/>
    </sheetNames>
    <sheetDataSet>
      <sheetData sheetId="0">
        <row r="67">
          <cell r="I67" t="str">
            <v xml:space="preserve"> xxxxx</v>
          </cell>
        </row>
        <row r="339">
          <cell r="F339">
            <v>15</v>
          </cell>
        </row>
        <row r="340">
          <cell r="F340">
            <v>0</v>
          </cell>
        </row>
        <row r="341">
          <cell r="F341">
            <v>0</v>
          </cell>
        </row>
        <row r="342">
          <cell r="F342">
            <v>1</v>
          </cell>
        </row>
        <row r="343">
          <cell r="F343">
            <v>3</v>
          </cell>
        </row>
        <row r="344">
          <cell r="F344">
            <v>0</v>
          </cell>
        </row>
        <row r="365">
          <cell r="I365">
            <v>1</v>
          </cell>
        </row>
      </sheetData>
      <sheetData sheetId="1">
        <row r="709">
          <cell r="C709">
            <v>57</v>
          </cell>
        </row>
      </sheetData>
      <sheetData sheetId="2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L3T-2013A.XLS"/>
      <sheetName val="MAL2013B.XLS"/>
      <sheetName val="Befolkning pr. 01.01.2013"/>
      <sheetName val="MAL2T-2013A.XLS"/>
    </sheetNames>
    <sheetDataSet>
      <sheetData sheetId="0">
        <row r="67">
          <cell r="I67" t="str">
            <v xml:space="preserve"> xxxxx</v>
          </cell>
        </row>
        <row r="339">
          <cell r="F339">
            <v>7</v>
          </cell>
        </row>
        <row r="340">
          <cell r="F340">
            <v>1</v>
          </cell>
        </row>
        <row r="341">
          <cell r="F341">
            <v>0</v>
          </cell>
        </row>
        <row r="342">
          <cell r="F342">
            <v>0</v>
          </cell>
        </row>
        <row r="343">
          <cell r="F343">
            <v>0</v>
          </cell>
        </row>
        <row r="344">
          <cell r="F344">
            <v>3</v>
          </cell>
        </row>
        <row r="366">
          <cell r="I366">
            <v>0</v>
          </cell>
        </row>
      </sheetData>
      <sheetData sheetId="1">
        <row r="709">
          <cell r="C709">
            <v>84</v>
          </cell>
        </row>
      </sheetData>
      <sheetData sheetId="2"/>
      <sheetData sheetId="3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L3T-2013A.XLS"/>
      <sheetName val="MAL2013B.XLS"/>
      <sheetName val="Befolkning pr. 01.01.2013"/>
    </sheetNames>
    <sheetDataSet>
      <sheetData sheetId="0">
        <row r="67">
          <cell r="I67" t="str">
            <v xml:space="preserve"> xxxxx</v>
          </cell>
        </row>
        <row r="339">
          <cell r="F339">
            <v>7</v>
          </cell>
        </row>
        <row r="340">
          <cell r="F340">
            <v>0</v>
          </cell>
        </row>
        <row r="341">
          <cell r="F341">
            <v>0</v>
          </cell>
        </row>
        <row r="342">
          <cell r="F342">
            <v>2</v>
          </cell>
        </row>
        <row r="343">
          <cell r="F343">
            <v>0</v>
          </cell>
        </row>
        <row r="344">
          <cell r="F344">
            <v>4</v>
          </cell>
        </row>
        <row r="366">
          <cell r="I366">
            <v>0</v>
          </cell>
        </row>
      </sheetData>
      <sheetData sheetId="1">
        <row r="709">
          <cell r="C709">
            <v>46</v>
          </cell>
        </row>
      </sheetData>
      <sheetData sheetId="2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L3T-2013A.XLS"/>
      <sheetName val="MAL2013B.XLS"/>
      <sheetName val="Befolkning pr. 01.01.2013"/>
      <sheetName val="MAL2T-2013A.XLS"/>
    </sheetNames>
    <sheetDataSet>
      <sheetData sheetId="0">
        <row r="67">
          <cell r="I67" t="str">
            <v xml:space="preserve"> xxxxx</v>
          </cell>
        </row>
        <row r="339">
          <cell r="F339">
            <v>7</v>
          </cell>
        </row>
        <row r="340">
          <cell r="F340">
            <v>0</v>
          </cell>
        </row>
        <row r="341">
          <cell r="F341">
            <v>0</v>
          </cell>
        </row>
        <row r="342">
          <cell r="F342">
            <v>1</v>
          </cell>
        </row>
        <row r="343">
          <cell r="F343">
            <v>0</v>
          </cell>
        </row>
        <row r="344">
          <cell r="F344">
            <v>2</v>
          </cell>
        </row>
        <row r="370">
          <cell r="I370">
            <v>1</v>
          </cell>
        </row>
      </sheetData>
      <sheetData sheetId="1">
        <row r="709">
          <cell r="C709">
            <v>105</v>
          </cell>
        </row>
      </sheetData>
      <sheetData sheetId="2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-1-3-B0 Bosetting"/>
      <sheetName val="Tabell 1-10 A KVP aldersfordelt"/>
      <sheetName val="Tab_1_11_A-Saksmengde_KVP"/>
      <sheetName val="Tab__1_11_B-tiltakskategori KVP"/>
      <sheetName val="Tab_1_11_E-Avsluttede_KVP"/>
    </sheetNames>
    <sheetDataSet>
      <sheetData sheetId="0"/>
      <sheetData sheetId="1"/>
      <sheetData sheetId="2"/>
      <sheetData sheetId="3">
        <row r="11">
          <cell r="B11" t="str">
            <v>Navn</v>
          </cell>
        </row>
      </sheetData>
      <sheetData sheetId="4">
        <row r="9">
          <cell r="C9" t="str">
            <v>Ordinært arbeid heltid/deltid (inkl. tidsavgr. lønns-tilskudd)</v>
          </cell>
        </row>
        <row r="10">
          <cell r="B10" t="str">
            <v>Bydel Gamle Oslo</v>
          </cell>
        </row>
        <row r="11">
          <cell r="B11" t="str">
            <v>Bydel Grünerløkka</v>
          </cell>
        </row>
        <row r="12">
          <cell r="B12" t="str">
            <v>Bydel Sagene</v>
          </cell>
        </row>
        <row r="13">
          <cell r="B13" t="str">
            <v>Bydel St. Hanshaugen</v>
          </cell>
        </row>
        <row r="14">
          <cell r="B14" t="str">
            <v>Bydel Frogner</v>
          </cell>
        </row>
        <row r="15">
          <cell r="B15" t="str">
            <v>Bydel Ullern</v>
          </cell>
        </row>
        <row r="16">
          <cell r="B16" t="str">
            <v>Bydel Vestre Aker</v>
          </cell>
        </row>
        <row r="17">
          <cell r="B17" t="str">
            <v>Bydel Nordre Aker</v>
          </cell>
        </row>
        <row r="18">
          <cell r="B18" t="str">
            <v>Bydel Bjerke</v>
          </cell>
        </row>
        <row r="19">
          <cell r="B19" t="str">
            <v>Bydel Grorud</v>
          </cell>
        </row>
        <row r="20">
          <cell r="B20" t="str">
            <v>Bydel Stovner</v>
          </cell>
        </row>
        <row r="21">
          <cell r="B21" t="str">
            <v>Bydel Alna</v>
          </cell>
        </row>
        <row r="22">
          <cell r="B22" t="str">
            <v>Bydel Østensjø</v>
          </cell>
        </row>
        <row r="23">
          <cell r="B23" t="str">
            <v>Bydel Nordstrand</v>
          </cell>
        </row>
        <row r="24">
          <cell r="B24" t="str">
            <v>Bydel Søndre Nordstrand</v>
          </cell>
        </row>
        <row r="25">
          <cell r="B25" t="str">
            <v>SUM 1.- 2. tertial 2015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L3T-2013A.XLS"/>
      <sheetName val="MAL2013B.XLS"/>
      <sheetName val="Befolkning pr. 01.01.2013"/>
      <sheetName val="MAL3T-2013A_XLS"/>
    </sheetNames>
    <sheetDataSet>
      <sheetData sheetId="0">
        <row r="67">
          <cell r="I67" t="str">
            <v xml:space="preserve"> xxxxx</v>
          </cell>
        </row>
        <row r="339">
          <cell r="F339">
            <v>8</v>
          </cell>
        </row>
        <row r="340">
          <cell r="F340">
            <v>2</v>
          </cell>
        </row>
        <row r="341">
          <cell r="F341">
            <v>2</v>
          </cell>
        </row>
        <row r="342">
          <cell r="F342">
            <v>2</v>
          </cell>
        </row>
        <row r="343">
          <cell r="F343">
            <v>0</v>
          </cell>
        </row>
        <row r="344">
          <cell r="F344">
            <v>2</v>
          </cell>
        </row>
        <row r="366">
          <cell r="I366">
            <v>0</v>
          </cell>
        </row>
      </sheetData>
      <sheetData sheetId="1">
        <row r="709">
          <cell r="C709">
            <v>62</v>
          </cell>
        </row>
      </sheetData>
      <sheetData sheetId="2"/>
      <sheetData sheetId="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L3T-2013A.XLS"/>
      <sheetName val="MAL2013B.XLS"/>
      <sheetName val="Befolkning pr. 01.01.2013"/>
    </sheetNames>
    <sheetDataSet>
      <sheetData sheetId="0">
        <row r="67">
          <cell r="I67" t="str">
            <v xml:space="preserve"> xxxxx</v>
          </cell>
        </row>
        <row r="339">
          <cell r="F339">
            <v>20</v>
          </cell>
        </row>
        <row r="340">
          <cell r="F340">
            <v>8</v>
          </cell>
        </row>
        <row r="341">
          <cell r="F341">
            <v>10</v>
          </cell>
        </row>
        <row r="342">
          <cell r="F342">
            <v>0</v>
          </cell>
        </row>
        <row r="343">
          <cell r="F343">
            <v>18</v>
          </cell>
        </row>
        <row r="344">
          <cell r="F344">
            <v>13</v>
          </cell>
        </row>
        <row r="365">
          <cell r="I365">
            <v>0</v>
          </cell>
        </row>
      </sheetData>
      <sheetData sheetId="1">
        <row r="709">
          <cell r="C709">
            <v>53</v>
          </cell>
        </row>
      </sheetData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L3T-2013A.XLS"/>
      <sheetName val="MAL2013B.XLS"/>
      <sheetName val="Befolkning pr. 01.01.2013"/>
    </sheetNames>
    <sheetDataSet>
      <sheetData sheetId="0">
        <row r="68">
          <cell r="I68">
            <v>0</v>
          </cell>
        </row>
        <row r="339">
          <cell r="F339">
            <v>8</v>
          </cell>
        </row>
        <row r="340">
          <cell r="F340">
            <v>9</v>
          </cell>
        </row>
        <row r="341">
          <cell r="F341">
            <v>9</v>
          </cell>
        </row>
        <row r="342">
          <cell r="F342">
            <v>1</v>
          </cell>
        </row>
        <row r="343">
          <cell r="F343">
            <v>9</v>
          </cell>
        </row>
        <row r="344">
          <cell r="F344">
            <v>5</v>
          </cell>
        </row>
        <row r="365">
          <cell r="I365">
            <v>7</v>
          </cell>
        </row>
      </sheetData>
      <sheetData sheetId="1">
        <row r="709">
          <cell r="C709">
            <v>73</v>
          </cell>
        </row>
      </sheetData>
      <sheetData sheetId="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L3T-2013A.XLS"/>
      <sheetName val="MAL2013B.XLS"/>
      <sheetName val="Befolkning pr. 01.01.2013"/>
    </sheetNames>
    <sheetDataSet>
      <sheetData sheetId="0">
        <row r="67">
          <cell r="I67" t="str">
            <v xml:space="preserve"> xxxxx</v>
          </cell>
        </row>
        <row r="342">
          <cell r="F342">
            <v>13</v>
          </cell>
        </row>
        <row r="343">
          <cell r="F343">
            <v>0</v>
          </cell>
        </row>
        <row r="344">
          <cell r="F344">
            <v>0</v>
          </cell>
        </row>
        <row r="345">
          <cell r="F345">
            <v>0</v>
          </cell>
        </row>
        <row r="346">
          <cell r="F346">
            <v>0</v>
          </cell>
        </row>
        <row r="347">
          <cell r="F347">
            <v>9</v>
          </cell>
        </row>
        <row r="368">
          <cell r="I368">
            <v>0</v>
          </cell>
        </row>
      </sheetData>
      <sheetData sheetId="1">
        <row r="709">
          <cell r="C709">
            <v>19</v>
          </cell>
        </row>
      </sheetData>
      <sheetData sheetId="2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L3T-2013A.XLS"/>
      <sheetName val="MAL2013B.XLS"/>
      <sheetName val="Befolkning pr. 01.01.2013"/>
    </sheetNames>
    <sheetDataSet>
      <sheetData sheetId="0">
        <row r="67">
          <cell r="I67" t="str">
            <v xml:space="preserve"> xxxxx</v>
          </cell>
        </row>
        <row r="394">
          <cell r="F394">
            <v>21</v>
          </cell>
        </row>
        <row r="395">
          <cell r="F395">
            <v>0</v>
          </cell>
        </row>
        <row r="396">
          <cell r="F396">
            <v>0</v>
          </cell>
        </row>
        <row r="397">
          <cell r="F397">
            <v>0</v>
          </cell>
        </row>
        <row r="398">
          <cell r="F398">
            <v>0</v>
          </cell>
        </row>
        <row r="399">
          <cell r="F399">
            <v>0</v>
          </cell>
        </row>
        <row r="420">
          <cell r="I420">
            <v>0</v>
          </cell>
        </row>
      </sheetData>
      <sheetData sheetId="1">
        <row r="709">
          <cell r="C709">
            <v>31</v>
          </cell>
        </row>
      </sheetData>
      <sheetData sheetId="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L3T-2013A.XLS"/>
      <sheetName val="MAL2013B.XLS"/>
      <sheetName val="Befolkning pr. 01.01.2013"/>
    </sheetNames>
    <sheetDataSet>
      <sheetData sheetId="0">
        <row r="67">
          <cell r="I67" t="str">
            <v xml:space="preserve"> xxxxx</v>
          </cell>
        </row>
        <row r="339">
          <cell r="F339">
            <v>5</v>
          </cell>
        </row>
        <row r="340">
          <cell r="F340">
            <v>1</v>
          </cell>
        </row>
        <row r="341">
          <cell r="F341">
            <v>1</v>
          </cell>
        </row>
        <row r="342">
          <cell r="F342">
            <v>1</v>
          </cell>
        </row>
        <row r="343">
          <cell r="F343">
            <v>5</v>
          </cell>
        </row>
        <row r="344">
          <cell r="F344">
            <v>1</v>
          </cell>
        </row>
        <row r="365">
          <cell r="I365">
            <v>0</v>
          </cell>
        </row>
      </sheetData>
      <sheetData sheetId="1">
        <row r="709">
          <cell r="C709">
            <v>9</v>
          </cell>
        </row>
      </sheetData>
      <sheetData sheetId="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L3T-2013A.XLS"/>
      <sheetName val="MAL2013B.XLS"/>
      <sheetName val="Befolkning pr. 01.01.2013"/>
    </sheetNames>
    <sheetDataSet>
      <sheetData sheetId="0">
        <row r="67">
          <cell r="I67" t="str">
            <v xml:space="preserve"> xxxxx</v>
          </cell>
        </row>
        <row r="339">
          <cell r="F339">
            <v>6</v>
          </cell>
        </row>
        <row r="340">
          <cell r="F340">
            <v>2</v>
          </cell>
        </row>
        <row r="341">
          <cell r="F341">
            <v>0</v>
          </cell>
        </row>
        <row r="342">
          <cell r="F342">
            <v>0</v>
          </cell>
        </row>
        <row r="343">
          <cell r="F343">
            <v>0</v>
          </cell>
        </row>
        <row r="344">
          <cell r="F344">
            <v>5</v>
          </cell>
        </row>
        <row r="365">
          <cell r="I365">
            <v>1</v>
          </cell>
        </row>
      </sheetData>
      <sheetData sheetId="1">
        <row r="709">
          <cell r="C709">
            <v>13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6.bin"/><Relationship Id="rId4" Type="http://schemas.openxmlformats.org/officeDocument/2006/relationships/comments" Target="../comments6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7.bin"/><Relationship Id="rId4" Type="http://schemas.openxmlformats.org/officeDocument/2006/relationships/comments" Target="../comments7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8.bin"/><Relationship Id="rId4" Type="http://schemas.openxmlformats.org/officeDocument/2006/relationships/comments" Target="../comments8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9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>
    <pageSetUpPr fitToPage="1"/>
  </sheetPr>
  <dimension ref="A1:AB38"/>
  <sheetViews>
    <sheetView showGridLines="0" zoomScaleNormal="100" workbookViewId="0">
      <selection activeCell="Q11" sqref="Q11"/>
    </sheetView>
  </sheetViews>
  <sheetFormatPr baseColWidth="10" defaultColWidth="11.42578125" defaultRowHeight="12.75" outlineLevelRow="1" x14ac:dyDescent="0.2"/>
  <cols>
    <col min="1" max="1" width="6.140625" style="827" bestFit="1" customWidth="1"/>
    <col min="2" max="2" width="22" style="404" bestFit="1" customWidth="1"/>
    <col min="3" max="3" width="0" style="404" hidden="1" customWidth="1"/>
    <col min="4" max="5" width="13.7109375" style="404" customWidth="1"/>
    <col min="6" max="7" width="14.7109375" style="404" customWidth="1"/>
    <col min="8" max="11" width="13.7109375" style="404" customWidth="1"/>
    <col min="12" max="12" width="11.42578125" style="404" customWidth="1"/>
    <col min="13" max="16384" width="11.42578125" style="404"/>
  </cols>
  <sheetData>
    <row r="1" spans="1:28" x14ac:dyDescent="0.2">
      <c r="A1" s="742" t="s">
        <v>0</v>
      </c>
    </row>
    <row r="2" spans="1:28" x14ac:dyDescent="0.2">
      <c r="A2" s="742"/>
    </row>
    <row r="3" spans="1:28" x14ac:dyDescent="0.2">
      <c r="A3" s="742" t="str">
        <f>A5</f>
        <v>Tabell 1 -1  Bydelenes endringer i sosialhjelpsrammen - i hele 1000 kroner, pr. 31.12.</v>
      </c>
    </row>
    <row r="5" spans="1:28" s="146" customFormat="1" ht="19.7" customHeight="1" thickBot="1" x14ac:dyDescent="0.25">
      <c r="A5" s="3" t="s">
        <v>530</v>
      </c>
    </row>
    <row r="6" spans="1:28" s="4" customFormat="1" ht="15.95" customHeight="1" thickBot="1" x14ac:dyDescent="0.25">
      <c r="A6" s="93"/>
      <c r="B6" s="76"/>
      <c r="C6" s="77"/>
      <c r="D6" s="2114" t="s">
        <v>1</v>
      </c>
      <c r="E6" s="2115"/>
      <c r="F6" s="2115"/>
      <c r="G6" s="2115"/>
      <c r="H6" s="2115"/>
      <c r="I6" s="2116"/>
      <c r="J6" s="78"/>
      <c r="K6" s="79"/>
      <c r="L6" s="146"/>
    </row>
    <row r="7" spans="1:28" s="4" customFormat="1" ht="95.45" customHeight="1" thickBot="1" x14ac:dyDescent="0.25">
      <c r="A7" s="94" t="s">
        <v>38</v>
      </c>
      <c r="B7" s="1956" t="s">
        <v>3</v>
      </c>
      <c r="C7" s="6" t="s">
        <v>4</v>
      </c>
      <c r="D7" s="1402" t="s">
        <v>149</v>
      </c>
      <c r="E7" s="1403" t="s">
        <v>150</v>
      </c>
      <c r="F7" s="1403" t="s">
        <v>151</v>
      </c>
      <c r="G7" s="1403" t="s">
        <v>152</v>
      </c>
      <c r="H7" s="1403" t="s">
        <v>153</v>
      </c>
      <c r="I7" s="724" t="s">
        <v>154</v>
      </c>
      <c r="J7" s="1511" t="s">
        <v>155</v>
      </c>
      <c r="K7" s="81" t="s">
        <v>156</v>
      </c>
      <c r="L7" s="146"/>
    </row>
    <row r="8" spans="1:28" ht="15" customHeight="1" x14ac:dyDescent="0.2">
      <c r="A8" s="1957">
        <v>1</v>
      </c>
      <c r="B8" s="996" t="s">
        <v>5</v>
      </c>
      <c r="C8" s="792"/>
      <c r="D8" s="476">
        <v>0</v>
      </c>
      <c r="E8" s="248">
        <v>0</v>
      </c>
      <c r="F8" s="248">
        <v>0</v>
      </c>
      <c r="G8" s="248">
        <v>0</v>
      </c>
      <c r="H8" s="249">
        <v>0</v>
      </c>
      <c r="I8" s="1400">
        <f>SUM(D8:H8)</f>
        <v>0</v>
      </c>
      <c r="J8" s="1959">
        <v>0</v>
      </c>
      <c r="K8" s="798">
        <f>I8-J8</f>
        <v>0</v>
      </c>
      <c r="L8" s="146"/>
      <c r="N8" s="480"/>
      <c r="O8" s="480"/>
      <c r="P8" s="480"/>
      <c r="Q8" s="480"/>
      <c r="R8" s="480"/>
      <c r="S8" s="480"/>
      <c r="T8" s="480"/>
      <c r="U8" s="480"/>
      <c r="V8" s="480"/>
      <c r="W8" s="480"/>
      <c r="X8" s="480"/>
      <c r="Y8" s="480"/>
      <c r="Z8" s="480"/>
      <c r="AA8" s="480"/>
      <c r="AB8" s="480"/>
    </row>
    <row r="9" spans="1:28" ht="15" customHeight="1" x14ac:dyDescent="0.2">
      <c r="A9" s="793">
        <v>2</v>
      </c>
      <c r="B9" s="794" t="s">
        <v>6</v>
      </c>
      <c r="C9" s="795"/>
      <c r="D9" s="477">
        <v>0</v>
      </c>
      <c r="E9" s="250">
        <v>0</v>
      </c>
      <c r="F9" s="250">
        <v>2700</v>
      </c>
      <c r="G9" s="250">
        <v>0</v>
      </c>
      <c r="H9" s="251">
        <v>0</v>
      </c>
      <c r="I9" s="1400">
        <f>SUM(D9:H9)</f>
        <v>2700</v>
      </c>
      <c r="J9" s="1960">
        <v>0</v>
      </c>
      <c r="K9" s="799">
        <f t="shared" ref="K9:K22" si="0">I9-J9</f>
        <v>2700</v>
      </c>
      <c r="L9" s="146"/>
      <c r="N9" s="480"/>
      <c r="O9" s="480"/>
      <c r="P9" s="480"/>
      <c r="Q9" s="480"/>
      <c r="R9" s="480"/>
      <c r="S9" s="480"/>
      <c r="T9" s="480" t="s">
        <v>104</v>
      </c>
      <c r="U9" s="480"/>
      <c r="V9" s="480"/>
      <c r="W9" s="480"/>
      <c r="X9" s="480"/>
      <c r="Y9" s="480"/>
      <c r="Z9" s="480"/>
      <c r="AA9" s="480"/>
      <c r="AB9" s="480"/>
    </row>
    <row r="10" spans="1:28" ht="15" customHeight="1" x14ac:dyDescent="0.2">
      <c r="A10" s="793">
        <v>3</v>
      </c>
      <c r="B10" s="794" t="s">
        <v>7</v>
      </c>
      <c r="C10" s="795"/>
      <c r="D10" s="477">
        <v>0</v>
      </c>
      <c r="E10" s="250">
        <v>0</v>
      </c>
      <c r="F10" s="250">
        <v>0</v>
      </c>
      <c r="G10" s="250">
        <v>0</v>
      </c>
      <c r="H10" s="251">
        <v>0</v>
      </c>
      <c r="I10" s="1400">
        <f t="shared" ref="I10:I22" si="1">SUM(D10:H10)</f>
        <v>0</v>
      </c>
      <c r="J10" s="1960">
        <v>7407</v>
      </c>
      <c r="K10" s="799">
        <f t="shared" si="0"/>
        <v>-7407</v>
      </c>
      <c r="L10" s="146"/>
      <c r="N10" s="480"/>
      <c r="O10" s="480"/>
      <c r="P10" s="480"/>
      <c r="Q10" s="480"/>
      <c r="R10" s="480"/>
      <c r="S10" s="480"/>
      <c r="T10" s="480"/>
      <c r="U10" s="480"/>
      <c r="V10" s="480"/>
      <c r="W10" s="480"/>
      <c r="X10" s="480"/>
      <c r="Y10" s="480"/>
      <c r="Z10" s="480"/>
      <c r="AA10" s="480"/>
      <c r="AB10" s="480"/>
    </row>
    <row r="11" spans="1:28" ht="15" customHeight="1" x14ac:dyDescent="0.2">
      <c r="A11" s="793">
        <v>4</v>
      </c>
      <c r="B11" s="794" t="s">
        <v>8</v>
      </c>
      <c r="C11" s="795"/>
      <c r="D11" s="477">
        <v>0</v>
      </c>
      <c r="E11" s="250">
        <v>0</v>
      </c>
      <c r="F11" s="250">
        <v>0</v>
      </c>
      <c r="G11" s="250">
        <v>890</v>
      </c>
      <c r="H11" s="251">
        <v>0</v>
      </c>
      <c r="I11" s="1400">
        <f t="shared" si="1"/>
        <v>890</v>
      </c>
      <c r="J11" s="1960">
        <v>0</v>
      </c>
      <c r="K11" s="799">
        <f t="shared" si="0"/>
        <v>890</v>
      </c>
      <c r="L11" s="146"/>
      <c r="N11" s="480"/>
      <c r="O11" s="480"/>
      <c r="P11" s="480"/>
      <c r="Q11" s="480"/>
      <c r="R11" s="480"/>
      <c r="S11" s="480"/>
      <c r="T11" s="480"/>
      <c r="U11" s="480"/>
      <c r="V11" s="480"/>
      <c r="W11" s="480"/>
      <c r="X11" s="480"/>
      <c r="Y11" s="480"/>
      <c r="Z11" s="480"/>
      <c r="AA11" s="480"/>
      <c r="AB11" s="480"/>
    </row>
    <row r="12" spans="1:28" ht="15" customHeight="1" x14ac:dyDescent="0.2">
      <c r="A12" s="793">
        <v>5</v>
      </c>
      <c r="B12" s="794" t="s">
        <v>9</v>
      </c>
      <c r="C12" s="795"/>
      <c r="D12" s="477">
        <v>0</v>
      </c>
      <c r="E12" s="250">
        <v>0</v>
      </c>
      <c r="F12" s="250">
        <v>3412</v>
      </c>
      <c r="G12" s="250">
        <v>0</v>
      </c>
      <c r="H12" s="251">
        <v>0</v>
      </c>
      <c r="I12" s="1400">
        <f t="shared" si="1"/>
        <v>3412</v>
      </c>
      <c r="J12" s="1960">
        <v>0</v>
      </c>
      <c r="K12" s="799">
        <f t="shared" si="0"/>
        <v>3412</v>
      </c>
      <c r="L12" s="146"/>
      <c r="N12" s="480"/>
      <c r="O12" s="480"/>
      <c r="P12" s="480"/>
      <c r="Q12" s="480"/>
      <c r="R12" s="480"/>
      <c r="S12" s="480"/>
      <c r="T12" s="480"/>
      <c r="U12" s="480"/>
      <c r="V12" s="480"/>
      <c r="W12" s="480"/>
      <c r="X12" s="480"/>
      <c r="Y12" s="480"/>
      <c r="Z12" s="480"/>
      <c r="AA12" s="480"/>
      <c r="AB12" s="480"/>
    </row>
    <row r="13" spans="1:28" ht="15" customHeight="1" x14ac:dyDescent="0.2">
      <c r="A13" s="796">
        <v>6</v>
      </c>
      <c r="B13" s="143" t="s">
        <v>10</v>
      </c>
      <c r="C13" s="792"/>
      <c r="D13" s="477">
        <v>0</v>
      </c>
      <c r="E13" s="250">
        <v>0</v>
      </c>
      <c r="F13" s="250">
        <v>0</v>
      </c>
      <c r="G13" s="250">
        <v>0</v>
      </c>
      <c r="H13" s="251">
        <v>0</v>
      </c>
      <c r="I13" s="1400">
        <f t="shared" si="1"/>
        <v>0</v>
      </c>
      <c r="J13" s="1960">
        <v>0</v>
      </c>
      <c r="K13" s="799">
        <f t="shared" si="0"/>
        <v>0</v>
      </c>
      <c r="L13" s="146"/>
    </row>
    <row r="14" spans="1:28" ht="15" customHeight="1" x14ac:dyDescent="0.2">
      <c r="A14" s="796">
        <v>7</v>
      </c>
      <c r="B14" s="143" t="s">
        <v>11</v>
      </c>
      <c r="C14" s="792"/>
      <c r="D14" s="477">
        <v>0</v>
      </c>
      <c r="E14" s="250">
        <v>0</v>
      </c>
      <c r="F14" s="250">
        <v>0</v>
      </c>
      <c r="G14" s="250">
        <v>0</v>
      </c>
      <c r="H14" s="251">
        <v>0</v>
      </c>
      <c r="I14" s="1400">
        <f t="shared" si="1"/>
        <v>0</v>
      </c>
      <c r="J14" s="1960">
        <v>0</v>
      </c>
      <c r="K14" s="799">
        <f t="shared" si="0"/>
        <v>0</v>
      </c>
      <c r="L14" s="146"/>
    </row>
    <row r="15" spans="1:28" ht="15" customHeight="1" x14ac:dyDescent="0.2">
      <c r="A15" s="793">
        <v>8</v>
      </c>
      <c r="B15" s="794" t="s">
        <v>12</v>
      </c>
      <c r="C15" s="795"/>
      <c r="D15" s="477">
        <v>0</v>
      </c>
      <c r="E15" s="250">
        <v>0</v>
      </c>
      <c r="F15" s="250">
        <v>0</v>
      </c>
      <c r="G15" s="250">
        <v>0</v>
      </c>
      <c r="H15" s="251">
        <v>0</v>
      </c>
      <c r="I15" s="1400">
        <f t="shared" si="1"/>
        <v>0</v>
      </c>
      <c r="J15" s="1960">
        <v>0</v>
      </c>
      <c r="K15" s="799">
        <f t="shared" si="0"/>
        <v>0</v>
      </c>
      <c r="L15" s="146"/>
    </row>
    <row r="16" spans="1:28" ht="15" customHeight="1" x14ac:dyDescent="0.2">
      <c r="A16" s="793">
        <v>9</v>
      </c>
      <c r="B16" s="794" t="s">
        <v>13</v>
      </c>
      <c r="C16" s="795"/>
      <c r="D16" s="477">
        <v>0</v>
      </c>
      <c r="E16" s="250">
        <v>0</v>
      </c>
      <c r="F16" s="250">
        <v>0</v>
      </c>
      <c r="G16" s="250">
        <v>0</v>
      </c>
      <c r="H16" s="251">
        <v>0</v>
      </c>
      <c r="I16" s="1400">
        <f t="shared" si="1"/>
        <v>0</v>
      </c>
      <c r="J16" s="1960">
        <v>5088</v>
      </c>
      <c r="K16" s="799">
        <f t="shared" si="0"/>
        <v>-5088</v>
      </c>
      <c r="L16" s="146"/>
    </row>
    <row r="17" spans="1:17" ht="15" customHeight="1" x14ac:dyDescent="0.2">
      <c r="A17" s="793">
        <v>10</v>
      </c>
      <c r="B17" s="794" t="s">
        <v>14</v>
      </c>
      <c r="C17" s="795"/>
      <c r="D17" s="477">
        <v>0</v>
      </c>
      <c r="E17" s="250">
        <v>0</v>
      </c>
      <c r="F17" s="250">
        <v>0</v>
      </c>
      <c r="G17" s="250">
        <v>0</v>
      </c>
      <c r="H17" s="251">
        <v>0</v>
      </c>
      <c r="I17" s="1400">
        <f t="shared" si="1"/>
        <v>0</v>
      </c>
      <c r="J17" s="1960">
        <v>665</v>
      </c>
      <c r="K17" s="799">
        <f t="shared" si="0"/>
        <v>-665</v>
      </c>
      <c r="L17" s="146"/>
    </row>
    <row r="18" spans="1:17" ht="15" customHeight="1" x14ac:dyDescent="0.2">
      <c r="A18" s="796">
        <v>11</v>
      </c>
      <c r="B18" s="143" t="s">
        <v>15</v>
      </c>
      <c r="C18" s="792"/>
      <c r="D18" s="477">
        <v>0</v>
      </c>
      <c r="E18" s="250">
        <v>0</v>
      </c>
      <c r="F18" s="250">
        <v>7600</v>
      </c>
      <c r="G18" s="250">
        <v>0</v>
      </c>
      <c r="H18" s="251">
        <v>0</v>
      </c>
      <c r="I18" s="1400">
        <f t="shared" si="1"/>
        <v>7600</v>
      </c>
      <c r="J18" s="1960">
        <v>0</v>
      </c>
      <c r="K18" s="799">
        <f t="shared" si="0"/>
        <v>7600</v>
      </c>
      <c r="L18" s="146"/>
    </row>
    <row r="19" spans="1:17" ht="15" customHeight="1" x14ac:dyDescent="0.2">
      <c r="A19" s="793">
        <v>12</v>
      </c>
      <c r="B19" s="794" t="s">
        <v>16</v>
      </c>
      <c r="C19" s="795"/>
      <c r="D19" s="477">
        <v>0</v>
      </c>
      <c r="E19" s="250">
        <v>0</v>
      </c>
      <c r="F19" s="250">
        <v>41252</v>
      </c>
      <c r="G19" s="250">
        <v>0</v>
      </c>
      <c r="H19" s="251">
        <v>0</v>
      </c>
      <c r="I19" s="1400">
        <f t="shared" si="1"/>
        <v>41252</v>
      </c>
      <c r="J19" s="1960">
        <v>0</v>
      </c>
      <c r="K19" s="799">
        <f t="shared" si="0"/>
        <v>41252</v>
      </c>
      <c r="L19" s="146"/>
    </row>
    <row r="20" spans="1:17" ht="15" customHeight="1" x14ac:dyDescent="0.2">
      <c r="A20" s="793">
        <v>13</v>
      </c>
      <c r="B20" s="794" t="s">
        <v>17</v>
      </c>
      <c r="C20" s="795"/>
      <c r="D20" s="477">
        <v>0</v>
      </c>
      <c r="E20" s="250">
        <v>0</v>
      </c>
      <c r="F20" s="250">
        <v>1700</v>
      </c>
      <c r="G20" s="250">
        <v>0</v>
      </c>
      <c r="H20" s="251">
        <v>0</v>
      </c>
      <c r="I20" s="1400">
        <f t="shared" si="1"/>
        <v>1700</v>
      </c>
      <c r="J20" s="1960">
        <v>0</v>
      </c>
      <c r="K20" s="799">
        <f t="shared" si="0"/>
        <v>1700</v>
      </c>
      <c r="L20" s="146"/>
    </row>
    <row r="21" spans="1:17" ht="15" customHeight="1" x14ac:dyDescent="0.2">
      <c r="A21" s="793">
        <v>14</v>
      </c>
      <c r="B21" s="794" t="s">
        <v>18</v>
      </c>
      <c r="C21" s="795"/>
      <c r="D21" s="477">
        <v>0</v>
      </c>
      <c r="E21" s="250">
        <v>0</v>
      </c>
      <c r="F21" s="250">
        <v>0</v>
      </c>
      <c r="G21" s="250">
        <v>0</v>
      </c>
      <c r="H21" s="251">
        <v>0</v>
      </c>
      <c r="I21" s="1400">
        <f t="shared" si="1"/>
        <v>0</v>
      </c>
      <c r="J21" s="1960">
        <v>0</v>
      </c>
      <c r="K21" s="799">
        <f t="shared" si="0"/>
        <v>0</v>
      </c>
      <c r="L21" s="146"/>
    </row>
    <row r="22" spans="1:17" ht="15" customHeight="1" thickBot="1" x14ac:dyDescent="0.25">
      <c r="A22" s="1958">
        <v>15</v>
      </c>
      <c r="B22" s="1005" t="s">
        <v>19</v>
      </c>
      <c r="C22" s="797"/>
      <c r="D22" s="223">
        <v>0</v>
      </c>
      <c r="E22" s="34">
        <v>0</v>
      </c>
      <c r="F22" s="34">
        <v>0</v>
      </c>
      <c r="G22" s="34">
        <v>0</v>
      </c>
      <c r="H22" s="224">
        <v>0</v>
      </c>
      <c r="I22" s="1401">
        <f t="shared" si="1"/>
        <v>0</v>
      </c>
      <c r="J22" s="1961">
        <v>0</v>
      </c>
      <c r="K22" s="800">
        <f t="shared" si="0"/>
        <v>0</v>
      </c>
      <c r="L22" s="146"/>
    </row>
    <row r="23" spans="1:17" s="9" customFormat="1" x14ac:dyDescent="0.2">
      <c r="A23" s="1360"/>
      <c r="B23" s="1950" t="s">
        <v>529</v>
      </c>
      <c r="C23" s="1951">
        <v>0</v>
      </c>
      <c r="D23" s="1952">
        <f t="shared" ref="D23:K23" si="2">SUM(D8:D22)</f>
        <v>0</v>
      </c>
      <c r="E23" s="1953">
        <f t="shared" si="2"/>
        <v>0</v>
      </c>
      <c r="F23" s="1953">
        <f t="shared" si="2"/>
        <v>56664</v>
      </c>
      <c r="G23" s="1953">
        <f t="shared" si="2"/>
        <v>890</v>
      </c>
      <c r="H23" s="1951">
        <f t="shared" si="2"/>
        <v>0</v>
      </c>
      <c r="I23" s="1954">
        <f t="shared" si="2"/>
        <v>57554</v>
      </c>
      <c r="J23" s="1954">
        <f t="shared" si="2"/>
        <v>13160</v>
      </c>
      <c r="K23" s="1955">
        <f t="shared" si="2"/>
        <v>44394</v>
      </c>
      <c r="L23" s="3"/>
    </row>
    <row r="24" spans="1:17" ht="13.5" thickBot="1" x14ac:dyDescent="0.25">
      <c r="A24" s="370"/>
      <c r="B24" s="239" t="s">
        <v>436</v>
      </c>
      <c r="C24" s="552">
        <v>0</v>
      </c>
      <c r="D24" s="223">
        <v>0</v>
      </c>
      <c r="E24" s="34">
        <v>0</v>
      </c>
      <c r="F24" s="34">
        <v>56664</v>
      </c>
      <c r="G24" s="34">
        <v>782</v>
      </c>
      <c r="H24" s="552">
        <v>7333</v>
      </c>
      <c r="I24" s="723">
        <v>64779</v>
      </c>
      <c r="J24" s="723">
        <v>9615</v>
      </c>
      <c r="K24" s="801">
        <v>55164</v>
      </c>
      <c r="L24" s="146"/>
    </row>
    <row r="25" spans="1:17" x14ac:dyDescent="0.2">
      <c r="A25" s="208"/>
      <c r="B25" s="399" t="s">
        <v>416</v>
      </c>
      <c r="C25" s="553">
        <v>0</v>
      </c>
      <c r="D25" s="394">
        <v>6850</v>
      </c>
      <c r="E25" s="393">
        <v>0</v>
      </c>
      <c r="F25" s="393">
        <v>65052</v>
      </c>
      <c r="G25" s="393">
        <v>6374</v>
      </c>
      <c r="H25" s="553">
        <v>5744</v>
      </c>
      <c r="I25" s="473">
        <v>84020</v>
      </c>
      <c r="J25" s="473">
        <v>9311</v>
      </c>
      <c r="K25" s="720">
        <v>74709</v>
      </c>
      <c r="L25" s="146"/>
    </row>
    <row r="26" spans="1:17" ht="13.5" thickBot="1" x14ac:dyDescent="0.25">
      <c r="A26" s="370"/>
      <c r="B26" s="239" t="s">
        <v>382</v>
      </c>
      <c r="C26" s="552">
        <v>0</v>
      </c>
      <c r="D26" s="223">
        <v>6850</v>
      </c>
      <c r="E26" s="34">
        <v>0</v>
      </c>
      <c r="F26" s="34">
        <v>65052</v>
      </c>
      <c r="G26" s="34">
        <v>6374</v>
      </c>
      <c r="H26" s="552">
        <v>5744</v>
      </c>
      <c r="I26" s="723">
        <v>84020</v>
      </c>
      <c r="J26" s="723">
        <v>12311</v>
      </c>
      <c r="K26" s="801">
        <v>71709</v>
      </c>
      <c r="L26" s="146"/>
    </row>
    <row r="27" spans="1:17" x14ac:dyDescent="0.2">
      <c r="A27" s="208"/>
      <c r="B27" s="399" t="s">
        <v>363</v>
      </c>
      <c r="C27" s="553">
        <v>0</v>
      </c>
      <c r="D27" s="394">
        <v>24323</v>
      </c>
      <c r="E27" s="393">
        <v>23001</v>
      </c>
      <c r="F27" s="393">
        <v>51347</v>
      </c>
      <c r="G27" s="393">
        <v>14136</v>
      </c>
      <c r="H27" s="553">
        <v>19000</v>
      </c>
      <c r="I27" s="473">
        <v>131807</v>
      </c>
      <c r="J27" s="473">
        <v>13496</v>
      </c>
      <c r="K27" s="720">
        <v>118311</v>
      </c>
      <c r="L27" s="146"/>
      <c r="Q27" s="404" t="s">
        <v>104</v>
      </c>
    </row>
    <row r="28" spans="1:17" ht="13.5" thickBot="1" x14ac:dyDescent="0.25">
      <c r="A28" s="370"/>
      <c r="B28" s="239" t="s">
        <v>352</v>
      </c>
      <c r="C28" s="552">
        <v>0</v>
      </c>
      <c r="D28" s="223">
        <v>5312</v>
      </c>
      <c r="E28" s="34">
        <v>0</v>
      </c>
      <c r="F28" s="34">
        <v>51347</v>
      </c>
      <c r="G28" s="34">
        <v>11830</v>
      </c>
      <c r="H28" s="552">
        <v>14788</v>
      </c>
      <c r="I28" s="723">
        <v>83277</v>
      </c>
      <c r="J28" s="723">
        <v>12552</v>
      </c>
      <c r="K28" s="801">
        <v>70725</v>
      </c>
      <c r="L28" s="146"/>
    </row>
    <row r="29" spans="1:17" s="9" customFormat="1" x14ac:dyDescent="0.2">
      <c r="A29" s="168"/>
      <c r="B29" s="1341" t="s">
        <v>342</v>
      </c>
      <c r="C29" s="719">
        <v>0</v>
      </c>
      <c r="D29" s="476">
        <v>17361</v>
      </c>
      <c r="E29" s="248">
        <v>0</v>
      </c>
      <c r="F29" s="248">
        <v>51050</v>
      </c>
      <c r="G29" s="248">
        <v>6208</v>
      </c>
      <c r="H29" s="719">
        <v>6536</v>
      </c>
      <c r="I29" s="215">
        <v>81155</v>
      </c>
      <c r="J29" s="215">
        <v>28694</v>
      </c>
      <c r="K29" s="802">
        <v>52461</v>
      </c>
      <c r="L29" s="3"/>
      <c r="P29" s="9" t="s">
        <v>104</v>
      </c>
    </row>
    <row r="30" spans="1:17" s="9" customFormat="1" ht="13.5" outlineLevel="1" thickBot="1" x14ac:dyDescent="0.25">
      <c r="A30" s="370"/>
      <c r="B30" s="239" t="s">
        <v>323</v>
      </c>
      <c r="C30" s="552">
        <v>0</v>
      </c>
      <c r="D30" s="223">
        <v>16461</v>
      </c>
      <c r="E30" s="34">
        <v>0</v>
      </c>
      <c r="F30" s="34">
        <v>51050</v>
      </c>
      <c r="G30" s="34">
        <v>8208</v>
      </c>
      <c r="H30" s="552">
        <v>9699</v>
      </c>
      <c r="I30" s="723">
        <v>85418</v>
      </c>
      <c r="J30" s="723">
        <v>33147</v>
      </c>
      <c r="K30" s="801">
        <v>52271</v>
      </c>
      <c r="L30" s="3"/>
    </row>
    <row r="31" spans="1:17" ht="13.5" thickBot="1" x14ac:dyDescent="0.25">
      <c r="A31" s="1342"/>
      <c r="B31" s="1343" t="s">
        <v>234</v>
      </c>
      <c r="C31" s="1344">
        <v>0</v>
      </c>
      <c r="D31" s="1345">
        <v>12429</v>
      </c>
      <c r="E31" s="1346">
        <v>0</v>
      </c>
      <c r="F31" s="1346">
        <v>40098</v>
      </c>
      <c r="G31" s="1346">
        <v>7984</v>
      </c>
      <c r="H31" s="1347">
        <v>6674</v>
      </c>
      <c r="I31" s="1348">
        <v>67185</v>
      </c>
      <c r="J31" s="1348">
        <v>7658.999999998</v>
      </c>
      <c r="K31" s="1349">
        <v>59526.000000002001</v>
      </c>
      <c r="L31" s="146"/>
    </row>
    <row r="32" spans="1:17" s="9" customFormat="1" ht="15" hidden="1" customHeight="1" outlineLevel="1" x14ac:dyDescent="0.2">
      <c r="A32" s="229"/>
      <c r="B32" s="143" t="s">
        <v>226</v>
      </c>
      <c r="C32" s="147">
        <v>0</v>
      </c>
      <c r="D32" s="715">
        <v>11449</v>
      </c>
      <c r="E32" s="145">
        <v>0</v>
      </c>
      <c r="F32" s="145">
        <v>40098</v>
      </c>
      <c r="G32" s="145">
        <v>7984</v>
      </c>
      <c r="H32" s="153">
        <v>7596</v>
      </c>
      <c r="I32" s="183">
        <v>67127</v>
      </c>
      <c r="J32" s="183">
        <v>1964</v>
      </c>
      <c r="K32" s="721">
        <v>65163</v>
      </c>
      <c r="L32" s="146"/>
      <c r="O32" s="9" t="s">
        <v>104</v>
      </c>
    </row>
    <row r="33" spans="1:12" s="9" customFormat="1" ht="13.5" hidden="1" outlineLevel="1" thickBot="1" x14ac:dyDescent="0.25">
      <c r="A33" s="316"/>
      <c r="B33" s="91" t="s">
        <v>215</v>
      </c>
      <c r="C33" s="82">
        <v>0</v>
      </c>
      <c r="D33" s="716">
        <v>11449</v>
      </c>
      <c r="E33" s="717">
        <v>0</v>
      </c>
      <c r="F33" s="717">
        <v>41523</v>
      </c>
      <c r="G33" s="717">
        <v>7454</v>
      </c>
      <c r="H33" s="718">
        <v>7474</v>
      </c>
      <c r="I33" s="317">
        <v>67900</v>
      </c>
      <c r="J33" s="317">
        <v>1941</v>
      </c>
      <c r="K33" s="564">
        <v>65959</v>
      </c>
      <c r="L33" s="146"/>
    </row>
    <row r="34" spans="1:12" hidden="1" collapsed="1" x14ac:dyDescent="0.2">
      <c r="A34" s="209"/>
      <c r="B34" s="210" t="s">
        <v>157</v>
      </c>
      <c r="C34" s="211">
        <v>0</v>
      </c>
      <c r="D34" s="212">
        <v>14962</v>
      </c>
      <c r="E34" s="213">
        <v>0</v>
      </c>
      <c r="F34" s="213">
        <v>39943</v>
      </c>
      <c r="G34" s="213">
        <v>7326</v>
      </c>
      <c r="H34" s="214">
        <v>7200</v>
      </c>
      <c r="I34" s="215">
        <v>69431</v>
      </c>
      <c r="J34" s="215">
        <v>11503</v>
      </c>
      <c r="K34" s="215">
        <v>57928</v>
      </c>
      <c r="L34" s="146"/>
    </row>
    <row r="35" spans="1:12" s="9" customFormat="1" ht="15" hidden="1" customHeight="1" x14ac:dyDescent="0.2">
      <c r="A35" s="90"/>
      <c r="B35" s="143" t="s">
        <v>129</v>
      </c>
      <c r="C35" s="147"/>
      <c r="D35" s="144">
        <v>13962</v>
      </c>
      <c r="E35" s="145">
        <v>0</v>
      </c>
      <c r="F35" s="145">
        <v>39538</v>
      </c>
      <c r="G35" s="145">
        <v>7326</v>
      </c>
      <c r="H35" s="153">
        <v>9200</v>
      </c>
      <c r="I35" s="183">
        <v>70026</v>
      </c>
      <c r="J35" s="183">
        <v>11520</v>
      </c>
      <c r="K35" s="183">
        <v>58506</v>
      </c>
      <c r="L35" s="146"/>
    </row>
    <row r="36" spans="1:12" s="9" customFormat="1" ht="15" hidden="1" customHeight="1" thickBot="1" x14ac:dyDescent="0.25">
      <c r="A36" s="95"/>
      <c r="B36" s="91" t="s">
        <v>130</v>
      </c>
      <c r="C36" s="82">
        <v>0</v>
      </c>
      <c r="D36" s="83">
        <v>13962</v>
      </c>
      <c r="E36" s="84">
        <v>0</v>
      </c>
      <c r="F36" s="84">
        <v>41338</v>
      </c>
      <c r="G36" s="84">
        <v>7326</v>
      </c>
      <c r="H36" s="85">
        <v>1200</v>
      </c>
      <c r="I36" s="184">
        <v>63826</v>
      </c>
      <c r="J36" s="184">
        <v>10478.000000000386</v>
      </c>
      <c r="K36" s="184">
        <v>53347.999999999614</v>
      </c>
      <c r="L36" s="146"/>
    </row>
    <row r="37" spans="1:12" ht="13.5" hidden="1" thickBot="1" x14ac:dyDescent="0.25">
      <c r="A37" s="96"/>
      <c r="B37" s="92" t="s">
        <v>135</v>
      </c>
      <c r="C37" s="86">
        <v>0</v>
      </c>
      <c r="D37" s="87">
        <v>17718</v>
      </c>
      <c r="E37" s="88">
        <v>2451</v>
      </c>
      <c r="F37" s="88">
        <v>25139</v>
      </c>
      <c r="G37" s="88">
        <v>0</v>
      </c>
      <c r="H37" s="86">
        <v>2000</v>
      </c>
      <c r="I37" s="185">
        <v>47308</v>
      </c>
      <c r="J37" s="185">
        <v>23001</v>
      </c>
      <c r="K37" s="185">
        <v>24307</v>
      </c>
    </row>
    <row r="38" spans="1:12" collapsed="1" x14ac:dyDescent="0.2"/>
  </sheetData>
  <dataConsolidate/>
  <mergeCells count="1">
    <mergeCell ref="D6:I6"/>
  </mergeCells>
  <pageMargins left="0.39370078740157483" right="0.39370078740157483" top="0.78740157480314965" bottom="0.79" header="0.51181102362204722" footer="0.51181102362204722"/>
  <pageSetup paperSize="9" orientation="landscape" r:id="rId1"/>
  <headerFooter alignWithMargins="0">
    <oddFooter>&amp;L&amp;F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43"/>
  <sheetViews>
    <sheetView showGridLines="0" zoomScaleNormal="100" workbookViewId="0">
      <selection activeCell="P7" sqref="P7"/>
    </sheetView>
  </sheetViews>
  <sheetFormatPr baseColWidth="10" defaultColWidth="11.42578125" defaultRowHeight="12.75" outlineLevelRow="1" x14ac:dyDescent="0.2"/>
  <cols>
    <col min="1" max="1" width="8.140625" style="346" customWidth="1"/>
    <col min="2" max="2" width="22" style="346" customWidth="1"/>
    <col min="3" max="3" width="17.28515625" style="346" customWidth="1"/>
    <col min="4" max="4" width="7.7109375" style="346" customWidth="1"/>
    <col min="5" max="5" width="8.7109375" style="346" customWidth="1"/>
    <col min="6" max="6" width="7.7109375" style="346" customWidth="1"/>
    <col min="7" max="7" width="8.7109375" style="346" customWidth="1"/>
    <col min="8" max="8" width="11.42578125" style="347" customWidth="1"/>
    <col min="9" max="9" width="11.42578125" style="346" customWidth="1"/>
    <col min="10" max="16384" width="11.42578125" style="346"/>
  </cols>
  <sheetData>
    <row r="2" spans="1:12" x14ac:dyDescent="0.2">
      <c r="A2" s="39" t="s">
        <v>0</v>
      </c>
    </row>
    <row r="3" spans="1:12" x14ac:dyDescent="0.2">
      <c r="A3" s="39"/>
    </row>
    <row r="4" spans="1:12" x14ac:dyDescent="0.2">
      <c r="A4" s="39" t="str">
        <f>A9</f>
        <v>Tabell 1-10-A  Kvalifiseringsprogrammet - antall deltakere i program pr 31.12.- aldersfordelt</v>
      </c>
    </row>
    <row r="6" spans="1:12" x14ac:dyDescent="0.2">
      <c r="A6" s="954" t="s">
        <v>114</v>
      </c>
    </row>
    <row r="7" spans="1:12" x14ac:dyDescent="0.2">
      <c r="A7" s="954"/>
    </row>
    <row r="8" spans="1:12" x14ac:dyDescent="0.2">
      <c r="A8" s="954"/>
    </row>
    <row r="9" spans="1:12" ht="23.45" customHeight="1" thickBot="1" x14ac:dyDescent="0.25">
      <c r="A9" s="334" t="s">
        <v>564</v>
      </c>
      <c r="B9" s="335"/>
      <c r="C9" s="335"/>
      <c r="D9" s="336"/>
      <c r="E9" s="337"/>
      <c r="F9" s="337"/>
      <c r="G9" s="337"/>
    </row>
    <row r="10" spans="1:12" ht="42.75" customHeight="1" x14ac:dyDescent="0.2">
      <c r="A10" s="2142" t="s">
        <v>38</v>
      </c>
      <c r="B10" s="2144" t="s">
        <v>3</v>
      </c>
      <c r="C10" s="2146" t="s">
        <v>563</v>
      </c>
      <c r="D10" s="2140" t="s">
        <v>213</v>
      </c>
      <c r="E10" s="2140"/>
      <c r="F10" s="2140" t="s">
        <v>212</v>
      </c>
      <c r="G10" s="2141"/>
      <c r="L10" s="346" t="s">
        <v>104</v>
      </c>
    </row>
    <row r="11" spans="1:12" ht="17.25" customHeight="1" thickBot="1" x14ac:dyDescent="0.25">
      <c r="A11" s="2143"/>
      <c r="B11" s="2145"/>
      <c r="C11" s="2147"/>
      <c r="D11" s="400" t="s">
        <v>210</v>
      </c>
      <c r="E11" s="520" t="s">
        <v>211</v>
      </c>
      <c r="F11" s="400" t="s">
        <v>210</v>
      </c>
      <c r="G11" s="580" t="s">
        <v>211</v>
      </c>
    </row>
    <row r="12" spans="1:12" ht="15" customHeight="1" x14ac:dyDescent="0.2">
      <c r="A12" s="581">
        <v>1</v>
      </c>
      <c r="B12" s="582" t="s">
        <v>5</v>
      </c>
      <c r="C12" s="1890">
        <v>167</v>
      </c>
      <c r="D12" s="583">
        <v>3</v>
      </c>
      <c r="E12" s="1893">
        <f>D12/$C12</f>
        <v>1.7964071856287425E-2</v>
      </c>
      <c r="F12" s="583">
        <v>164</v>
      </c>
      <c r="G12" s="584">
        <f t="shared" ref="G12:G23" si="0">F12/$C12</f>
        <v>0.98203592814371254</v>
      </c>
      <c r="I12" s="1382"/>
      <c r="L12" s="848"/>
    </row>
    <row r="13" spans="1:12" ht="15" customHeight="1" x14ac:dyDescent="0.2">
      <c r="A13" s="339">
        <v>2</v>
      </c>
      <c r="B13" s="338" t="s">
        <v>6</v>
      </c>
      <c r="C13" s="1891">
        <v>199</v>
      </c>
      <c r="D13" s="521">
        <v>6</v>
      </c>
      <c r="E13" s="1894">
        <f t="shared" ref="E13:G26" si="1">D13/$C13</f>
        <v>3.015075376884422E-2</v>
      </c>
      <c r="F13" s="521">
        <v>193</v>
      </c>
      <c r="G13" s="585">
        <f t="shared" si="0"/>
        <v>0.96984924623115576</v>
      </c>
      <c r="I13" s="1382"/>
      <c r="L13" s="848"/>
    </row>
    <row r="14" spans="1:12" ht="15" customHeight="1" x14ac:dyDescent="0.2">
      <c r="A14" s="339">
        <v>3</v>
      </c>
      <c r="B14" s="338" t="s">
        <v>7</v>
      </c>
      <c r="C14" s="1891">
        <v>79</v>
      </c>
      <c r="D14" s="521">
        <v>5</v>
      </c>
      <c r="E14" s="1894">
        <f t="shared" si="1"/>
        <v>6.3291139240506333E-2</v>
      </c>
      <c r="F14" s="521">
        <v>74</v>
      </c>
      <c r="G14" s="585">
        <f t="shared" si="0"/>
        <v>0.93670886075949367</v>
      </c>
      <c r="I14" s="1382"/>
      <c r="L14" s="848"/>
    </row>
    <row r="15" spans="1:12" ht="15" customHeight="1" x14ac:dyDescent="0.2">
      <c r="A15" s="339">
        <v>4</v>
      </c>
      <c r="B15" s="338" t="s">
        <v>8</v>
      </c>
      <c r="C15" s="1891">
        <v>86</v>
      </c>
      <c r="D15" s="521">
        <v>6</v>
      </c>
      <c r="E15" s="1894">
        <f t="shared" si="1"/>
        <v>6.9767441860465115E-2</v>
      </c>
      <c r="F15" s="521">
        <v>80</v>
      </c>
      <c r="G15" s="585">
        <f t="shared" si="0"/>
        <v>0.93023255813953487</v>
      </c>
      <c r="I15" s="1382"/>
      <c r="L15" s="848"/>
    </row>
    <row r="16" spans="1:12" ht="15" customHeight="1" x14ac:dyDescent="0.2">
      <c r="A16" s="339">
        <v>5</v>
      </c>
      <c r="B16" s="338" t="s">
        <v>9</v>
      </c>
      <c r="C16" s="1891">
        <v>102</v>
      </c>
      <c r="D16" s="521">
        <v>3</v>
      </c>
      <c r="E16" s="1894">
        <f t="shared" si="1"/>
        <v>2.9411764705882353E-2</v>
      </c>
      <c r="F16" s="521">
        <v>99</v>
      </c>
      <c r="G16" s="585">
        <f t="shared" si="0"/>
        <v>0.97058823529411764</v>
      </c>
      <c r="I16" s="1382"/>
      <c r="L16" s="848"/>
    </row>
    <row r="17" spans="1:14" ht="15" customHeight="1" x14ac:dyDescent="0.2">
      <c r="A17" s="339">
        <v>6</v>
      </c>
      <c r="B17" s="338" t="s">
        <v>10</v>
      </c>
      <c r="C17" s="1891">
        <v>22</v>
      </c>
      <c r="D17" s="521">
        <v>2</v>
      </c>
      <c r="E17" s="1894">
        <f t="shared" si="1"/>
        <v>9.0909090909090912E-2</v>
      </c>
      <c r="F17" s="521">
        <v>20</v>
      </c>
      <c r="G17" s="585">
        <f t="shared" si="0"/>
        <v>0.90909090909090906</v>
      </c>
      <c r="I17" s="1382"/>
      <c r="L17" s="848"/>
    </row>
    <row r="18" spans="1:14" ht="15" customHeight="1" x14ac:dyDescent="0.2">
      <c r="A18" s="339">
        <v>7</v>
      </c>
      <c r="B18" s="338" t="s">
        <v>11</v>
      </c>
      <c r="C18" s="1891">
        <v>31</v>
      </c>
      <c r="D18" s="521">
        <v>0</v>
      </c>
      <c r="E18" s="1894">
        <f t="shared" si="1"/>
        <v>0</v>
      </c>
      <c r="F18" s="521">
        <v>31</v>
      </c>
      <c r="G18" s="585">
        <f t="shared" si="0"/>
        <v>1</v>
      </c>
      <c r="I18" s="1382"/>
      <c r="L18" s="848"/>
    </row>
    <row r="19" spans="1:14" ht="15" customHeight="1" x14ac:dyDescent="0.2">
      <c r="A19" s="339">
        <v>8</v>
      </c>
      <c r="B19" s="338" t="s">
        <v>12</v>
      </c>
      <c r="C19" s="1891">
        <v>51</v>
      </c>
      <c r="D19" s="521">
        <v>3</v>
      </c>
      <c r="E19" s="1894">
        <f t="shared" si="1"/>
        <v>5.8823529411764705E-2</v>
      </c>
      <c r="F19" s="521">
        <v>48</v>
      </c>
      <c r="G19" s="585">
        <f t="shared" si="0"/>
        <v>0.94117647058823528</v>
      </c>
      <c r="I19" s="1382"/>
      <c r="L19" s="848"/>
    </row>
    <row r="20" spans="1:14" ht="15" customHeight="1" x14ac:dyDescent="0.2">
      <c r="A20" s="339">
        <v>9</v>
      </c>
      <c r="B20" s="338" t="s">
        <v>13</v>
      </c>
      <c r="C20" s="1891">
        <v>89</v>
      </c>
      <c r="D20" s="521">
        <v>1</v>
      </c>
      <c r="E20" s="1894">
        <f t="shared" si="1"/>
        <v>1.1235955056179775E-2</v>
      </c>
      <c r="F20" s="521">
        <v>88</v>
      </c>
      <c r="G20" s="585">
        <f t="shared" si="0"/>
        <v>0.9887640449438202</v>
      </c>
      <c r="I20" s="1382"/>
      <c r="L20" s="848"/>
    </row>
    <row r="21" spans="1:14" ht="15" customHeight="1" x14ac:dyDescent="0.2">
      <c r="A21" s="339">
        <v>10</v>
      </c>
      <c r="B21" s="338" t="s">
        <v>14</v>
      </c>
      <c r="C21" s="1891">
        <v>89</v>
      </c>
      <c r="D21" s="521">
        <v>0</v>
      </c>
      <c r="E21" s="1894">
        <f t="shared" si="1"/>
        <v>0</v>
      </c>
      <c r="F21" s="521">
        <v>89</v>
      </c>
      <c r="G21" s="585">
        <f t="shared" si="0"/>
        <v>1</v>
      </c>
      <c r="I21" s="1382"/>
      <c r="L21" s="848"/>
    </row>
    <row r="22" spans="1:14" ht="15" customHeight="1" x14ac:dyDescent="0.2">
      <c r="A22" s="339">
        <v>11</v>
      </c>
      <c r="B22" s="338" t="s">
        <v>15</v>
      </c>
      <c r="C22" s="1891">
        <v>129</v>
      </c>
      <c r="D22" s="521">
        <v>11</v>
      </c>
      <c r="E22" s="1894">
        <f t="shared" si="1"/>
        <v>8.5271317829457363E-2</v>
      </c>
      <c r="F22" s="521">
        <v>118</v>
      </c>
      <c r="G22" s="585">
        <f t="shared" si="0"/>
        <v>0.9147286821705426</v>
      </c>
      <c r="I22" s="1382"/>
      <c r="L22" s="848"/>
    </row>
    <row r="23" spans="1:14" ht="15" customHeight="1" x14ac:dyDescent="0.2">
      <c r="A23" s="339">
        <v>12</v>
      </c>
      <c r="B23" s="338" t="s">
        <v>16</v>
      </c>
      <c r="C23" s="1891">
        <v>177</v>
      </c>
      <c r="D23" s="521">
        <v>4</v>
      </c>
      <c r="E23" s="1894">
        <f t="shared" si="1"/>
        <v>2.2598870056497175E-2</v>
      </c>
      <c r="F23" s="521">
        <v>173</v>
      </c>
      <c r="G23" s="585">
        <f t="shared" si="0"/>
        <v>0.97740112994350281</v>
      </c>
      <c r="I23" s="1382"/>
      <c r="L23" s="848"/>
    </row>
    <row r="24" spans="1:14" ht="15" customHeight="1" x14ac:dyDescent="0.2">
      <c r="A24" s="339">
        <v>13</v>
      </c>
      <c r="B24" s="338" t="s">
        <v>17</v>
      </c>
      <c r="C24" s="1891">
        <v>89</v>
      </c>
      <c r="D24" s="521">
        <v>1</v>
      </c>
      <c r="E24" s="1894">
        <f t="shared" si="1"/>
        <v>1.1235955056179775E-2</v>
      </c>
      <c r="F24" s="521">
        <v>88</v>
      </c>
      <c r="G24" s="585">
        <f t="shared" si="1"/>
        <v>0.9887640449438202</v>
      </c>
      <c r="I24" s="1382"/>
      <c r="J24" s="346" t="s">
        <v>104</v>
      </c>
      <c r="L24" s="848"/>
    </row>
    <row r="25" spans="1:14" ht="15" customHeight="1" x14ac:dyDescent="0.2">
      <c r="A25" s="339">
        <v>14</v>
      </c>
      <c r="B25" s="338" t="s">
        <v>18</v>
      </c>
      <c r="C25" s="1891">
        <v>39</v>
      </c>
      <c r="D25" s="521">
        <v>2</v>
      </c>
      <c r="E25" s="1894">
        <f t="shared" si="1"/>
        <v>5.128205128205128E-2</v>
      </c>
      <c r="F25" s="521">
        <v>37</v>
      </c>
      <c r="G25" s="585">
        <f t="shared" si="1"/>
        <v>0.94871794871794868</v>
      </c>
      <c r="I25" s="1382"/>
      <c r="L25" s="848"/>
      <c r="N25" s="346" t="s">
        <v>104</v>
      </c>
    </row>
    <row r="26" spans="1:14" ht="15" customHeight="1" thickBot="1" x14ac:dyDescent="0.25">
      <c r="A26" s="586">
        <v>15</v>
      </c>
      <c r="B26" s="492" t="s">
        <v>19</v>
      </c>
      <c r="C26" s="1892">
        <v>134</v>
      </c>
      <c r="D26" s="522">
        <v>5</v>
      </c>
      <c r="E26" s="1895">
        <f t="shared" si="1"/>
        <v>3.7313432835820892E-2</v>
      </c>
      <c r="F26" s="522">
        <v>129</v>
      </c>
      <c r="G26" s="587">
        <f t="shared" si="1"/>
        <v>0.96268656716417911</v>
      </c>
      <c r="I26" s="1382"/>
      <c r="L26" s="848"/>
    </row>
    <row r="27" spans="1:14" ht="15" customHeight="1" x14ac:dyDescent="0.2">
      <c r="A27" s="661"/>
      <c r="B27" s="1424" t="s">
        <v>542</v>
      </c>
      <c r="C27" s="658">
        <f>SUM(C12:C26)</f>
        <v>1483</v>
      </c>
      <c r="D27" s="1425">
        <f>SUM(D12:D26)</f>
        <v>52</v>
      </c>
      <c r="E27" s="1426">
        <f>D27/C27</f>
        <v>3.5064059339177341E-2</v>
      </c>
      <c r="F27" s="659">
        <f>SUM(F12:F26)</f>
        <v>1431</v>
      </c>
      <c r="G27" s="660">
        <f>F27/C27</f>
        <v>0.96493594066082267</v>
      </c>
      <c r="I27" s="1382"/>
    </row>
    <row r="28" spans="1:14" s="2031" customFormat="1" ht="15" customHeight="1" thickBot="1" x14ac:dyDescent="0.25">
      <c r="A28" s="575"/>
      <c r="B28" s="576" t="s">
        <v>442</v>
      </c>
      <c r="C28" s="577">
        <v>1509</v>
      </c>
      <c r="D28" s="494">
        <v>57</v>
      </c>
      <c r="E28" s="495">
        <v>3.7773359840954271E-2</v>
      </c>
      <c r="F28" s="579">
        <v>1452</v>
      </c>
      <c r="G28" s="496">
        <v>0.96222664015904569</v>
      </c>
      <c r="H28" s="2029"/>
      <c r="I28" s="2030"/>
    </row>
    <row r="29" spans="1:14" ht="15" customHeight="1" x14ac:dyDescent="0.2">
      <c r="A29" s="661"/>
      <c r="B29" s="662" t="s">
        <v>428</v>
      </c>
      <c r="C29" s="663">
        <v>1565</v>
      </c>
      <c r="D29" s="664">
        <v>40</v>
      </c>
      <c r="E29" s="665">
        <v>2.5559105431309903E-2</v>
      </c>
      <c r="F29" s="666">
        <v>1525</v>
      </c>
      <c r="G29" s="667">
        <v>0.9744408945686901</v>
      </c>
      <c r="I29" s="1382"/>
    </row>
    <row r="30" spans="1:14" ht="15" customHeight="1" thickBot="1" x14ac:dyDescent="0.25">
      <c r="A30" s="575"/>
      <c r="B30" s="576" t="s">
        <v>388</v>
      </c>
      <c r="C30" s="577">
        <v>1493</v>
      </c>
      <c r="D30" s="494">
        <v>43</v>
      </c>
      <c r="E30" s="495">
        <v>2.8801071667782986E-2</v>
      </c>
      <c r="F30" s="579">
        <v>1450</v>
      </c>
      <c r="G30" s="496">
        <v>0.97119892833221699</v>
      </c>
      <c r="I30" s="1382"/>
    </row>
    <row r="31" spans="1:14" ht="15" customHeight="1" x14ac:dyDescent="0.2">
      <c r="A31" s="661"/>
      <c r="B31" s="662" t="s">
        <v>372</v>
      </c>
      <c r="C31" s="663">
        <v>1599</v>
      </c>
      <c r="D31" s="664">
        <v>57</v>
      </c>
      <c r="E31" s="665">
        <v>3.5647279549718573E-2</v>
      </c>
      <c r="F31" s="666">
        <v>1541</v>
      </c>
      <c r="G31" s="667">
        <v>0.96372732958098817</v>
      </c>
      <c r="I31" s="40"/>
    </row>
    <row r="32" spans="1:14" ht="15" customHeight="1" thickBot="1" x14ac:dyDescent="0.25">
      <c r="A32" s="575"/>
      <c r="B32" s="576" t="s">
        <v>355</v>
      </c>
      <c r="C32" s="577">
        <v>1601</v>
      </c>
      <c r="D32" s="494">
        <v>62</v>
      </c>
      <c r="E32" s="495">
        <v>3.8725796377264213E-2</v>
      </c>
      <c r="F32" s="579">
        <v>1539</v>
      </c>
      <c r="G32" s="496">
        <v>0.96127420362273575</v>
      </c>
      <c r="I32" s="40"/>
    </row>
    <row r="33" spans="1:10" ht="15" customHeight="1" x14ac:dyDescent="0.2">
      <c r="A33" s="1295"/>
      <c r="B33" s="1296" t="s">
        <v>348</v>
      </c>
      <c r="C33" s="1297">
        <v>1666</v>
      </c>
      <c r="D33" s="1298">
        <v>71</v>
      </c>
      <c r="E33" s="1299">
        <v>4.2617046818727494E-2</v>
      </c>
      <c r="F33" s="1300">
        <v>1595</v>
      </c>
      <c r="G33" s="1301">
        <v>0.95738295318127253</v>
      </c>
      <c r="I33" s="40"/>
    </row>
    <row r="34" spans="1:10" ht="15" customHeight="1" thickBot="1" x14ac:dyDescent="0.25">
      <c r="A34" s="491"/>
      <c r="B34" s="492" t="s">
        <v>329</v>
      </c>
      <c r="C34" s="493">
        <v>1535</v>
      </c>
      <c r="D34" s="494">
        <v>65</v>
      </c>
      <c r="E34" s="495">
        <v>4.2345276872964167E-2</v>
      </c>
      <c r="F34" s="157">
        <v>1470</v>
      </c>
      <c r="G34" s="496">
        <v>0.95765472312703581</v>
      </c>
      <c r="I34" s="40"/>
    </row>
    <row r="35" spans="1:10" ht="15" hidden="1" customHeight="1" outlineLevel="1" thickBot="1" x14ac:dyDescent="0.25">
      <c r="A35" s="1288"/>
      <c r="B35" s="1289" t="s">
        <v>318</v>
      </c>
      <c r="C35" s="1290">
        <v>1582</v>
      </c>
      <c r="D35" s="1291">
        <v>81</v>
      </c>
      <c r="E35" s="1292">
        <v>5.120101137800253E-2</v>
      </c>
      <c r="F35" s="1293">
        <v>1501</v>
      </c>
      <c r="G35" s="1294">
        <v>0.94879898862199752</v>
      </c>
      <c r="I35" s="40"/>
    </row>
    <row r="36" spans="1:10" hidden="1" outlineLevel="1" collapsed="1" x14ac:dyDescent="0.2">
      <c r="A36" s="351" t="s">
        <v>113</v>
      </c>
      <c r="B36" s="337"/>
      <c r="C36" s="975"/>
      <c r="D36" s="975"/>
      <c r="E36" s="975"/>
      <c r="F36" s="975"/>
      <c r="G36" s="975"/>
    </row>
    <row r="37" spans="1:10" ht="11.25" hidden="1" customHeight="1" outlineLevel="1" x14ac:dyDescent="0.2">
      <c r="A37" s="337" t="s">
        <v>223</v>
      </c>
      <c r="B37" s="975"/>
      <c r="C37" s="975"/>
      <c r="D37" s="975"/>
      <c r="E37" s="975"/>
      <c r="F37" s="975"/>
      <c r="G37" s="975"/>
      <c r="J37" s="41"/>
    </row>
    <row r="38" spans="1:10" ht="15" customHeight="1" collapsed="1" x14ac:dyDescent="0.2">
      <c r="A38" s="954" t="s">
        <v>515</v>
      </c>
      <c r="B38" s="975"/>
      <c r="C38" s="975"/>
      <c r="D38" s="975"/>
      <c r="E38" s="975"/>
      <c r="F38" s="975"/>
      <c r="G38" s="975"/>
      <c r="J38" s="41"/>
    </row>
    <row r="39" spans="1:10" ht="15" customHeight="1" x14ac:dyDescent="0.2">
      <c r="A39" s="337"/>
      <c r="B39" s="975"/>
      <c r="C39" s="975"/>
      <c r="D39" s="975"/>
      <c r="E39" s="975"/>
      <c r="F39" s="975"/>
      <c r="G39" s="975"/>
      <c r="J39" s="41"/>
    </row>
    <row r="43" spans="1:10" x14ac:dyDescent="0.2">
      <c r="B43" s="346" t="s">
        <v>104</v>
      </c>
    </row>
  </sheetData>
  <mergeCells count="5">
    <mergeCell ref="F10:G10"/>
    <mergeCell ref="A10:A11"/>
    <mergeCell ref="B10:B11"/>
    <mergeCell ref="C10:C11"/>
    <mergeCell ref="D10:E10"/>
  </mergeCells>
  <pageMargins left="0.39370078740157483" right="0.39370078740157483" top="0.78740157480314965" bottom="0.79" header="0.51181102362204722" footer="0.51181102362204722"/>
  <pageSetup paperSize="9" orientation="landscape" r:id="rId1"/>
  <headerFooter alignWithMargins="0">
    <oddFooter>&amp;L&amp;F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2:S35"/>
  <sheetViews>
    <sheetView showGridLines="0" topLeftCell="G1" zoomScaleNormal="100" workbookViewId="0">
      <selection activeCell="Q22" sqref="Q22"/>
    </sheetView>
  </sheetViews>
  <sheetFormatPr baseColWidth="10" defaultColWidth="11.42578125" defaultRowHeight="12.75" outlineLevelRow="1" x14ac:dyDescent="0.2"/>
  <cols>
    <col min="1" max="1" width="8.140625" style="25" customWidth="1"/>
    <col min="2" max="2" width="28.140625" style="25" customWidth="1"/>
    <col min="3" max="3" width="13.28515625" style="25" customWidth="1"/>
    <col min="4" max="4" width="12.7109375" style="25" customWidth="1"/>
    <col min="5" max="16384" width="11.42578125" style="25"/>
  </cols>
  <sheetData>
    <row r="2" spans="1:19" x14ac:dyDescent="0.2">
      <c r="A2" s="26" t="s">
        <v>0</v>
      </c>
    </row>
    <row r="3" spans="1:19" x14ac:dyDescent="0.2">
      <c r="A3" s="26"/>
    </row>
    <row r="4" spans="1:19" x14ac:dyDescent="0.2">
      <c r="A4" s="26" t="str">
        <f>A9</f>
        <v>Tabell 1-10-B Antall deltakere i Introduksjonsprogrammet og Jobbsjansen pr 31.12.</v>
      </c>
    </row>
    <row r="5" spans="1:19" x14ac:dyDescent="0.2">
      <c r="A5" s="26"/>
    </row>
    <row r="6" spans="1:19" x14ac:dyDescent="0.2">
      <c r="A6" s="26"/>
    </row>
    <row r="7" spans="1:19" x14ac:dyDescent="0.2">
      <c r="A7" s="26"/>
    </row>
    <row r="8" spans="1:19" ht="21.75" customHeight="1" x14ac:dyDescent="0.2">
      <c r="B8" s="341"/>
      <c r="C8" s="341"/>
      <c r="D8" s="341"/>
    </row>
    <row r="9" spans="1:19" ht="27.2" customHeight="1" thickBot="1" x14ac:dyDescent="0.25">
      <c r="A9" s="334" t="s">
        <v>540</v>
      </c>
    </row>
    <row r="10" spans="1:19" ht="80.25" customHeight="1" thickBot="1" x14ac:dyDescent="0.25">
      <c r="A10" s="690" t="s">
        <v>38</v>
      </c>
      <c r="B10" s="691" t="s">
        <v>3</v>
      </c>
      <c r="C10" s="174" t="s">
        <v>220</v>
      </c>
      <c r="D10" s="175" t="s">
        <v>338</v>
      </c>
    </row>
    <row r="11" spans="1:19" ht="15" customHeight="1" x14ac:dyDescent="0.2">
      <c r="A11" s="176">
        <v>1</v>
      </c>
      <c r="B11" s="27" t="s">
        <v>5</v>
      </c>
      <c r="C11" s="937">
        <v>129</v>
      </c>
      <c r="D11" s="939">
        <v>32</v>
      </c>
      <c r="F11" s="431"/>
      <c r="G11" s="431"/>
      <c r="H11" s="431"/>
      <c r="I11" s="431"/>
      <c r="J11" s="430"/>
      <c r="K11" s="431"/>
      <c r="L11" s="430"/>
      <c r="M11" s="430"/>
      <c r="N11" s="431"/>
      <c r="O11" s="431"/>
      <c r="P11" s="431"/>
      <c r="Q11" s="431"/>
      <c r="R11" s="430"/>
      <c r="S11" s="431"/>
    </row>
    <row r="12" spans="1:19" ht="15" customHeight="1" x14ac:dyDescent="0.2">
      <c r="A12" s="177">
        <v>2</v>
      </c>
      <c r="B12" s="28" t="s">
        <v>6</v>
      </c>
      <c r="C12" s="940">
        <v>141</v>
      </c>
      <c r="D12" s="942">
        <v>30</v>
      </c>
    </row>
    <row r="13" spans="1:19" ht="15" customHeight="1" x14ac:dyDescent="0.2">
      <c r="A13" s="177">
        <v>3</v>
      </c>
      <c r="B13" s="28" t="s">
        <v>7</v>
      </c>
      <c r="C13" s="940">
        <v>63</v>
      </c>
      <c r="D13" s="942">
        <v>29</v>
      </c>
      <c r="G13" s="25" t="s">
        <v>104</v>
      </c>
    </row>
    <row r="14" spans="1:19" ht="15" customHeight="1" x14ac:dyDescent="0.2">
      <c r="A14" s="177">
        <v>4</v>
      </c>
      <c r="B14" s="28" t="s">
        <v>333</v>
      </c>
      <c r="C14" s="940">
        <v>88</v>
      </c>
      <c r="D14" s="942">
        <v>0</v>
      </c>
    </row>
    <row r="15" spans="1:19" ht="15" customHeight="1" x14ac:dyDescent="0.2">
      <c r="A15" s="177">
        <v>5</v>
      </c>
      <c r="B15" s="28" t="s">
        <v>9</v>
      </c>
      <c r="C15" s="940">
        <v>126</v>
      </c>
      <c r="D15" s="942">
        <v>0</v>
      </c>
    </row>
    <row r="16" spans="1:19" ht="15" customHeight="1" x14ac:dyDescent="0.2">
      <c r="A16" s="177">
        <v>6</v>
      </c>
      <c r="B16" s="28" t="s">
        <v>339</v>
      </c>
      <c r="C16" s="940">
        <v>88</v>
      </c>
      <c r="D16" s="942">
        <v>0</v>
      </c>
    </row>
    <row r="17" spans="1:11" ht="15" customHeight="1" x14ac:dyDescent="0.2">
      <c r="A17" s="177">
        <v>7</v>
      </c>
      <c r="B17" s="28" t="s">
        <v>340</v>
      </c>
      <c r="C17" s="940">
        <v>124</v>
      </c>
      <c r="D17" s="942">
        <v>0</v>
      </c>
    </row>
    <row r="18" spans="1:11" ht="15" customHeight="1" x14ac:dyDescent="0.2">
      <c r="A18" s="177">
        <v>8</v>
      </c>
      <c r="B18" s="28" t="s">
        <v>334</v>
      </c>
      <c r="C18" s="940">
        <v>139</v>
      </c>
      <c r="D18" s="942">
        <v>12</v>
      </c>
    </row>
    <row r="19" spans="1:11" ht="15" customHeight="1" x14ac:dyDescent="0.2">
      <c r="A19" s="177">
        <v>9</v>
      </c>
      <c r="B19" s="28" t="s">
        <v>13</v>
      </c>
      <c r="C19" s="940">
        <v>84</v>
      </c>
      <c r="D19" s="942">
        <v>20</v>
      </c>
    </row>
    <row r="20" spans="1:11" ht="15" customHeight="1" x14ac:dyDescent="0.2">
      <c r="A20" s="177">
        <v>10</v>
      </c>
      <c r="B20" s="28" t="s">
        <v>14</v>
      </c>
      <c r="C20" s="940">
        <v>62</v>
      </c>
      <c r="D20" s="942">
        <v>37</v>
      </c>
      <c r="K20" s="25" t="s">
        <v>104</v>
      </c>
    </row>
    <row r="21" spans="1:11" ht="15" customHeight="1" x14ac:dyDescent="0.2">
      <c r="A21" s="177">
        <v>11</v>
      </c>
      <c r="B21" s="28" t="s">
        <v>15</v>
      </c>
      <c r="C21" s="940">
        <v>62</v>
      </c>
      <c r="D21" s="942">
        <v>29</v>
      </c>
    </row>
    <row r="22" spans="1:11" ht="15" customHeight="1" x14ac:dyDescent="0.2">
      <c r="A22" s="177">
        <v>12</v>
      </c>
      <c r="B22" s="28" t="s">
        <v>16</v>
      </c>
      <c r="C22" s="940">
        <v>93</v>
      </c>
      <c r="D22" s="942">
        <v>0</v>
      </c>
      <c r="J22" s="25" t="s">
        <v>104</v>
      </c>
    </row>
    <row r="23" spans="1:11" ht="15" customHeight="1" x14ac:dyDescent="0.2">
      <c r="A23" s="178">
        <v>13</v>
      </c>
      <c r="B23" s="29" t="s">
        <v>341</v>
      </c>
      <c r="C23" s="940">
        <v>87</v>
      </c>
      <c r="D23" s="942">
        <v>0</v>
      </c>
    </row>
    <row r="24" spans="1:11" ht="15" customHeight="1" x14ac:dyDescent="0.2">
      <c r="A24" s="177">
        <v>14</v>
      </c>
      <c r="B24" s="28" t="s">
        <v>335</v>
      </c>
      <c r="C24" s="940">
        <v>101</v>
      </c>
      <c r="D24" s="942">
        <v>14</v>
      </c>
    </row>
    <row r="25" spans="1:11" ht="15" customHeight="1" thickBot="1" x14ac:dyDescent="0.25">
      <c r="A25" s="178">
        <v>15</v>
      </c>
      <c r="B25" s="29" t="s">
        <v>336</v>
      </c>
      <c r="C25" s="943">
        <v>104</v>
      </c>
      <c r="D25" s="945">
        <v>35</v>
      </c>
    </row>
    <row r="26" spans="1:11" s="1427" customFormat="1" ht="15" customHeight="1" x14ac:dyDescent="0.2">
      <c r="A26" s="686"/>
      <c r="B26" s="1195" t="s">
        <v>539</v>
      </c>
      <c r="C26" s="668">
        <f>SUM(C11:C25)</f>
        <v>1491</v>
      </c>
      <c r="D26" s="669">
        <f>SUM(D11:D25)</f>
        <v>238</v>
      </c>
    </row>
    <row r="27" spans="1:11" s="1427" customFormat="1" ht="15" customHeight="1" thickBot="1" x14ac:dyDescent="0.25">
      <c r="A27" s="951"/>
      <c r="B27" s="1197" t="s">
        <v>441</v>
      </c>
      <c r="C27" s="974">
        <v>1368</v>
      </c>
      <c r="D27" s="945">
        <v>232</v>
      </c>
    </row>
    <row r="28" spans="1:11" s="1427" customFormat="1" ht="15" customHeight="1" x14ac:dyDescent="0.2">
      <c r="A28" s="686"/>
      <c r="B28" s="1196" t="s">
        <v>429</v>
      </c>
      <c r="C28" s="973">
        <v>1183</v>
      </c>
      <c r="D28" s="949">
        <v>378</v>
      </c>
    </row>
    <row r="29" spans="1:11" ht="15" customHeight="1" thickBot="1" x14ac:dyDescent="0.25">
      <c r="A29" s="951"/>
      <c r="B29" s="1197" t="s">
        <v>389</v>
      </c>
      <c r="C29" s="974">
        <v>1084</v>
      </c>
      <c r="D29" s="945">
        <v>462</v>
      </c>
    </row>
    <row r="30" spans="1:11" ht="15" customHeight="1" x14ac:dyDescent="0.2">
      <c r="A30" s="686"/>
      <c r="B30" s="1196" t="s">
        <v>373</v>
      </c>
      <c r="C30" s="973">
        <v>853</v>
      </c>
      <c r="D30" s="949">
        <v>504</v>
      </c>
    </row>
    <row r="31" spans="1:11" ht="15" customHeight="1" thickBot="1" x14ac:dyDescent="0.25">
      <c r="A31" s="951"/>
      <c r="B31" s="1197" t="s">
        <v>356</v>
      </c>
      <c r="C31" s="974">
        <v>818</v>
      </c>
      <c r="D31" s="945">
        <v>412</v>
      </c>
    </row>
    <row r="32" spans="1:11" ht="15" customHeight="1" x14ac:dyDescent="0.2">
      <c r="A32" s="1306"/>
      <c r="B32" s="1198" t="s">
        <v>349</v>
      </c>
      <c r="C32" s="1307">
        <v>830</v>
      </c>
      <c r="D32" s="939">
        <v>460</v>
      </c>
    </row>
    <row r="33" spans="1:4" ht="15" customHeight="1" thickBot="1" x14ac:dyDescent="0.25">
      <c r="A33" s="951"/>
      <c r="B33" s="1197" t="s">
        <v>337</v>
      </c>
      <c r="C33" s="974">
        <v>877</v>
      </c>
      <c r="D33" s="945">
        <v>353</v>
      </c>
    </row>
    <row r="34" spans="1:4" ht="15" hidden="1" customHeight="1" outlineLevel="1" thickBot="1" x14ac:dyDescent="0.25">
      <c r="A34" s="1302"/>
      <c r="B34" s="1303" t="s">
        <v>319</v>
      </c>
      <c r="C34" s="1304">
        <v>786</v>
      </c>
      <c r="D34" s="1305">
        <v>327</v>
      </c>
    </row>
    <row r="35" spans="1:4" collapsed="1" x14ac:dyDescent="0.2"/>
  </sheetData>
  <pageMargins left="0.39370078740157483" right="0.39370078740157483" top="0.78740157480314965" bottom="0.79" header="0.51181102362204722" footer="0.51181102362204722"/>
  <pageSetup paperSize="9" orientation="landscape" r:id="rId1"/>
  <headerFooter alignWithMargins="0">
    <oddFooter>&amp;L&amp;F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43"/>
  <sheetViews>
    <sheetView showGridLines="0" topLeftCell="C1" zoomScaleNormal="100" workbookViewId="0">
      <selection activeCell="V45" sqref="V45"/>
    </sheetView>
  </sheetViews>
  <sheetFormatPr baseColWidth="10" defaultColWidth="11.42578125" defaultRowHeight="12.75" outlineLevelRow="1" x14ac:dyDescent="0.2"/>
  <cols>
    <col min="1" max="1" width="8.140625" style="25" customWidth="1"/>
    <col min="2" max="2" width="28.140625" style="25" bestFit="1" customWidth="1"/>
    <col min="3" max="5" width="12.7109375" style="25" customWidth="1"/>
    <col min="6" max="16384" width="11.42578125" style="25"/>
  </cols>
  <sheetData>
    <row r="2" spans="1:11" x14ac:dyDescent="0.2">
      <c r="A2" s="26" t="s">
        <v>0</v>
      </c>
    </row>
    <row r="3" spans="1:11" x14ac:dyDescent="0.2">
      <c r="A3" s="26"/>
    </row>
    <row r="4" spans="1:11" x14ac:dyDescent="0.2">
      <c r="A4" s="26" t="str">
        <f>A8</f>
        <v>Tabell 1-11-A - Kvalifiseringsprogram - saksmengde 01.01.-31.12.</v>
      </c>
    </row>
    <row r="5" spans="1:11" x14ac:dyDescent="0.2">
      <c r="A5" s="26"/>
    </row>
    <row r="6" spans="1:11" x14ac:dyDescent="0.2">
      <c r="A6" s="954" t="s">
        <v>114</v>
      </c>
    </row>
    <row r="7" spans="1:11" x14ac:dyDescent="0.2">
      <c r="A7" s="26"/>
    </row>
    <row r="8" spans="1:11" ht="31.5" customHeight="1" thickBot="1" x14ac:dyDescent="0.25">
      <c r="A8" s="340" t="s">
        <v>545</v>
      </c>
      <c r="B8" s="341"/>
      <c r="C8" s="341"/>
      <c r="D8" s="341"/>
      <c r="E8" s="341"/>
    </row>
    <row r="9" spans="1:11" ht="13.5" customHeight="1" thickBot="1" x14ac:dyDescent="0.25">
      <c r="A9" s="2148" t="s">
        <v>38</v>
      </c>
      <c r="B9" s="2150" t="s">
        <v>3</v>
      </c>
      <c r="C9" s="2150" t="s">
        <v>191</v>
      </c>
      <c r="D9" s="2150" t="s">
        <v>189</v>
      </c>
      <c r="E9" s="2153" t="s">
        <v>190</v>
      </c>
    </row>
    <row r="10" spans="1:11" ht="40.5" customHeight="1" thickBot="1" x14ac:dyDescent="0.25">
      <c r="A10" s="2149"/>
      <c r="B10" s="2151"/>
      <c r="C10" s="2152"/>
      <c r="D10" s="2152"/>
      <c r="E10" s="2154"/>
    </row>
    <row r="11" spans="1:11" x14ac:dyDescent="0.2">
      <c r="A11" s="402">
        <v>1</v>
      </c>
      <c r="B11" s="342" t="s">
        <v>5</v>
      </c>
      <c r="C11" s="523">
        <v>162</v>
      </c>
      <c r="D11" s="523">
        <v>91</v>
      </c>
      <c r="E11" s="524">
        <v>71</v>
      </c>
      <c r="G11" s="848" t="s">
        <v>104</v>
      </c>
      <c r="H11" s="848" t="s">
        <v>104</v>
      </c>
      <c r="I11" s="848" t="s">
        <v>104</v>
      </c>
      <c r="J11" s="848" t="s">
        <v>104</v>
      </c>
      <c r="K11" s="848"/>
    </row>
    <row r="12" spans="1:11" x14ac:dyDescent="0.2">
      <c r="A12" s="403">
        <v>2</v>
      </c>
      <c r="B12" s="343" t="s">
        <v>6</v>
      </c>
      <c r="C12" s="525">
        <v>128</v>
      </c>
      <c r="D12" s="525">
        <v>127</v>
      </c>
      <c r="E12" s="526">
        <v>0</v>
      </c>
      <c r="G12" s="848"/>
      <c r="H12" s="848"/>
      <c r="I12" s="848"/>
      <c r="J12" s="848"/>
      <c r="K12" s="848"/>
    </row>
    <row r="13" spans="1:11" x14ac:dyDescent="0.2">
      <c r="A13" s="403">
        <v>3</v>
      </c>
      <c r="B13" s="343" t="s">
        <v>7</v>
      </c>
      <c r="C13" s="525">
        <v>44</v>
      </c>
      <c r="D13" s="525">
        <v>43</v>
      </c>
      <c r="E13" s="526">
        <v>1</v>
      </c>
      <c r="G13" s="848"/>
      <c r="H13" s="848"/>
      <c r="I13" s="848"/>
      <c r="J13" s="848"/>
      <c r="K13" s="848"/>
    </row>
    <row r="14" spans="1:11" x14ac:dyDescent="0.2">
      <c r="A14" s="403">
        <v>4</v>
      </c>
      <c r="B14" s="343" t="s">
        <v>8</v>
      </c>
      <c r="C14" s="525">
        <v>68</v>
      </c>
      <c r="D14" s="525">
        <v>69</v>
      </c>
      <c r="E14" s="526">
        <v>3</v>
      </c>
      <c r="G14" s="848"/>
      <c r="H14" s="848"/>
      <c r="I14" s="848"/>
      <c r="J14" s="848"/>
      <c r="K14" s="848"/>
    </row>
    <row r="15" spans="1:11" x14ac:dyDescent="0.2">
      <c r="A15" s="403">
        <v>5</v>
      </c>
      <c r="B15" s="343" t="s">
        <v>9</v>
      </c>
      <c r="C15" s="525">
        <v>147</v>
      </c>
      <c r="D15" s="525">
        <v>67</v>
      </c>
      <c r="E15" s="526">
        <v>14</v>
      </c>
      <c r="G15" s="848"/>
      <c r="H15" s="848"/>
      <c r="I15" s="848"/>
      <c r="J15" s="848"/>
      <c r="K15" s="956"/>
    </row>
    <row r="16" spans="1:11" x14ac:dyDescent="0.2">
      <c r="A16" s="403">
        <v>6</v>
      </c>
      <c r="B16" s="343" t="s">
        <v>10</v>
      </c>
      <c r="C16" s="525">
        <v>17</v>
      </c>
      <c r="D16" s="525">
        <v>15</v>
      </c>
      <c r="E16" s="526">
        <v>2</v>
      </c>
      <c r="G16" s="848"/>
      <c r="H16" s="848"/>
      <c r="I16" s="848"/>
      <c r="J16" s="848"/>
      <c r="K16" s="956"/>
    </row>
    <row r="17" spans="1:11" x14ac:dyDescent="0.2">
      <c r="A17" s="403">
        <v>7</v>
      </c>
      <c r="B17" s="343" t="s">
        <v>11</v>
      </c>
      <c r="C17" s="525">
        <v>42</v>
      </c>
      <c r="D17" s="525">
        <v>23</v>
      </c>
      <c r="E17" s="526">
        <v>12</v>
      </c>
      <c r="G17" s="848"/>
      <c r="H17" s="848"/>
      <c r="I17" s="848"/>
      <c r="J17" s="848"/>
      <c r="K17" s="848"/>
    </row>
    <row r="18" spans="1:11" x14ac:dyDescent="0.2">
      <c r="A18" s="403">
        <v>8</v>
      </c>
      <c r="B18" s="343" t="s">
        <v>12</v>
      </c>
      <c r="C18" s="525">
        <v>31</v>
      </c>
      <c r="D18" s="525">
        <v>33</v>
      </c>
      <c r="E18" s="526">
        <v>0</v>
      </c>
      <c r="G18" s="848"/>
      <c r="H18" s="848"/>
      <c r="I18" s="848"/>
      <c r="J18" s="848"/>
      <c r="K18" s="848"/>
    </row>
    <row r="19" spans="1:11" x14ac:dyDescent="0.2">
      <c r="A19" s="403">
        <v>9</v>
      </c>
      <c r="B19" s="343" t="s">
        <v>13</v>
      </c>
      <c r="C19" s="525">
        <v>43</v>
      </c>
      <c r="D19" s="525">
        <v>53</v>
      </c>
      <c r="E19" s="526">
        <v>5</v>
      </c>
      <c r="G19" s="848"/>
      <c r="H19" s="848"/>
      <c r="I19" s="848"/>
      <c r="J19" s="848"/>
      <c r="K19" s="848"/>
    </row>
    <row r="20" spans="1:11" x14ac:dyDescent="0.2">
      <c r="A20" s="403">
        <v>10</v>
      </c>
      <c r="B20" s="343" t="s">
        <v>14</v>
      </c>
      <c r="C20" s="525">
        <v>33</v>
      </c>
      <c r="D20" s="525">
        <v>29</v>
      </c>
      <c r="E20" s="526">
        <v>1</v>
      </c>
      <c r="G20" s="848"/>
      <c r="H20" s="848"/>
      <c r="I20" s="848"/>
      <c r="J20" s="848"/>
      <c r="K20" s="848"/>
    </row>
    <row r="21" spans="1:11" x14ac:dyDescent="0.2">
      <c r="A21" s="403">
        <v>11</v>
      </c>
      <c r="B21" s="343" t="s">
        <v>15</v>
      </c>
      <c r="C21" s="525">
        <v>94</v>
      </c>
      <c r="D21" s="525">
        <v>78</v>
      </c>
      <c r="E21" s="526">
        <v>7</v>
      </c>
      <c r="G21" s="848"/>
      <c r="H21" s="848"/>
      <c r="I21" s="848"/>
      <c r="J21" s="848"/>
      <c r="K21" s="848"/>
    </row>
    <row r="22" spans="1:11" x14ac:dyDescent="0.2">
      <c r="A22" s="403">
        <v>12</v>
      </c>
      <c r="B22" s="343" t="s">
        <v>16</v>
      </c>
      <c r="C22" s="525">
        <v>102</v>
      </c>
      <c r="D22" s="525">
        <v>91</v>
      </c>
      <c r="E22" s="526">
        <v>2</v>
      </c>
      <c r="G22" s="848"/>
      <c r="H22" s="848"/>
      <c r="I22" s="848"/>
      <c r="J22" s="848"/>
      <c r="K22" s="848"/>
    </row>
    <row r="23" spans="1:11" x14ac:dyDescent="0.2">
      <c r="A23" s="401">
        <v>13</v>
      </c>
      <c r="B23" s="344" t="s">
        <v>17</v>
      </c>
      <c r="C23" s="525">
        <v>92</v>
      </c>
      <c r="D23" s="525">
        <v>59</v>
      </c>
      <c r="E23" s="526">
        <v>22</v>
      </c>
      <c r="G23" s="848"/>
      <c r="H23" s="848"/>
      <c r="I23" s="848"/>
      <c r="J23" s="848"/>
      <c r="K23" s="848"/>
    </row>
    <row r="24" spans="1:11" x14ac:dyDescent="0.2">
      <c r="A24" s="403">
        <v>14</v>
      </c>
      <c r="B24" s="343" t="s">
        <v>18</v>
      </c>
      <c r="C24" s="525">
        <v>16</v>
      </c>
      <c r="D24" s="525">
        <v>16</v>
      </c>
      <c r="E24" s="526">
        <v>0</v>
      </c>
      <c r="G24" s="848"/>
      <c r="H24" s="848"/>
      <c r="I24" s="848"/>
      <c r="J24" s="848"/>
      <c r="K24" s="848"/>
    </row>
    <row r="25" spans="1:11" ht="13.5" thickBot="1" x14ac:dyDescent="0.25">
      <c r="A25" s="401">
        <v>15</v>
      </c>
      <c r="B25" s="344" t="s">
        <v>19</v>
      </c>
      <c r="C25" s="527">
        <v>150</v>
      </c>
      <c r="D25" s="528">
        <v>92</v>
      </c>
      <c r="E25" s="529">
        <v>19</v>
      </c>
      <c r="G25" s="848"/>
      <c r="H25" s="848"/>
      <c r="I25" s="848"/>
      <c r="J25" s="848"/>
      <c r="K25" s="848"/>
    </row>
    <row r="26" spans="1:11" x14ac:dyDescent="0.2">
      <c r="A26" s="686"/>
      <c r="B26" s="670" t="s">
        <v>531</v>
      </c>
      <c r="C26" s="671">
        <f>SUM(C11:C25)</f>
        <v>1169</v>
      </c>
      <c r="D26" s="671">
        <f>SUM(D11:D25)</f>
        <v>886</v>
      </c>
      <c r="E26" s="672">
        <f>SUM(E11:E25)</f>
        <v>159</v>
      </c>
    </row>
    <row r="27" spans="1:11" s="1427" customFormat="1" ht="13.5" thickBot="1" x14ac:dyDescent="0.25">
      <c r="A27" s="228"/>
      <c r="B27" s="958" t="s">
        <v>437</v>
      </c>
      <c r="C27" s="578">
        <v>810</v>
      </c>
      <c r="D27" s="578">
        <v>613</v>
      </c>
      <c r="E27" s="588">
        <v>111</v>
      </c>
    </row>
    <row r="28" spans="1:11" s="1427" customFormat="1" x14ac:dyDescent="0.2">
      <c r="A28" s="686"/>
      <c r="B28" s="957" t="s">
        <v>417</v>
      </c>
      <c r="C28" s="497">
        <v>1194</v>
      </c>
      <c r="D28" s="497">
        <v>973</v>
      </c>
      <c r="E28" s="498">
        <v>194</v>
      </c>
    </row>
    <row r="29" spans="1:11" s="1427" customFormat="1" ht="13.5" thickBot="1" x14ac:dyDescent="0.25">
      <c r="A29" s="228"/>
      <c r="B29" s="958" t="s">
        <v>383</v>
      </c>
      <c r="C29" s="578">
        <v>716</v>
      </c>
      <c r="D29" s="578">
        <v>558</v>
      </c>
      <c r="E29" s="588">
        <v>124</v>
      </c>
    </row>
    <row r="30" spans="1:11" x14ac:dyDescent="0.2">
      <c r="A30" s="686"/>
      <c r="B30" s="957" t="s">
        <v>365</v>
      </c>
      <c r="C30" s="497">
        <v>1286</v>
      </c>
      <c r="D30" s="497">
        <v>1058</v>
      </c>
      <c r="E30" s="498">
        <v>205</v>
      </c>
    </row>
    <row r="31" spans="1:11" ht="13.5" thickBot="1" x14ac:dyDescent="0.25">
      <c r="A31" s="228"/>
      <c r="B31" s="958" t="s">
        <v>357</v>
      </c>
      <c r="C31" s="578">
        <v>793</v>
      </c>
      <c r="D31" s="578">
        <v>655</v>
      </c>
      <c r="E31" s="588">
        <v>124</v>
      </c>
    </row>
    <row r="32" spans="1:11" x14ac:dyDescent="0.2">
      <c r="A32" s="959"/>
      <c r="B32" s="960" t="s">
        <v>346</v>
      </c>
      <c r="C32" s="497">
        <v>1379</v>
      </c>
      <c r="D32" s="497">
        <v>1072</v>
      </c>
      <c r="E32" s="498">
        <v>223</v>
      </c>
    </row>
    <row r="33" spans="1:12" ht="13.5" thickBot="1" x14ac:dyDescent="0.25">
      <c r="A33" s="961"/>
      <c r="B33" s="962" t="s">
        <v>327</v>
      </c>
      <c r="C33" s="1313">
        <v>823</v>
      </c>
      <c r="D33" s="1314">
        <v>610</v>
      </c>
      <c r="E33" s="1315">
        <v>139</v>
      </c>
      <c r="H33" s="25" t="s">
        <v>359</v>
      </c>
    </row>
    <row r="34" spans="1:12" ht="13.5" hidden="1" outlineLevel="1" thickBot="1" x14ac:dyDescent="0.25">
      <c r="A34" s="1308"/>
      <c r="B34" s="1309" t="s">
        <v>315</v>
      </c>
      <c r="C34" s="1310">
        <v>282</v>
      </c>
      <c r="D34" s="1311">
        <v>232</v>
      </c>
      <c r="E34" s="1312">
        <v>64</v>
      </c>
    </row>
    <row r="35" spans="1:12" ht="13.5" hidden="1" outlineLevel="1" thickBot="1" x14ac:dyDescent="0.25">
      <c r="A35" s="1308"/>
      <c r="B35" s="1309" t="s">
        <v>414</v>
      </c>
      <c r="C35" s="1394">
        <v>902</v>
      </c>
      <c r="D35" s="1395">
        <v>755</v>
      </c>
      <c r="E35" s="1396">
        <v>155</v>
      </c>
    </row>
    <row r="36" spans="1:12" ht="13.5" hidden="1" outlineLevel="1" thickBot="1" x14ac:dyDescent="0.25">
      <c r="A36" s="1316"/>
      <c r="B36" s="1317" t="s">
        <v>216</v>
      </c>
      <c r="C36" s="1318">
        <v>461</v>
      </c>
      <c r="D36" s="1319">
        <v>386</v>
      </c>
      <c r="E36" s="1320">
        <v>79</v>
      </c>
    </row>
    <row r="37" spans="1:12" hidden="1" outlineLevel="1" x14ac:dyDescent="0.2">
      <c r="A37" s="589"/>
      <c r="B37" s="963" t="s">
        <v>111</v>
      </c>
      <c r="C37" s="964">
        <v>1359</v>
      </c>
      <c r="D37" s="965">
        <v>1135</v>
      </c>
      <c r="E37" s="966">
        <v>232</v>
      </c>
    </row>
    <row r="38" spans="1:12" hidden="1" outlineLevel="1" x14ac:dyDescent="0.2">
      <c r="A38" s="590"/>
      <c r="B38" s="591" t="s">
        <v>105</v>
      </c>
      <c r="C38" s="592">
        <v>799</v>
      </c>
      <c r="D38" s="593">
        <v>640</v>
      </c>
      <c r="E38" s="594">
        <v>126</v>
      </c>
    </row>
    <row r="39" spans="1:12" ht="13.5" hidden="1" outlineLevel="1" thickBot="1" x14ac:dyDescent="0.25">
      <c r="A39" s="595"/>
      <c r="B39" s="596" t="s">
        <v>106</v>
      </c>
      <c r="C39" s="597">
        <v>358</v>
      </c>
      <c r="D39" s="597">
        <v>277</v>
      </c>
      <c r="E39" s="598">
        <v>42</v>
      </c>
      <c r="L39" s="25" t="s">
        <v>61</v>
      </c>
    </row>
    <row r="40" spans="1:12" hidden="1" outlineLevel="1" x14ac:dyDescent="0.2">
      <c r="A40" s="599"/>
      <c r="B40" s="600" t="s">
        <v>107</v>
      </c>
      <c r="C40" s="967">
        <v>1483</v>
      </c>
      <c r="D40" s="967">
        <v>1055</v>
      </c>
      <c r="E40" s="968">
        <v>385</v>
      </c>
    </row>
    <row r="41" spans="1:12" hidden="1" outlineLevel="1" x14ac:dyDescent="0.2">
      <c r="A41" s="601"/>
      <c r="B41" s="602" t="s">
        <v>108</v>
      </c>
      <c r="C41" s="941">
        <v>880</v>
      </c>
      <c r="D41" s="941">
        <v>536</v>
      </c>
      <c r="E41" s="969">
        <v>252</v>
      </c>
    </row>
    <row r="42" spans="1:12" ht="13.5" hidden="1" outlineLevel="1" thickBot="1" x14ac:dyDescent="0.25">
      <c r="A42" s="603"/>
      <c r="B42" s="970" t="s">
        <v>20</v>
      </c>
      <c r="C42" s="971">
        <v>480</v>
      </c>
      <c r="D42" s="971">
        <v>259</v>
      </c>
      <c r="E42" s="972">
        <v>143</v>
      </c>
    </row>
    <row r="43" spans="1:12" collapsed="1" x14ac:dyDescent="0.2">
      <c r="A43" s="954" t="s">
        <v>515</v>
      </c>
      <c r="B43" s="345"/>
      <c r="C43" s="345"/>
      <c r="D43" s="345"/>
      <c r="E43" s="345"/>
    </row>
  </sheetData>
  <mergeCells count="5">
    <mergeCell ref="A9:A10"/>
    <mergeCell ref="B9:B10"/>
    <mergeCell ref="C9:C10"/>
    <mergeCell ref="D9:D10"/>
    <mergeCell ref="E9:E10"/>
  </mergeCells>
  <pageMargins left="0.39370078740157483" right="0.39370078740157483" top="0.78740157480314965" bottom="0.79" header="0.51181102362204722" footer="0.51181102362204722"/>
  <pageSetup paperSize="9" orientation="landscape" r:id="rId1"/>
  <headerFooter alignWithMargins="0">
    <oddFooter>&amp;L&amp;F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1"/>
  <sheetViews>
    <sheetView showGridLines="0" zoomScaleNormal="100" workbookViewId="0">
      <selection activeCell="P7" sqref="P7"/>
    </sheetView>
  </sheetViews>
  <sheetFormatPr baseColWidth="10" defaultColWidth="11.42578125" defaultRowHeight="12.75" outlineLevelRow="1" x14ac:dyDescent="0.2"/>
  <cols>
    <col min="1" max="1" width="8.140625" style="45" customWidth="1"/>
    <col min="2" max="2" width="23.140625" style="348" customWidth="1"/>
    <col min="3" max="3" width="17.85546875" style="348" customWidth="1"/>
    <col min="4" max="4" width="16.28515625" style="348" customWidth="1"/>
    <col min="5" max="5" width="17.5703125" style="348" customWidth="1"/>
    <col min="6" max="6" width="12.7109375" style="348" customWidth="1"/>
    <col min="7" max="7" width="12.28515625" style="348" customWidth="1"/>
    <col min="8" max="8" width="10.140625" style="348" customWidth="1"/>
    <col min="9" max="9" width="11.42578125" style="348" customWidth="1"/>
    <col min="10" max="16384" width="11.42578125" style="348"/>
  </cols>
  <sheetData>
    <row r="1" spans="1:9" x14ac:dyDescent="0.2">
      <c r="A1" s="44" t="s">
        <v>0</v>
      </c>
    </row>
    <row r="2" spans="1:9" x14ac:dyDescent="0.2">
      <c r="A2" s="44"/>
    </row>
    <row r="3" spans="1:9" x14ac:dyDescent="0.2">
      <c r="A3" s="44" t="str">
        <f>A9</f>
        <v>Tabell 1-11-B Tiltaksbruk i Kvalifiseringsprogrammet (KVP):  Deltakere pr 31.12. fordelt på tiltakskategori (kommune/stat).</v>
      </c>
    </row>
    <row r="4" spans="1:9" x14ac:dyDescent="0.2">
      <c r="A4" s="44"/>
    </row>
    <row r="5" spans="1:9" x14ac:dyDescent="0.2">
      <c r="A5" s="954" t="s">
        <v>114</v>
      </c>
    </row>
    <row r="6" spans="1:9" x14ac:dyDescent="0.2">
      <c r="A6" s="954"/>
    </row>
    <row r="7" spans="1:9" x14ac:dyDescent="0.2">
      <c r="A7" s="954"/>
    </row>
    <row r="8" spans="1:9" ht="18.75" customHeight="1" x14ac:dyDescent="0.2">
      <c r="A8" s="348"/>
    </row>
    <row r="9" spans="1:9" ht="32.25" customHeight="1" thickBot="1" x14ac:dyDescent="0.25">
      <c r="A9" s="2155" t="s">
        <v>546</v>
      </c>
      <c r="B9" s="2155"/>
      <c r="C9" s="2155"/>
      <c r="D9" s="2155"/>
      <c r="E9" s="2155"/>
      <c r="F9" s="2155"/>
      <c r="G9" s="436"/>
    </row>
    <row r="10" spans="1:9" s="47" customFormat="1" ht="24.75" customHeight="1" x14ac:dyDescent="0.2">
      <c r="A10" s="349"/>
      <c r="B10" s="350"/>
      <c r="C10" s="2156" t="s">
        <v>115</v>
      </c>
      <c r="D10" s="2157"/>
      <c r="E10" s="2157"/>
      <c r="F10" s="1896"/>
      <c r="G10" s="46"/>
      <c r="H10" s="46"/>
      <c r="I10" s="46"/>
    </row>
    <row r="11" spans="1:9" s="47" customFormat="1" ht="68.25" customHeight="1" thickBot="1" x14ac:dyDescent="0.25">
      <c r="A11" s="352" t="s">
        <v>38</v>
      </c>
      <c r="B11" s="353" t="s">
        <v>3</v>
      </c>
      <c r="C11" s="354" t="s">
        <v>116</v>
      </c>
      <c r="D11" s="355" t="s">
        <v>117</v>
      </c>
      <c r="E11" s="356" t="s">
        <v>118</v>
      </c>
      <c r="F11" s="356" t="s">
        <v>119</v>
      </c>
      <c r="G11" s="46"/>
      <c r="H11" s="46"/>
      <c r="I11" s="46"/>
    </row>
    <row r="12" spans="1:9" s="49" customFormat="1" ht="15" customHeight="1" x14ac:dyDescent="0.2">
      <c r="A12" s="357">
        <v>1</v>
      </c>
      <c r="B12" s="358" t="s">
        <v>5</v>
      </c>
      <c r="C12" s="530">
        <v>74</v>
      </c>
      <c r="D12" s="523">
        <v>68</v>
      </c>
      <c r="E12" s="524">
        <v>25</v>
      </c>
      <c r="F12" s="499">
        <f>SUM(C12:E12)</f>
        <v>167</v>
      </c>
      <c r="G12" s="48"/>
      <c r="H12" s="848"/>
    </row>
    <row r="13" spans="1:9" s="49" customFormat="1" ht="15" customHeight="1" x14ac:dyDescent="0.2">
      <c r="A13" s="359">
        <v>2</v>
      </c>
      <c r="B13" s="360" t="s">
        <v>6</v>
      </c>
      <c r="C13" s="531">
        <v>100</v>
      </c>
      <c r="D13" s="525">
        <v>4</v>
      </c>
      <c r="E13" s="526">
        <v>7</v>
      </c>
      <c r="F13" s="500">
        <f t="shared" ref="F13:F26" si="0">SUM(C13:E13)</f>
        <v>111</v>
      </c>
      <c r="G13" s="48"/>
      <c r="H13" s="848"/>
    </row>
    <row r="14" spans="1:9" s="49" customFormat="1" ht="15" customHeight="1" x14ac:dyDescent="0.2">
      <c r="A14" s="359">
        <v>3</v>
      </c>
      <c r="B14" s="360" t="s">
        <v>7</v>
      </c>
      <c r="C14" s="531">
        <v>23</v>
      </c>
      <c r="D14" s="525">
        <v>47</v>
      </c>
      <c r="E14" s="526">
        <v>9</v>
      </c>
      <c r="F14" s="500">
        <f t="shared" si="0"/>
        <v>79</v>
      </c>
      <c r="G14" s="48"/>
      <c r="H14" s="848"/>
    </row>
    <row r="15" spans="1:9" s="49" customFormat="1" ht="15" customHeight="1" x14ac:dyDescent="0.2">
      <c r="A15" s="359">
        <v>4</v>
      </c>
      <c r="B15" s="360" t="s">
        <v>8</v>
      </c>
      <c r="C15" s="531">
        <v>47</v>
      </c>
      <c r="D15" s="525">
        <v>12</v>
      </c>
      <c r="E15" s="526">
        <v>1</v>
      </c>
      <c r="F15" s="500">
        <f t="shared" si="0"/>
        <v>60</v>
      </c>
      <c r="G15" s="48"/>
      <c r="H15" s="848"/>
    </row>
    <row r="16" spans="1:9" s="49" customFormat="1" ht="15" customHeight="1" x14ac:dyDescent="0.2">
      <c r="A16" s="359">
        <v>5</v>
      </c>
      <c r="B16" s="360" t="s">
        <v>9</v>
      </c>
      <c r="C16" s="1897">
        <v>73</v>
      </c>
      <c r="D16" s="1898">
        <v>4</v>
      </c>
      <c r="E16" s="1899">
        <v>0</v>
      </c>
      <c r="F16" s="500">
        <f t="shared" si="0"/>
        <v>77</v>
      </c>
      <c r="G16" s="43"/>
      <c r="H16" s="848"/>
    </row>
    <row r="17" spans="1:10" s="49" customFormat="1" ht="15" customHeight="1" x14ac:dyDescent="0.2">
      <c r="A17" s="359">
        <v>6</v>
      </c>
      <c r="B17" s="360" t="s">
        <v>10</v>
      </c>
      <c r="C17" s="531">
        <v>20</v>
      </c>
      <c r="D17" s="525">
        <v>0</v>
      </c>
      <c r="E17" s="526">
        <v>2</v>
      </c>
      <c r="F17" s="500">
        <f t="shared" si="0"/>
        <v>22</v>
      </c>
      <c r="G17" s="48"/>
      <c r="H17" s="848"/>
    </row>
    <row r="18" spans="1:10" s="49" customFormat="1" ht="15" customHeight="1" x14ac:dyDescent="0.2">
      <c r="A18" s="359">
        <v>7</v>
      </c>
      <c r="B18" s="360" t="s">
        <v>11</v>
      </c>
      <c r="C18" s="531">
        <v>11</v>
      </c>
      <c r="D18" s="525">
        <v>8</v>
      </c>
      <c r="E18" s="526">
        <v>12</v>
      </c>
      <c r="F18" s="500">
        <f t="shared" si="0"/>
        <v>31</v>
      </c>
      <c r="G18" s="48"/>
      <c r="H18" s="848"/>
    </row>
    <row r="19" spans="1:10" s="49" customFormat="1" ht="15" customHeight="1" x14ac:dyDescent="0.2">
      <c r="A19" s="359">
        <v>8</v>
      </c>
      <c r="B19" s="360" t="s">
        <v>12</v>
      </c>
      <c r="C19" s="531">
        <v>38</v>
      </c>
      <c r="D19" s="525">
        <v>12</v>
      </c>
      <c r="E19" s="526">
        <v>1</v>
      </c>
      <c r="F19" s="500">
        <f t="shared" si="0"/>
        <v>51</v>
      </c>
      <c r="G19" s="48"/>
      <c r="H19" s="848"/>
    </row>
    <row r="20" spans="1:10" s="49" customFormat="1" ht="15" customHeight="1" x14ac:dyDescent="0.2">
      <c r="A20" s="359">
        <v>9</v>
      </c>
      <c r="B20" s="360" t="s">
        <v>13</v>
      </c>
      <c r="C20" s="531">
        <v>37</v>
      </c>
      <c r="D20" s="525">
        <v>37</v>
      </c>
      <c r="E20" s="526">
        <v>14</v>
      </c>
      <c r="F20" s="500">
        <f t="shared" si="0"/>
        <v>88</v>
      </c>
      <c r="G20" s="48"/>
      <c r="H20" s="848"/>
    </row>
    <row r="21" spans="1:10" s="49" customFormat="1" ht="15" customHeight="1" x14ac:dyDescent="0.2">
      <c r="A21" s="359">
        <v>10</v>
      </c>
      <c r="B21" s="360" t="s">
        <v>14</v>
      </c>
      <c r="C21" s="531">
        <v>26</v>
      </c>
      <c r="D21" s="525">
        <v>46</v>
      </c>
      <c r="E21" s="526">
        <v>18</v>
      </c>
      <c r="F21" s="500">
        <f t="shared" si="0"/>
        <v>90</v>
      </c>
      <c r="G21" s="48"/>
      <c r="H21" s="848"/>
    </row>
    <row r="22" spans="1:10" s="49" customFormat="1" ht="15" customHeight="1" x14ac:dyDescent="0.2">
      <c r="A22" s="359">
        <v>11</v>
      </c>
      <c r="B22" s="360" t="s">
        <v>15</v>
      </c>
      <c r="C22" s="531">
        <v>71</v>
      </c>
      <c r="D22" s="525">
        <v>29</v>
      </c>
      <c r="E22" s="526">
        <v>17</v>
      </c>
      <c r="F22" s="500">
        <f t="shared" si="0"/>
        <v>117</v>
      </c>
      <c r="G22" s="43"/>
      <c r="H22" s="848"/>
    </row>
    <row r="23" spans="1:10" s="49" customFormat="1" ht="15" customHeight="1" x14ac:dyDescent="0.2">
      <c r="A23" s="359">
        <v>12</v>
      </c>
      <c r="B23" s="360" t="s">
        <v>16</v>
      </c>
      <c r="C23" s="531">
        <v>75</v>
      </c>
      <c r="D23" s="525">
        <v>51</v>
      </c>
      <c r="E23" s="526">
        <v>13</v>
      </c>
      <c r="F23" s="500">
        <f t="shared" si="0"/>
        <v>139</v>
      </c>
      <c r="G23" s="48"/>
      <c r="H23" s="848"/>
    </row>
    <row r="24" spans="1:10" s="49" customFormat="1" ht="15" customHeight="1" x14ac:dyDescent="0.2">
      <c r="A24" s="359">
        <v>13</v>
      </c>
      <c r="B24" s="360" t="s">
        <v>17</v>
      </c>
      <c r="C24" s="531">
        <v>49</v>
      </c>
      <c r="D24" s="525">
        <v>20</v>
      </c>
      <c r="E24" s="526">
        <v>2</v>
      </c>
      <c r="F24" s="500">
        <f t="shared" si="0"/>
        <v>71</v>
      </c>
      <c r="G24" s="48"/>
      <c r="H24" s="848"/>
    </row>
    <row r="25" spans="1:10" s="49" customFormat="1" ht="15" customHeight="1" x14ac:dyDescent="0.2">
      <c r="A25" s="359">
        <v>14</v>
      </c>
      <c r="B25" s="360" t="s">
        <v>18</v>
      </c>
      <c r="C25" s="531">
        <v>23</v>
      </c>
      <c r="D25" s="525">
        <v>15</v>
      </c>
      <c r="E25" s="526">
        <v>0</v>
      </c>
      <c r="F25" s="500">
        <f t="shared" si="0"/>
        <v>38</v>
      </c>
      <c r="G25" s="48"/>
      <c r="H25" s="848"/>
    </row>
    <row r="26" spans="1:10" s="49" customFormat="1" ht="15" customHeight="1" thickBot="1" x14ac:dyDescent="0.25">
      <c r="A26" s="361">
        <v>15</v>
      </c>
      <c r="B26" s="362" t="s">
        <v>19</v>
      </c>
      <c r="C26" s="532">
        <v>91</v>
      </c>
      <c r="D26" s="528">
        <v>39</v>
      </c>
      <c r="E26" s="529">
        <v>4</v>
      </c>
      <c r="F26" s="501">
        <f t="shared" si="0"/>
        <v>134</v>
      </c>
      <c r="G26" s="48"/>
      <c r="H26" s="848"/>
    </row>
    <row r="27" spans="1:10" s="43" customFormat="1" ht="15" customHeight="1" x14ac:dyDescent="0.2">
      <c r="A27" s="673"/>
      <c r="B27" s="604" t="s">
        <v>542</v>
      </c>
      <c r="C27" s="2032">
        <f>SUM(C12:C26)</f>
        <v>758</v>
      </c>
      <c r="D27" s="2033">
        <f>SUM(D12:D26)</f>
        <v>392</v>
      </c>
      <c r="E27" s="2034">
        <f>SUM(E12:E26)</f>
        <v>125</v>
      </c>
      <c r="F27" s="2035">
        <f>SUM(F12:F26)</f>
        <v>1275</v>
      </c>
      <c r="G27" s="42"/>
      <c r="H27" s="955"/>
    </row>
    <row r="28" spans="1:10" s="49" customFormat="1" ht="15" customHeight="1" thickBot="1" x14ac:dyDescent="0.25">
      <c r="A28" s="605"/>
      <c r="B28" s="366" t="s">
        <v>442</v>
      </c>
      <c r="C28" s="368">
        <v>743</v>
      </c>
      <c r="D28" s="364">
        <v>472</v>
      </c>
      <c r="E28" s="365">
        <v>122</v>
      </c>
      <c r="F28" s="367">
        <v>1337</v>
      </c>
      <c r="G28" s="48"/>
      <c r="H28" s="848"/>
    </row>
    <row r="29" spans="1:10" s="49" customFormat="1" ht="15" customHeight="1" x14ac:dyDescent="0.2">
      <c r="A29" s="673"/>
      <c r="B29" s="451" t="s">
        <v>428</v>
      </c>
      <c r="C29" s="674">
        <v>824</v>
      </c>
      <c r="D29" s="675">
        <v>426</v>
      </c>
      <c r="E29" s="676">
        <v>132</v>
      </c>
      <c r="F29" s="677">
        <v>1382</v>
      </c>
      <c r="G29" s="48"/>
      <c r="H29" s="848"/>
    </row>
    <row r="30" spans="1:10" s="49" customFormat="1" ht="15" customHeight="1" thickBot="1" x14ac:dyDescent="0.25">
      <c r="A30" s="605"/>
      <c r="B30" s="366" t="s">
        <v>388</v>
      </c>
      <c r="C30" s="368">
        <v>731</v>
      </c>
      <c r="D30" s="364">
        <v>517</v>
      </c>
      <c r="E30" s="365">
        <v>116</v>
      </c>
      <c r="F30" s="367">
        <v>1364</v>
      </c>
      <c r="G30" s="48"/>
      <c r="H30" s="848"/>
      <c r="I30" s="848"/>
      <c r="J30" s="848"/>
    </row>
    <row r="31" spans="1:10" s="49" customFormat="1" ht="15" customHeight="1" x14ac:dyDescent="0.2">
      <c r="A31" s="673"/>
      <c r="B31" s="451" t="s">
        <v>372</v>
      </c>
      <c r="C31" s="674">
        <v>737</v>
      </c>
      <c r="D31" s="675">
        <v>587</v>
      </c>
      <c r="E31" s="676">
        <v>96</v>
      </c>
      <c r="F31" s="677">
        <v>1420</v>
      </c>
      <c r="G31" s="1374"/>
      <c r="H31" s="848"/>
      <c r="I31" s="848"/>
      <c r="J31" s="848"/>
    </row>
    <row r="32" spans="1:10" s="49" customFormat="1" ht="15" customHeight="1" thickBot="1" x14ac:dyDescent="0.25">
      <c r="A32" s="605"/>
      <c r="B32" s="366" t="s">
        <v>355</v>
      </c>
      <c r="C32" s="368">
        <v>750</v>
      </c>
      <c r="D32" s="364">
        <v>564</v>
      </c>
      <c r="E32" s="365">
        <v>108</v>
      </c>
      <c r="F32" s="367">
        <v>1422</v>
      </c>
      <c r="G32" s="1374"/>
      <c r="H32" s="48"/>
      <c r="I32" s="48"/>
    </row>
    <row r="33" spans="1:9" s="49" customFormat="1" ht="15" customHeight="1" x14ac:dyDescent="0.2">
      <c r="A33" s="450"/>
      <c r="B33" s="451" t="s">
        <v>348</v>
      </c>
      <c r="C33" s="452">
        <v>804</v>
      </c>
      <c r="D33" s="453">
        <v>617</v>
      </c>
      <c r="E33" s="454">
        <v>64</v>
      </c>
      <c r="F33" s="455">
        <v>1485</v>
      </c>
      <c r="G33" s="1374"/>
      <c r="H33" s="48"/>
      <c r="I33" s="48"/>
    </row>
    <row r="34" spans="1:9" s="43" customFormat="1" ht="15" customHeight="1" thickBot="1" x14ac:dyDescent="0.25">
      <c r="A34" s="1327"/>
      <c r="B34" s="2072" t="s">
        <v>329</v>
      </c>
      <c r="C34" s="1323">
        <v>648</v>
      </c>
      <c r="D34" s="1324">
        <v>621</v>
      </c>
      <c r="E34" s="1325">
        <v>78</v>
      </c>
      <c r="F34" s="1326">
        <v>1347</v>
      </c>
      <c r="G34" s="1374"/>
      <c r="H34" s="42"/>
      <c r="I34" s="42"/>
    </row>
    <row r="35" spans="1:9" s="49" customFormat="1" ht="15" hidden="1" customHeight="1" outlineLevel="1" thickBot="1" x14ac:dyDescent="0.25">
      <c r="A35" s="1321"/>
      <c r="B35" s="1322" t="s">
        <v>318</v>
      </c>
      <c r="C35" s="1323">
        <v>635</v>
      </c>
      <c r="D35" s="1324">
        <v>738</v>
      </c>
      <c r="E35" s="1325">
        <v>133</v>
      </c>
      <c r="F35" s="1326">
        <f>SUM(C35:E35)</f>
        <v>1506</v>
      </c>
      <c r="G35" s="1374"/>
      <c r="H35" s="48"/>
      <c r="I35" s="48"/>
    </row>
    <row r="36" spans="1:9" ht="13.5" hidden="1" outlineLevel="1" thickBot="1" x14ac:dyDescent="0.25">
      <c r="A36" s="1327"/>
      <c r="B36" s="1397" t="s">
        <v>374</v>
      </c>
      <c r="C36" s="1323">
        <v>678</v>
      </c>
      <c r="D36" s="1324">
        <v>795</v>
      </c>
      <c r="E36" s="1325">
        <v>70</v>
      </c>
      <c r="F36" s="1326">
        <v>1543</v>
      </c>
      <c r="G36" s="1374"/>
    </row>
    <row r="37" spans="1:9" ht="13.5" hidden="1" outlineLevel="1" thickBot="1" x14ac:dyDescent="0.25">
      <c r="A37" s="1321"/>
      <c r="B37" s="1322" t="s">
        <v>375</v>
      </c>
      <c r="C37" s="1323">
        <v>683</v>
      </c>
      <c r="D37" s="1324">
        <v>719</v>
      </c>
      <c r="E37" s="1325">
        <v>129</v>
      </c>
      <c r="F37" s="1326">
        <v>1531</v>
      </c>
      <c r="G37" s="1374">
        <f t="shared" ref="G37" si="1">SUM(C37:E37)</f>
        <v>1531</v>
      </c>
    </row>
    <row r="38" spans="1:9" collapsed="1" x14ac:dyDescent="0.2">
      <c r="A38" s="954" t="s">
        <v>515</v>
      </c>
      <c r="B38" s="456"/>
      <c r="C38" s="170"/>
      <c r="D38" s="170"/>
      <c r="E38" s="170"/>
      <c r="F38" s="170"/>
    </row>
    <row r="39" spans="1:9" x14ac:dyDescent="0.2">
      <c r="A39" s="363" t="s">
        <v>516</v>
      </c>
      <c r="B39" s="456"/>
      <c r="C39" s="170"/>
      <c r="D39" s="170"/>
      <c r="E39" s="170"/>
      <c r="F39" s="170"/>
    </row>
    <row r="41" spans="1:9" x14ac:dyDescent="0.2">
      <c r="C41" s="1900"/>
      <c r="D41" s="1900"/>
      <c r="E41" s="1900"/>
      <c r="F41" s="1901"/>
    </row>
  </sheetData>
  <mergeCells count="2">
    <mergeCell ref="A9:F9"/>
    <mergeCell ref="C10:E10"/>
  </mergeCells>
  <pageMargins left="0.39370078740157483" right="0.39370078740157483" top="0.78740157480314965" bottom="0.79" header="0.51181102362204722" footer="0.51181102362204722"/>
  <pageSetup paperSize="9" orientation="landscape" r:id="rId1"/>
  <headerFooter alignWithMargins="0">
    <oddFooter>&amp;L&amp;F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Z35"/>
  <sheetViews>
    <sheetView showGridLines="0" zoomScaleNormal="100" workbookViewId="0">
      <selection activeCell="P7" sqref="P7"/>
    </sheetView>
  </sheetViews>
  <sheetFormatPr baseColWidth="10" defaultColWidth="11.42578125" defaultRowHeight="12.75" outlineLevelRow="1" x14ac:dyDescent="0.2"/>
  <cols>
    <col min="1" max="1" width="4.85546875" style="832" customWidth="1"/>
    <col min="2" max="2" width="22" style="405" bestFit="1" customWidth="1"/>
    <col min="3" max="3" width="12.7109375" style="405" customWidth="1"/>
    <col min="4" max="4" width="14.140625" style="405" customWidth="1"/>
    <col min="5" max="11" width="12.7109375" style="405" customWidth="1"/>
    <col min="12" max="16384" width="11.42578125" style="405"/>
  </cols>
  <sheetData>
    <row r="1" spans="1:26" x14ac:dyDescent="0.2">
      <c r="A1" s="828" t="s">
        <v>0</v>
      </c>
    </row>
    <row r="2" spans="1:26" x14ac:dyDescent="0.2">
      <c r="A2" s="828"/>
    </row>
    <row r="3" spans="1:26" x14ac:dyDescent="0.2">
      <c r="A3" s="828" t="str">
        <f>A8</f>
        <v>Tabell 1-11-C Tiltaksbruk i sosialtjenesten: Antall deltakere - utenom KVP - som er i tiltak pr. 31.12.</v>
      </c>
    </row>
    <row r="4" spans="1:26" x14ac:dyDescent="0.2">
      <c r="A4" s="828"/>
    </row>
    <row r="5" spans="1:26" x14ac:dyDescent="0.2">
      <c r="A5" s="828"/>
    </row>
    <row r="8" spans="1:26" ht="26.25" customHeight="1" thickBot="1" x14ac:dyDescent="0.25">
      <c r="A8" s="50" t="s">
        <v>541</v>
      </c>
    </row>
    <row r="9" spans="1:26" s="19" customFormat="1" ht="44.25" customHeight="1" x14ac:dyDescent="0.2">
      <c r="A9" s="179"/>
      <c r="B9" s="180"/>
      <c r="C9" s="2158" t="s">
        <v>120</v>
      </c>
      <c r="D9" s="2158"/>
      <c r="E9" s="2158"/>
      <c r="F9" s="2158" t="s">
        <v>301</v>
      </c>
      <c r="G9" s="2158"/>
      <c r="H9" s="2158"/>
      <c r="I9" s="2159" t="s">
        <v>302</v>
      </c>
      <c r="J9" s="2160"/>
      <c r="K9" s="2161"/>
    </row>
    <row r="10" spans="1:26" s="19" customFormat="1" ht="107.25" customHeight="1" thickBot="1" x14ac:dyDescent="0.25">
      <c r="A10" s="181" t="s">
        <v>38</v>
      </c>
      <c r="B10" s="120" t="s">
        <v>3</v>
      </c>
      <c r="C10" s="52" t="s">
        <v>116</v>
      </c>
      <c r="D10" s="53" t="s">
        <v>192</v>
      </c>
      <c r="E10" s="54" t="s">
        <v>193</v>
      </c>
      <c r="F10" s="52" t="s">
        <v>194</v>
      </c>
      <c r="G10" s="53" t="s">
        <v>192</v>
      </c>
      <c r="H10" s="54" t="s">
        <v>193</v>
      </c>
      <c r="I10" s="52" t="s">
        <v>194</v>
      </c>
      <c r="J10" s="53" t="s">
        <v>192</v>
      </c>
      <c r="K10" s="182" t="s">
        <v>193</v>
      </c>
    </row>
    <row r="11" spans="1:26" ht="15" customHeight="1" x14ac:dyDescent="0.2">
      <c r="A11" s="803">
        <v>1</v>
      </c>
      <c r="B11" s="804" t="s">
        <v>5</v>
      </c>
      <c r="C11" s="502">
        <v>0</v>
      </c>
      <c r="D11" s="503">
        <v>129</v>
      </c>
      <c r="E11" s="504">
        <v>0</v>
      </c>
      <c r="F11" s="502">
        <v>0</v>
      </c>
      <c r="G11" s="503">
        <v>31</v>
      </c>
      <c r="H11" s="504">
        <v>1</v>
      </c>
      <c r="I11" s="502">
        <v>120</v>
      </c>
      <c r="J11" s="503">
        <v>26</v>
      </c>
      <c r="K11" s="504">
        <v>14</v>
      </c>
    </row>
    <row r="12" spans="1:26" ht="15" customHeight="1" x14ac:dyDescent="0.2">
      <c r="A12" s="750">
        <v>2</v>
      </c>
      <c r="B12" s="71" t="s">
        <v>6</v>
      </c>
      <c r="C12" s="505">
        <v>6</v>
      </c>
      <c r="D12" s="506">
        <v>100</v>
      </c>
      <c r="E12" s="507">
        <v>35</v>
      </c>
      <c r="F12" s="505">
        <v>10</v>
      </c>
      <c r="G12" s="506">
        <v>19</v>
      </c>
      <c r="H12" s="507">
        <v>1</v>
      </c>
      <c r="I12" s="505">
        <v>123</v>
      </c>
      <c r="J12" s="506">
        <v>155</v>
      </c>
      <c r="K12" s="507">
        <v>3</v>
      </c>
    </row>
    <row r="13" spans="1:26" ht="15" customHeight="1" x14ac:dyDescent="0.2">
      <c r="A13" s="750">
        <v>3</v>
      </c>
      <c r="B13" s="71" t="s">
        <v>7</v>
      </c>
      <c r="C13" s="505">
        <v>0</v>
      </c>
      <c r="D13" s="506">
        <v>63</v>
      </c>
      <c r="E13" s="507">
        <v>0</v>
      </c>
      <c r="F13" s="505">
        <v>11</v>
      </c>
      <c r="G13" s="506">
        <v>16</v>
      </c>
      <c r="H13" s="507">
        <v>2</v>
      </c>
      <c r="I13" s="505">
        <v>117</v>
      </c>
      <c r="J13" s="506">
        <v>351</v>
      </c>
      <c r="K13" s="507">
        <v>26</v>
      </c>
      <c r="L13" s="433"/>
      <c r="M13" s="433"/>
      <c r="N13" s="433"/>
      <c r="O13" s="433"/>
      <c r="P13" s="433"/>
      <c r="Q13" s="432"/>
      <c r="R13" s="433"/>
      <c r="S13" s="432"/>
      <c r="T13" s="432"/>
      <c r="U13" s="433"/>
      <c r="V13" s="433"/>
      <c r="W13" s="433"/>
      <c r="X13" s="433"/>
      <c r="Y13" s="432"/>
      <c r="Z13" s="433"/>
    </row>
    <row r="14" spans="1:26" ht="15" customHeight="1" x14ac:dyDescent="0.2">
      <c r="A14" s="750">
        <v>4</v>
      </c>
      <c r="B14" s="71" t="s">
        <v>8</v>
      </c>
      <c r="C14" s="505">
        <v>7</v>
      </c>
      <c r="D14" s="506">
        <v>67</v>
      </c>
      <c r="E14" s="507">
        <v>14</v>
      </c>
      <c r="F14" s="505">
        <v>0</v>
      </c>
      <c r="G14" s="506">
        <v>0</v>
      </c>
      <c r="H14" s="507">
        <v>0</v>
      </c>
      <c r="I14" s="505">
        <v>34</v>
      </c>
      <c r="J14" s="506">
        <v>67</v>
      </c>
      <c r="K14" s="507">
        <v>2</v>
      </c>
      <c r="L14" s="433"/>
      <c r="M14" s="433"/>
      <c r="N14" s="433"/>
      <c r="O14" s="433"/>
      <c r="P14" s="433"/>
      <c r="Q14" s="432"/>
      <c r="R14" s="433"/>
      <c r="S14" s="432"/>
      <c r="T14" s="432"/>
      <c r="U14" s="433"/>
      <c r="V14" s="433"/>
      <c r="W14" s="433"/>
      <c r="X14" s="433"/>
      <c r="Y14" s="432"/>
      <c r="Z14" s="433"/>
    </row>
    <row r="15" spans="1:26" ht="15" customHeight="1" x14ac:dyDescent="0.2">
      <c r="A15" s="750">
        <v>5</v>
      </c>
      <c r="B15" s="71" t="s">
        <v>9</v>
      </c>
      <c r="C15" s="505">
        <v>0</v>
      </c>
      <c r="D15" s="506">
        <v>121</v>
      </c>
      <c r="E15" s="507">
        <v>5</v>
      </c>
      <c r="F15" s="505">
        <v>0</v>
      </c>
      <c r="G15" s="506">
        <v>0</v>
      </c>
      <c r="H15" s="507">
        <v>0</v>
      </c>
      <c r="I15" s="505">
        <v>63</v>
      </c>
      <c r="J15" s="506">
        <v>66</v>
      </c>
      <c r="K15" s="507">
        <v>16</v>
      </c>
      <c r="L15" s="433"/>
      <c r="M15" s="433"/>
      <c r="N15" s="433"/>
      <c r="O15" s="433"/>
      <c r="P15" s="433"/>
      <c r="Q15" s="432"/>
      <c r="R15" s="433"/>
      <c r="S15" s="432"/>
      <c r="T15" s="432"/>
      <c r="U15" s="433"/>
      <c r="V15" s="433"/>
      <c r="W15" s="433"/>
      <c r="X15" s="433"/>
      <c r="Y15" s="432"/>
      <c r="Z15" s="433"/>
    </row>
    <row r="16" spans="1:26" ht="15" customHeight="1" x14ac:dyDescent="0.2">
      <c r="A16" s="750">
        <v>6</v>
      </c>
      <c r="B16" s="71" t="s">
        <v>10</v>
      </c>
      <c r="C16" s="505">
        <v>0</v>
      </c>
      <c r="D16" s="506">
        <v>73</v>
      </c>
      <c r="E16" s="507">
        <v>15</v>
      </c>
      <c r="F16" s="505">
        <v>0</v>
      </c>
      <c r="G16" s="506">
        <v>0</v>
      </c>
      <c r="H16" s="507">
        <v>0</v>
      </c>
      <c r="I16" s="505">
        <v>0</v>
      </c>
      <c r="J16" s="506">
        <v>4</v>
      </c>
      <c r="K16" s="507">
        <v>0</v>
      </c>
    </row>
    <row r="17" spans="1:15" ht="15" customHeight="1" x14ac:dyDescent="0.2">
      <c r="A17" s="750">
        <v>7</v>
      </c>
      <c r="B17" s="71" t="s">
        <v>11</v>
      </c>
      <c r="C17" s="505">
        <v>0</v>
      </c>
      <c r="D17" s="506">
        <v>122</v>
      </c>
      <c r="E17" s="507">
        <v>2</v>
      </c>
      <c r="F17" s="505">
        <v>0</v>
      </c>
      <c r="G17" s="506">
        <v>0</v>
      </c>
      <c r="H17" s="507">
        <v>0</v>
      </c>
      <c r="I17" s="505">
        <v>20</v>
      </c>
      <c r="J17" s="506">
        <v>4</v>
      </c>
      <c r="K17" s="507">
        <v>0</v>
      </c>
    </row>
    <row r="18" spans="1:15" ht="15" customHeight="1" x14ac:dyDescent="0.2">
      <c r="A18" s="750">
        <v>8</v>
      </c>
      <c r="B18" s="71" t="s">
        <v>12</v>
      </c>
      <c r="C18" s="2108">
        <v>0</v>
      </c>
      <c r="D18" s="2109">
        <v>127</v>
      </c>
      <c r="E18" s="507">
        <v>3</v>
      </c>
      <c r="F18" s="505">
        <v>5</v>
      </c>
      <c r="G18" s="506">
        <v>0</v>
      </c>
      <c r="H18" s="507">
        <v>7</v>
      </c>
      <c r="I18" s="505">
        <v>36</v>
      </c>
      <c r="J18" s="506">
        <v>40</v>
      </c>
      <c r="K18" s="507">
        <v>0</v>
      </c>
      <c r="L18" s="122"/>
      <c r="M18" s="2110"/>
      <c r="N18" s="2110"/>
      <c r="O18" s="2110"/>
    </row>
    <row r="19" spans="1:15" ht="15" customHeight="1" x14ac:dyDescent="0.2">
      <c r="A19" s="750">
        <v>9</v>
      </c>
      <c r="B19" s="71" t="s">
        <v>13</v>
      </c>
      <c r="C19" s="505">
        <v>0</v>
      </c>
      <c r="D19" s="506">
        <v>72</v>
      </c>
      <c r="E19" s="507">
        <v>12</v>
      </c>
      <c r="F19" s="505">
        <v>1</v>
      </c>
      <c r="G19" s="506">
        <v>17</v>
      </c>
      <c r="H19" s="507">
        <v>2</v>
      </c>
      <c r="I19" s="505">
        <v>57</v>
      </c>
      <c r="J19" s="506">
        <v>104</v>
      </c>
      <c r="K19" s="507">
        <v>5</v>
      </c>
    </row>
    <row r="20" spans="1:15" ht="15" customHeight="1" x14ac:dyDescent="0.2">
      <c r="A20" s="750">
        <v>10</v>
      </c>
      <c r="B20" s="71" t="s">
        <v>14</v>
      </c>
      <c r="C20" s="505">
        <v>2</v>
      </c>
      <c r="D20" s="506">
        <v>47</v>
      </c>
      <c r="E20" s="507">
        <v>13</v>
      </c>
      <c r="F20" s="505">
        <v>4</v>
      </c>
      <c r="G20" s="506">
        <v>26</v>
      </c>
      <c r="H20" s="507">
        <v>7</v>
      </c>
      <c r="I20" s="505">
        <v>38</v>
      </c>
      <c r="J20" s="506">
        <v>45</v>
      </c>
      <c r="K20" s="507">
        <v>2</v>
      </c>
    </row>
    <row r="21" spans="1:15" ht="15" customHeight="1" x14ac:dyDescent="0.2">
      <c r="A21" s="750">
        <v>11</v>
      </c>
      <c r="B21" s="71" t="s">
        <v>15</v>
      </c>
      <c r="C21" s="505">
        <v>0</v>
      </c>
      <c r="D21" s="506">
        <v>57</v>
      </c>
      <c r="E21" s="507">
        <v>5</v>
      </c>
      <c r="F21" s="505">
        <v>8</v>
      </c>
      <c r="G21" s="506">
        <v>19</v>
      </c>
      <c r="H21" s="507">
        <v>2</v>
      </c>
      <c r="I21" s="505">
        <v>65</v>
      </c>
      <c r="J21" s="506">
        <v>87</v>
      </c>
      <c r="K21" s="507">
        <v>6</v>
      </c>
    </row>
    <row r="22" spans="1:15" ht="15" customHeight="1" x14ac:dyDescent="0.2">
      <c r="A22" s="750">
        <v>12</v>
      </c>
      <c r="B22" s="71" t="s">
        <v>16</v>
      </c>
      <c r="C22" s="505">
        <v>0</v>
      </c>
      <c r="D22" s="506">
        <v>67</v>
      </c>
      <c r="E22" s="507">
        <v>26</v>
      </c>
      <c r="F22" s="505">
        <v>0</v>
      </c>
      <c r="G22" s="506">
        <v>0</v>
      </c>
      <c r="H22" s="507">
        <v>0</v>
      </c>
      <c r="I22" s="505">
        <v>101</v>
      </c>
      <c r="J22" s="506">
        <v>75</v>
      </c>
      <c r="K22" s="507">
        <v>0</v>
      </c>
    </row>
    <row r="23" spans="1:15" ht="15" customHeight="1" x14ac:dyDescent="0.2">
      <c r="A23" s="750">
        <v>13</v>
      </c>
      <c r="B23" s="71" t="s">
        <v>17</v>
      </c>
      <c r="C23" s="505">
        <v>0</v>
      </c>
      <c r="D23" s="506">
        <v>72</v>
      </c>
      <c r="E23" s="507">
        <v>15</v>
      </c>
      <c r="F23" s="505">
        <v>0</v>
      </c>
      <c r="G23" s="506">
        <v>0</v>
      </c>
      <c r="H23" s="507">
        <v>0</v>
      </c>
      <c r="I23" s="505">
        <v>22</v>
      </c>
      <c r="J23" s="506">
        <v>54</v>
      </c>
      <c r="K23" s="507">
        <v>5</v>
      </c>
      <c r="M23" s="405" t="s">
        <v>104</v>
      </c>
    </row>
    <row r="24" spans="1:15" ht="15" customHeight="1" x14ac:dyDescent="0.2">
      <c r="A24" s="750">
        <v>14</v>
      </c>
      <c r="B24" s="71" t="s">
        <v>18</v>
      </c>
      <c r="C24" s="505">
        <v>12</v>
      </c>
      <c r="D24" s="506">
        <v>16</v>
      </c>
      <c r="E24" s="507">
        <v>73</v>
      </c>
      <c r="F24" s="505">
        <v>12</v>
      </c>
      <c r="G24" s="506">
        <v>1</v>
      </c>
      <c r="H24" s="507">
        <v>1</v>
      </c>
      <c r="I24" s="505">
        <v>64</v>
      </c>
      <c r="J24" s="506">
        <v>43</v>
      </c>
      <c r="K24" s="507">
        <v>1</v>
      </c>
    </row>
    <row r="25" spans="1:15" ht="15" customHeight="1" thickBot="1" x14ac:dyDescent="0.25">
      <c r="A25" s="756">
        <v>15</v>
      </c>
      <c r="B25" s="741" t="s">
        <v>19</v>
      </c>
      <c r="C25" s="508">
        <v>1</v>
      </c>
      <c r="D25" s="509">
        <v>96</v>
      </c>
      <c r="E25" s="510">
        <v>7</v>
      </c>
      <c r="F25" s="508">
        <v>12</v>
      </c>
      <c r="G25" s="509">
        <v>21</v>
      </c>
      <c r="H25" s="510">
        <v>1</v>
      </c>
      <c r="I25" s="508">
        <v>127</v>
      </c>
      <c r="J25" s="509">
        <v>104</v>
      </c>
      <c r="K25" s="510">
        <v>5</v>
      </c>
    </row>
    <row r="26" spans="1:15" ht="15" customHeight="1" x14ac:dyDescent="0.2">
      <c r="A26" s="655"/>
      <c r="B26" s="678" t="s">
        <v>542</v>
      </c>
      <c r="C26" s="679">
        <f>SUM(C11:C25)</f>
        <v>28</v>
      </c>
      <c r="D26" s="680">
        <f t="shared" ref="D26:K26" si="0">SUM(D11:D25)</f>
        <v>1229</v>
      </c>
      <c r="E26" s="681">
        <f t="shared" si="0"/>
        <v>225</v>
      </c>
      <c r="F26" s="679">
        <f t="shared" si="0"/>
        <v>63</v>
      </c>
      <c r="G26" s="680">
        <f t="shared" si="0"/>
        <v>150</v>
      </c>
      <c r="H26" s="681">
        <f t="shared" si="0"/>
        <v>24</v>
      </c>
      <c r="I26" s="679">
        <f t="shared" si="0"/>
        <v>987</v>
      </c>
      <c r="J26" s="680">
        <f t="shared" si="0"/>
        <v>1225</v>
      </c>
      <c r="K26" s="681">
        <f t="shared" si="0"/>
        <v>85</v>
      </c>
    </row>
    <row r="27" spans="1:15" ht="15" customHeight="1" thickBot="1" x14ac:dyDescent="0.25">
      <c r="A27" s="238"/>
      <c r="B27" s="534" t="s">
        <v>442</v>
      </c>
      <c r="C27" s="314">
        <v>31</v>
      </c>
      <c r="D27" s="243">
        <v>1122</v>
      </c>
      <c r="E27" s="244">
        <v>128</v>
      </c>
      <c r="F27" s="314">
        <v>60</v>
      </c>
      <c r="G27" s="243">
        <v>151</v>
      </c>
      <c r="H27" s="244">
        <v>28</v>
      </c>
      <c r="I27" s="314">
        <v>830</v>
      </c>
      <c r="J27" s="243">
        <v>895</v>
      </c>
      <c r="K27" s="244">
        <v>49</v>
      </c>
    </row>
    <row r="28" spans="1:15" ht="15" customHeight="1" x14ac:dyDescent="0.2">
      <c r="A28" s="655"/>
      <c r="B28" s="682" t="s">
        <v>428</v>
      </c>
      <c r="C28" s="683">
        <v>66</v>
      </c>
      <c r="D28" s="684">
        <v>1012</v>
      </c>
      <c r="E28" s="685">
        <v>97</v>
      </c>
      <c r="F28" s="683">
        <v>88</v>
      </c>
      <c r="G28" s="684">
        <v>239</v>
      </c>
      <c r="H28" s="685">
        <v>45</v>
      </c>
      <c r="I28" s="683">
        <v>748</v>
      </c>
      <c r="J28" s="684">
        <v>912</v>
      </c>
      <c r="K28" s="685">
        <v>69</v>
      </c>
    </row>
    <row r="29" spans="1:15" ht="15" customHeight="1" thickBot="1" x14ac:dyDescent="0.25">
      <c r="A29" s="238"/>
      <c r="B29" s="534" t="s">
        <v>388</v>
      </c>
      <c r="C29" s="314">
        <v>26</v>
      </c>
      <c r="D29" s="243">
        <v>975</v>
      </c>
      <c r="E29" s="244">
        <v>67</v>
      </c>
      <c r="F29" s="314">
        <v>124</v>
      </c>
      <c r="G29" s="243">
        <v>285</v>
      </c>
      <c r="H29" s="244">
        <v>38</v>
      </c>
      <c r="I29" s="314">
        <v>666</v>
      </c>
      <c r="J29" s="243">
        <v>966</v>
      </c>
      <c r="K29" s="244">
        <v>16</v>
      </c>
    </row>
    <row r="30" spans="1:15" ht="15" customHeight="1" x14ac:dyDescent="0.2">
      <c r="A30" s="655"/>
      <c r="B30" s="682" t="s">
        <v>372</v>
      </c>
      <c r="C30" s="683">
        <v>25</v>
      </c>
      <c r="D30" s="684">
        <v>758</v>
      </c>
      <c r="E30" s="685">
        <v>54</v>
      </c>
      <c r="F30" s="683">
        <v>140</v>
      </c>
      <c r="G30" s="684">
        <v>370</v>
      </c>
      <c r="H30" s="685">
        <v>14</v>
      </c>
      <c r="I30" s="683">
        <v>740</v>
      </c>
      <c r="J30" s="684">
        <v>1097</v>
      </c>
      <c r="K30" s="685">
        <v>65</v>
      </c>
    </row>
    <row r="31" spans="1:15" ht="15" customHeight="1" thickBot="1" x14ac:dyDescent="0.25">
      <c r="A31" s="238"/>
      <c r="B31" s="534" t="s">
        <v>355</v>
      </c>
      <c r="C31" s="314">
        <v>12</v>
      </c>
      <c r="D31" s="243">
        <v>852</v>
      </c>
      <c r="E31" s="244">
        <v>9</v>
      </c>
      <c r="F31" s="314">
        <v>78</v>
      </c>
      <c r="G31" s="243">
        <v>310</v>
      </c>
      <c r="H31" s="244">
        <v>12</v>
      </c>
      <c r="I31" s="314">
        <v>715</v>
      </c>
      <c r="J31" s="243">
        <v>1010</v>
      </c>
      <c r="K31" s="244">
        <v>146</v>
      </c>
    </row>
    <row r="32" spans="1:15" ht="15" customHeight="1" x14ac:dyDescent="0.2">
      <c r="A32" s="655"/>
      <c r="B32" s="682" t="s">
        <v>348</v>
      </c>
      <c r="C32" s="683">
        <v>12</v>
      </c>
      <c r="D32" s="684">
        <v>782</v>
      </c>
      <c r="E32" s="685">
        <v>31</v>
      </c>
      <c r="F32" s="683">
        <v>82</v>
      </c>
      <c r="G32" s="684">
        <v>302</v>
      </c>
      <c r="H32" s="685">
        <v>6</v>
      </c>
      <c r="I32" s="683">
        <v>656</v>
      </c>
      <c r="J32" s="684">
        <v>832</v>
      </c>
      <c r="K32" s="685">
        <v>62</v>
      </c>
    </row>
    <row r="33" spans="1:11" ht="15" customHeight="1" thickBot="1" x14ac:dyDescent="0.25">
      <c r="A33" s="238"/>
      <c r="B33" s="534" t="s">
        <v>329</v>
      </c>
      <c r="C33" s="314">
        <v>49</v>
      </c>
      <c r="D33" s="243">
        <v>694</v>
      </c>
      <c r="E33" s="244">
        <v>37</v>
      </c>
      <c r="F33" s="314">
        <v>32</v>
      </c>
      <c r="G33" s="243">
        <v>235</v>
      </c>
      <c r="H33" s="244">
        <v>3</v>
      </c>
      <c r="I33" s="314">
        <v>464</v>
      </c>
      <c r="J33" s="243">
        <v>782</v>
      </c>
      <c r="K33" s="244">
        <v>53</v>
      </c>
    </row>
    <row r="34" spans="1:11" ht="15" hidden="1" customHeight="1" outlineLevel="1" thickBot="1" x14ac:dyDescent="0.25">
      <c r="A34" s="1328"/>
      <c r="B34" s="410" t="s">
        <v>318</v>
      </c>
      <c r="C34" s="708">
        <v>13</v>
      </c>
      <c r="D34" s="709">
        <v>600</v>
      </c>
      <c r="E34" s="710">
        <v>88</v>
      </c>
      <c r="F34" s="708">
        <v>55</v>
      </c>
      <c r="G34" s="709">
        <v>220</v>
      </c>
      <c r="H34" s="710">
        <v>14</v>
      </c>
      <c r="I34" s="711">
        <v>554</v>
      </c>
      <c r="J34" s="709">
        <v>641</v>
      </c>
      <c r="K34" s="710">
        <v>56</v>
      </c>
    </row>
    <row r="35" spans="1:11" collapsed="1" x14ac:dyDescent="0.2">
      <c r="A35" s="25"/>
    </row>
  </sheetData>
  <mergeCells count="3">
    <mergeCell ref="C9:E9"/>
    <mergeCell ref="F9:H9"/>
    <mergeCell ref="I9:K9"/>
  </mergeCells>
  <pageMargins left="0.39370078740157483" right="0.39370078740157483" top="0.78740157480314965" bottom="0.79" header="0.51181102362204722" footer="0.51181102362204722"/>
  <pageSetup paperSize="9" orientation="landscape" r:id="rId1"/>
  <headerFooter alignWithMargins="0">
    <oddFooter>&amp;L&amp;F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15"/>
  <dimension ref="A2:U36"/>
  <sheetViews>
    <sheetView showGridLines="0" zoomScaleNormal="100" workbookViewId="0">
      <selection activeCell="P7" sqref="P7"/>
    </sheetView>
  </sheetViews>
  <sheetFormatPr baseColWidth="10" defaultColWidth="11.42578125" defaultRowHeight="12.75" outlineLevelRow="1" x14ac:dyDescent="0.2"/>
  <cols>
    <col min="1" max="1" width="8.140625" style="25" customWidth="1"/>
    <col min="2" max="2" width="28.140625" style="25" bestFit="1" customWidth="1"/>
    <col min="3" max="6" width="15.7109375" style="25" customWidth="1"/>
    <col min="7" max="7" width="11.42578125" style="25" customWidth="1"/>
    <col min="8" max="16384" width="11.42578125" style="25"/>
  </cols>
  <sheetData>
    <row r="2" spans="1:21" x14ac:dyDescent="0.2">
      <c r="A2" s="26" t="s">
        <v>0</v>
      </c>
    </row>
    <row r="3" spans="1:21" x14ac:dyDescent="0.2">
      <c r="A3" s="26"/>
    </row>
    <row r="4" spans="1:21" x14ac:dyDescent="0.2">
      <c r="A4" s="26" t="str">
        <f>A8</f>
        <v>Tabell 1-11-D-Aktivisering i KOMMUNALE tiltak av mottakere av økonomisk sosialhjelp som ikke er deltakere i KVP, Intro eller Jobbsjansen. Antall mottakere som pr 31.12. er aktivisert. 1)</v>
      </c>
    </row>
    <row r="5" spans="1:21" x14ac:dyDescent="0.2">
      <c r="A5" s="26"/>
    </row>
    <row r="6" spans="1:21" x14ac:dyDescent="0.2">
      <c r="A6" s="26"/>
    </row>
    <row r="7" spans="1:21" ht="27.75" customHeight="1" x14ac:dyDescent="0.2">
      <c r="A7" s="26"/>
    </row>
    <row r="8" spans="1:21" s="56" customFormat="1" ht="33" customHeight="1" thickBot="1" x14ac:dyDescent="0.25">
      <c r="A8" s="2162" t="s">
        <v>543</v>
      </c>
      <c r="B8" s="2162"/>
      <c r="C8" s="2162"/>
      <c r="D8" s="2162"/>
      <c r="E8" s="2162"/>
      <c r="F8" s="2162"/>
    </row>
    <row r="9" spans="1:21" ht="92.25" customHeight="1" thickBot="1" x14ac:dyDescent="0.25">
      <c r="A9" s="57" t="s">
        <v>38</v>
      </c>
      <c r="B9" s="58" t="s">
        <v>3</v>
      </c>
      <c r="C9" s="60" t="s">
        <v>196</v>
      </c>
      <c r="D9" s="61" t="s">
        <v>195</v>
      </c>
      <c r="E9" s="62" t="s">
        <v>121</v>
      </c>
      <c r="F9" s="59" t="s">
        <v>28</v>
      </c>
      <c r="H9" s="25" t="s">
        <v>104</v>
      </c>
      <c r="I9" s="439"/>
    </row>
    <row r="10" spans="1:21" ht="15" customHeight="1" x14ac:dyDescent="0.2">
      <c r="A10" s="176">
        <v>1</v>
      </c>
      <c r="B10" s="27" t="s">
        <v>5</v>
      </c>
      <c r="C10" s="937">
        <v>0</v>
      </c>
      <c r="D10" s="938">
        <v>0</v>
      </c>
      <c r="E10" s="939">
        <v>26</v>
      </c>
      <c r="F10" s="511">
        <f>SUM(C10:E10)</f>
        <v>26</v>
      </c>
      <c r="I10" s="439"/>
    </row>
    <row r="11" spans="1:21" ht="15" customHeight="1" x14ac:dyDescent="0.2">
      <c r="A11" s="177">
        <v>2</v>
      </c>
      <c r="B11" s="28" t="s">
        <v>6</v>
      </c>
      <c r="C11" s="940">
        <v>23</v>
      </c>
      <c r="D11" s="941">
        <v>54</v>
      </c>
      <c r="E11" s="942">
        <v>81</v>
      </c>
      <c r="F11" s="512">
        <f t="shared" ref="F11:F24" si="0">SUM(C11:E11)</f>
        <v>158</v>
      </c>
      <c r="I11" s="439"/>
    </row>
    <row r="12" spans="1:21" ht="15" customHeight="1" x14ac:dyDescent="0.2">
      <c r="A12" s="177">
        <v>3</v>
      </c>
      <c r="B12" s="28" t="s">
        <v>7</v>
      </c>
      <c r="C12" s="940">
        <v>70</v>
      </c>
      <c r="D12" s="941">
        <v>79</v>
      </c>
      <c r="E12" s="942">
        <v>202</v>
      </c>
      <c r="F12" s="512">
        <f t="shared" si="0"/>
        <v>351</v>
      </c>
      <c r="I12" s="439"/>
    </row>
    <row r="13" spans="1:21" ht="15" customHeight="1" x14ac:dyDescent="0.2">
      <c r="A13" s="177">
        <v>4</v>
      </c>
      <c r="B13" s="28" t="s">
        <v>8</v>
      </c>
      <c r="C13" s="940">
        <v>38</v>
      </c>
      <c r="D13" s="941">
        <v>3</v>
      </c>
      <c r="E13" s="942">
        <v>26</v>
      </c>
      <c r="F13" s="512">
        <f t="shared" si="0"/>
        <v>67</v>
      </c>
      <c r="I13" s="439"/>
    </row>
    <row r="14" spans="1:21" ht="15" customHeight="1" x14ac:dyDescent="0.2">
      <c r="A14" s="177">
        <v>5</v>
      </c>
      <c r="B14" s="28" t="s">
        <v>9</v>
      </c>
      <c r="C14" s="940">
        <v>72</v>
      </c>
      <c r="D14" s="941">
        <v>10</v>
      </c>
      <c r="E14" s="942">
        <v>0</v>
      </c>
      <c r="F14" s="512">
        <f t="shared" si="0"/>
        <v>82</v>
      </c>
      <c r="I14" s="439"/>
    </row>
    <row r="15" spans="1:21" ht="15" customHeight="1" x14ac:dyDescent="0.2">
      <c r="A15" s="177">
        <v>6</v>
      </c>
      <c r="B15" s="28" t="s">
        <v>10</v>
      </c>
      <c r="C15" s="940">
        <v>2</v>
      </c>
      <c r="D15" s="941">
        <v>2</v>
      </c>
      <c r="E15" s="942">
        <v>0</v>
      </c>
      <c r="F15" s="512">
        <f t="shared" si="0"/>
        <v>4</v>
      </c>
      <c r="G15" s="433"/>
      <c r="H15" s="433"/>
      <c r="I15" s="439"/>
      <c r="J15" s="433"/>
      <c r="K15" s="433"/>
      <c r="L15" s="432"/>
      <c r="M15" s="433"/>
      <c r="N15" s="432"/>
      <c r="O15" s="432"/>
      <c r="P15" s="433"/>
      <c r="Q15" s="433"/>
      <c r="R15" s="433"/>
      <c r="S15" s="433"/>
      <c r="T15" s="432"/>
      <c r="U15" s="433"/>
    </row>
    <row r="16" spans="1:21" ht="15" customHeight="1" x14ac:dyDescent="0.2">
      <c r="A16" s="177">
        <v>7</v>
      </c>
      <c r="B16" s="28" t="s">
        <v>11</v>
      </c>
      <c r="C16" s="940">
        <v>2</v>
      </c>
      <c r="D16" s="941">
        <v>0</v>
      </c>
      <c r="E16" s="942">
        <v>4</v>
      </c>
      <c r="F16" s="512">
        <f t="shared" si="0"/>
        <v>6</v>
      </c>
      <c r="G16" s="433"/>
      <c r="H16" s="433"/>
      <c r="I16" s="439"/>
      <c r="J16" s="433"/>
      <c r="K16" s="433"/>
      <c r="L16" s="432"/>
      <c r="M16" s="433"/>
      <c r="N16" s="432"/>
      <c r="O16" s="432"/>
      <c r="P16" s="433"/>
      <c r="Q16" s="433"/>
      <c r="R16" s="433"/>
      <c r="S16" s="433"/>
      <c r="T16" s="432"/>
      <c r="U16" s="433"/>
    </row>
    <row r="17" spans="1:21" ht="15" customHeight="1" x14ac:dyDescent="0.2">
      <c r="A17" s="177">
        <v>8</v>
      </c>
      <c r="B17" s="28" t="s">
        <v>12</v>
      </c>
      <c r="C17" s="940">
        <v>32</v>
      </c>
      <c r="D17" s="941">
        <v>0</v>
      </c>
      <c r="E17" s="942">
        <v>8</v>
      </c>
      <c r="F17" s="512">
        <f t="shared" si="0"/>
        <v>40</v>
      </c>
      <c r="G17" s="433"/>
      <c r="H17" s="433"/>
      <c r="I17" s="439"/>
      <c r="J17" s="433"/>
      <c r="K17" s="433"/>
      <c r="L17" s="432"/>
      <c r="M17" s="433"/>
      <c r="N17" s="432"/>
      <c r="O17" s="432"/>
      <c r="P17" s="433"/>
      <c r="Q17" s="433"/>
      <c r="R17" s="433"/>
      <c r="S17" s="433"/>
      <c r="T17" s="432"/>
      <c r="U17" s="433"/>
    </row>
    <row r="18" spans="1:21" ht="15" customHeight="1" x14ac:dyDescent="0.2">
      <c r="A18" s="177">
        <v>9</v>
      </c>
      <c r="B18" s="28" t="s">
        <v>13</v>
      </c>
      <c r="C18" s="940">
        <v>47</v>
      </c>
      <c r="D18" s="941">
        <v>42</v>
      </c>
      <c r="E18" s="942">
        <v>20</v>
      </c>
      <c r="F18" s="512">
        <f t="shared" si="0"/>
        <v>109</v>
      </c>
      <c r="I18" s="439"/>
    </row>
    <row r="19" spans="1:21" ht="15" customHeight="1" x14ac:dyDescent="0.2">
      <c r="A19" s="177">
        <v>10</v>
      </c>
      <c r="B19" s="28" t="s">
        <v>14</v>
      </c>
      <c r="C19" s="940">
        <v>12</v>
      </c>
      <c r="D19" s="941">
        <v>25</v>
      </c>
      <c r="E19" s="942">
        <v>8</v>
      </c>
      <c r="F19" s="512">
        <f t="shared" si="0"/>
        <v>45</v>
      </c>
      <c r="I19" s="439"/>
    </row>
    <row r="20" spans="1:21" ht="15" customHeight="1" x14ac:dyDescent="0.2">
      <c r="A20" s="177">
        <v>11</v>
      </c>
      <c r="B20" s="28" t="s">
        <v>15</v>
      </c>
      <c r="C20" s="940">
        <v>8</v>
      </c>
      <c r="D20" s="941">
        <v>54</v>
      </c>
      <c r="E20" s="942">
        <v>25</v>
      </c>
      <c r="F20" s="512">
        <f t="shared" si="0"/>
        <v>87</v>
      </c>
      <c r="I20" s="439"/>
    </row>
    <row r="21" spans="1:21" ht="15" customHeight="1" x14ac:dyDescent="0.2">
      <c r="A21" s="177">
        <v>12</v>
      </c>
      <c r="B21" s="28" t="s">
        <v>16</v>
      </c>
      <c r="C21" s="940">
        <v>75</v>
      </c>
      <c r="D21" s="941">
        <v>0</v>
      </c>
      <c r="E21" s="942">
        <v>0</v>
      </c>
      <c r="F21" s="512">
        <f t="shared" si="0"/>
        <v>75</v>
      </c>
      <c r="I21" s="439"/>
    </row>
    <row r="22" spans="1:21" ht="15" customHeight="1" x14ac:dyDescent="0.2">
      <c r="A22" s="177">
        <v>13</v>
      </c>
      <c r="B22" s="28" t="s">
        <v>17</v>
      </c>
      <c r="C22" s="940">
        <v>7</v>
      </c>
      <c r="D22" s="941">
        <v>28</v>
      </c>
      <c r="E22" s="942">
        <v>19</v>
      </c>
      <c r="F22" s="512">
        <f t="shared" si="0"/>
        <v>54</v>
      </c>
    </row>
    <row r="23" spans="1:21" ht="15" customHeight="1" x14ac:dyDescent="0.2">
      <c r="A23" s="177">
        <v>14</v>
      </c>
      <c r="B23" s="28" t="s">
        <v>18</v>
      </c>
      <c r="C23" s="940">
        <v>23</v>
      </c>
      <c r="D23" s="941">
        <v>20</v>
      </c>
      <c r="E23" s="942">
        <v>0</v>
      </c>
      <c r="F23" s="512">
        <f t="shared" si="0"/>
        <v>43</v>
      </c>
    </row>
    <row r="24" spans="1:21" ht="15" customHeight="1" thickBot="1" x14ac:dyDescent="0.25">
      <c r="A24" s="178">
        <v>15</v>
      </c>
      <c r="B24" s="29" t="s">
        <v>19</v>
      </c>
      <c r="C24" s="943">
        <v>28</v>
      </c>
      <c r="D24" s="944">
        <v>65</v>
      </c>
      <c r="E24" s="945">
        <v>11</v>
      </c>
      <c r="F24" s="513">
        <f t="shared" si="0"/>
        <v>104</v>
      </c>
    </row>
    <row r="25" spans="1:21" ht="15" customHeight="1" x14ac:dyDescent="0.2">
      <c r="A25" s="686"/>
      <c r="B25" s="687" t="s">
        <v>542</v>
      </c>
      <c r="C25" s="1428">
        <f>SUM(C10:C24)</f>
        <v>439</v>
      </c>
      <c r="D25" s="1429">
        <f t="shared" ref="D25:F25" si="1">SUM(D10:D24)</f>
        <v>382</v>
      </c>
      <c r="E25" s="669">
        <f t="shared" si="1"/>
        <v>430</v>
      </c>
      <c r="F25" s="688">
        <f t="shared" si="1"/>
        <v>1251</v>
      </c>
    </row>
    <row r="26" spans="1:21" s="1427" customFormat="1" ht="15" customHeight="1" thickBot="1" x14ac:dyDescent="0.25">
      <c r="A26" s="951"/>
      <c r="B26" s="952" t="s">
        <v>442</v>
      </c>
      <c r="C26" s="943">
        <v>442</v>
      </c>
      <c r="D26" s="944">
        <v>349</v>
      </c>
      <c r="E26" s="945">
        <v>112</v>
      </c>
      <c r="F26" s="953">
        <v>903</v>
      </c>
    </row>
    <row r="27" spans="1:21" s="1427" customFormat="1" ht="15" customHeight="1" x14ac:dyDescent="0.2">
      <c r="A27" s="686"/>
      <c r="B27" s="946" t="s">
        <v>428</v>
      </c>
      <c r="C27" s="947">
        <v>520</v>
      </c>
      <c r="D27" s="948">
        <v>316</v>
      </c>
      <c r="E27" s="949">
        <v>117</v>
      </c>
      <c r="F27" s="950">
        <v>953</v>
      </c>
    </row>
    <row r="28" spans="1:21" s="1427" customFormat="1" ht="15" customHeight="1" thickBot="1" x14ac:dyDescent="0.25">
      <c r="A28" s="951"/>
      <c r="B28" s="952" t="s">
        <v>388</v>
      </c>
      <c r="C28" s="943">
        <v>553</v>
      </c>
      <c r="D28" s="944">
        <v>296</v>
      </c>
      <c r="E28" s="945">
        <v>123</v>
      </c>
      <c r="F28" s="953">
        <v>972</v>
      </c>
    </row>
    <row r="29" spans="1:21" ht="15" customHeight="1" x14ac:dyDescent="0.2">
      <c r="A29" s="686"/>
      <c r="B29" s="946" t="s">
        <v>372</v>
      </c>
      <c r="C29" s="947">
        <v>602</v>
      </c>
      <c r="D29" s="948">
        <v>373</v>
      </c>
      <c r="E29" s="949">
        <v>197</v>
      </c>
      <c r="F29" s="950">
        <v>1172</v>
      </c>
    </row>
    <row r="30" spans="1:21" ht="15" customHeight="1" thickBot="1" x14ac:dyDescent="0.25">
      <c r="A30" s="951"/>
      <c r="B30" s="952" t="s">
        <v>355</v>
      </c>
      <c r="C30" s="943">
        <v>546</v>
      </c>
      <c r="D30" s="944">
        <v>408</v>
      </c>
      <c r="E30" s="945">
        <v>175</v>
      </c>
      <c r="F30" s="953">
        <v>1129</v>
      </c>
    </row>
    <row r="31" spans="1:21" ht="15" customHeight="1" x14ac:dyDescent="0.2">
      <c r="A31" s="686"/>
      <c r="B31" s="946" t="s">
        <v>348</v>
      </c>
      <c r="C31" s="947">
        <v>384</v>
      </c>
      <c r="D31" s="948">
        <v>360</v>
      </c>
      <c r="E31" s="949">
        <v>148</v>
      </c>
      <c r="F31" s="950">
        <v>892</v>
      </c>
    </row>
    <row r="32" spans="1:21" ht="15" customHeight="1" thickBot="1" x14ac:dyDescent="0.25">
      <c r="A32" s="951"/>
      <c r="B32" s="952" t="s">
        <v>329</v>
      </c>
      <c r="C32" s="943">
        <v>277</v>
      </c>
      <c r="D32" s="944">
        <v>339</v>
      </c>
      <c r="E32" s="945">
        <v>235</v>
      </c>
      <c r="F32" s="953">
        <v>851</v>
      </c>
    </row>
    <row r="33" spans="1:6" ht="15" hidden="1" customHeight="1" outlineLevel="1" thickBot="1" x14ac:dyDescent="0.25">
      <c r="A33" s="1329"/>
      <c r="B33" s="1330" t="s">
        <v>318</v>
      </c>
      <c r="C33" s="1331">
        <v>231</v>
      </c>
      <c r="D33" s="1332">
        <v>304</v>
      </c>
      <c r="E33" s="1305">
        <v>131</v>
      </c>
      <c r="F33" s="1312">
        <v>666</v>
      </c>
    </row>
    <row r="34" spans="1:6" collapsed="1" x14ac:dyDescent="0.2">
      <c r="A34" s="25" t="s">
        <v>403</v>
      </c>
    </row>
    <row r="35" spans="1:6" x14ac:dyDescent="0.2">
      <c r="A35" s="25" t="s">
        <v>404</v>
      </c>
    </row>
    <row r="36" spans="1:6" x14ac:dyDescent="0.2">
      <c r="A36" s="25" t="s">
        <v>224</v>
      </c>
    </row>
  </sheetData>
  <mergeCells count="1">
    <mergeCell ref="A8:F8"/>
  </mergeCells>
  <pageMargins left="0.39370078740157483" right="0.39370078740157483" top="0.78740157480314965" bottom="0.79" header="0.51181102362204722" footer="0.51181102362204722"/>
  <pageSetup paperSize="9" orientation="landscape" r:id="rId1"/>
  <headerFooter alignWithMargins="0">
    <oddFooter>&amp;L&amp;F</oddFooter>
  </headerFooter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AA46"/>
  <sheetViews>
    <sheetView showGridLines="0" zoomScaleNormal="100" workbookViewId="0">
      <selection activeCell="S25" sqref="S25"/>
    </sheetView>
  </sheetViews>
  <sheetFormatPr baseColWidth="10" defaultColWidth="11.42578125" defaultRowHeight="12.75" outlineLevelRow="1" x14ac:dyDescent="0.2"/>
  <cols>
    <col min="1" max="1" width="8.140625" style="74" customWidth="1"/>
    <col min="2" max="2" width="22.7109375" style="74" customWidth="1"/>
    <col min="3" max="10" width="11" style="74" customWidth="1"/>
    <col min="11" max="11" width="9.140625" style="74" customWidth="1"/>
    <col min="12" max="12" width="11" style="74" customWidth="1"/>
    <col min="13" max="13" width="9.85546875" style="74" customWidth="1"/>
    <col min="14" max="14" width="7.140625" style="74" customWidth="1"/>
    <col min="15" max="15" width="10.140625" style="74" customWidth="1"/>
    <col min="16" max="16" width="6.7109375" style="74" customWidth="1"/>
    <col min="17" max="17" width="11" style="74" customWidth="1"/>
    <col min="18" max="16384" width="11.42578125" style="74"/>
  </cols>
  <sheetData>
    <row r="2" spans="1:20" x14ac:dyDescent="0.2">
      <c r="A2" s="73" t="s">
        <v>0</v>
      </c>
    </row>
    <row r="3" spans="1:20" x14ac:dyDescent="0.2">
      <c r="A3" s="73"/>
    </row>
    <row r="4" spans="1:20" x14ac:dyDescent="0.2">
      <c r="A4" s="73" t="str">
        <f>A7</f>
        <v>Tabell 1-11-E - Avgang fra kvalifiseringsprogrammet (KVP) og resultater for deltakerne -  perioden 01.01.-31.12.</v>
      </c>
    </row>
    <row r="5" spans="1:20" x14ac:dyDescent="0.2">
      <c r="A5" s="842"/>
    </row>
    <row r="6" spans="1:20" x14ac:dyDescent="0.2">
      <c r="A6" s="73"/>
    </row>
    <row r="7" spans="1:20" ht="29.25" customHeight="1" thickBot="1" x14ac:dyDescent="0.25">
      <c r="A7" s="324" t="s">
        <v>544</v>
      </c>
      <c r="B7" s="843"/>
      <c r="C7" s="843"/>
      <c r="D7" s="843"/>
      <c r="E7" s="843"/>
      <c r="F7" s="843"/>
      <c r="G7" s="325"/>
      <c r="H7" s="325"/>
      <c r="I7" s="844"/>
      <c r="J7" s="325"/>
      <c r="K7" s="325"/>
      <c r="L7" s="325"/>
      <c r="M7" s="325"/>
      <c r="N7" s="325"/>
      <c r="O7" s="325"/>
      <c r="P7" s="325"/>
      <c r="Q7" s="325"/>
    </row>
    <row r="8" spans="1:20" s="75" customFormat="1" ht="72.75" customHeight="1" x14ac:dyDescent="0.2">
      <c r="A8" s="1247"/>
      <c r="B8" s="1248"/>
      <c r="C8" s="2163" t="s">
        <v>140</v>
      </c>
      <c r="D8" s="2163"/>
      <c r="E8" s="2163"/>
      <c r="F8" s="2163"/>
      <c r="G8" s="2163"/>
      <c r="H8" s="2163"/>
      <c r="I8" s="2163"/>
      <c r="J8" s="2163"/>
      <c r="K8" s="2163"/>
      <c r="L8" s="2164"/>
      <c r="M8" s="2165" t="s">
        <v>141</v>
      </c>
      <c r="N8" s="2163"/>
      <c r="O8" s="2166"/>
      <c r="P8" s="1249" t="s">
        <v>413</v>
      </c>
      <c r="Q8" s="1245" t="s">
        <v>28</v>
      </c>
    </row>
    <row r="9" spans="1:20" s="75" customFormat="1" ht="146.25" customHeight="1" thickBot="1" x14ac:dyDescent="0.25">
      <c r="A9" s="329" t="s">
        <v>38</v>
      </c>
      <c r="B9" s="845" t="s">
        <v>3</v>
      </c>
      <c r="C9" s="1922" t="s">
        <v>517</v>
      </c>
      <c r="D9" s="1923" t="s">
        <v>518</v>
      </c>
      <c r="E9" s="1902" t="s">
        <v>519</v>
      </c>
      <c r="F9" s="1902" t="s">
        <v>142</v>
      </c>
      <c r="G9" s="1902" t="s">
        <v>520</v>
      </c>
      <c r="H9" s="1902" t="s">
        <v>144</v>
      </c>
      <c r="I9" s="1902" t="s">
        <v>521</v>
      </c>
      <c r="J9" s="1902" t="s">
        <v>522</v>
      </c>
      <c r="K9" s="1902" t="s">
        <v>145</v>
      </c>
      <c r="L9" s="846" t="s">
        <v>523</v>
      </c>
      <c r="M9" s="1233" t="s">
        <v>124</v>
      </c>
      <c r="N9" s="847" t="s">
        <v>125</v>
      </c>
      <c r="O9" s="1234" t="s">
        <v>146</v>
      </c>
      <c r="P9" s="1232" t="s">
        <v>400</v>
      </c>
      <c r="Q9" s="1246" t="s">
        <v>147</v>
      </c>
    </row>
    <row r="10" spans="1:20" ht="15" customHeight="1" x14ac:dyDescent="0.2">
      <c r="A10" s="330">
        <v>1</v>
      </c>
      <c r="B10" s="326" t="s">
        <v>5</v>
      </c>
      <c r="C10" s="530">
        <v>51</v>
      </c>
      <c r="D10" s="523">
        <v>0</v>
      </c>
      <c r="E10" s="523">
        <v>19</v>
      </c>
      <c r="F10" s="523">
        <v>2</v>
      </c>
      <c r="G10" s="523">
        <v>0</v>
      </c>
      <c r="H10" s="523">
        <v>5</v>
      </c>
      <c r="I10" s="523">
        <v>8</v>
      </c>
      <c r="J10" s="1903">
        <v>8</v>
      </c>
      <c r="K10" s="1903">
        <v>13</v>
      </c>
      <c r="L10" s="1235">
        <f>SUM(C10:K10)</f>
        <v>106</v>
      </c>
      <c r="M10" s="1904">
        <v>4</v>
      </c>
      <c r="N10" s="524">
        <v>3</v>
      </c>
      <c r="O10" s="1385">
        <f>SUM(M10:N10)</f>
        <v>7</v>
      </c>
      <c r="P10" s="1238">
        <v>6</v>
      </c>
      <c r="Q10" s="1235">
        <f>L10+O10+P10</f>
        <v>119</v>
      </c>
      <c r="S10" s="41"/>
      <c r="T10" s="41"/>
    </row>
    <row r="11" spans="1:20" ht="15" customHeight="1" x14ac:dyDescent="0.2">
      <c r="A11" s="331">
        <v>2</v>
      </c>
      <c r="B11" s="327" t="s">
        <v>6</v>
      </c>
      <c r="C11" s="531">
        <v>47</v>
      </c>
      <c r="D11" s="525">
        <v>0</v>
      </c>
      <c r="E11" s="525">
        <v>11</v>
      </c>
      <c r="F11" s="525">
        <v>2</v>
      </c>
      <c r="G11" s="525">
        <v>0</v>
      </c>
      <c r="H11" s="525">
        <v>12</v>
      </c>
      <c r="I11" s="525">
        <v>0</v>
      </c>
      <c r="J11" s="1905">
        <v>15</v>
      </c>
      <c r="K11" s="1905">
        <v>7</v>
      </c>
      <c r="L11" s="1236">
        <f t="shared" ref="L11:L24" si="0">SUM(C11:K11)</f>
        <v>94</v>
      </c>
      <c r="M11" s="1906">
        <v>6</v>
      </c>
      <c r="N11" s="526">
        <v>4</v>
      </c>
      <c r="O11" s="1386">
        <f t="shared" ref="O11:O24" si="1">SUM(M11:N11)</f>
        <v>10</v>
      </c>
      <c r="P11" s="1239">
        <v>7</v>
      </c>
      <c r="Q11" s="1236">
        <f>L11+O11+P11</f>
        <v>111</v>
      </c>
      <c r="S11" s="41"/>
      <c r="T11" s="41"/>
    </row>
    <row r="12" spans="1:20" ht="15" customHeight="1" x14ac:dyDescent="0.2">
      <c r="A12" s="331">
        <v>3</v>
      </c>
      <c r="B12" s="327" t="s">
        <v>7</v>
      </c>
      <c r="C12" s="531">
        <v>21</v>
      </c>
      <c r="D12" s="525">
        <v>0</v>
      </c>
      <c r="E12" s="525">
        <v>5</v>
      </c>
      <c r="F12" s="525">
        <v>5</v>
      </c>
      <c r="G12" s="525">
        <v>0</v>
      </c>
      <c r="H12" s="525">
        <v>0</v>
      </c>
      <c r="I12" s="525">
        <v>10</v>
      </c>
      <c r="J12" s="1905">
        <v>20</v>
      </c>
      <c r="K12" s="1905">
        <v>4</v>
      </c>
      <c r="L12" s="1236">
        <f t="shared" si="0"/>
        <v>65</v>
      </c>
      <c r="M12" s="1906">
        <v>3</v>
      </c>
      <c r="N12" s="526">
        <v>0</v>
      </c>
      <c r="O12" s="1386">
        <f t="shared" si="1"/>
        <v>3</v>
      </c>
      <c r="P12" s="1239">
        <v>5</v>
      </c>
      <c r="Q12" s="1236">
        <f>L12+O12+P12</f>
        <v>73</v>
      </c>
      <c r="S12" s="41"/>
      <c r="T12" s="41"/>
    </row>
    <row r="13" spans="1:20" ht="15" customHeight="1" x14ac:dyDescent="0.2">
      <c r="A13" s="331">
        <v>4</v>
      </c>
      <c r="B13" s="327" t="s">
        <v>8</v>
      </c>
      <c r="C13" s="531">
        <v>29</v>
      </c>
      <c r="D13" s="525">
        <v>0</v>
      </c>
      <c r="E13" s="525">
        <v>4</v>
      </c>
      <c r="F13" s="525">
        <v>0</v>
      </c>
      <c r="G13" s="525">
        <v>0</v>
      </c>
      <c r="H13" s="525">
        <v>0</v>
      </c>
      <c r="I13" s="525">
        <v>5</v>
      </c>
      <c r="J13" s="1905">
        <v>9</v>
      </c>
      <c r="K13" s="1905">
        <v>0</v>
      </c>
      <c r="L13" s="1236">
        <f t="shared" si="0"/>
        <v>47</v>
      </c>
      <c r="M13" s="1906">
        <v>3</v>
      </c>
      <c r="N13" s="526">
        <v>2</v>
      </c>
      <c r="O13" s="1386">
        <f t="shared" si="1"/>
        <v>5</v>
      </c>
      <c r="P13" s="1239">
        <v>4</v>
      </c>
      <c r="Q13" s="1236">
        <f>L13+O13+P13</f>
        <v>56</v>
      </c>
      <c r="S13" s="41"/>
      <c r="T13" s="41"/>
    </row>
    <row r="14" spans="1:20" s="348" customFormat="1" ht="15" customHeight="1" x14ac:dyDescent="0.2">
      <c r="A14" s="331">
        <v>5</v>
      </c>
      <c r="B14" s="327" t="s">
        <v>9</v>
      </c>
      <c r="C14" s="531">
        <v>17</v>
      </c>
      <c r="D14" s="525">
        <v>0</v>
      </c>
      <c r="E14" s="525">
        <v>6</v>
      </c>
      <c r="F14" s="525">
        <v>3</v>
      </c>
      <c r="G14" s="525">
        <v>0</v>
      </c>
      <c r="H14" s="525">
        <v>3</v>
      </c>
      <c r="I14" s="525">
        <v>2</v>
      </c>
      <c r="J14" s="1905">
        <v>13</v>
      </c>
      <c r="K14" s="1905">
        <v>2</v>
      </c>
      <c r="L14" s="1236">
        <f t="shared" si="0"/>
        <v>46</v>
      </c>
      <c r="M14" s="1907">
        <v>6</v>
      </c>
      <c r="N14" s="1899">
        <v>5</v>
      </c>
      <c r="O14" s="1908">
        <f t="shared" si="1"/>
        <v>11</v>
      </c>
      <c r="P14" s="1909">
        <v>3</v>
      </c>
      <c r="Q14" s="1236">
        <f>L14+O14+P14</f>
        <v>60</v>
      </c>
      <c r="S14" s="849"/>
      <c r="T14" s="849"/>
    </row>
    <row r="15" spans="1:20" ht="15" customHeight="1" x14ac:dyDescent="0.2">
      <c r="A15" s="331">
        <v>6</v>
      </c>
      <c r="B15" s="327" t="s">
        <v>10</v>
      </c>
      <c r="C15" s="531">
        <v>3</v>
      </c>
      <c r="D15" s="525">
        <v>0</v>
      </c>
      <c r="E15" s="525">
        <v>1</v>
      </c>
      <c r="F15" s="525">
        <v>0</v>
      </c>
      <c r="G15" s="525">
        <v>0</v>
      </c>
      <c r="H15" s="525">
        <v>3</v>
      </c>
      <c r="I15" s="525">
        <v>0</v>
      </c>
      <c r="J15" s="1905">
        <v>1</v>
      </c>
      <c r="K15" s="1905">
        <v>0</v>
      </c>
      <c r="L15" s="1236">
        <f t="shared" si="0"/>
        <v>8</v>
      </c>
      <c r="M15" s="1906">
        <v>2</v>
      </c>
      <c r="N15" s="526">
        <v>1</v>
      </c>
      <c r="O15" s="1386">
        <f t="shared" si="1"/>
        <v>3</v>
      </c>
      <c r="P15" s="1239">
        <v>8</v>
      </c>
      <c r="Q15" s="1236">
        <f t="shared" ref="Q15:Q23" si="2">L15+O15+P15</f>
        <v>19</v>
      </c>
      <c r="S15" s="41"/>
      <c r="T15" s="41"/>
    </row>
    <row r="16" spans="1:20" ht="15" customHeight="1" x14ac:dyDescent="0.2">
      <c r="A16" s="331">
        <v>7</v>
      </c>
      <c r="B16" s="327" t="s">
        <v>11</v>
      </c>
      <c r="C16" s="531">
        <v>10</v>
      </c>
      <c r="D16" s="525">
        <v>0</v>
      </c>
      <c r="E16" s="525">
        <v>1</v>
      </c>
      <c r="F16" s="525">
        <v>0</v>
      </c>
      <c r="G16" s="525">
        <v>0</v>
      </c>
      <c r="H16" s="525">
        <v>2</v>
      </c>
      <c r="I16" s="525">
        <v>1</v>
      </c>
      <c r="J16" s="1905">
        <v>0</v>
      </c>
      <c r="K16" s="1905">
        <v>1</v>
      </c>
      <c r="L16" s="1236">
        <f t="shared" si="0"/>
        <v>15</v>
      </c>
      <c r="M16" s="1906">
        <v>1</v>
      </c>
      <c r="N16" s="526">
        <v>1</v>
      </c>
      <c r="O16" s="1386">
        <f t="shared" si="1"/>
        <v>2</v>
      </c>
      <c r="P16" s="1239">
        <v>0</v>
      </c>
      <c r="Q16" s="1236">
        <f t="shared" si="2"/>
        <v>17</v>
      </c>
      <c r="S16" s="41"/>
      <c r="T16" s="41"/>
    </row>
    <row r="17" spans="1:27" ht="15" customHeight="1" x14ac:dyDescent="0.2">
      <c r="A17" s="331">
        <v>8</v>
      </c>
      <c r="B17" s="327" t="s">
        <v>12</v>
      </c>
      <c r="C17" s="531">
        <v>15</v>
      </c>
      <c r="D17" s="525">
        <v>0</v>
      </c>
      <c r="E17" s="525">
        <v>7</v>
      </c>
      <c r="F17" s="525">
        <v>1</v>
      </c>
      <c r="G17" s="525">
        <v>0</v>
      </c>
      <c r="H17" s="525">
        <v>0</v>
      </c>
      <c r="I17" s="525">
        <v>0</v>
      </c>
      <c r="J17" s="1905">
        <v>6</v>
      </c>
      <c r="K17" s="1905">
        <v>0</v>
      </c>
      <c r="L17" s="1236">
        <f t="shared" si="0"/>
        <v>29</v>
      </c>
      <c r="M17" s="1906">
        <v>3</v>
      </c>
      <c r="N17" s="526">
        <v>2</v>
      </c>
      <c r="O17" s="1386">
        <f t="shared" si="1"/>
        <v>5</v>
      </c>
      <c r="P17" s="1239">
        <v>2</v>
      </c>
      <c r="Q17" s="1236">
        <f t="shared" si="2"/>
        <v>36</v>
      </c>
      <c r="S17" s="41"/>
      <c r="T17" s="41"/>
    </row>
    <row r="18" spans="1:27" ht="15" customHeight="1" x14ac:dyDescent="0.2">
      <c r="A18" s="331">
        <v>9</v>
      </c>
      <c r="B18" s="327" t="s">
        <v>13</v>
      </c>
      <c r="C18" s="531">
        <v>21</v>
      </c>
      <c r="D18" s="525">
        <v>0</v>
      </c>
      <c r="E18" s="525">
        <v>11</v>
      </c>
      <c r="F18" s="525">
        <v>1</v>
      </c>
      <c r="G18" s="525">
        <v>0</v>
      </c>
      <c r="H18" s="525">
        <v>0</v>
      </c>
      <c r="I18" s="525">
        <v>7</v>
      </c>
      <c r="J18" s="1905">
        <v>5</v>
      </c>
      <c r="K18" s="1905">
        <v>2</v>
      </c>
      <c r="L18" s="1236">
        <f t="shared" si="0"/>
        <v>47</v>
      </c>
      <c r="M18" s="1906">
        <v>4</v>
      </c>
      <c r="N18" s="526">
        <v>1</v>
      </c>
      <c r="O18" s="1386">
        <f t="shared" si="1"/>
        <v>5</v>
      </c>
      <c r="P18" s="1239">
        <v>4</v>
      </c>
      <c r="Q18" s="1236">
        <f t="shared" si="2"/>
        <v>56</v>
      </c>
      <c r="S18" s="41"/>
      <c r="T18" s="41"/>
    </row>
    <row r="19" spans="1:27" ht="15" customHeight="1" x14ac:dyDescent="0.2">
      <c r="A19" s="331">
        <v>10</v>
      </c>
      <c r="B19" s="327" t="s">
        <v>14</v>
      </c>
      <c r="C19" s="531">
        <v>18</v>
      </c>
      <c r="D19" s="525">
        <v>0</v>
      </c>
      <c r="E19" s="525">
        <v>9</v>
      </c>
      <c r="F19" s="525">
        <v>0</v>
      </c>
      <c r="G19" s="525">
        <v>0</v>
      </c>
      <c r="H19" s="525">
        <v>0</v>
      </c>
      <c r="I19" s="525">
        <v>1</v>
      </c>
      <c r="J19" s="1905">
        <v>4</v>
      </c>
      <c r="K19" s="1905">
        <v>1</v>
      </c>
      <c r="L19" s="1236">
        <f t="shared" si="0"/>
        <v>33</v>
      </c>
      <c r="M19" s="1906">
        <v>4</v>
      </c>
      <c r="N19" s="526">
        <v>0</v>
      </c>
      <c r="O19" s="1386">
        <f t="shared" si="1"/>
        <v>4</v>
      </c>
      <c r="P19" s="1239">
        <v>2</v>
      </c>
      <c r="Q19" s="1236">
        <f t="shared" si="2"/>
        <v>39</v>
      </c>
      <c r="S19" s="41"/>
      <c r="T19" s="41"/>
    </row>
    <row r="20" spans="1:27" ht="15" customHeight="1" x14ac:dyDescent="0.2">
      <c r="A20" s="331">
        <v>11</v>
      </c>
      <c r="B20" s="327" t="s">
        <v>15</v>
      </c>
      <c r="C20" s="531">
        <v>38</v>
      </c>
      <c r="D20" s="525">
        <v>0</v>
      </c>
      <c r="E20" s="525">
        <v>14</v>
      </c>
      <c r="F20" s="525">
        <v>2</v>
      </c>
      <c r="G20" s="525">
        <v>0</v>
      </c>
      <c r="H20" s="525">
        <v>0</v>
      </c>
      <c r="I20" s="525">
        <v>5</v>
      </c>
      <c r="J20" s="1905">
        <v>11</v>
      </c>
      <c r="K20" s="1905">
        <v>3</v>
      </c>
      <c r="L20" s="1236">
        <f t="shared" si="0"/>
        <v>73</v>
      </c>
      <c r="M20" s="1906">
        <v>8</v>
      </c>
      <c r="N20" s="526">
        <v>5</v>
      </c>
      <c r="O20" s="1386">
        <f t="shared" si="1"/>
        <v>13</v>
      </c>
      <c r="P20" s="1239">
        <v>4</v>
      </c>
      <c r="Q20" s="1236">
        <f t="shared" si="2"/>
        <v>90</v>
      </c>
      <c r="S20" s="41"/>
      <c r="T20" s="41"/>
    </row>
    <row r="21" spans="1:27" ht="15" customHeight="1" x14ac:dyDescent="0.2">
      <c r="A21" s="331">
        <v>12</v>
      </c>
      <c r="B21" s="327" t="s">
        <v>16</v>
      </c>
      <c r="C21" s="531">
        <v>59</v>
      </c>
      <c r="D21" s="525">
        <v>0</v>
      </c>
      <c r="E21" s="525">
        <v>6</v>
      </c>
      <c r="F21" s="525">
        <v>10</v>
      </c>
      <c r="G21" s="525">
        <v>0</v>
      </c>
      <c r="H21" s="525">
        <v>8</v>
      </c>
      <c r="I21" s="525">
        <v>0</v>
      </c>
      <c r="J21" s="1905">
        <v>0</v>
      </c>
      <c r="K21" s="1905">
        <v>12</v>
      </c>
      <c r="L21" s="1236">
        <f t="shared" si="0"/>
        <v>95</v>
      </c>
      <c r="M21" s="1906">
        <v>2</v>
      </c>
      <c r="N21" s="526">
        <v>3</v>
      </c>
      <c r="O21" s="1386">
        <f t="shared" si="1"/>
        <v>5</v>
      </c>
      <c r="P21" s="1239">
        <v>11</v>
      </c>
      <c r="Q21" s="1236">
        <f t="shared" si="2"/>
        <v>111</v>
      </c>
      <c r="S21" s="41"/>
      <c r="T21" s="41"/>
    </row>
    <row r="22" spans="1:27" ht="15" customHeight="1" x14ac:dyDescent="0.2">
      <c r="A22" s="331">
        <v>13</v>
      </c>
      <c r="B22" s="327" t="s">
        <v>17</v>
      </c>
      <c r="C22" s="531">
        <v>33</v>
      </c>
      <c r="D22" s="525">
        <v>0</v>
      </c>
      <c r="E22" s="525">
        <v>6</v>
      </c>
      <c r="F22" s="525">
        <v>2</v>
      </c>
      <c r="G22" s="525">
        <v>1</v>
      </c>
      <c r="H22" s="525">
        <v>3</v>
      </c>
      <c r="I22" s="525">
        <v>3</v>
      </c>
      <c r="J22" s="1905">
        <v>3</v>
      </c>
      <c r="K22" s="1905">
        <v>7</v>
      </c>
      <c r="L22" s="1236">
        <f t="shared" si="0"/>
        <v>58</v>
      </c>
      <c r="M22" s="1906">
        <v>1</v>
      </c>
      <c r="N22" s="526">
        <v>2</v>
      </c>
      <c r="O22" s="1386">
        <f t="shared" si="1"/>
        <v>3</v>
      </c>
      <c r="P22" s="1239">
        <v>5</v>
      </c>
      <c r="Q22" s="1236">
        <f t="shared" si="2"/>
        <v>66</v>
      </c>
      <c r="S22" s="41"/>
      <c r="T22" s="41"/>
    </row>
    <row r="23" spans="1:27" ht="15" customHeight="1" x14ac:dyDescent="0.2">
      <c r="A23" s="331">
        <v>14</v>
      </c>
      <c r="B23" s="327" t="s">
        <v>18</v>
      </c>
      <c r="C23" s="531">
        <v>10</v>
      </c>
      <c r="D23" s="525">
        <v>0</v>
      </c>
      <c r="E23" s="525">
        <v>6</v>
      </c>
      <c r="F23" s="525">
        <v>2</v>
      </c>
      <c r="G23" s="525">
        <v>0</v>
      </c>
      <c r="H23" s="525">
        <v>1</v>
      </c>
      <c r="I23" s="525">
        <v>4</v>
      </c>
      <c r="J23" s="1905">
        <v>3</v>
      </c>
      <c r="K23" s="1905">
        <v>2</v>
      </c>
      <c r="L23" s="1236">
        <f t="shared" si="0"/>
        <v>28</v>
      </c>
      <c r="M23" s="1906">
        <v>1</v>
      </c>
      <c r="N23" s="526">
        <v>1</v>
      </c>
      <c r="O23" s="1386">
        <f t="shared" si="1"/>
        <v>2</v>
      </c>
      <c r="P23" s="1239">
        <v>2</v>
      </c>
      <c r="Q23" s="1236">
        <f t="shared" si="2"/>
        <v>32</v>
      </c>
      <c r="S23" s="41"/>
      <c r="T23" s="41"/>
    </row>
    <row r="24" spans="1:27" ht="15" customHeight="1" thickBot="1" x14ac:dyDescent="0.25">
      <c r="A24" s="332">
        <v>15</v>
      </c>
      <c r="B24" s="328" t="s">
        <v>19</v>
      </c>
      <c r="C24" s="1383">
        <v>44</v>
      </c>
      <c r="D24" s="527">
        <v>1</v>
      </c>
      <c r="E24" s="527">
        <v>12</v>
      </c>
      <c r="F24" s="527">
        <v>0</v>
      </c>
      <c r="G24" s="527">
        <v>0</v>
      </c>
      <c r="H24" s="527">
        <v>1</v>
      </c>
      <c r="I24" s="527">
        <v>4</v>
      </c>
      <c r="J24" s="1910">
        <v>13</v>
      </c>
      <c r="K24" s="1910">
        <v>7</v>
      </c>
      <c r="L24" s="1237">
        <f t="shared" si="0"/>
        <v>82</v>
      </c>
      <c r="M24" s="1911">
        <v>1</v>
      </c>
      <c r="N24" s="1384">
        <v>5</v>
      </c>
      <c r="O24" s="1387">
        <f t="shared" si="1"/>
        <v>6</v>
      </c>
      <c r="P24" s="1240">
        <v>9</v>
      </c>
      <c r="Q24" s="1237">
        <f>L24+O24+P24</f>
        <v>97</v>
      </c>
      <c r="S24" s="41"/>
      <c r="T24" s="41"/>
    </row>
    <row r="25" spans="1:27" ht="15" customHeight="1" x14ac:dyDescent="0.2">
      <c r="A25" s="850"/>
      <c r="B25" s="851" t="s">
        <v>531</v>
      </c>
      <c r="C25" s="852">
        <f>SUM(C10:C24)</f>
        <v>416</v>
      </c>
      <c r="D25" s="853">
        <f t="shared" ref="D25:L25" si="3">SUM(D10:D24)</f>
        <v>1</v>
      </c>
      <c r="E25" s="853">
        <f t="shared" si="3"/>
        <v>118</v>
      </c>
      <c r="F25" s="853">
        <f t="shared" si="3"/>
        <v>30</v>
      </c>
      <c r="G25" s="853">
        <f t="shared" si="3"/>
        <v>1</v>
      </c>
      <c r="H25" s="853">
        <f t="shared" si="3"/>
        <v>38</v>
      </c>
      <c r="I25" s="853">
        <f t="shared" si="3"/>
        <v>50</v>
      </c>
      <c r="J25" s="853">
        <f t="shared" si="3"/>
        <v>111</v>
      </c>
      <c r="K25" s="854">
        <f t="shared" si="3"/>
        <v>61</v>
      </c>
      <c r="L25" s="1924">
        <f t="shared" si="3"/>
        <v>826</v>
      </c>
      <c r="M25" s="1912"/>
      <c r="N25" s="1913">
        <f>SUM(N10:N24)</f>
        <v>35</v>
      </c>
      <c r="O25" s="1430"/>
      <c r="P25" s="1241">
        <f>SUM(P10:P24)</f>
        <v>72</v>
      </c>
      <c r="Q25" s="1430"/>
      <c r="R25" s="1388"/>
      <c r="S25" s="855"/>
      <c r="T25" s="41"/>
    </row>
    <row r="26" spans="1:27" ht="15" customHeight="1" thickBot="1" x14ac:dyDescent="0.25">
      <c r="A26" s="860"/>
      <c r="B26" s="861" t="s">
        <v>437</v>
      </c>
      <c r="C26" s="862">
        <v>265</v>
      </c>
      <c r="D26" s="863">
        <v>1</v>
      </c>
      <c r="E26" s="863">
        <v>86</v>
      </c>
      <c r="F26" s="863">
        <v>11</v>
      </c>
      <c r="G26" s="863">
        <v>0</v>
      </c>
      <c r="H26" s="863">
        <v>30</v>
      </c>
      <c r="I26" s="863">
        <v>47</v>
      </c>
      <c r="J26" s="863">
        <v>85</v>
      </c>
      <c r="K26" s="864">
        <v>44</v>
      </c>
      <c r="L26" s="1926">
        <v>569</v>
      </c>
      <c r="M26" s="1916"/>
      <c r="N26" s="1917">
        <v>30</v>
      </c>
      <c r="O26" s="1230"/>
      <c r="P26" s="1243">
        <v>47</v>
      </c>
      <c r="Q26" s="1230"/>
      <c r="R26" s="1388"/>
      <c r="S26" s="855"/>
      <c r="T26" s="41"/>
    </row>
    <row r="27" spans="1:27" ht="15" customHeight="1" x14ac:dyDescent="0.2">
      <c r="A27" s="850"/>
      <c r="B27" s="856" t="s">
        <v>417</v>
      </c>
      <c r="C27" s="857">
        <v>367</v>
      </c>
      <c r="D27" s="858">
        <v>3</v>
      </c>
      <c r="E27" s="858">
        <v>124</v>
      </c>
      <c r="F27" s="858">
        <v>23</v>
      </c>
      <c r="G27" s="858">
        <v>4</v>
      </c>
      <c r="H27" s="858">
        <v>28</v>
      </c>
      <c r="I27" s="858">
        <v>66</v>
      </c>
      <c r="J27" s="858">
        <v>134</v>
      </c>
      <c r="K27" s="859">
        <v>84</v>
      </c>
      <c r="L27" s="1925">
        <v>833</v>
      </c>
      <c r="M27" s="1914"/>
      <c r="N27" s="1915">
        <v>18</v>
      </c>
      <c r="O27" s="1229"/>
      <c r="P27" s="1242">
        <v>77</v>
      </c>
      <c r="Q27" s="1229"/>
      <c r="R27" s="1388"/>
      <c r="S27" s="855"/>
      <c r="T27" s="41"/>
    </row>
    <row r="28" spans="1:27" ht="15" customHeight="1" thickBot="1" x14ac:dyDescent="0.25">
      <c r="A28" s="860"/>
      <c r="B28" s="861" t="s">
        <v>383</v>
      </c>
      <c r="C28" s="862">
        <v>225</v>
      </c>
      <c r="D28" s="863">
        <v>0</v>
      </c>
      <c r="E28" s="863">
        <v>90</v>
      </c>
      <c r="F28" s="863">
        <v>14</v>
      </c>
      <c r="G28" s="863">
        <v>1</v>
      </c>
      <c r="H28" s="863">
        <v>21</v>
      </c>
      <c r="I28" s="863">
        <v>49</v>
      </c>
      <c r="J28" s="863">
        <v>79</v>
      </c>
      <c r="K28" s="864">
        <v>70</v>
      </c>
      <c r="L28" s="1926">
        <v>549</v>
      </c>
      <c r="M28" s="1916"/>
      <c r="N28" s="1917">
        <v>9</v>
      </c>
      <c r="O28" s="1230"/>
      <c r="P28" s="1243">
        <v>48</v>
      </c>
      <c r="Q28" s="1230"/>
      <c r="R28" s="1388"/>
      <c r="S28" s="855"/>
      <c r="T28" s="41"/>
    </row>
    <row r="29" spans="1:27" ht="15" customHeight="1" x14ac:dyDescent="0.2">
      <c r="A29" s="850"/>
      <c r="B29" s="856" t="s">
        <v>365</v>
      </c>
      <c r="C29" s="857">
        <v>422</v>
      </c>
      <c r="D29" s="858">
        <v>0</v>
      </c>
      <c r="E29" s="858">
        <v>115</v>
      </c>
      <c r="F29" s="858">
        <v>28</v>
      </c>
      <c r="G29" s="858">
        <v>1</v>
      </c>
      <c r="H29" s="858">
        <v>49</v>
      </c>
      <c r="I29" s="858">
        <v>68</v>
      </c>
      <c r="J29" s="858">
        <v>116</v>
      </c>
      <c r="K29" s="859">
        <v>94</v>
      </c>
      <c r="L29" s="1925">
        <v>893</v>
      </c>
      <c r="M29" s="1914"/>
      <c r="N29" s="1915">
        <v>65</v>
      </c>
      <c r="O29" s="1229"/>
      <c r="P29" s="1242">
        <v>87</v>
      </c>
      <c r="Q29" s="1229"/>
      <c r="S29" s="855"/>
      <c r="T29" s="41"/>
    </row>
    <row r="30" spans="1:27" ht="15" customHeight="1" thickBot="1" x14ac:dyDescent="0.25">
      <c r="A30" s="860"/>
      <c r="B30" s="861" t="s">
        <v>357</v>
      </c>
      <c r="C30" s="862">
        <v>258</v>
      </c>
      <c r="D30" s="863">
        <v>0</v>
      </c>
      <c r="E30" s="863">
        <v>77</v>
      </c>
      <c r="F30" s="863">
        <v>13</v>
      </c>
      <c r="G30" s="863">
        <v>1</v>
      </c>
      <c r="H30" s="863">
        <v>33</v>
      </c>
      <c r="I30" s="863">
        <v>43</v>
      </c>
      <c r="J30" s="863">
        <v>93</v>
      </c>
      <c r="K30" s="864">
        <v>71</v>
      </c>
      <c r="L30" s="1926">
        <v>589</v>
      </c>
      <c r="M30" s="1916"/>
      <c r="N30" s="1917">
        <v>14</v>
      </c>
      <c r="O30" s="1230"/>
      <c r="P30" s="1243">
        <v>53</v>
      </c>
      <c r="Q30" s="1230"/>
      <c r="S30" s="855"/>
      <c r="T30" s="41"/>
    </row>
    <row r="31" spans="1:27" ht="15" customHeight="1" x14ac:dyDescent="0.2">
      <c r="A31" s="865"/>
      <c r="B31" s="866" t="s">
        <v>346</v>
      </c>
      <c r="C31" s="867">
        <v>346</v>
      </c>
      <c r="D31" s="868">
        <v>0</v>
      </c>
      <c r="E31" s="868">
        <v>117</v>
      </c>
      <c r="F31" s="868">
        <v>25</v>
      </c>
      <c r="G31" s="868">
        <v>2</v>
      </c>
      <c r="H31" s="868">
        <v>59</v>
      </c>
      <c r="I31" s="868">
        <v>67</v>
      </c>
      <c r="J31" s="868">
        <v>146</v>
      </c>
      <c r="K31" s="869">
        <v>106</v>
      </c>
      <c r="L31" s="1927">
        <v>868</v>
      </c>
      <c r="M31" s="1918"/>
      <c r="N31" s="1919">
        <v>29</v>
      </c>
      <c r="O31" s="1231"/>
      <c r="P31" s="1244">
        <v>87</v>
      </c>
      <c r="Q31" s="1231"/>
      <c r="S31" s="870"/>
      <c r="T31" s="848"/>
      <c r="U31" s="848"/>
      <c r="V31" s="848"/>
      <c r="W31" s="848"/>
      <c r="X31" s="848"/>
      <c r="Y31" s="848"/>
      <c r="Z31" s="848"/>
      <c r="AA31" s="870"/>
    </row>
    <row r="32" spans="1:27" ht="15" customHeight="1" thickBot="1" x14ac:dyDescent="0.25">
      <c r="A32" s="860"/>
      <c r="B32" s="861" t="s">
        <v>327</v>
      </c>
      <c r="C32" s="862">
        <v>218</v>
      </c>
      <c r="D32" s="863">
        <v>0</v>
      </c>
      <c r="E32" s="863">
        <v>86</v>
      </c>
      <c r="F32" s="863">
        <v>14</v>
      </c>
      <c r="G32" s="863">
        <v>1</v>
      </c>
      <c r="H32" s="863">
        <v>43</v>
      </c>
      <c r="I32" s="863">
        <v>55</v>
      </c>
      <c r="J32" s="863">
        <v>106</v>
      </c>
      <c r="K32" s="864">
        <v>77</v>
      </c>
      <c r="L32" s="1926">
        <v>600</v>
      </c>
      <c r="M32" s="1916"/>
      <c r="N32" s="1917">
        <v>17</v>
      </c>
      <c r="O32" s="1230"/>
      <c r="P32" s="1243">
        <v>53</v>
      </c>
      <c r="Q32" s="1230"/>
      <c r="S32" s="870"/>
      <c r="T32" s="848"/>
      <c r="U32" s="848"/>
      <c r="V32" s="848"/>
      <c r="W32" s="848"/>
      <c r="X32" s="848"/>
      <c r="Y32" s="848"/>
      <c r="Z32" s="848"/>
      <c r="AA32" s="870"/>
    </row>
    <row r="33" spans="1:27" ht="13.5" hidden="1" outlineLevel="1" thickBot="1" x14ac:dyDescent="0.25">
      <c r="A33" s="1333"/>
      <c r="B33" s="1334" t="s">
        <v>315</v>
      </c>
      <c r="C33" s="1335">
        <v>74</v>
      </c>
      <c r="D33" s="1336">
        <v>0</v>
      </c>
      <c r="E33" s="1336">
        <v>36</v>
      </c>
      <c r="F33" s="1336">
        <v>2</v>
      </c>
      <c r="G33" s="1336">
        <v>0</v>
      </c>
      <c r="H33" s="1336">
        <v>12</v>
      </c>
      <c r="I33" s="1336">
        <v>25</v>
      </c>
      <c r="J33" s="1336">
        <v>49</v>
      </c>
      <c r="K33" s="1337">
        <v>33</v>
      </c>
      <c r="L33" s="1928">
        <v>231</v>
      </c>
      <c r="M33" s="1920"/>
      <c r="N33" s="1921">
        <v>7</v>
      </c>
      <c r="O33" s="1339"/>
      <c r="P33" s="1340">
        <v>21</v>
      </c>
      <c r="Q33" s="1339"/>
      <c r="S33" s="870"/>
      <c r="T33" s="848"/>
      <c r="U33" s="848"/>
      <c r="V33" s="848"/>
      <c r="W33" s="848"/>
      <c r="X33" s="848"/>
      <c r="Y33" s="848"/>
      <c r="Z33" s="848"/>
      <c r="AA33" s="870"/>
    </row>
    <row r="34" spans="1:27" ht="13.5" hidden="1" outlineLevel="1" thickBot="1" x14ac:dyDescent="0.25">
      <c r="A34" s="1333"/>
      <c r="B34" s="1334" t="s">
        <v>414</v>
      </c>
      <c r="C34" s="1335">
        <v>227</v>
      </c>
      <c r="D34" s="1336">
        <v>0</v>
      </c>
      <c r="E34" s="1336">
        <v>79</v>
      </c>
      <c r="F34" s="1336">
        <v>13</v>
      </c>
      <c r="G34" s="1336">
        <v>1</v>
      </c>
      <c r="H34" s="1336">
        <v>32</v>
      </c>
      <c r="I34" s="1336">
        <v>53</v>
      </c>
      <c r="J34" s="1336">
        <v>85</v>
      </c>
      <c r="K34" s="1337">
        <v>80</v>
      </c>
      <c r="L34" s="1337">
        <v>570</v>
      </c>
      <c r="M34" s="1339"/>
      <c r="N34" s="1340">
        <v>22</v>
      </c>
      <c r="O34" s="1339"/>
      <c r="P34" s="1340">
        <v>85</v>
      </c>
      <c r="Q34" s="1398"/>
      <c r="S34" s="870"/>
      <c r="T34" s="848"/>
      <c r="U34" s="848"/>
      <c r="V34" s="848"/>
      <c r="W34" s="848"/>
      <c r="X34" s="848"/>
      <c r="Y34" s="848"/>
      <c r="Z34" s="848"/>
      <c r="AA34" s="870"/>
    </row>
    <row r="35" spans="1:27" ht="13.5" hidden="1" outlineLevel="1" thickBot="1" x14ac:dyDescent="0.25">
      <c r="A35" s="1333"/>
      <c r="B35" s="1334" t="s">
        <v>216</v>
      </c>
      <c r="C35" s="1335">
        <v>112</v>
      </c>
      <c r="D35" s="1336">
        <v>0</v>
      </c>
      <c r="E35" s="1336">
        <v>43</v>
      </c>
      <c r="F35" s="1336">
        <v>7</v>
      </c>
      <c r="G35" s="1336">
        <v>0</v>
      </c>
      <c r="H35" s="1336">
        <v>11</v>
      </c>
      <c r="I35" s="1336">
        <v>36</v>
      </c>
      <c r="J35" s="1336">
        <v>41</v>
      </c>
      <c r="K35" s="1337">
        <v>44</v>
      </c>
      <c r="L35" s="1337">
        <v>294</v>
      </c>
      <c r="M35" s="1338"/>
      <c r="N35" s="1337">
        <v>6</v>
      </c>
      <c r="O35" s="1339"/>
      <c r="P35" s="1340">
        <v>41</v>
      </c>
      <c r="Q35" s="1339"/>
      <c r="S35" s="870"/>
      <c r="T35" s="848"/>
      <c r="U35" s="848"/>
      <c r="V35" s="848"/>
      <c r="W35" s="848"/>
      <c r="X35" s="848"/>
      <c r="Y35" s="848"/>
      <c r="Z35" s="848"/>
      <c r="AA35" s="870"/>
    </row>
    <row r="36" spans="1:27" hidden="1" outlineLevel="1" x14ac:dyDescent="0.2">
      <c r="A36" s="876"/>
      <c r="B36" s="877" t="s">
        <v>111</v>
      </c>
      <c r="C36" s="878">
        <v>330</v>
      </c>
      <c r="D36" s="879">
        <v>2</v>
      </c>
      <c r="E36" s="879">
        <v>106</v>
      </c>
      <c r="F36" s="879">
        <v>25</v>
      </c>
      <c r="G36" s="879">
        <v>6</v>
      </c>
      <c r="H36" s="879">
        <v>77</v>
      </c>
      <c r="I36" s="879">
        <v>104</v>
      </c>
      <c r="J36" s="879">
        <v>147</v>
      </c>
      <c r="K36" s="880">
        <v>108</v>
      </c>
      <c r="L36" s="881">
        <v>905</v>
      </c>
      <c r="M36" s="882"/>
      <c r="N36" s="883">
        <v>25</v>
      </c>
      <c r="O36" s="884"/>
      <c r="P36" s="885">
        <v>111</v>
      </c>
      <c r="Q36" s="886"/>
      <c r="S36" s="887"/>
      <c r="T36" s="887"/>
      <c r="U36" s="887"/>
      <c r="V36" s="887"/>
      <c r="W36" s="887"/>
      <c r="X36" s="887"/>
      <c r="Y36" s="887"/>
      <c r="Z36" s="887"/>
      <c r="AA36" s="887"/>
    </row>
    <row r="37" spans="1:27" hidden="1" outlineLevel="1" x14ac:dyDescent="0.2">
      <c r="A37" s="888"/>
      <c r="B37" s="889" t="s">
        <v>105</v>
      </c>
      <c r="C37" s="871">
        <v>201</v>
      </c>
      <c r="D37" s="872">
        <v>22</v>
      </c>
      <c r="E37" s="872">
        <v>60</v>
      </c>
      <c r="F37" s="872">
        <v>11</v>
      </c>
      <c r="G37" s="872">
        <v>4</v>
      </c>
      <c r="H37" s="872">
        <v>45</v>
      </c>
      <c r="I37" s="872">
        <v>79</v>
      </c>
      <c r="J37" s="872">
        <v>98</v>
      </c>
      <c r="K37" s="873">
        <v>61</v>
      </c>
      <c r="L37" s="874">
        <v>581</v>
      </c>
      <c r="M37" s="890"/>
      <c r="N37" s="891">
        <v>14</v>
      </c>
      <c r="O37" s="892"/>
      <c r="P37" s="875">
        <v>76</v>
      </c>
      <c r="Q37" s="893"/>
    </row>
    <row r="38" spans="1:27" ht="13.5" hidden="1" outlineLevel="1" thickBot="1" x14ac:dyDescent="0.25">
      <c r="A38" s="894"/>
      <c r="B38" s="895" t="s">
        <v>106</v>
      </c>
      <c r="C38" s="896">
        <v>99</v>
      </c>
      <c r="D38" s="897">
        <v>2</v>
      </c>
      <c r="E38" s="897">
        <v>30</v>
      </c>
      <c r="F38" s="897">
        <v>3</v>
      </c>
      <c r="G38" s="897">
        <v>3</v>
      </c>
      <c r="H38" s="897">
        <v>21</v>
      </c>
      <c r="I38" s="897">
        <v>41</v>
      </c>
      <c r="J38" s="897">
        <v>50</v>
      </c>
      <c r="K38" s="898">
        <v>29</v>
      </c>
      <c r="L38" s="899">
        <v>278</v>
      </c>
      <c r="M38" s="900"/>
      <c r="N38" s="898">
        <v>10</v>
      </c>
      <c r="O38" s="901"/>
      <c r="P38" s="902">
        <v>48</v>
      </c>
      <c r="Q38" s="903"/>
    </row>
    <row r="39" spans="1:27" hidden="1" outlineLevel="1" x14ac:dyDescent="0.2">
      <c r="A39" s="904"/>
      <c r="B39" s="905" t="s">
        <v>107</v>
      </c>
      <c r="C39" s="906">
        <v>281</v>
      </c>
      <c r="D39" s="907">
        <v>11</v>
      </c>
      <c r="E39" s="907">
        <v>86</v>
      </c>
      <c r="F39" s="907">
        <v>32</v>
      </c>
      <c r="G39" s="907">
        <v>10</v>
      </c>
      <c r="H39" s="907">
        <v>86</v>
      </c>
      <c r="I39" s="907">
        <v>97</v>
      </c>
      <c r="J39" s="907">
        <v>94</v>
      </c>
      <c r="K39" s="907">
        <v>70</v>
      </c>
      <c r="L39" s="908">
        <v>767</v>
      </c>
      <c r="M39" s="909"/>
      <c r="N39" s="910">
        <v>39</v>
      </c>
      <c r="O39" s="911"/>
      <c r="P39" s="912">
        <v>168</v>
      </c>
      <c r="Q39" s="913"/>
    </row>
    <row r="40" spans="1:27" hidden="1" outlineLevel="1" x14ac:dyDescent="0.2">
      <c r="A40" s="914"/>
      <c r="B40" s="915" t="s">
        <v>108</v>
      </c>
      <c r="C40" s="916">
        <v>180</v>
      </c>
      <c r="D40" s="917">
        <v>9</v>
      </c>
      <c r="E40" s="917">
        <v>63</v>
      </c>
      <c r="F40" s="917">
        <v>29</v>
      </c>
      <c r="G40" s="917">
        <v>2</v>
      </c>
      <c r="H40" s="917">
        <v>64</v>
      </c>
      <c r="I40" s="917">
        <v>76</v>
      </c>
      <c r="J40" s="917">
        <v>86</v>
      </c>
      <c r="K40" s="917">
        <v>65</v>
      </c>
      <c r="L40" s="918">
        <v>574</v>
      </c>
      <c r="M40" s="919"/>
      <c r="N40" s="920">
        <v>23</v>
      </c>
      <c r="O40" s="921"/>
      <c r="P40" s="922">
        <v>115</v>
      </c>
      <c r="Q40" s="923"/>
    </row>
    <row r="41" spans="1:27" ht="13.5" hidden="1" outlineLevel="1" thickBot="1" x14ac:dyDescent="0.25">
      <c r="A41" s="924"/>
      <c r="B41" s="925" t="s">
        <v>20</v>
      </c>
      <c r="C41" s="926">
        <v>85</v>
      </c>
      <c r="D41" s="927">
        <v>2</v>
      </c>
      <c r="E41" s="927">
        <v>19</v>
      </c>
      <c r="F41" s="927">
        <v>5</v>
      </c>
      <c r="G41" s="927">
        <v>3</v>
      </c>
      <c r="H41" s="927">
        <v>32</v>
      </c>
      <c r="I41" s="927">
        <v>45</v>
      </c>
      <c r="J41" s="927">
        <v>51</v>
      </c>
      <c r="K41" s="928">
        <v>31</v>
      </c>
      <c r="L41" s="929">
        <v>273</v>
      </c>
      <c r="M41" s="930"/>
      <c r="N41" s="931">
        <v>10</v>
      </c>
      <c r="O41" s="932"/>
      <c r="P41" s="933">
        <v>65</v>
      </c>
      <c r="Q41" s="934"/>
    </row>
    <row r="42" spans="1:27" s="348" customFormat="1" collapsed="1" x14ac:dyDescent="0.2">
      <c r="A42" s="954" t="s">
        <v>515</v>
      </c>
      <c r="B42" s="456"/>
      <c r="C42" s="170"/>
      <c r="D42" s="170"/>
      <c r="E42" s="170"/>
      <c r="F42" s="1889"/>
      <c r="G42" s="1889"/>
      <c r="H42" s="1889"/>
      <c r="I42" s="1889"/>
      <c r="J42" s="1889"/>
      <c r="K42" s="1889"/>
      <c r="L42" s="1889"/>
      <c r="M42" s="1889"/>
      <c r="N42" s="1889"/>
      <c r="O42" s="1889"/>
      <c r="P42" s="1889"/>
      <c r="Q42" s="1889"/>
    </row>
    <row r="43" spans="1:27" ht="14.25" x14ac:dyDescent="0.2">
      <c r="A43" s="325" t="s">
        <v>401</v>
      </c>
      <c r="B43" s="325"/>
      <c r="C43" s="325"/>
      <c r="D43" s="325"/>
      <c r="E43" s="325"/>
      <c r="F43" s="325"/>
      <c r="G43" s="325"/>
      <c r="H43" s="325"/>
      <c r="I43" s="325"/>
      <c r="J43" s="325"/>
      <c r="K43" s="325"/>
      <c r="L43" s="325"/>
      <c r="M43" s="325"/>
      <c r="N43" s="325"/>
      <c r="O43" s="325"/>
      <c r="P43" s="325"/>
      <c r="Q43" s="325"/>
    </row>
    <row r="44" spans="1:27" ht="14.25" x14ac:dyDescent="0.2">
      <c r="A44" s="325" t="s">
        <v>402</v>
      </c>
      <c r="B44" s="325"/>
      <c r="C44" s="325"/>
      <c r="D44" s="325"/>
      <c r="E44" s="325"/>
      <c r="F44" s="325"/>
      <c r="G44" s="325"/>
      <c r="H44" s="325"/>
      <c r="I44" s="325"/>
      <c r="J44" s="325"/>
      <c r="K44" s="325"/>
      <c r="L44" s="325"/>
      <c r="M44" s="325"/>
      <c r="N44" s="325"/>
      <c r="O44" s="325"/>
      <c r="P44" s="325"/>
      <c r="Q44" s="325"/>
    </row>
    <row r="45" spans="1:27" x14ac:dyDescent="0.2">
      <c r="B45" s="935"/>
      <c r="C45" s="936"/>
      <c r="D45" s="936"/>
      <c r="U45" s="74" t="s">
        <v>104</v>
      </c>
    </row>
    <row r="46" spans="1:27" x14ac:dyDescent="0.2">
      <c r="B46" s="935"/>
      <c r="C46" s="935"/>
      <c r="D46" s="935"/>
    </row>
  </sheetData>
  <mergeCells count="2">
    <mergeCell ref="C8:L8"/>
    <mergeCell ref="M8:O8"/>
  </mergeCells>
  <pageMargins left="0.39370078740157483" right="0.39370078740157483" top="0.78740157480314965" bottom="0.79" header="0.51181102362204722" footer="0.51181102362204722"/>
  <pageSetup paperSize="9" orientation="landscape" r:id="rId1"/>
  <headerFooter alignWithMargins="0">
    <oddFooter>&amp;L&amp;F</oddFooter>
  </headerFooter>
  <drawing r:id="rId2"/>
  <legacy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17"/>
  <dimension ref="A2:Q46"/>
  <sheetViews>
    <sheetView showGridLines="0" tabSelected="1" topLeftCell="A9" zoomScaleNormal="100" workbookViewId="0">
      <selection activeCell="J40" sqref="J40"/>
    </sheetView>
  </sheetViews>
  <sheetFormatPr baseColWidth="10" defaultColWidth="11.42578125" defaultRowHeight="12.75" outlineLevelRow="1" x14ac:dyDescent="0.2"/>
  <cols>
    <col min="1" max="1" width="8.140625" style="404" customWidth="1"/>
    <col min="2" max="2" width="23.42578125" style="404" customWidth="1"/>
    <col min="3" max="3" width="12.7109375" style="404" customWidth="1"/>
    <col min="4" max="4" width="11.42578125" style="404" customWidth="1"/>
    <col min="5" max="5" width="10.42578125" style="404" customWidth="1"/>
    <col min="6" max="6" width="11.42578125" style="404" customWidth="1"/>
    <col min="7" max="7" width="10.28515625" style="404" customWidth="1"/>
    <col min="8" max="10" width="11.42578125" style="404"/>
    <col min="11" max="11" width="7.85546875" style="404" customWidth="1"/>
    <col min="12" max="12" width="9.5703125" style="404" customWidth="1"/>
    <col min="13" max="16384" width="11.42578125" style="404"/>
  </cols>
  <sheetData>
    <row r="2" spans="1:17" x14ac:dyDescent="0.2">
      <c r="A2" s="742" t="s">
        <v>0</v>
      </c>
    </row>
    <row r="3" spans="1:17" x14ac:dyDescent="0.2">
      <c r="A3" s="742"/>
    </row>
    <row r="4" spans="1:17" x14ac:dyDescent="0.2">
      <c r="A4" s="742" t="str">
        <f>A8</f>
        <v>Tabell 1-11-F - Resultat for deltakere som avsluttet introduksjonsprogram i perioden 01.01.-31.12.</v>
      </c>
    </row>
    <row r="5" spans="1:17" x14ac:dyDescent="0.2">
      <c r="A5" s="742"/>
    </row>
    <row r="6" spans="1:17" x14ac:dyDescent="0.2">
      <c r="A6" s="742"/>
    </row>
    <row r="7" spans="1:17" x14ac:dyDescent="0.2">
      <c r="A7" s="742"/>
    </row>
    <row r="8" spans="1:17" ht="30.75" customHeight="1" thickBot="1" x14ac:dyDescent="0.25">
      <c r="A8" s="3" t="s">
        <v>547</v>
      </c>
      <c r="B8" s="4"/>
      <c r="C8" s="4"/>
      <c r="D8" s="4"/>
      <c r="E8" s="4"/>
      <c r="F8" s="4"/>
    </row>
    <row r="9" spans="1:17" ht="81.2" customHeight="1" thickBot="1" x14ac:dyDescent="0.25">
      <c r="A9" s="743" t="s">
        <v>38</v>
      </c>
      <c r="B9" s="172" t="s">
        <v>3</v>
      </c>
      <c r="C9" s="173" t="s">
        <v>122</v>
      </c>
      <c r="D9" s="744" t="s">
        <v>62</v>
      </c>
      <c r="E9" s="744" t="s">
        <v>205</v>
      </c>
      <c r="F9" s="744" t="s">
        <v>202</v>
      </c>
      <c r="G9" s="744" t="s">
        <v>204</v>
      </c>
      <c r="H9" s="744" t="s">
        <v>143</v>
      </c>
      <c r="I9" s="744" t="s">
        <v>203</v>
      </c>
      <c r="J9" s="693" t="s">
        <v>123</v>
      </c>
      <c r="K9" s="839" t="s">
        <v>28</v>
      </c>
      <c r="L9" s="171" t="s">
        <v>124</v>
      </c>
      <c r="M9" s="76" t="s">
        <v>125</v>
      </c>
      <c r="N9" s="840" t="s">
        <v>126</v>
      </c>
    </row>
    <row r="10" spans="1:17" ht="15" customHeight="1" x14ac:dyDescent="0.2">
      <c r="A10" s="234">
        <v>1</v>
      </c>
      <c r="B10" s="99" t="s">
        <v>5</v>
      </c>
      <c r="C10" s="745">
        <v>17</v>
      </c>
      <c r="D10" s="746">
        <v>0</v>
      </c>
      <c r="E10" s="746">
        <v>3</v>
      </c>
      <c r="F10" s="746">
        <v>0</v>
      </c>
      <c r="G10" s="746">
        <v>0</v>
      </c>
      <c r="H10" s="746">
        <v>0</v>
      </c>
      <c r="I10" s="746">
        <v>2</v>
      </c>
      <c r="J10" s="747">
        <v>4</v>
      </c>
      <c r="K10" s="1252">
        <f>SUM(C10:J10)</f>
        <v>26</v>
      </c>
      <c r="L10" s="745">
        <v>2</v>
      </c>
      <c r="M10" s="747">
        <v>0</v>
      </c>
      <c r="N10" s="748">
        <f>K10+L10+M10</f>
        <v>28</v>
      </c>
      <c r="P10" s="387">
        <f t="shared" ref="P10:P25" si="0">C10/K10</f>
        <v>0.65384615384615385</v>
      </c>
      <c r="Q10" s="387">
        <f t="shared" ref="Q10:Q25" si="1">D10/K10</f>
        <v>0</v>
      </c>
    </row>
    <row r="11" spans="1:17" ht="15" customHeight="1" x14ac:dyDescent="0.2">
      <c r="A11" s="750">
        <v>2</v>
      </c>
      <c r="B11" s="71" t="s">
        <v>6</v>
      </c>
      <c r="C11" s="751">
        <v>22</v>
      </c>
      <c r="D11" s="752">
        <v>8</v>
      </c>
      <c r="E11" s="752">
        <v>3</v>
      </c>
      <c r="F11" s="752">
        <v>3</v>
      </c>
      <c r="G11" s="752">
        <v>1</v>
      </c>
      <c r="H11" s="752">
        <v>0</v>
      </c>
      <c r="I11" s="752">
        <v>4</v>
      </c>
      <c r="J11" s="753">
        <v>3</v>
      </c>
      <c r="K11" s="1253">
        <f t="shared" ref="K11:K24" si="2">SUM(C11:J11)</f>
        <v>44</v>
      </c>
      <c r="L11" s="751">
        <v>5</v>
      </c>
      <c r="M11" s="753">
        <v>0</v>
      </c>
      <c r="N11" s="754">
        <f t="shared" ref="N11:N24" si="3">K11+L11+M11</f>
        <v>49</v>
      </c>
      <c r="P11" s="387">
        <f t="shared" si="0"/>
        <v>0.5</v>
      </c>
      <c r="Q11" s="387">
        <f t="shared" si="1"/>
        <v>0.18181818181818182</v>
      </c>
    </row>
    <row r="12" spans="1:17" ht="15" customHeight="1" x14ac:dyDescent="0.2">
      <c r="A12" s="750">
        <v>3</v>
      </c>
      <c r="B12" s="71" t="s">
        <v>7</v>
      </c>
      <c r="C12" s="751">
        <v>14</v>
      </c>
      <c r="D12" s="752">
        <v>12</v>
      </c>
      <c r="E12" s="752">
        <v>6</v>
      </c>
      <c r="F12" s="752">
        <v>3</v>
      </c>
      <c r="G12" s="752">
        <v>0</v>
      </c>
      <c r="H12" s="752">
        <v>0</v>
      </c>
      <c r="I12" s="752">
        <v>6</v>
      </c>
      <c r="J12" s="753">
        <v>6</v>
      </c>
      <c r="K12" s="1253">
        <f t="shared" si="2"/>
        <v>47</v>
      </c>
      <c r="L12" s="751">
        <v>2</v>
      </c>
      <c r="M12" s="753">
        <v>0</v>
      </c>
      <c r="N12" s="754">
        <f t="shared" si="3"/>
        <v>49</v>
      </c>
      <c r="P12" s="387">
        <f t="shared" si="0"/>
        <v>0.2978723404255319</v>
      </c>
      <c r="Q12" s="387">
        <f t="shared" si="1"/>
        <v>0.25531914893617019</v>
      </c>
    </row>
    <row r="13" spans="1:17" ht="15" customHeight="1" x14ac:dyDescent="0.2">
      <c r="A13" s="750">
        <v>4</v>
      </c>
      <c r="B13" s="71" t="s">
        <v>8</v>
      </c>
      <c r="C13" s="751">
        <v>13</v>
      </c>
      <c r="D13" s="752">
        <v>1</v>
      </c>
      <c r="E13" s="752">
        <v>0</v>
      </c>
      <c r="F13" s="752">
        <v>4</v>
      </c>
      <c r="G13" s="752">
        <v>0</v>
      </c>
      <c r="H13" s="752">
        <v>0</v>
      </c>
      <c r="I13" s="752">
        <v>5</v>
      </c>
      <c r="J13" s="753">
        <v>0</v>
      </c>
      <c r="K13" s="1253">
        <f t="shared" si="2"/>
        <v>23</v>
      </c>
      <c r="L13" s="751">
        <v>5</v>
      </c>
      <c r="M13" s="753">
        <v>0</v>
      </c>
      <c r="N13" s="754">
        <f t="shared" si="3"/>
        <v>28</v>
      </c>
      <c r="P13" s="387">
        <f t="shared" si="0"/>
        <v>0.56521739130434778</v>
      </c>
      <c r="Q13" s="387">
        <f t="shared" si="1"/>
        <v>4.3478260869565216E-2</v>
      </c>
    </row>
    <row r="14" spans="1:17" ht="15" customHeight="1" x14ac:dyDescent="0.2">
      <c r="A14" s="750">
        <v>5</v>
      </c>
      <c r="B14" s="71" t="s">
        <v>9</v>
      </c>
      <c r="C14" s="751">
        <v>21</v>
      </c>
      <c r="D14" s="752">
        <v>1</v>
      </c>
      <c r="E14" s="752">
        <v>4</v>
      </c>
      <c r="F14" s="752">
        <v>2</v>
      </c>
      <c r="G14" s="752">
        <v>0</v>
      </c>
      <c r="H14" s="752">
        <v>0</v>
      </c>
      <c r="I14" s="752">
        <v>2</v>
      </c>
      <c r="J14" s="753">
        <v>1</v>
      </c>
      <c r="K14" s="1253">
        <f t="shared" si="2"/>
        <v>31</v>
      </c>
      <c r="L14" s="751">
        <v>3</v>
      </c>
      <c r="M14" s="753">
        <v>0</v>
      </c>
      <c r="N14" s="754">
        <f t="shared" si="3"/>
        <v>34</v>
      </c>
      <c r="P14" s="387">
        <f t="shared" si="0"/>
        <v>0.67741935483870963</v>
      </c>
      <c r="Q14" s="387">
        <f t="shared" si="1"/>
        <v>3.2258064516129031E-2</v>
      </c>
    </row>
    <row r="15" spans="1:17" ht="15" customHeight="1" x14ac:dyDescent="0.2">
      <c r="A15" s="750">
        <v>6</v>
      </c>
      <c r="B15" s="71" t="s">
        <v>10</v>
      </c>
      <c r="C15" s="751">
        <v>8</v>
      </c>
      <c r="D15" s="752">
        <v>3</v>
      </c>
      <c r="E15" s="752">
        <v>1</v>
      </c>
      <c r="F15" s="752">
        <v>3</v>
      </c>
      <c r="G15" s="752">
        <v>1</v>
      </c>
      <c r="H15" s="752">
        <v>0</v>
      </c>
      <c r="I15" s="752">
        <v>1</v>
      </c>
      <c r="J15" s="753">
        <v>2</v>
      </c>
      <c r="K15" s="1253">
        <f t="shared" si="2"/>
        <v>19</v>
      </c>
      <c r="L15" s="751">
        <v>0</v>
      </c>
      <c r="M15" s="753">
        <v>0</v>
      </c>
      <c r="N15" s="754">
        <f t="shared" si="3"/>
        <v>19</v>
      </c>
      <c r="P15" s="387">
        <f t="shared" si="0"/>
        <v>0.42105263157894735</v>
      </c>
      <c r="Q15" s="387">
        <f t="shared" si="1"/>
        <v>0.15789473684210525</v>
      </c>
    </row>
    <row r="16" spans="1:17" ht="15" customHeight="1" x14ac:dyDescent="0.2">
      <c r="A16" s="750">
        <v>7</v>
      </c>
      <c r="B16" s="71" t="s">
        <v>11</v>
      </c>
      <c r="C16" s="751">
        <v>10</v>
      </c>
      <c r="D16" s="752">
        <v>2</v>
      </c>
      <c r="E16" s="752">
        <v>1</v>
      </c>
      <c r="F16" s="752">
        <v>7</v>
      </c>
      <c r="G16" s="752">
        <v>0</v>
      </c>
      <c r="H16" s="752">
        <v>0</v>
      </c>
      <c r="I16" s="752">
        <v>2</v>
      </c>
      <c r="J16" s="753">
        <v>5</v>
      </c>
      <c r="K16" s="1253">
        <f t="shared" si="2"/>
        <v>27</v>
      </c>
      <c r="L16" s="751">
        <v>0</v>
      </c>
      <c r="M16" s="753">
        <v>0</v>
      </c>
      <c r="N16" s="754">
        <f t="shared" si="3"/>
        <v>27</v>
      </c>
      <c r="P16" s="387">
        <f t="shared" si="0"/>
        <v>0.37037037037037035</v>
      </c>
      <c r="Q16" s="387">
        <f t="shared" si="1"/>
        <v>7.407407407407407E-2</v>
      </c>
    </row>
    <row r="17" spans="1:17" ht="15" customHeight="1" x14ac:dyDescent="0.2">
      <c r="A17" s="750">
        <v>8</v>
      </c>
      <c r="B17" s="71" t="s">
        <v>12</v>
      </c>
      <c r="C17" s="751">
        <v>9</v>
      </c>
      <c r="D17" s="752">
        <v>6</v>
      </c>
      <c r="E17" s="752">
        <v>6</v>
      </c>
      <c r="F17" s="752">
        <v>0</v>
      </c>
      <c r="G17" s="752">
        <v>0</v>
      </c>
      <c r="H17" s="752">
        <v>0</v>
      </c>
      <c r="I17" s="752">
        <v>7</v>
      </c>
      <c r="J17" s="753">
        <v>2</v>
      </c>
      <c r="K17" s="1253">
        <f t="shared" si="2"/>
        <v>30</v>
      </c>
      <c r="L17" s="751">
        <v>2</v>
      </c>
      <c r="M17" s="753">
        <v>0</v>
      </c>
      <c r="N17" s="754">
        <f t="shared" si="3"/>
        <v>32</v>
      </c>
      <c r="P17" s="387">
        <f t="shared" si="0"/>
        <v>0.3</v>
      </c>
      <c r="Q17" s="387">
        <f t="shared" si="1"/>
        <v>0.2</v>
      </c>
    </row>
    <row r="18" spans="1:17" ht="15" customHeight="1" x14ac:dyDescent="0.2">
      <c r="A18" s="750">
        <v>9</v>
      </c>
      <c r="B18" s="71" t="s">
        <v>13</v>
      </c>
      <c r="C18" s="751">
        <v>9</v>
      </c>
      <c r="D18" s="752">
        <v>1</v>
      </c>
      <c r="E18" s="752">
        <v>0</v>
      </c>
      <c r="F18" s="752">
        <v>1</v>
      </c>
      <c r="G18" s="752">
        <v>1</v>
      </c>
      <c r="H18" s="752">
        <v>0</v>
      </c>
      <c r="I18" s="752">
        <v>1</v>
      </c>
      <c r="J18" s="753">
        <v>2</v>
      </c>
      <c r="K18" s="1253">
        <f t="shared" si="2"/>
        <v>15</v>
      </c>
      <c r="L18" s="751">
        <v>4</v>
      </c>
      <c r="M18" s="753">
        <v>0</v>
      </c>
      <c r="N18" s="754">
        <f t="shared" si="3"/>
        <v>19</v>
      </c>
      <c r="P18" s="387">
        <f t="shared" si="0"/>
        <v>0.6</v>
      </c>
      <c r="Q18" s="387">
        <f t="shared" si="1"/>
        <v>6.6666666666666666E-2</v>
      </c>
    </row>
    <row r="19" spans="1:17" ht="15" customHeight="1" x14ac:dyDescent="0.2">
      <c r="A19" s="750">
        <v>10</v>
      </c>
      <c r="B19" s="71" t="s">
        <v>14</v>
      </c>
      <c r="C19" s="751">
        <v>8</v>
      </c>
      <c r="D19" s="752">
        <v>1</v>
      </c>
      <c r="E19" s="752">
        <v>0</v>
      </c>
      <c r="F19" s="752">
        <v>0</v>
      </c>
      <c r="G19" s="752">
        <v>0</v>
      </c>
      <c r="H19" s="752">
        <v>0</v>
      </c>
      <c r="I19" s="752">
        <v>6</v>
      </c>
      <c r="J19" s="753">
        <v>0</v>
      </c>
      <c r="K19" s="1253">
        <f t="shared" si="2"/>
        <v>15</v>
      </c>
      <c r="L19" s="751">
        <v>5</v>
      </c>
      <c r="M19" s="753">
        <v>0</v>
      </c>
      <c r="N19" s="754">
        <f t="shared" si="3"/>
        <v>20</v>
      </c>
      <c r="P19" s="387">
        <f t="shared" si="0"/>
        <v>0.53333333333333333</v>
      </c>
      <c r="Q19" s="387">
        <f t="shared" si="1"/>
        <v>6.6666666666666666E-2</v>
      </c>
    </row>
    <row r="20" spans="1:17" ht="15" customHeight="1" x14ac:dyDescent="0.2">
      <c r="A20" s="750">
        <v>11</v>
      </c>
      <c r="B20" s="71" t="s">
        <v>15</v>
      </c>
      <c r="C20" s="751">
        <v>6</v>
      </c>
      <c r="D20" s="752">
        <v>1</v>
      </c>
      <c r="E20" s="752">
        <v>0</v>
      </c>
      <c r="F20" s="752">
        <v>1</v>
      </c>
      <c r="G20" s="752">
        <v>0</v>
      </c>
      <c r="H20" s="752">
        <v>0</v>
      </c>
      <c r="I20" s="752">
        <v>8</v>
      </c>
      <c r="J20" s="753">
        <v>3</v>
      </c>
      <c r="K20" s="1253">
        <f t="shared" si="2"/>
        <v>19</v>
      </c>
      <c r="L20" s="751">
        <v>3</v>
      </c>
      <c r="M20" s="753">
        <v>0</v>
      </c>
      <c r="N20" s="754">
        <f t="shared" si="3"/>
        <v>22</v>
      </c>
      <c r="P20" s="387">
        <f t="shared" si="0"/>
        <v>0.31578947368421051</v>
      </c>
      <c r="Q20" s="387">
        <f t="shared" si="1"/>
        <v>5.2631578947368418E-2</v>
      </c>
    </row>
    <row r="21" spans="1:17" ht="15" customHeight="1" x14ac:dyDescent="0.2">
      <c r="A21" s="750">
        <v>12</v>
      </c>
      <c r="B21" s="71" t="s">
        <v>16</v>
      </c>
      <c r="C21" s="751">
        <v>5</v>
      </c>
      <c r="D21" s="752">
        <v>2</v>
      </c>
      <c r="E21" s="752">
        <v>8</v>
      </c>
      <c r="F21" s="752">
        <v>3</v>
      </c>
      <c r="G21" s="752">
        <v>2</v>
      </c>
      <c r="H21" s="752">
        <v>0</v>
      </c>
      <c r="I21" s="752">
        <v>2</v>
      </c>
      <c r="J21" s="753">
        <v>3</v>
      </c>
      <c r="K21" s="1253">
        <f t="shared" si="2"/>
        <v>25</v>
      </c>
      <c r="L21" s="751">
        <v>1</v>
      </c>
      <c r="M21" s="753">
        <v>1</v>
      </c>
      <c r="N21" s="754">
        <f t="shared" si="3"/>
        <v>27</v>
      </c>
      <c r="P21" s="387">
        <f t="shared" si="0"/>
        <v>0.2</v>
      </c>
      <c r="Q21" s="387">
        <f t="shared" si="1"/>
        <v>0.08</v>
      </c>
    </row>
    <row r="22" spans="1:17" ht="15" customHeight="1" x14ac:dyDescent="0.2">
      <c r="A22" s="750">
        <v>13</v>
      </c>
      <c r="B22" s="71" t="s">
        <v>17</v>
      </c>
      <c r="C22" s="751">
        <v>2</v>
      </c>
      <c r="D22" s="752">
        <v>2</v>
      </c>
      <c r="E22" s="752">
        <v>2</v>
      </c>
      <c r="F22" s="752">
        <v>2</v>
      </c>
      <c r="G22" s="752">
        <v>2</v>
      </c>
      <c r="H22" s="752">
        <v>2</v>
      </c>
      <c r="I22" s="752">
        <v>2</v>
      </c>
      <c r="J22" s="753">
        <v>2</v>
      </c>
      <c r="K22" s="1253">
        <f t="shared" si="2"/>
        <v>16</v>
      </c>
      <c r="L22" s="751">
        <v>2</v>
      </c>
      <c r="M22" s="753">
        <v>0</v>
      </c>
      <c r="N22" s="754">
        <f t="shared" si="3"/>
        <v>18</v>
      </c>
      <c r="P22" s="387">
        <f t="shared" si="0"/>
        <v>0.125</v>
      </c>
      <c r="Q22" s="387">
        <f t="shared" si="1"/>
        <v>0.125</v>
      </c>
    </row>
    <row r="23" spans="1:17" ht="15" customHeight="1" x14ac:dyDescent="0.2">
      <c r="A23" s="750">
        <v>14</v>
      </c>
      <c r="B23" s="71" t="s">
        <v>18</v>
      </c>
      <c r="C23" s="751">
        <v>8</v>
      </c>
      <c r="D23" s="752">
        <v>8</v>
      </c>
      <c r="E23" s="752">
        <v>8</v>
      </c>
      <c r="F23" s="752">
        <v>8</v>
      </c>
      <c r="G23" s="752">
        <v>8</v>
      </c>
      <c r="H23" s="752">
        <v>8</v>
      </c>
      <c r="I23" s="752">
        <v>8</v>
      </c>
      <c r="J23" s="753">
        <v>8</v>
      </c>
      <c r="K23" s="1253">
        <f t="shared" si="2"/>
        <v>64</v>
      </c>
      <c r="L23" s="751">
        <v>4</v>
      </c>
      <c r="M23" s="753">
        <v>0</v>
      </c>
      <c r="N23" s="754">
        <f t="shared" si="3"/>
        <v>68</v>
      </c>
      <c r="P23" s="387">
        <f t="shared" si="0"/>
        <v>0.125</v>
      </c>
      <c r="Q23" s="387">
        <f t="shared" si="1"/>
        <v>0.125</v>
      </c>
    </row>
    <row r="24" spans="1:17" ht="15" customHeight="1" thickBot="1" x14ac:dyDescent="0.25">
      <c r="A24" s="756">
        <v>15</v>
      </c>
      <c r="B24" s="741" t="s">
        <v>19</v>
      </c>
      <c r="C24" s="227">
        <v>3</v>
      </c>
      <c r="D24" s="757">
        <v>3</v>
      </c>
      <c r="E24" s="757">
        <v>3</v>
      </c>
      <c r="F24" s="757">
        <v>3</v>
      </c>
      <c r="G24" s="757">
        <v>3</v>
      </c>
      <c r="H24" s="757">
        <v>3</v>
      </c>
      <c r="I24" s="757">
        <v>3</v>
      </c>
      <c r="J24" s="758">
        <v>3</v>
      </c>
      <c r="K24" s="1254">
        <f t="shared" si="2"/>
        <v>24</v>
      </c>
      <c r="L24" s="227">
        <v>9</v>
      </c>
      <c r="M24" s="758">
        <v>2</v>
      </c>
      <c r="N24" s="759">
        <f t="shared" si="3"/>
        <v>35</v>
      </c>
      <c r="P24" s="387">
        <f t="shared" si="0"/>
        <v>0.125</v>
      </c>
      <c r="Q24" s="387">
        <f t="shared" si="1"/>
        <v>0.125</v>
      </c>
    </row>
    <row r="25" spans="1:17" ht="15" customHeight="1" x14ac:dyDescent="0.2">
      <c r="A25" s="657"/>
      <c r="B25" s="644" t="s">
        <v>534</v>
      </c>
      <c r="C25" s="1433">
        <v>2</v>
      </c>
      <c r="D25" s="1434">
        <v>2</v>
      </c>
      <c r="E25" s="1434">
        <v>2</v>
      </c>
      <c r="F25" s="1434">
        <v>2</v>
      </c>
      <c r="G25" s="1434">
        <v>2</v>
      </c>
      <c r="H25" s="1434">
        <v>2</v>
      </c>
      <c r="I25" s="1434">
        <v>2</v>
      </c>
      <c r="J25" s="1435">
        <v>2</v>
      </c>
      <c r="K25" s="1255">
        <f t="shared" ref="K25" si="4">SUM(K10:K24)</f>
        <v>425</v>
      </c>
      <c r="L25" s="1259"/>
      <c r="M25" s="1431">
        <f>SUM(M10:M24)</f>
        <v>3</v>
      </c>
      <c r="N25" s="1256"/>
      <c r="P25" s="387">
        <f t="shared" si="0"/>
        <v>4.7058823529411761E-3</v>
      </c>
      <c r="Q25" s="387">
        <f t="shared" si="1"/>
        <v>4.7058823529411761E-3</v>
      </c>
    </row>
    <row r="26" spans="1:17" ht="15" customHeight="1" thickBot="1" x14ac:dyDescent="0.25">
      <c r="A26" s="370"/>
      <c r="B26" s="222" t="s">
        <v>440</v>
      </c>
      <c r="C26" s="227">
        <v>0</v>
      </c>
      <c r="D26" s="757">
        <v>0</v>
      </c>
      <c r="E26" s="757">
        <v>0</v>
      </c>
      <c r="F26" s="757">
        <v>0</v>
      </c>
      <c r="G26" s="757">
        <v>0</v>
      </c>
      <c r="H26" s="757">
        <v>0</v>
      </c>
      <c r="I26" s="757">
        <v>0</v>
      </c>
      <c r="J26" s="758">
        <v>0</v>
      </c>
      <c r="K26" s="1226">
        <v>374</v>
      </c>
      <c r="L26" s="1262"/>
      <c r="M26" s="1228">
        <v>1</v>
      </c>
      <c r="N26" s="1258"/>
      <c r="P26" s="1432">
        <v>0.32085561497326204</v>
      </c>
      <c r="Q26" s="1432">
        <v>0.12299465240641712</v>
      </c>
    </row>
    <row r="27" spans="1:17" ht="15" customHeight="1" x14ac:dyDescent="0.2">
      <c r="A27" s="657"/>
      <c r="B27" s="645" t="s">
        <v>421</v>
      </c>
      <c r="C27" s="761">
        <v>2</v>
      </c>
      <c r="D27" s="762">
        <v>2</v>
      </c>
      <c r="E27" s="762">
        <v>2</v>
      </c>
      <c r="F27" s="762">
        <v>2</v>
      </c>
      <c r="G27" s="762">
        <v>2</v>
      </c>
      <c r="H27" s="762">
        <v>2</v>
      </c>
      <c r="I27" s="762">
        <v>2</v>
      </c>
      <c r="J27" s="763">
        <v>2</v>
      </c>
      <c r="K27" s="1225">
        <v>412</v>
      </c>
      <c r="L27" s="1260"/>
      <c r="M27" s="1261">
        <v>3</v>
      </c>
      <c r="N27" s="1257"/>
      <c r="P27" s="387">
        <f t="shared" ref="P27" si="5">C27/K27</f>
        <v>4.8543689320388345E-3</v>
      </c>
      <c r="Q27" s="387">
        <f t="shared" ref="Q27" si="6">D27/K27</f>
        <v>4.8543689320388345E-3</v>
      </c>
    </row>
    <row r="28" spans="1:17" ht="15" customHeight="1" thickBot="1" x14ac:dyDescent="0.25">
      <c r="A28" s="370"/>
      <c r="B28" s="222" t="s">
        <v>386</v>
      </c>
      <c r="C28" s="227">
        <v>3</v>
      </c>
      <c r="D28" s="757">
        <v>3</v>
      </c>
      <c r="E28" s="757">
        <v>3</v>
      </c>
      <c r="F28" s="757">
        <v>3</v>
      </c>
      <c r="G28" s="757">
        <v>3</v>
      </c>
      <c r="H28" s="757">
        <v>3</v>
      </c>
      <c r="I28" s="757">
        <v>3</v>
      </c>
      <c r="J28" s="758">
        <v>3</v>
      </c>
      <c r="K28" s="1226">
        <v>250</v>
      </c>
      <c r="L28" s="1262"/>
      <c r="M28" s="1228">
        <v>0</v>
      </c>
      <c r="N28" s="1258"/>
      <c r="P28" s="1432">
        <v>0.38</v>
      </c>
      <c r="Q28" s="1432">
        <v>0.11600000000000001</v>
      </c>
    </row>
    <row r="29" spans="1:17" ht="15" customHeight="1" x14ac:dyDescent="0.2">
      <c r="A29" s="657"/>
      <c r="B29" s="645" t="s">
        <v>360</v>
      </c>
      <c r="C29" s="761">
        <v>143</v>
      </c>
      <c r="D29" s="762">
        <v>38</v>
      </c>
      <c r="E29" s="762">
        <v>39</v>
      </c>
      <c r="F29" s="762">
        <v>43</v>
      </c>
      <c r="G29" s="762">
        <v>12</v>
      </c>
      <c r="H29" s="762">
        <v>3</v>
      </c>
      <c r="I29" s="762">
        <v>59</v>
      </c>
      <c r="J29" s="763">
        <v>45</v>
      </c>
      <c r="K29" s="1225">
        <v>382</v>
      </c>
      <c r="L29" s="1260"/>
      <c r="M29" s="1261">
        <v>3</v>
      </c>
      <c r="N29" s="1257"/>
      <c r="P29" s="387">
        <v>0.37434554973821987</v>
      </c>
      <c r="Q29" s="387">
        <v>9.947643979057591E-2</v>
      </c>
    </row>
    <row r="30" spans="1:17" ht="15" customHeight="1" thickBot="1" x14ac:dyDescent="0.25">
      <c r="A30" s="370"/>
      <c r="B30" s="222" t="s">
        <v>358</v>
      </c>
      <c r="C30" s="227">
        <v>90</v>
      </c>
      <c r="D30" s="757">
        <v>23</v>
      </c>
      <c r="E30" s="757">
        <v>25</v>
      </c>
      <c r="F30" s="757">
        <v>25</v>
      </c>
      <c r="G30" s="757">
        <v>12</v>
      </c>
      <c r="H30" s="757">
        <v>1</v>
      </c>
      <c r="I30" s="757">
        <v>42</v>
      </c>
      <c r="J30" s="758">
        <v>27</v>
      </c>
      <c r="K30" s="1226">
        <v>245</v>
      </c>
      <c r="L30" s="1262"/>
      <c r="M30" s="1228">
        <v>3</v>
      </c>
      <c r="N30" s="1258"/>
      <c r="P30" s="387">
        <v>0.36734693877551022</v>
      </c>
      <c r="Q30" s="387">
        <v>9.3877551020408165E-2</v>
      </c>
    </row>
    <row r="31" spans="1:17" ht="15" customHeight="1" x14ac:dyDescent="0.2">
      <c r="A31" s="657"/>
      <c r="B31" s="645" t="s">
        <v>320</v>
      </c>
      <c r="C31" s="761">
        <v>103</v>
      </c>
      <c r="D31" s="762">
        <v>35</v>
      </c>
      <c r="E31" s="762">
        <v>38</v>
      </c>
      <c r="F31" s="762">
        <v>51</v>
      </c>
      <c r="G31" s="762">
        <v>17</v>
      </c>
      <c r="H31" s="762">
        <v>1</v>
      </c>
      <c r="I31" s="762">
        <v>41</v>
      </c>
      <c r="J31" s="763">
        <v>42</v>
      </c>
      <c r="K31" s="1225">
        <v>328</v>
      </c>
      <c r="L31" s="1260"/>
      <c r="M31" s="1261">
        <v>9</v>
      </c>
      <c r="N31" s="1257"/>
      <c r="P31" s="387">
        <v>0.31402439024390244</v>
      </c>
      <c r="Q31" s="387">
        <v>0.10670731707317073</v>
      </c>
    </row>
    <row r="32" spans="1:17" ht="15" customHeight="1" thickBot="1" x14ac:dyDescent="0.25">
      <c r="A32" s="370"/>
      <c r="B32" s="222" t="s">
        <v>328</v>
      </c>
      <c r="C32" s="227">
        <v>64</v>
      </c>
      <c r="D32" s="757">
        <v>20</v>
      </c>
      <c r="E32" s="757">
        <v>21</v>
      </c>
      <c r="F32" s="757">
        <v>28</v>
      </c>
      <c r="G32" s="757">
        <v>7</v>
      </c>
      <c r="H32" s="757">
        <v>1</v>
      </c>
      <c r="I32" s="757">
        <v>17</v>
      </c>
      <c r="J32" s="758">
        <v>32</v>
      </c>
      <c r="K32" s="1226">
        <v>190</v>
      </c>
      <c r="L32" s="1262"/>
      <c r="M32" s="1228">
        <v>2</v>
      </c>
      <c r="N32" s="1258"/>
      <c r="P32" s="387">
        <v>0.33684210526315789</v>
      </c>
      <c r="Q32" s="387">
        <v>0.10526315789473684</v>
      </c>
    </row>
    <row r="33" spans="1:17" ht="15" hidden="1" customHeight="1" outlineLevel="1" thickBot="1" x14ac:dyDescent="0.25">
      <c r="A33" s="370"/>
      <c r="B33" s="534" t="s">
        <v>315</v>
      </c>
      <c r="C33" s="764">
        <v>24</v>
      </c>
      <c r="D33" s="757">
        <v>5</v>
      </c>
      <c r="E33" s="757">
        <v>7</v>
      </c>
      <c r="F33" s="757">
        <v>6</v>
      </c>
      <c r="G33" s="757">
        <v>3</v>
      </c>
      <c r="H33" s="757">
        <v>0</v>
      </c>
      <c r="I33" s="757">
        <v>3</v>
      </c>
      <c r="J33" s="226">
        <v>7</v>
      </c>
      <c r="K33" s="1227">
        <v>55</v>
      </c>
      <c r="L33" s="1262"/>
      <c r="M33" s="1228">
        <v>0</v>
      </c>
      <c r="N33" s="1258"/>
      <c r="P33" s="387"/>
      <c r="Q33" s="387"/>
    </row>
    <row r="34" spans="1:17" collapsed="1" x14ac:dyDescent="0.2">
      <c r="A34" s="404" t="s">
        <v>397</v>
      </c>
      <c r="G34" s="404" t="s">
        <v>104</v>
      </c>
    </row>
    <row r="35" spans="1:17" x14ac:dyDescent="0.2">
      <c r="K35" s="404" t="s">
        <v>104</v>
      </c>
    </row>
    <row r="38" spans="1:17" x14ac:dyDescent="0.2">
      <c r="A38" s="433"/>
      <c r="B38" s="433"/>
      <c r="C38" s="433"/>
      <c r="D38" s="433"/>
      <c r="E38" s="433"/>
      <c r="F38" s="432"/>
      <c r="G38" s="433"/>
      <c r="H38" s="432"/>
      <c r="I38" s="432"/>
      <c r="J38" s="433"/>
      <c r="K38" s="433"/>
      <c r="L38" s="433"/>
      <c r="M38" s="433"/>
      <c r="N38" s="432"/>
      <c r="O38" s="433"/>
    </row>
    <row r="39" spans="1:17" x14ac:dyDescent="0.2">
      <c r="A39" s="433"/>
      <c r="B39" s="433"/>
      <c r="C39" s="433"/>
      <c r="D39" s="2113"/>
      <c r="E39" s="433"/>
      <c r="F39" s="432"/>
      <c r="G39" s="2113"/>
      <c r="H39" s="432"/>
      <c r="I39" s="432"/>
      <c r="J39" s="433"/>
      <c r="K39" s="433"/>
      <c r="L39" s="433"/>
      <c r="M39" s="433"/>
      <c r="N39" s="432" t="s">
        <v>104</v>
      </c>
      <c r="O39" s="433"/>
    </row>
    <row r="40" spans="1:17" x14ac:dyDescent="0.2">
      <c r="A40" s="433"/>
      <c r="B40" s="433"/>
      <c r="C40" s="433"/>
      <c r="D40" s="2113"/>
      <c r="E40" s="433"/>
      <c r="F40" s="432"/>
      <c r="G40" s="2113"/>
      <c r="H40" s="432"/>
      <c r="I40" s="432"/>
      <c r="J40" s="433"/>
      <c r="K40" s="433"/>
      <c r="L40" s="433"/>
      <c r="M40" s="433"/>
      <c r="N40" s="432"/>
      <c r="O40" s="433"/>
    </row>
    <row r="41" spans="1:17" x14ac:dyDescent="0.2">
      <c r="A41" s="433"/>
      <c r="B41" s="433"/>
      <c r="C41" s="433"/>
      <c r="D41" s="2113"/>
      <c r="E41" s="433"/>
      <c r="F41" s="432"/>
      <c r="G41" s="433"/>
      <c r="H41" s="432"/>
      <c r="I41" s="432"/>
      <c r="J41" s="433"/>
      <c r="K41" s="433"/>
      <c r="L41" s="433"/>
      <c r="M41" s="433"/>
      <c r="N41" s="432"/>
      <c r="O41" s="433"/>
    </row>
    <row r="42" spans="1:17" x14ac:dyDescent="0.2">
      <c r="A42" s="433"/>
      <c r="B42" s="433"/>
      <c r="C42" s="433"/>
      <c r="D42" s="2113"/>
      <c r="E42" s="433"/>
      <c r="F42" s="432"/>
      <c r="G42" s="433"/>
      <c r="H42" s="432"/>
      <c r="I42" s="432"/>
      <c r="J42" s="433"/>
      <c r="K42" s="433"/>
      <c r="L42" s="433"/>
      <c r="M42" s="433"/>
      <c r="N42" s="432"/>
      <c r="O42" s="433"/>
    </row>
    <row r="43" spans="1:17" x14ac:dyDescent="0.2">
      <c r="A43" s="433"/>
      <c r="B43" s="433"/>
      <c r="C43" s="433"/>
      <c r="D43" s="2113"/>
      <c r="E43" s="433"/>
      <c r="F43" s="432"/>
      <c r="G43" s="433"/>
      <c r="H43" s="432"/>
      <c r="I43" s="432"/>
      <c r="J43" s="433"/>
      <c r="K43" s="433"/>
      <c r="L43" s="433"/>
      <c r="M43" s="433"/>
      <c r="N43" s="432"/>
      <c r="O43" s="433"/>
    </row>
    <row r="44" spans="1:17" x14ac:dyDescent="0.2">
      <c r="A44" s="433"/>
      <c r="B44" s="433"/>
      <c r="C44" s="433"/>
      <c r="D44" s="2113"/>
      <c r="E44" s="433"/>
      <c r="F44" s="432"/>
      <c r="G44" s="433"/>
      <c r="H44" s="432"/>
      <c r="I44" s="432"/>
      <c r="J44" s="433"/>
      <c r="K44" s="433"/>
      <c r="L44" s="433"/>
      <c r="M44" s="433"/>
      <c r="N44" s="432"/>
      <c r="O44" s="433"/>
    </row>
    <row r="45" spans="1:17" x14ac:dyDescent="0.2">
      <c r="A45" s="433"/>
      <c r="B45" s="433"/>
      <c r="C45" s="433"/>
      <c r="D45" s="2113"/>
      <c r="E45" s="433"/>
      <c r="F45" s="432"/>
      <c r="G45" s="433"/>
      <c r="H45" s="432"/>
      <c r="I45" s="432"/>
      <c r="J45" s="433"/>
      <c r="K45" s="433"/>
      <c r="L45" s="433"/>
      <c r="M45" s="433"/>
      <c r="N45" s="432"/>
      <c r="O45" s="433"/>
    </row>
    <row r="46" spans="1:17" x14ac:dyDescent="0.2">
      <c r="D46" s="2113"/>
    </row>
  </sheetData>
  <pageMargins left="0.39370078740157483" right="0.39370078740157483" top="0.78740157480314965" bottom="0.79" header="0.51181102362204722" footer="0.51181102362204722"/>
  <pageSetup paperSize="9" orientation="landscape" r:id="rId1"/>
  <headerFooter alignWithMargins="0">
    <oddFooter>&amp;L&amp;F</oddFooter>
  </headerFooter>
  <drawing r:id="rId2"/>
  <legacyDrawing r:id="rId3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18">
    <tabColor rgb="FFC00000"/>
  </sheetPr>
  <dimension ref="A2:Q36"/>
  <sheetViews>
    <sheetView showGridLines="0" zoomScaleNormal="100" workbookViewId="0">
      <selection activeCell="P7" sqref="P7"/>
    </sheetView>
  </sheetViews>
  <sheetFormatPr baseColWidth="10" defaultColWidth="11.42578125" defaultRowHeight="12.75" outlineLevelRow="1" x14ac:dyDescent="0.2"/>
  <cols>
    <col min="1" max="1" width="8.140625" style="404" customWidth="1"/>
    <col min="2" max="2" width="28.140625" style="404" bestFit="1" customWidth="1"/>
    <col min="3" max="3" width="9.85546875" style="404" customWidth="1"/>
    <col min="4" max="4" width="8.85546875" style="404" customWidth="1"/>
    <col min="5" max="6" width="11.42578125" style="404" customWidth="1"/>
    <col min="7" max="7" width="9.140625" style="404" customWidth="1"/>
    <col min="8" max="10" width="11.42578125" style="404"/>
    <col min="11" max="11" width="7.5703125" style="404" customWidth="1"/>
    <col min="12" max="12" width="7.7109375" style="404" customWidth="1"/>
    <col min="13" max="13" width="7.28515625" style="404" customWidth="1"/>
    <col min="14" max="16384" width="11.42578125" style="404"/>
  </cols>
  <sheetData>
    <row r="2" spans="1:17" x14ac:dyDescent="0.2">
      <c r="A2" s="742" t="s">
        <v>0</v>
      </c>
    </row>
    <row r="3" spans="1:17" x14ac:dyDescent="0.2">
      <c r="A3" s="742"/>
    </row>
    <row r="4" spans="1:17" x14ac:dyDescent="0.2">
      <c r="A4" s="742" t="s">
        <v>303</v>
      </c>
    </row>
    <row r="5" spans="1:17" x14ac:dyDescent="0.2">
      <c r="A5" s="742"/>
    </row>
    <row r="6" spans="1:17" x14ac:dyDescent="0.2">
      <c r="A6" s="742"/>
      <c r="B6" s="833" t="s">
        <v>222</v>
      </c>
      <c r="C6" s="834"/>
      <c r="D6" s="834"/>
      <c r="E6" s="834"/>
      <c r="F6" s="835" t="s">
        <v>233</v>
      </c>
      <c r="G6" s="323"/>
      <c r="H6" s="323"/>
      <c r="I6" s="323"/>
      <c r="J6" s="836"/>
    </row>
    <row r="7" spans="1:17" x14ac:dyDescent="0.2">
      <c r="A7" s="742"/>
    </row>
    <row r="8" spans="1:17" ht="27.2" customHeight="1" thickBot="1" x14ac:dyDescent="0.25">
      <c r="A8" s="123" t="s">
        <v>303</v>
      </c>
      <c r="B8" s="19"/>
      <c r="C8" s="19"/>
      <c r="D8" s="19"/>
      <c r="E8" s="19"/>
      <c r="F8" s="19"/>
      <c r="G8" s="405"/>
      <c r="H8" s="405"/>
      <c r="I8" s="405"/>
      <c r="J8" s="405"/>
      <c r="K8" s="405"/>
      <c r="L8" s="405"/>
      <c r="M8" s="405"/>
      <c r="N8" s="405"/>
    </row>
    <row r="9" spans="1:17" ht="97.5" customHeight="1" thickBot="1" x14ac:dyDescent="0.25">
      <c r="A9" s="1267" t="s">
        <v>38</v>
      </c>
      <c r="B9" s="1268" t="s">
        <v>3</v>
      </c>
      <c r="C9" s="1269" t="s">
        <v>306</v>
      </c>
      <c r="D9" s="1270" t="s">
        <v>305</v>
      </c>
      <c r="E9" s="1270" t="s">
        <v>205</v>
      </c>
      <c r="F9" s="1270" t="s">
        <v>202</v>
      </c>
      <c r="G9" s="1270" t="s">
        <v>398</v>
      </c>
      <c r="H9" s="1270" t="s">
        <v>143</v>
      </c>
      <c r="I9" s="1270" t="s">
        <v>203</v>
      </c>
      <c r="J9" s="991" t="s">
        <v>123</v>
      </c>
      <c r="K9" s="1271" t="s">
        <v>28</v>
      </c>
      <c r="L9" s="1272" t="s">
        <v>124</v>
      </c>
      <c r="M9" s="1273" t="s">
        <v>125</v>
      </c>
      <c r="N9" s="1274" t="s">
        <v>304</v>
      </c>
    </row>
    <row r="10" spans="1:17" ht="15" customHeight="1" x14ac:dyDescent="0.2">
      <c r="A10" s="234">
        <v>1</v>
      </c>
      <c r="B10" s="99" t="s">
        <v>5</v>
      </c>
      <c r="C10" s="311">
        <v>12</v>
      </c>
      <c r="D10" s="315">
        <v>3</v>
      </c>
      <c r="E10" s="315">
        <v>0</v>
      </c>
      <c r="F10" s="315">
        <v>1</v>
      </c>
      <c r="G10" s="315">
        <v>0</v>
      </c>
      <c r="H10" s="315">
        <v>0</v>
      </c>
      <c r="I10" s="315">
        <v>2</v>
      </c>
      <c r="J10" s="312">
        <v>2</v>
      </c>
      <c r="K10" s="837">
        <f>SUM(C10:J10)</f>
        <v>20</v>
      </c>
      <c r="L10" s="311">
        <v>0</v>
      </c>
      <c r="M10" s="312">
        <v>2</v>
      </c>
      <c r="N10" s="1275">
        <f>K10+L10+M10</f>
        <v>22</v>
      </c>
      <c r="P10" s="387">
        <f t="shared" ref="P10:P25" si="0">C10/K10</f>
        <v>0.6</v>
      </c>
      <c r="Q10" s="387">
        <f t="shared" ref="Q10:Q25" si="1">D10/K10</f>
        <v>0.15</v>
      </c>
    </row>
    <row r="11" spans="1:17" ht="15" customHeight="1" x14ac:dyDescent="0.2">
      <c r="A11" s="750">
        <v>2</v>
      </c>
      <c r="B11" s="71" t="s">
        <v>6</v>
      </c>
      <c r="C11" s="313">
        <v>4</v>
      </c>
      <c r="D11" s="241">
        <v>1</v>
      </c>
      <c r="E11" s="241">
        <v>1</v>
      </c>
      <c r="F11" s="241">
        <v>0</v>
      </c>
      <c r="G11" s="241">
        <v>0</v>
      </c>
      <c r="H11" s="241">
        <v>0</v>
      </c>
      <c r="I11" s="241">
        <v>0</v>
      </c>
      <c r="J11" s="242">
        <v>3</v>
      </c>
      <c r="K11" s="838">
        <f>SUM(C11:J11)</f>
        <v>9</v>
      </c>
      <c r="L11" s="313">
        <v>2</v>
      </c>
      <c r="M11" s="242">
        <v>0</v>
      </c>
      <c r="N11" s="1275">
        <f>K11+L11+M11</f>
        <v>11</v>
      </c>
      <c r="P11" s="387">
        <f t="shared" si="0"/>
        <v>0.44444444444444442</v>
      </c>
      <c r="Q11" s="387">
        <f t="shared" si="1"/>
        <v>0.1111111111111111</v>
      </c>
    </row>
    <row r="12" spans="1:17" ht="15" customHeight="1" x14ac:dyDescent="0.2">
      <c r="A12" s="750">
        <v>3</v>
      </c>
      <c r="B12" s="71" t="s">
        <v>7</v>
      </c>
      <c r="C12" s="313">
        <v>35</v>
      </c>
      <c r="D12" s="241">
        <v>15</v>
      </c>
      <c r="E12" s="241">
        <v>1</v>
      </c>
      <c r="F12" s="241">
        <v>3</v>
      </c>
      <c r="G12" s="241">
        <v>1</v>
      </c>
      <c r="H12" s="241">
        <v>0</v>
      </c>
      <c r="I12" s="241">
        <v>0</v>
      </c>
      <c r="J12" s="242">
        <v>10</v>
      </c>
      <c r="K12" s="838">
        <f t="shared" ref="K12:K24" si="2">SUM(C12:J12)</f>
        <v>65</v>
      </c>
      <c r="L12" s="313">
        <v>2</v>
      </c>
      <c r="M12" s="242">
        <v>4</v>
      </c>
      <c r="N12" s="1275">
        <f>K12+L12+M12</f>
        <v>71</v>
      </c>
      <c r="P12" s="387">
        <f t="shared" si="0"/>
        <v>0.53846153846153844</v>
      </c>
      <c r="Q12" s="387">
        <f t="shared" si="1"/>
        <v>0.23076923076923078</v>
      </c>
    </row>
    <row r="13" spans="1:17" ht="15" customHeight="1" x14ac:dyDescent="0.2">
      <c r="A13" s="750">
        <v>4</v>
      </c>
      <c r="B13" s="71" t="s">
        <v>8</v>
      </c>
      <c r="C13" s="313">
        <v>0</v>
      </c>
      <c r="D13" s="241">
        <v>0</v>
      </c>
      <c r="E13" s="241">
        <v>0</v>
      </c>
      <c r="F13" s="241">
        <v>0</v>
      </c>
      <c r="G13" s="241">
        <v>0</v>
      </c>
      <c r="H13" s="241">
        <v>0</v>
      </c>
      <c r="I13" s="241">
        <v>0</v>
      </c>
      <c r="J13" s="242">
        <v>0</v>
      </c>
      <c r="K13" s="838">
        <f t="shared" si="2"/>
        <v>0</v>
      </c>
      <c r="L13" s="313">
        <v>0</v>
      </c>
      <c r="M13" s="242">
        <v>0</v>
      </c>
      <c r="N13" s="1275">
        <f t="shared" ref="N13:N24" si="3">K13+L13+M13</f>
        <v>0</v>
      </c>
      <c r="P13" s="387" t="e">
        <f t="shared" si="0"/>
        <v>#DIV/0!</v>
      </c>
      <c r="Q13" s="387" t="e">
        <f t="shared" si="1"/>
        <v>#DIV/0!</v>
      </c>
    </row>
    <row r="14" spans="1:17" ht="15" customHeight="1" x14ac:dyDescent="0.2">
      <c r="A14" s="750">
        <v>5</v>
      </c>
      <c r="B14" s="71" t="s">
        <v>9</v>
      </c>
      <c r="C14" s="313">
        <v>0</v>
      </c>
      <c r="D14" s="241">
        <v>0</v>
      </c>
      <c r="E14" s="241">
        <v>0</v>
      </c>
      <c r="F14" s="241">
        <v>0</v>
      </c>
      <c r="G14" s="241">
        <v>0</v>
      </c>
      <c r="H14" s="241">
        <v>0</v>
      </c>
      <c r="I14" s="241">
        <v>0</v>
      </c>
      <c r="J14" s="242">
        <v>0</v>
      </c>
      <c r="K14" s="838">
        <f t="shared" si="2"/>
        <v>0</v>
      </c>
      <c r="L14" s="313">
        <v>0</v>
      </c>
      <c r="M14" s="242">
        <v>0</v>
      </c>
      <c r="N14" s="1275">
        <f t="shared" si="3"/>
        <v>0</v>
      </c>
      <c r="P14" s="387" t="e">
        <f t="shared" si="0"/>
        <v>#DIV/0!</v>
      </c>
      <c r="Q14" s="387" t="e">
        <f t="shared" si="1"/>
        <v>#DIV/0!</v>
      </c>
    </row>
    <row r="15" spans="1:17" ht="15" customHeight="1" x14ac:dyDescent="0.2">
      <c r="A15" s="750">
        <v>6</v>
      </c>
      <c r="B15" s="71" t="s">
        <v>10</v>
      </c>
      <c r="C15" s="313">
        <v>5</v>
      </c>
      <c r="D15" s="241">
        <v>0</v>
      </c>
      <c r="E15" s="241">
        <v>0</v>
      </c>
      <c r="F15" s="241">
        <v>0</v>
      </c>
      <c r="G15" s="241">
        <v>1</v>
      </c>
      <c r="H15" s="241">
        <v>0</v>
      </c>
      <c r="I15" s="241">
        <v>2</v>
      </c>
      <c r="J15" s="242">
        <v>0</v>
      </c>
      <c r="K15" s="838">
        <f t="shared" si="2"/>
        <v>8</v>
      </c>
      <c r="L15" s="313">
        <v>0</v>
      </c>
      <c r="M15" s="242">
        <v>0</v>
      </c>
      <c r="N15" s="1275">
        <f t="shared" si="3"/>
        <v>8</v>
      </c>
      <c r="P15" s="387">
        <f t="shared" si="0"/>
        <v>0.625</v>
      </c>
      <c r="Q15" s="387">
        <f t="shared" si="1"/>
        <v>0</v>
      </c>
    </row>
    <row r="16" spans="1:17" ht="15" customHeight="1" x14ac:dyDescent="0.2">
      <c r="A16" s="750">
        <v>7</v>
      </c>
      <c r="B16" s="71" t="s">
        <v>11</v>
      </c>
      <c r="C16" s="313">
        <v>0</v>
      </c>
      <c r="D16" s="241">
        <v>0</v>
      </c>
      <c r="E16" s="241">
        <v>0</v>
      </c>
      <c r="F16" s="241">
        <v>0</v>
      </c>
      <c r="G16" s="241">
        <v>0</v>
      </c>
      <c r="H16" s="241">
        <v>0</v>
      </c>
      <c r="I16" s="241">
        <v>0</v>
      </c>
      <c r="J16" s="242">
        <v>0</v>
      </c>
      <c r="K16" s="838">
        <f t="shared" si="2"/>
        <v>0</v>
      </c>
      <c r="L16" s="313">
        <v>0</v>
      </c>
      <c r="M16" s="242">
        <v>0</v>
      </c>
      <c r="N16" s="1275">
        <f t="shared" si="3"/>
        <v>0</v>
      </c>
      <c r="P16" s="387" t="e">
        <f t="shared" si="0"/>
        <v>#DIV/0!</v>
      </c>
      <c r="Q16" s="387" t="e">
        <f t="shared" si="1"/>
        <v>#DIV/0!</v>
      </c>
    </row>
    <row r="17" spans="1:17" ht="15" customHeight="1" x14ac:dyDescent="0.2">
      <c r="A17" s="750">
        <v>8</v>
      </c>
      <c r="B17" s="71" t="s">
        <v>12</v>
      </c>
      <c r="C17" s="313">
        <v>18</v>
      </c>
      <c r="D17" s="241">
        <v>0</v>
      </c>
      <c r="E17" s="241">
        <v>0</v>
      </c>
      <c r="F17" s="241">
        <v>0</v>
      </c>
      <c r="G17" s="241">
        <v>0</v>
      </c>
      <c r="H17" s="241">
        <v>0</v>
      </c>
      <c r="I17" s="241">
        <v>3</v>
      </c>
      <c r="J17" s="242">
        <v>0</v>
      </c>
      <c r="K17" s="838">
        <f t="shared" si="2"/>
        <v>21</v>
      </c>
      <c r="L17" s="313">
        <v>0</v>
      </c>
      <c r="M17" s="242">
        <v>0</v>
      </c>
      <c r="N17" s="1275">
        <f t="shared" si="3"/>
        <v>21</v>
      </c>
      <c r="P17" s="387">
        <f t="shared" si="0"/>
        <v>0.8571428571428571</v>
      </c>
      <c r="Q17" s="387">
        <f t="shared" si="1"/>
        <v>0</v>
      </c>
    </row>
    <row r="18" spans="1:17" ht="15" customHeight="1" x14ac:dyDescent="0.2">
      <c r="A18" s="750">
        <v>9</v>
      </c>
      <c r="B18" s="71" t="s">
        <v>13</v>
      </c>
      <c r="C18" s="313">
        <v>8</v>
      </c>
      <c r="D18" s="241">
        <v>3</v>
      </c>
      <c r="E18" s="241">
        <v>5</v>
      </c>
      <c r="F18" s="241">
        <v>5</v>
      </c>
      <c r="G18" s="241">
        <v>1</v>
      </c>
      <c r="H18" s="241">
        <v>0</v>
      </c>
      <c r="I18" s="241">
        <v>1</v>
      </c>
      <c r="J18" s="242">
        <v>3</v>
      </c>
      <c r="K18" s="838">
        <f t="shared" si="2"/>
        <v>26</v>
      </c>
      <c r="L18" s="313">
        <v>1</v>
      </c>
      <c r="M18" s="242">
        <v>0</v>
      </c>
      <c r="N18" s="1275">
        <f t="shared" si="3"/>
        <v>27</v>
      </c>
      <c r="P18" s="387">
        <f t="shared" si="0"/>
        <v>0.30769230769230771</v>
      </c>
      <c r="Q18" s="387">
        <f t="shared" si="1"/>
        <v>0.11538461538461539</v>
      </c>
    </row>
    <row r="19" spans="1:17" ht="15" customHeight="1" x14ac:dyDescent="0.2">
      <c r="A19" s="750">
        <v>10</v>
      </c>
      <c r="B19" s="71" t="s">
        <v>14</v>
      </c>
      <c r="C19" s="313">
        <v>7</v>
      </c>
      <c r="D19" s="241">
        <v>1</v>
      </c>
      <c r="E19" s="241">
        <v>0</v>
      </c>
      <c r="F19" s="241">
        <v>2</v>
      </c>
      <c r="G19" s="241">
        <v>0</v>
      </c>
      <c r="H19" s="241">
        <v>0</v>
      </c>
      <c r="I19" s="241">
        <v>0</v>
      </c>
      <c r="J19" s="242">
        <v>3</v>
      </c>
      <c r="K19" s="838">
        <f t="shared" si="2"/>
        <v>13</v>
      </c>
      <c r="L19" s="313">
        <v>1</v>
      </c>
      <c r="M19" s="242">
        <v>0</v>
      </c>
      <c r="N19" s="1275">
        <f t="shared" si="3"/>
        <v>14</v>
      </c>
      <c r="O19" s="404" t="s">
        <v>104</v>
      </c>
      <c r="P19" s="387">
        <f t="shared" si="0"/>
        <v>0.53846153846153844</v>
      </c>
      <c r="Q19" s="387">
        <f t="shared" si="1"/>
        <v>7.6923076923076927E-2</v>
      </c>
    </row>
    <row r="20" spans="1:17" ht="15" customHeight="1" x14ac:dyDescent="0.2">
      <c r="A20" s="750">
        <v>11</v>
      </c>
      <c r="B20" s="71" t="s">
        <v>15</v>
      </c>
      <c r="C20" s="313">
        <v>8</v>
      </c>
      <c r="D20" s="241">
        <v>2</v>
      </c>
      <c r="E20" s="241">
        <v>2</v>
      </c>
      <c r="F20" s="241">
        <v>8</v>
      </c>
      <c r="G20" s="241">
        <v>2</v>
      </c>
      <c r="H20" s="241">
        <v>0</v>
      </c>
      <c r="I20" s="241">
        <v>11</v>
      </c>
      <c r="J20" s="242">
        <v>2</v>
      </c>
      <c r="K20" s="838">
        <f t="shared" si="2"/>
        <v>35</v>
      </c>
      <c r="L20" s="313">
        <v>1</v>
      </c>
      <c r="M20" s="242">
        <v>0</v>
      </c>
      <c r="N20" s="1275">
        <f t="shared" si="3"/>
        <v>36</v>
      </c>
      <c r="P20" s="387">
        <f t="shared" si="0"/>
        <v>0.22857142857142856</v>
      </c>
      <c r="Q20" s="387">
        <f t="shared" si="1"/>
        <v>5.7142857142857141E-2</v>
      </c>
    </row>
    <row r="21" spans="1:17" ht="15" customHeight="1" x14ac:dyDescent="0.2">
      <c r="A21" s="750">
        <v>12</v>
      </c>
      <c r="B21" s="71" t="s">
        <v>16</v>
      </c>
      <c r="C21" s="313">
        <v>0</v>
      </c>
      <c r="D21" s="241">
        <v>0</v>
      </c>
      <c r="E21" s="241">
        <v>0</v>
      </c>
      <c r="F21" s="241">
        <v>0</v>
      </c>
      <c r="G21" s="241">
        <v>0</v>
      </c>
      <c r="H21" s="241">
        <v>0</v>
      </c>
      <c r="I21" s="241">
        <v>0</v>
      </c>
      <c r="J21" s="242">
        <v>0</v>
      </c>
      <c r="K21" s="838">
        <f t="shared" si="2"/>
        <v>0</v>
      </c>
      <c r="L21" s="313">
        <v>0</v>
      </c>
      <c r="M21" s="242">
        <v>0</v>
      </c>
      <c r="N21" s="1275">
        <f t="shared" si="3"/>
        <v>0</v>
      </c>
      <c r="P21" s="387" t="e">
        <f t="shared" si="0"/>
        <v>#DIV/0!</v>
      </c>
      <c r="Q21" s="387" t="e">
        <f t="shared" si="1"/>
        <v>#DIV/0!</v>
      </c>
    </row>
    <row r="22" spans="1:17" ht="15" customHeight="1" x14ac:dyDescent="0.2">
      <c r="A22" s="750">
        <v>13</v>
      </c>
      <c r="B22" s="71" t="s">
        <v>17</v>
      </c>
      <c r="C22" s="313">
        <v>0</v>
      </c>
      <c r="D22" s="241">
        <v>0</v>
      </c>
      <c r="E22" s="241">
        <v>0</v>
      </c>
      <c r="F22" s="241">
        <v>0</v>
      </c>
      <c r="G22" s="241">
        <v>0</v>
      </c>
      <c r="H22" s="241">
        <v>0</v>
      </c>
      <c r="I22" s="241">
        <v>0</v>
      </c>
      <c r="J22" s="242">
        <v>0</v>
      </c>
      <c r="K22" s="838">
        <f t="shared" si="2"/>
        <v>0</v>
      </c>
      <c r="L22" s="313">
        <v>0</v>
      </c>
      <c r="M22" s="242">
        <v>0</v>
      </c>
      <c r="N22" s="1275">
        <f t="shared" si="3"/>
        <v>0</v>
      </c>
      <c r="P22" s="387" t="e">
        <f t="shared" si="0"/>
        <v>#DIV/0!</v>
      </c>
      <c r="Q22" s="387" t="e">
        <f t="shared" si="1"/>
        <v>#DIV/0!</v>
      </c>
    </row>
    <row r="23" spans="1:17" ht="15" customHeight="1" x14ac:dyDescent="0.2">
      <c r="A23" s="750">
        <v>14</v>
      </c>
      <c r="B23" s="71" t="s">
        <v>18</v>
      </c>
      <c r="C23" s="313">
        <v>6</v>
      </c>
      <c r="D23" s="241">
        <v>0</v>
      </c>
      <c r="E23" s="241">
        <v>1</v>
      </c>
      <c r="F23" s="241">
        <v>0</v>
      </c>
      <c r="G23" s="241">
        <v>0</v>
      </c>
      <c r="H23" s="241">
        <v>0</v>
      </c>
      <c r="I23" s="241">
        <v>0</v>
      </c>
      <c r="J23" s="242">
        <v>0</v>
      </c>
      <c r="K23" s="838">
        <f t="shared" si="2"/>
        <v>7</v>
      </c>
      <c r="L23" s="313">
        <v>0</v>
      </c>
      <c r="M23" s="242">
        <v>0</v>
      </c>
      <c r="N23" s="1275">
        <f t="shared" si="3"/>
        <v>7</v>
      </c>
      <c r="P23" s="387">
        <f t="shared" si="0"/>
        <v>0.8571428571428571</v>
      </c>
      <c r="Q23" s="387">
        <f t="shared" si="1"/>
        <v>0</v>
      </c>
    </row>
    <row r="24" spans="1:17" ht="15" customHeight="1" thickBot="1" x14ac:dyDescent="0.25">
      <c r="A24" s="756">
        <v>15</v>
      </c>
      <c r="B24" s="741" t="s">
        <v>19</v>
      </c>
      <c r="C24" s="314">
        <v>19</v>
      </c>
      <c r="D24" s="243">
        <v>4</v>
      </c>
      <c r="E24" s="243">
        <v>7</v>
      </c>
      <c r="F24" s="243">
        <v>5</v>
      </c>
      <c r="G24" s="243">
        <v>0</v>
      </c>
      <c r="H24" s="243">
        <v>0</v>
      </c>
      <c r="I24" s="243">
        <v>0</v>
      </c>
      <c r="J24" s="244">
        <v>2</v>
      </c>
      <c r="K24" s="2036">
        <f t="shared" si="2"/>
        <v>37</v>
      </c>
      <c r="L24" s="314">
        <v>0</v>
      </c>
      <c r="M24" s="244">
        <v>0</v>
      </c>
      <c r="N24" s="1276">
        <f t="shared" si="3"/>
        <v>37</v>
      </c>
      <c r="P24" s="387">
        <f t="shared" si="0"/>
        <v>0.51351351351351349</v>
      </c>
      <c r="Q24" s="387">
        <f t="shared" si="1"/>
        <v>0.10810810810810811</v>
      </c>
    </row>
    <row r="25" spans="1:17" ht="15" customHeight="1" x14ac:dyDescent="0.2">
      <c r="A25" s="1997"/>
      <c r="B25" s="554" t="s">
        <v>534</v>
      </c>
      <c r="C25" s="2037">
        <f>SUM(C10:C24)</f>
        <v>122</v>
      </c>
      <c r="D25" s="2038">
        <f t="shared" ref="D25:J25" si="4">SUM(D10:D24)</f>
        <v>29</v>
      </c>
      <c r="E25" s="2038">
        <f t="shared" si="4"/>
        <v>17</v>
      </c>
      <c r="F25" s="2038">
        <f t="shared" si="4"/>
        <v>24</v>
      </c>
      <c r="G25" s="2038">
        <f t="shared" si="4"/>
        <v>5</v>
      </c>
      <c r="H25" s="2038">
        <f t="shared" si="4"/>
        <v>0</v>
      </c>
      <c r="I25" s="2038">
        <f t="shared" si="4"/>
        <v>19</v>
      </c>
      <c r="J25" s="2039">
        <f t="shared" si="4"/>
        <v>25</v>
      </c>
      <c r="K25" s="2040">
        <f>SUM(K10:K24)</f>
        <v>241</v>
      </c>
      <c r="L25" s="2041"/>
      <c r="M25" s="2042">
        <f>SUM(M10:M24)</f>
        <v>6</v>
      </c>
      <c r="N25" s="1438"/>
      <c r="P25" s="387">
        <f t="shared" si="0"/>
        <v>0.50622406639004147</v>
      </c>
      <c r="Q25" s="387">
        <f t="shared" si="1"/>
        <v>0.12033195020746888</v>
      </c>
    </row>
    <row r="26" spans="1:17" ht="15" customHeight="1" x14ac:dyDescent="0.2">
      <c r="A26" s="237"/>
      <c r="B26" s="318" t="s">
        <v>421</v>
      </c>
      <c r="C26" s="313">
        <v>131</v>
      </c>
      <c r="D26" s="241">
        <v>61</v>
      </c>
      <c r="E26" s="241">
        <v>2</v>
      </c>
      <c r="F26" s="241">
        <v>16</v>
      </c>
      <c r="G26" s="241">
        <v>19</v>
      </c>
      <c r="H26" s="241">
        <v>1</v>
      </c>
      <c r="I26" s="241">
        <v>12</v>
      </c>
      <c r="J26" s="242">
        <v>45</v>
      </c>
      <c r="K26" s="1224">
        <v>287</v>
      </c>
      <c r="L26" s="1263"/>
      <c r="M26" s="1265">
        <v>15</v>
      </c>
      <c r="N26" s="1251"/>
      <c r="P26" s="387">
        <v>0.45644599303135891</v>
      </c>
      <c r="Q26" s="387">
        <v>0.21254355400696864</v>
      </c>
    </row>
    <row r="27" spans="1:17" ht="15" customHeight="1" x14ac:dyDescent="0.2">
      <c r="A27" s="237"/>
      <c r="B27" s="318" t="s">
        <v>360</v>
      </c>
      <c r="C27" s="313">
        <v>126</v>
      </c>
      <c r="D27" s="241">
        <v>53</v>
      </c>
      <c r="E27" s="241">
        <v>5</v>
      </c>
      <c r="F27" s="241">
        <v>8</v>
      </c>
      <c r="G27" s="241">
        <v>18</v>
      </c>
      <c r="H27" s="241">
        <v>1</v>
      </c>
      <c r="I27" s="241">
        <v>13</v>
      </c>
      <c r="J27" s="242">
        <v>31</v>
      </c>
      <c r="K27" s="1224">
        <v>255</v>
      </c>
      <c r="L27" s="1263"/>
      <c r="M27" s="1265">
        <v>10</v>
      </c>
      <c r="N27" s="1251"/>
      <c r="P27" s="387"/>
      <c r="Q27" s="387"/>
    </row>
    <row r="28" spans="1:17" ht="15" customHeight="1" thickBot="1" x14ac:dyDescent="0.25">
      <c r="A28" s="238"/>
      <c r="B28" s="222" t="s">
        <v>320</v>
      </c>
      <c r="C28" s="314">
        <v>60</v>
      </c>
      <c r="D28" s="243">
        <v>34</v>
      </c>
      <c r="E28" s="243">
        <v>10</v>
      </c>
      <c r="F28" s="243">
        <v>3</v>
      </c>
      <c r="G28" s="243">
        <v>7</v>
      </c>
      <c r="H28" s="243">
        <v>0</v>
      </c>
      <c r="I28" s="243">
        <v>11</v>
      </c>
      <c r="J28" s="244">
        <v>37</v>
      </c>
      <c r="K28" s="1375">
        <v>162</v>
      </c>
      <c r="L28" s="1262"/>
      <c r="M28" s="1376">
        <v>10</v>
      </c>
      <c r="N28" s="1250"/>
      <c r="P28" s="387"/>
      <c r="Q28" s="387"/>
    </row>
    <row r="29" spans="1:17" ht="15" hidden="1" customHeight="1" outlineLevel="1" thickBot="1" x14ac:dyDescent="0.25">
      <c r="A29" s="474"/>
      <c r="B29" s="410" t="s">
        <v>111</v>
      </c>
      <c r="C29" s="708">
        <v>20</v>
      </c>
      <c r="D29" s="709">
        <v>15</v>
      </c>
      <c r="E29" s="709">
        <v>9</v>
      </c>
      <c r="F29" s="709">
        <v>2</v>
      </c>
      <c r="G29" s="709">
        <v>4</v>
      </c>
      <c r="H29" s="709">
        <v>0</v>
      </c>
      <c r="I29" s="709">
        <v>10</v>
      </c>
      <c r="J29" s="1222">
        <v>17</v>
      </c>
      <c r="K29" s="1223">
        <v>77</v>
      </c>
      <c r="L29" s="1266"/>
      <c r="M29" s="1221">
        <v>5</v>
      </c>
      <c r="N29" s="1277"/>
      <c r="P29" s="387"/>
      <c r="Q29" s="387"/>
    </row>
    <row r="30" spans="1:17" ht="14.25" collapsed="1" x14ac:dyDescent="0.2">
      <c r="A30" s="405" t="s">
        <v>399</v>
      </c>
      <c r="B30" s="405"/>
      <c r="C30" s="405"/>
      <c r="D30" s="405"/>
      <c r="E30" s="405"/>
      <c r="F30" s="405"/>
      <c r="G30" s="405"/>
      <c r="H30" s="405"/>
      <c r="I30" s="405"/>
      <c r="J30" s="405"/>
      <c r="K30" s="405"/>
      <c r="L30" s="405"/>
      <c r="M30" s="405"/>
      <c r="N30" s="405"/>
    </row>
    <row r="31" spans="1:17" x14ac:dyDescent="0.2">
      <c r="A31" s="405"/>
      <c r="B31" s="405"/>
      <c r="C31" s="405"/>
      <c r="D31" s="405"/>
      <c r="E31" s="405"/>
      <c r="F31" s="405"/>
      <c r="G31" s="405"/>
      <c r="H31" s="405"/>
      <c r="I31" s="405"/>
      <c r="J31" s="405"/>
      <c r="K31" s="405"/>
      <c r="L31" s="405"/>
      <c r="M31" s="405"/>
      <c r="N31" s="405"/>
    </row>
    <row r="32" spans="1:17" x14ac:dyDescent="0.2">
      <c r="A32" s="405"/>
      <c r="B32" s="405"/>
      <c r="C32" s="405"/>
      <c r="D32" s="405"/>
      <c r="E32" s="405"/>
      <c r="F32" s="405"/>
      <c r="G32" s="405" t="s">
        <v>359</v>
      </c>
      <c r="H32" s="405"/>
      <c r="I32" s="405"/>
      <c r="J32" s="405"/>
      <c r="K32" s="405"/>
      <c r="L32" s="405"/>
      <c r="M32" s="405"/>
      <c r="N32" s="405"/>
    </row>
    <row r="36" spans="9:9" x14ac:dyDescent="0.2">
      <c r="I36" s="404" t="s">
        <v>104</v>
      </c>
    </row>
  </sheetData>
  <pageMargins left="0.39370078740157483" right="0.39370078740157483" top="0.78740157480314965" bottom="0.79" header="0.51181102362204722" footer="0.51181102362204722"/>
  <pageSetup paperSize="9" orientation="landscape" r:id="rId1"/>
  <headerFooter alignWithMargins="0">
    <oddFooter>&amp;L&amp;F</oddFooter>
  </headerFooter>
  <drawing r:id="rId2"/>
  <legacyDrawing r:id="rId3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181"/>
  <dimension ref="A1:Q42"/>
  <sheetViews>
    <sheetView showGridLines="0" zoomScaleNormal="100" workbookViewId="0">
      <selection activeCell="P7" sqref="P7"/>
    </sheetView>
  </sheetViews>
  <sheetFormatPr baseColWidth="10" defaultColWidth="11.42578125" defaultRowHeight="12.75" outlineLevelRow="1" x14ac:dyDescent="0.2"/>
  <cols>
    <col min="1" max="1" width="4.85546875" style="827" customWidth="1"/>
    <col min="2" max="2" width="22" style="404" bestFit="1" customWidth="1"/>
    <col min="3" max="3" width="10.85546875" style="404" customWidth="1"/>
    <col min="4" max="4" width="9.5703125" style="404" customWidth="1"/>
    <col min="5" max="6" width="11.42578125" style="404"/>
    <col min="7" max="7" width="9.28515625" style="404" customWidth="1"/>
    <col min="8" max="9" width="11.42578125" style="404"/>
    <col min="10" max="10" width="10.7109375" style="404" customWidth="1"/>
    <col min="11" max="11" width="8" style="404" customWidth="1"/>
    <col min="12" max="12" width="9.7109375" style="404" customWidth="1"/>
    <col min="13" max="13" width="8" style="404" customWidth="1"/>
    <col min="14" max="14" width="10" style="404" customWidth="1"/>
    <col min="15" max="16384" width="11.42578125" style="404"/>
  </cols>
  <sheetData>
    <row r="1" spans="1:17" x14ac:dyDescent="0.2">
      <c r="A1" s="742" t="s">
        <v>0</v>
      </c>
    </row>
    <row r="2" spans="1:17" x14ac:dyDescent="0.2">
      <c r="A2" s="742"/>
    </row>
    <row r="3" spans="1:17" x14ac:dyDescent="0.2">
      <c r="A3" s="742" t="str">
        <f>A5</f>
        <v>Tabell 1-11-H Resultat for mottakere av økonomisk sosialhjelp - som ikke er deltakere i KVP, Intro eller Jobbjansen -  som avsluttet kommunale tiltak i perioden 01.01.-31.12.</v>
      </c>
    </row>
    <row r="5" spans="1:17" s="4" customFormat="1" ht="38.25" customHeight="1" thickBot="1" x14ac:dyDescent="0.25">
      <c r="A5" s="2167" t="s">
        <v>549</v>
      </c>
      <c r="B5" s="2167"/>
      <c r="C5" s="2167"/>
      <c r="D5" s="2167"/>
      <c r="E5" s="2167"/>
      <c r="F5" s="2167"/>
      <c r="G5" s="2167"/>
      <c r="H5" s="2167"/>
      <c r="I5" s="2167"/>
      <c r="J5" s="2167"/>
      <c r="K5" s="2167"/>
      <c r="L5" s="2167"/>
      <c r="M5" s="2167"/>
      <c r="N5" s="2167"/>
    </row>
    <row r="6" spans="1:17" ht="92.25" customHeight="1" thickBot="1" x14ac:dyDescent="0.25">
      <c r="A6" s="743" t="s">
        <v>38</v>
      </c>
      <c r="B6" s="172" t="s">
        <v>3</v>
      </c>
      <c r="C6" s="173" t="s">
        <v>309</v>
      </c>
      <c r="D6" s="744" t="s">
        <v>305</v>
      </c>
      <c r="E6" s="744" t="s">
        <v>205</v>
      </c>
      <c r="F6" s="744" t="s">
        <v>202</v>
      </c>
      <c r="G6" s="744" t="s">
        <v>310</v>
      </c>
      <c r="H6" s="744" t="s">
        <v>143</v>
      </c>
      <c r="I6" s="744" t="s">
        <v>203</v>
      </c>
      <c r="J6" s="693" t="s">
        <v>311</v>
      </c>
      <c r="K6" s="78" t="s">
        <v>28</v>
      </c>
      <c r="L6" s="744" t="s">
        <v>124</v>
      </c>
      <c r="M6" s="693" t="s">
        <v>307</v>
      </c>
      <c r="N6" s="722" t="s">
        <v>308</v>
      </c>
    </row>
    <row r="7" spans="1:17" ht="15" customHeight="1" x14ac:dyDescent="0.2">
      <c r="A7" s="234">
        <v>1</v>
      </c>
      <c r="B7" s="99" t="s">
        <v>5</v>
      </c>
      <c r="C7" s="745">
        <v>32</v>
      </c>
      <c r="D7" s="746">
        <v>3</v>
      </c>
      <c r="E7" s="746">
        <v>0</v>
      </c>
      <c r="F7" s="746">
        <v>37</v>
      </c>
      <c r="G7" s="746">
        <v>0</v>
      </c>
      <c r="H7" s="746">
        <v>0</v>
      </c>
      <c r="I7" s="746">
        <v>41</v>
      </c>
      <c r="J7" s="747">
        <v>25</v>
      </c>
      <c r="K7" s="748">
        <f>SUM(C7:J7)</f>
        <v>138</v>
      </c>
      <c r="L7" s="745">
        <v>0</v>
      </c>
      <c r="M7" s="747">
        <v>0</v>
      </c>
      <c r="N7" s="749">
        <f>K7+L7+M7</f>
        <v>138</v>
      </c>
      <c r="P7" s="387">
        <f t="shared" ref="P7:P22" si="0">C7/K7</f>
        <v>0.2318840579710145</v>
      </c>
      <c r="Q7" s="387">
        <f t="shared" ref="Q7:Q22" si="1">D7/K7</f>
        <v>2.1739130434782608E-2</v>
      </c>
    </row>
    <row r="8" spans="1:17" ht="15" customHeight="1" x14ac:dyDescent="0.2">
      <c r="A8" s="750">
        <v>2</v>
      </c>
      <c r="B8" s="71" t="s">
        <v>6</v>
      </c>
      <c r="C8" s="751">
        <v>23</v>
      </c>
      <c r="D8" s="752">
        <v>14</v>
      </c>
      <c r="E8" s="752">
        <v>6</v>
      </c>
      <c r="F8" s="752">
        <v>34</v>
      </c>
      <c r="G8" s="752">
        <v>8</v>
      </c>
      <c r="H8" s="752">
        <v>2</v>
      </c>
      <c r="I8" s="752">
        <v>37</v>
      </c>
      <c r="J8" s="753">
        <v>21</v>
      </c>
      <c r="K8" s="754">
        <f t="shared" ref="K8:K21" si="2">SUM(C8:J8)</f>
        <v>145</v>
      </c>
      <c r="L8" s="751">
        <v>10</v>
      </c>
      <c r="M8" s="753">
        <v>4</v>
      </c>
      <c r="N8" s="755">
        <f t="shared" ref="N8:N21" si="3">K8+L8+M8</f>
        <v>159</v>
      </c>
      <c r="P8" s="387">
        <f t="shared" si="0"/>
        <v>0.15862068965517243</v>
      </c>
      <c r="Q8" s="387">
        <f t="shared" si="1"/>
        <v>9.6551724137931033E-2</v>
      </c>
    </row>
    <row r="9" spans="1:17" ht="15" customHeight="1" x14ac:dyDescent="0.2">
      <c r="A9" s="750">
        <v>3</v>
      </c>
      <c r="B9" s="71" t="s">
        <v>7</v>
      </c>
      <c r="C9" s="751">
        <v>180</v>
      </c>
      <c r="D9" s="752">
        <v>26</v>
      </c>
      <c r="E9" s="752">
        <v>0</v>
      </c>
      <c r="F9" s="752">
        <v>0</v>
      </c>
      <c r="G9" s="752">
        <v>78</v>
      </c>
      <c r="H9" s="752">
        <v>37</v>
      </c>
      <c r="I9" s="752">
        <v>62</v>
      </c>
      <c r="J9" s="753">
        <v>90</v>
      </c>
      <c r="K9" s="754">
        <f t="shared" si="2"/>
        <v>473</v>
      </c>
      <c r="L9" s="751">
        <v>39</v>
      </c>
      <c r="M9" s="753">
        <v>30</v>
      </c>
      <c r="N9" s="755">
        <f t="shared" si="3"/>
        <v>542</v>
      </c>
      <c r="P9" s="387">
        <f t="shared" si="0"/>
        <v>0.38054968287526425</v>
      </c>
      <c r="Q9" s="387">
        <f t="shared" si="1"/>
        <v>5.4968287526427059E-2</v>
      </c>
    </row>
    <row r="10" spans="1:17" ht="15" customHeight="1" x14ac:dyDescent="0.2">
      <c r="A10" s="750">
        <v>4</v>
      </c>
      <c r="B10" s="71" t="s">
        <v>8</v>
      </c>
      <c r="C10" s="751">
        <v>83</v>
      </c>
      <c r="D10" s="752">
        <v>5</v>
      </c>
      <c r="E10" s="752">
        <v>0</v>
      </c>
      <c r="F10" s="752">
        <v>2</v>
      </c>
      <c r="G10" s="752">
        <v>17</v>
      </c>
      <c r="H10" s="752">
        <v>9</v>
      </c>
      <c r="I10" s="752">
        <v>47</v>
      </c>
      <c r="J10" s="753">
        <v>27</v>
      </c>
      <c r="K10" s="754">
        <f t="shared" si="2"/>
        <v>190</v>
      </c>
      <c r="L10" s="751">
        <v>24</v>
      </c>
      <c r="M10" s="753">
        <v>6</v>
      </c>
      <c r="N10" s="755">
        <f t="shared" si="3"/>
        <v>220</v>
      </c>
      <c r="P10" s="387">
        <f t="shared" si="0"/>
        <v>0.43684210526315792</v>
      </c>
      <c r="Q10" s="387">
        <f t="shared" si="1"/>
        <v>2.6315789473684209E-2</v>
      </c>
    </row>
    <row r="11" spans="1:17" ht="15" customHeight="1" x14ac:dyDescent="0.2">
      <c r="A11" s="750">
        <v>5</v>
      </c>
      <c r="B11" s="71" t="s">
        <v>9</v>
      </c>
      <c r="C11" s="751">
        <v>49</v>
      </c>
      <c r="D11" s="752">
        <v>12</v>
      </c>
      <c r="E11" s="752">
        <v>36</v>
      </c>
      <c r="F11" s="752">
        <v>26</v>
      </c>
      <c r="G11" s="752">
        <v>24</v>
      </c>
      <c r="H11" s="752">
        <v>4</v>
      </c>
      <c r="I11" s="752">
        <v>66</v>
      </c>
      <c r="J11" s="753">
        <v>23</v>
      </c>
      <c r="K11" s="754">
        <f t="shared" si="2"/>
        <v>240</v>
      </c>
      <c r="L11" s="751">
        <v>25</v>
      </c>
      <c r="M11" s="753">
        <v>17</v>
      </c>
      <c r="N11" s="755">
        <f t="shared" si="3"/>
        <v>282</v>
      </c>
      <c r="P11" s="387">
        <f t="shared" si="0"/>
        <v>0.20416666666666666</v>
      </c>
      <c r="Q11" s="387">
        <f t="shared" si="1"/>
        <v>0.05</v>
      </c>
    </row>
    <row r="12" spans="1:17" ht="15" customHeight="1" x14ac:dyDescent="0.2">
      <c r="A12" s="750">
        <v>6</v>
      </c>
      <c r="B12" s="71" t="s">
        <v>10</v>
      </c>
      <c r="C12" s="751">
        <v>4</v>
      </c>
      <c r="D12" s="752">
        <v>0</v>
      </c>
      <c r="E12" s="752">
        <v>0</v>
      </c>
      <c r="F12" s="752">
        <v>0</v>
      </c>
      <c r="G12" s="752">
        <v>0</v>
      </c>
      <c r="H12" s="752">
        <v>0</v>
      </c>
      <c r="I12" s="752">
        <v>5</v>
      </c>
      <c r="J12" s="753">
        <v>0</v>
      </c>
      <c r="K12" s="754">
        <f t="shared" si="2"/>
        <v>9</v>
      </c>
      <c r="L12" s="751">
        <v>0</v>
      </c>
      <c r="M12" s="753">
        <v>0</v>
      </c>
      <c r="N12" s="755">
        <f t="shared" si="3"/>
        <v>9</v>
      </c>
      <c r="P12" s="387">
        <f t="shared" si="0"/>
        <v>0.44444444444444442</v>
      </c>
      <c r="Q12" s="387">
        <f t="shared" si="1"/>
        <v>0</v>
      </c>
    </row>
    <row r="13" spans="1:17" ht="15" customHeight="1" x14ac:dyDescent="0.2">
      <c r="A13" s="750">
        <v>7</v>
      </c>
      <c r="B13" s="71" t="s">
        <v>11</v>
      </c>
      <c r="C13" s="751">
        <v>3</v>
      </c>
      <c r="D13" s="752">
        <v>2</v>
      </c>
      <c r="E13" s="752">
        <v>4</v>
      </c>
      <c r="F13" s="752">
        <v>9</v>
      </c>
      <c r="G13" s="752">
        <v>5</v>
      </c>
      <c r="H13" s="752">
        <v>5</v>
      </c>
      <c r="I13" s="752">
        <v>10</v>
      </c>
      <c r="J13" s="753">
        <v>1</v>
      </c>
      <c r="K13" s="754">
        <f t="shared" si="2"/>
        <v>39</v>
      </c>
      <c r="L13" s="751">
        <v>0</v>
      </c>
      <c r="M13" s="753">
        <v>0</v>
      </c>
      <c r="N13" s="755">
        <f t="shared" si="3"/>
        <v>39</v>
      </c>
      <c r="P13" s="387">
        <f t="shared" si="0"/>
        <v>7.6923076923076927E-2</v>
      </c>
      <c r="Q13" s="387">
        <f t="shared" si="1"/>
        <v>5.128205128205128E-2</v>
      </c>
    </row>
    <row r="14" spans="1:17" ht="15" customHeight="1" x14ac:dyDescent="0.2">
      <c r="A14" s="750">
        <v>8</v>
      </c>
      <c r="B14" s="71" t="s">
        <v>12</v>
      </c>
      <c r="C14" s="751">
        <v>48</v>
      </c>
      <c r="D14" s="752">
        <v>11</v>
      </c>
      <c r="E14" s="752">
        <v>12</v>
      </c>
      <c r="F14" s="752">
        <v>42</v>
      </c>
      <c r="G14" s="752">
        <v>28</v>
      </c>
      <c r="H14" s="752">
        <v>0</v>
      </c>
      <c r="I14" s="752">
        <v>21</v>
      </c>
      <c r="J14" s="753">
        <v>8</v>
      </c>
      <c r="K14" s="754">
        <f t="shared" si="2"/>
        <v>170</v>
      </c>
      <c r="L14" s="751">
        <v>9</v>
      </c>
      <c r="M14" s="753">
        <v>1</v>
      </c>
      <c r="N14" s="755">
        <f t="shared" si="3"/>
        <v>180</v>
      </c>
      <c r="P14" s="387">
        <f t="shared" si="0"/>
        <v>0.28235294117647058</v>
      </c>
      <c r="Q14" s="387">
        <f t="shared" si="1"/>
        <v>6.4705882352941183E-2</v>
      </c>
    </row>
    <row r="15" spans="1:17" ht="15" customHeight="1" x14ac:dyDescent="0.2">
      <c r="A15" s="750">
        <v>9</v>
      </c>
      <c r="B15" s="71" t="s">
        <v>13</v>
      </c>
      <c r="C15" s="751">
        <v>26</v>
      </c>
      <c r="D15" s="752">
        <v>12</v>
      </c>
      <c r="E15" s="752">
        <v>10</v>
      </c>
      <c r="F15" s="752">
        <v>8</v>
      </c>
      <c r="G15" s="752">
        <v>17</v>
      </c>
      <c r="H15" s="752">
        <v>2</v>
      </c>
      <c r="I15" s="752">
        <v>37</v>
      </c>
      <c r="J15" s="753">
        <v>6</v>
      </c>
      <c r="K15" s="754">
        <f t="shared" si="2"/>
        <v>118</v>
      </c>
      <c r="L15" s="751">
        <v>8</v>
      </c>
      <c r="M15" s="753">
        <v>1</v>
      </c>
      <c r="N15" s="755">
        <f t="shared" si="3"/>
        <v>127</v>
      </c>
      <c r="P15" s="387">
        <f t="shared" si="0"/>
        <v>0.22033898305084745</v>
      </c>
      <c r="Q15" s="387">
        <f t="shared" si="1"/>
        <v>0.10169491525423729</v>
      </c>
    </row>
    <row r="16" spans="1:17" ht="15" customHeight="1" x14ac:dyDescent="0.2">
      <c r="A16" s="750">
        <v>10</v>
      </c>
      <c r="B16" s="71" t="s">
        <v>14</v>
      </c>
      <c r="C16" s="751">
        <v>89</v>
      </c>
      <c r="D16" s="752">
        <v>30</v>
      </c>
      <c r="E16" s="752">
        <v>24</v>
      </c>
      <c r="F16" s="752">
        <v>121</v>
      </c>
      <c r="G16" s="752">
        <v>32</v>
      </c>
      <c r="H16" s="752">
        <v>13</v>
      </c>
      <c r="I16" s="752">
        <v>59</v>
      </c>
      <c r="J16" s="753">
        <v>26</v>
      </c>
      <c r="K16" s="754">
        <f t="shared" si="2"/>
        <v>394</v>
      </c>
      <c r="L16" s="751">
        <v>159</v>
      </c>
      <c r="M16" s="753">
        <v>12</v>
      </c>
      <c r="N16" s="755">
        <f t="shared" si="3"/>
        <v>565</v>
      </c>
      <c r="P16" s="387">
        <f t="shared" si="0"/>
        <v>0.22588832487309646</v>
      </c>
      <c r="Q16" s="387">
        <f t="shared" si="1"/>
        <v>7.6142131979695438E-2</v>
      </c>
    </row>
    <row r="17" spans="1:17" ht="15" customHeight="1" x14ac:dyDescent="0.2">
      <c r="A17" s="750">
        <v>11</v>
      </c>
      <c r="B17" s="71" t="s">
        <v>15</v>
      </c>
      <c r="C17" s="751">
        <v>17</v>
      </c>
      <c r="D17" s="752">
        <v>3</v>
      </c>
      <c r="E17" s="752">
        <v>16</v>
      </c>
      <c r="F17" s="752">
        <v>10</v>
      </c>
      <c r="G17" s="752">
        <v>9</v>
      </c>
      <c r="H17" s="752">
        <v>2</v>
      </c>
      <c r="I17" s="752">
        <v>18</v>
      </c>
      <c r="J17" s="753">
        <v>4</v>
      </c>
      <c r="K17" s="754">
        <f t="shared" si="2"/>
        <v>79</v>
      </c>
      <c r="L17" s="751">
        <v>3</v>
      </c>
      <c r="M17" s="753">
        <v>0</v>
      </c>
      <c r="N17" s="755">
        <f t="shared" si="3"/>
        <v>82</v>
      </c>
      <c r="P17" s="387">
        <f t="shared" si="0"/>
        <v>0.21518987341772153</v>
      </c>
      <c r="Q17" s="387">
        <f t="shared" si="1"/>
        <v>3.7974683544303799E-2</v>
      </c>
    </row>
    <row r="18" spans="1:17" ht="15" customHeight="1" x14ac:dyDescent="0.2">
      <c r="A18" s="750">
        <v>12</v>
      </c>
      <c r="B18" s="71" t="s">
        <v>16</v>
      </c>
      <c r="C18" s="751">
        <v>42</v>
      </c>
      <c r="D18" s="752">
        <v>21</v>
      </c>
      <c r="E18" s="752">
        <v>12</v>
      </c>
      <c r="F18" s="752">
        <v>60</v>
      </c>
      <c r="G18" s="752">
        <v>20</v>
      </c>
      <c r="H18" s="752">
        <v>0</v>
      </c>
      <c r="I18" s="752">
        <v>285</v>
      </c>
      <c r="J18" s="753">
        <v>9</v>
      </c>
      <c r="K18" s="754">
        <f t="shared" si="2"/>
        <v>449</v>
      </c>
      <c r="L18" s="751">
        <v>10</v>
      </c>
      <c r="M18" s="753">
        <v>2</v>
      </c>
      <c r="N18" s="755">
        <f t="shared" si="3"/>
        <v>461</v>
      </c>
      <c r="P18" s="387">
        <f t="shared" si="0"/>
        <v>9.3541202672605794E-2</v>
      </c>
      <c r="Q18" s="387">
        <f t="shared" si="1"/>
        <v>4.6770601336302897E-2</v>
      </c>
    </row>
    <row r="19" spans="1:17" ht="15" customHeight="1" x14ac:dyDescent="0.2">
      <c r="A19" s="750">
        <v>13</v>
      </c>
      <c r="B19" s="71" t="s">
        <v>17</v>
      </c>
      <c r="C19" s="751">
        <v>34</v>
      </c>
      <c r="D19" s="752">
        <v>10</v>
      </c>
      <c r="E19" s="752">
        <v>10</v>
      </c>
      <c r="F19" s="752">
        <v>13</v>
      </c>
      <c r="G19" s="752">
        <v>13</v>
      </c>
      <c r="H19" s="752">
        <v>12</v>
      </c>
      <c r="I19" s="752">
        <v>53</v>
      </c>
      <c r="J19" s="753">
        <v>16</v>
      </c>
      <c r="K19" s="754">
        <f t="shared" si="2"/>
        <v>161</v>
      </c>
      <c r="L19" s="751">
        <v>3</v>
      </c>
      <c r="M19" s="753">
        <v>0</v>
      </c>
      <c r="N19" s="755">
        <f t="shared" si="3"/>
        <v>164</v>
      </c>
      <c r="P19" s="387">
        <f t="shared" si="0"/>
        <v>0.21118012422360249</v>
      </c>
      <c r="Q19" s="387">
        <f t="shared" si="1"/>
        <v>6.2111801242236024E-2</v>
      </c>
    </row>
    <row r="20" spans="1:17" ht="15" customHeight="1" x14ac:dyDescent="0.2">
      <c r="A20" s="750">
        <v>14</v>
      </c>
      <c r="B20" s="71" t="s">
        <v>18</v>
      </c>
      <c r="C20" s="751">
        <v>66</v>
      </c>
      <c r="D20" s="752">
        <v>10</v>
      </c>
      <c r="E20" s="752">
        <v>16</v>
      </c>
      <c r="F20" s="752">
        <v>198</v>
      </c>
      <c r="G20" s="752">
        <v>41</v>
      </c>
      <c r="H20" s="752">
        <v>8</v>
      </c>
      <c r="I20" s="752">
        <v>0</v>
      </c>
      <c r="J20" s="753">
        <v>14</v>
      </c>
      <c r="K20" s="754">
        <f t="shared" si="2"/>
        <v>353</v>
      </c>
      <c r="L20" s="751">
        <v>21</v>
      </c>
      <c r="M20" s="753">
        <v>3</v>
      </c>
      <c r="N20" s="755">
        <f t="shared" si="3"/>
        <v>377</v>
      </c>
      <c r="P20" s="387">
        <f t="shared" si="0"/>
        <v>0.18696883852691218</v>
      </c>
      <c r="Q20" s="387">
        <f t="shared" si="1"/>
        <v>2.8328611898016998E-2</v>
      </c>
    </row>
    <row r="21" spans="1:17" ht="15" customHeight="1" thickBot="1" x14ac:dyDescent="0.25">
      <c r="A21" s="756">
        <v>15</v>
      </c>
      <c r="B21" s="741" t="s">
        <v>19</v>
      </c>
      <c r="C21" s="227">
        <v>17</v>
      </c>
      <c r="D21" s="757">
        <v>2</v>
      </c>
      <c r="E21" s="757">
        <v>9</v>
      </c>
      <c r="F21" s="757">
        <v>16</v>
      </c>
      <c r="G21" s="757">
        <v>1</v>
      </c>
      <c r="H21" s="757">
        <v>0</v>
      </c>
      <c r="I21" s="757">
        <v>23</v>
      </c>
      <c r="J21" s="758">
        <v>34</v>
      </c>
      <c r="K21" s="759">
        <f t="shared" si="2"/>
        <v>102</v>
      </c>
      <c r="L21" s="227">
        <v>6</v>
      </c>
      <c r="M21" s="758">
        <v>3</v>
      </c>
      <c r="N21" s="760">
        <f t="shared" si="3"/>
        <v>111</v>
      </c>
      <c r="P21" s="387">
        <f t="shared" si="0"/>
        <v>0.16666666666666666</v>
      </c>
      <c r="Q21" s="387">
        <f t="shared" si="1"/>
        <v>1.9607843137254902E-2</v>
      </c>
    </row>
    <row r="22" spans="1:17" ht="15" customHeight="1" x14ac:dyDescent="0.2">
      <c r="A22" s="168"/>
      <c r="B22" s="479" t="s">
        <v>548</v>
      </c>
      <c r="C22" s="1439">
        <f>SUM(C7:C21)</f>
        <v>713</v>
      </c>
      <c r="D22" s="1439">
        <f t="shared" ref="D22:K22" si="4">SUM(D7:D21)</f>
        <v>161</v>
      </c>
      <c r="E22" s="1439">
        <f t="shared" si="4"/>
        <v>155</v>
      </c>
      <c r="F22" s="1439">
        <f t="shared" si="4"/>
        <v>576</v>
      </c>
      <c r="G22" s="1439">
        <f t="shared" si="4"/>
        <v>293</v>
      </c>
      <c r="H22" s="1439">
        <f t="shared" si="4"/>
        <v>94</v>
      </c>
      <c r="I22" s="1439">
        <f t="shared" si="4"/>
        <v>764</v>
      </c>
      <c r="J22" s="1440">
        <f t="shared" si="4"/>
        <v>304</v>
      </c>
      <c r="K22" s="1436">
        <f t="shared" si="4"/>
        <v>3060</v>
      </c>
      <c r="L22" s="1437"/>
      <c r="M22" s="1418">
        <f>SUM(M7:M21)</f>
        <v>79</v>
      </c>
      <c r="N22" s="1438"/>
      <c r="P22" s="387">
        <f t="shared" si="0"/>
        <v>0.23300653594771242</v>
      </c>
      <c r="Q22" s="387">
        <f t="shared" si="1"/>
        <v>5.2614379084967321E-2</v>
      </c>
    </row>
    <row r="23" spans="1:17" ht="15" customHeight="1" thickBot="1" x14ac:dyDescent="0.25">
      <c r="A23" s="370"/>
      <c r="B23" s="239" t="s">
        <v>443</v>
      </c>
      <c r="C23" s="757">
        <v>351</v>
      </c>
      <c r="D23" s="757">
        <v>70</v>
      </c>
      <c r="E23" s="757">
        <v>95</v>
      </c>
      <c r="F23" s="757">
        <v>170</v>
      </c>
      <c r="G23" s="757">
        <v>139</v>
      </c>
      <c r="H23" s="757">
        <v>52</v>
      </c>
      <c r="I23" s="757">
        <v>306</v>
      </c>
      <c r="J23" s="226">
        <v>161</v>
      </c>
      <c r="K23" s="841">
        <v>1344</v>
      </c>
      <c r="L23" s="1278"/>
      <c r="M23" s="226">
        <v>31</v>
      </c>
      <c r="N23" s="1250"/>
      <c r="P23" s="1432">
        <v>0.2611607142857143</v>
      </c>
      <c r="Q23" s="1432">
        <v>5.2083333333333336E-2</v>
      </c>
    </row>
    <row r="24" spans="1:17" ht="15" customHeight="1" x14ac:dyDescent="0.2">
      <c r="A24" s="168"/>
      <c r="B24" s="1341" t="s">
        <v>430</v>
      </c>
      <c r="C24" s="746">
        <v>450</v>
      </c>
      <c r="D24" s="746">
        <v>55</v>
      </c>
      <c r="E24" s="746">
        <v>136</v>
      </c>
      <c r="F24" s="746">
        <v>204</v>
      </c>
      <c r="G24" s="746">
        <v>175</v>
      </c>
      <c r="H24" s="746">
        <v>15</v>
      </c>
      <c r="I24" s="746">
        <v>298</v>
      </c>
      <c r="J24" s="1279">
        <v>225</v>
      </c>
      <c r="K24" s="1281">
        <v>1558</v>
      </c>
      <c r="L24" s="1280"/>
      <c r="M24" s="1279">
        <v>54</v>
      </c>
      <c r="N24" s="1264"/>
      <c r="P24" s="1432">
        <v>0.28883183568677789</v>
      </c>
      <c r="Q24" s="1432">
        <v>3.5301668806161743E-2</v>
      </c>
    </row>
    <row r="25" spans="1:17" ht="15" customHeight="1" thickBot="1" x14ac:dyDescent="0.25">
      <c r="A25" s="370"/>
      <c r="B25" s="239" t="s">
        <v>390</v>
      </c>
      <c r="C25" s="757">
        <v>327</v>
      </c>
      <c r="D25" s="757">
        <v>62</v>
      </c>
      <c r="E25" s="757">
        <v>115</v>
      </c>
      <c r="F25" s="757">
        <v>184</v>
      </c>
      <c r="G25" s="757">
        <v>126</v>
      </c>
      <c r="H25" s="757">
        <v>18</v>
      </c>
      <c r="I25" s="757">
        <v>344</v>
      </c>
      <c r="J25" s="226">
        <v>237</v>
      </c>
      <c r="K25" s="841">
        <v>1413</v>
      </c>
      <c r="L25" s="1278"/>
      <c r="M25" s="226">
        <v>33</v>
      </c>
      <c r="N25" s="1250"/>
      <c r="P25" s="1432">
        <v>0.23142250530785563</v>
      </c>
      <c r="Q25" s="1432">
        <v>4.3878273177636234E-2</v>
      </c>
    </row>
    <row r="26" spans="1:17" ht="15" customHeight="1" x14ac:dyDescent="0.2">
      <c r="A26" s="168"/>
      <c r="B26" s="1341" t="s">
        <v>376</v>
      </c>
      <c r="C26" s="746">
        <v>529</v>
      </c>
      <c r="D26" s="746">
        <v>119</v>
      </c>
      <c r="E26" s="746">
        <v>160</v>
      </c>
      <c r="F26" s="746">
        <v>155</v>
      </c>
      <c r="G26" s="746">
        <v>285</v>
      </c>
      <c r="H26" s="746">
        <v>44</v>
      </c>
      <c r="I26" s="746">
        <v>376</v>
      </c>
      <c r="J26" s="1279">
        <v>389</v>
      </c>
      <c r="K26" s="1281">
        <v>2057</v>
      </c>
      <c r="L26" s="1280"/>
      <c r="M26" s="1279">
        <v>63</v>
      </c>
      <c r="N26" s="1264"/>
      <c r="P26" s="387">
        <v>0.25717063684978125</v>
      </c>
      <c r="Q26" s="387">
        <v>5.7851239669421489E-2</v>
      </c>
    </row>
    <row r="27" spans="1:17" ht="15" customHeight="1" thickBot="1" x14ac:dyDescent="0.25">
      <c r="A27" s="370"/>
      <c r="B27" s="239" t="s">
        <v>361</v>
      </c>
      <c r="C27" s="757">
        <v>330</v>
      </c>
      <c r="D27" s="757">
        <v>82</v>
      </c>
      <c r="E27" s="757">
        <v>107</v>
      </c>
      <c r="F27" s="757">
        <v>102</v>
      </c>
      <c r="G27" s="757">
        <v>153</v>
      </c>
      <c r="H27" s="757">
        <v>32</v>
      </c>
      <c r="I27" s="757">
        <v>303</v>
      </c>
      <c r="J27" s="226">
        <v>252</v>
      </c>
      <c r="K27" s="841">
        <v>1361</v>
      </c>
      <c r="L27" s="1278"/>
      <c r="M27" s="226">
        <v>18</v>
      </c>
      <c r="N27" s="1250"/>
      <c r="P27" s="387">
        <v>0.24246877296105804</v>
      </c>
      <c r="Q27" s="387">
        <v>6.0249816311535635E-2</v>
      </c>
    </row>
    <row r="28" spans="1:17" ht="15" customHeight="1" x14ac:dyDescent="0.2">
      <c r="A28" s="168"/>
      <c r="B28" s="1341" t="s">
        <v>350</v>
      </c>
      <c r="C28" s="746">
        <v>352</v>
      </c>
      <c r="D28" s="746">
        <v>75</v>
      </c>
      <c r="E28" s="746">
        <v>192</v>
      </c>
      <c r="F28" s="746">
        <v>173</v>
      </c>
      <c r="G28" s="746">
        <v>251</v>
      </c>
      <c r="H28" s="746">
        <v>49</v>
      </c>
      <c r="I28" s="746">
        <v>515</v>
      </c>
      <c r="J28" s="1279">
        <v>330</v>
      </c>
      <c r="K28" s="1281">
        <v>1937</v>
      </c>
      <c r="L28" s="1280"/>
      <c r="M28" s="1279">
        <v>47</v>
      </c>
      <c r="N28" s="1264"/>
      <c r="P28" s="387">
        <v>0.31402439024390244</v>
      </c>
      <c r="Q28" s="387">
        <v>0.10670731707317073</v>
      </c>
    </row>
    <row r="29" spans="1:17" ht="15" customHeight="1" thickBot="1" x14ac:dyDescent="0.25">
      <c r="A29" s="370"/>
      <c r="B29" s="239" t="s">
        <v>330</v>
      </c>
      <c r="C29" s="757">
        <v>248</v>
      </c>
      <c r="D29" s="757">
        <v>63</v>
      </c>
      <c r="E29" s="757">
        <v>98</v>
      </c>
      <c r="F29" s="757">
        <v>113</v>
      </c>
      <c r="G29" s="757">
        <v>123</v>
      </c>
      <c r="H29" s="757">
        <v>33</v>
      </c>
      <c r="I29" s="757">
        <v>310</v>
      </c>
      <c r="J29" s="226">
        <v>210</v>
      </c>
      <c r="K29" s="841">
        <v>1198</v>
      </c>
      <c r="L29" s="1278"/>
      <c r="M29" s="226">
        <v>37</v>
      </c>
      <c r="N29" s="1250"/>
      <c r="P29" s="387">
        <v>0.33684210526315789</v>
      </c>
      <c r="Q29" s="387">
        <v>0.10526315789473684</v>
      </c>
    </row>
    <row r="30" spans="1:17" ht="15" hidden="1" customHeight="1" outlineLevel="1" thickBot="1" x14ac:dyDescent="0.25">
      <c r="A30" s="413"/>
      <c r="B30" s="410" t="s">
        <v>321</v>
      </c>
      <c r="C30" s="1377">
        <v>99</v>
      </c>
      <c r="D30" s="1378">
        <v>15</v>
      </c>
      <c r="E30" s="1378">
        <v>28</v>
      </c>
      <c r="F30" s="1378">
        <v>39</v>
      </c>
      <c r="G30" s="1378">
        <v>47</v>
      </c>
      <c r="H30" s="1378">
        <v>15</v>
      </c>
      <c r="I30" s="1378">
        <v>150</v>
      </c>
      <c r="J30" s="1379">
        <v>71</v>
      </c>
      <c r="K30" s="1380">
        <v>464</v>
      </c>
      <c r="L30" s="1381"/>
      <c r="M30" s="1379">
        <v>2</v>
      </c>
      <c r="N30" s="1277"/>
      <c r="P30" s="387"/>
      <c r="Q30" s="387"/>
    </row>
    <row r="31" spans="1:17" collapsed="1" x14ac:dyDescent="0.2">
      <c r="A31" s="404" t="s">
        <v>397</v>
      </c>
    </row>
    <row r="33" spans="1:15" x14ac:dyDescent="0.2">
      <c r="A33" s="433"/>
      <c r="B33" s="433"/>
      <c r="C33" s="433"/>
      <c r="D33" s="433"/>
      <c r="E33" s="433"/>
      <c r="F33" s="432"/>
      <c r="G33" s="433"/>
      <c r="H33" s="432"/>
      <c r="I33" s="432"/>
      <c r="J33" s="433"/>
      <c r="K33" s="433"/>
      <c r="L33" s="433"/>
      <c r="M33" s="433"/>
      <c r="N33" s="432"/>
      <c r="O33" s="433"/>
    </row>
    <row r="34" spans="1:15" x14ac:dyDescent="0.2">
      <c r="A34" s="433"/>
      <c r="B34" s="433"/>
      <c r="C34" s="433"/>
      <c r="D34" s="433"/>
      <c r="E34" s="433"/>
      <c r="F34" s="432"/>
      <c r="G34" s="433"/>
      <c r="H34" s="432"/>
      <c r="I34" s="432"/>
      <c r="J34" s="433"/>
      <c r="K34" s="433"/>
      <c r="L34" s="433"/>
      <c r="M34" s="433"/>
      <c r="N34" s="432"/>
      <c r="O34" s="433"/>
    </row>
    <row r="35" spans="1:15" x14ac:dyDescent="0.2">
      <c r="A35" s="433"/>
      <c r="B35" s="433"/>
      <c r="C35" s="433"/>
      <c r="D35" s="433"/>
      <c r="E35" s="433"/>
      <c r="F35" s="432"/>
      <c r="G35" s="433"/>
      <c r="H35" s="432"/>
      <c r="I35" s="432"/>
      <c r="J35" s="433"/>
      <c r="K35" s="433"/>
      <c r="L35" s="433"/>
      <c r="M35" s="433"/>
      <c r="N35" s="432"/>
      <c r="O35" s="433"/>
    </row>
    <row r="36" spans="1:15" x14ac:dyDescent="0.2">
      <c r="A36" s="433"/>
      <c r="B36" s="433"/>
      <c r="C36" s="433"/>
      <c r="D36" s="433"/>
      <c r="E36" s="433"/>
      <c r="F36" s="432"/>
      <c r="G36" s="433"/>
      <c r="H36" s="432"/>
      <c r="I36" s="432"/>
      <c r="J36" s="433"/>
      <c r="K36" s="433"/>
      <c r="L36" s="433"/>
      <c r="M36" s="433"/>
      <c r="N36" s="432"/>
      <c r="O36" s="433"/>
    </row>
    <row r="37" spans="1:15" x14ac:dyDescent="0.2">
      <c r="A37" s="433"/>
      <c r="B37" s="433"/>
      <c r="C37" s="433"/>
      <c r="D37" s="433"/>
      <c r="E37" s="433"/>
      <c r="F37" s="432"/>
      <c r="G37" s="433"/>
      <c r="H37" s="432"/>
      <c r="I37" s="432"/>
      <c r="J37" s="433"/>
      <c r="K37" s="433"/>
      <c r="L37" s="433"/>
      <c r="M37" s="433"/>
      <c r="N37" s="432"/>
      <c r="O37" s="433"/>
    </row>
    <row r="38" spans="1:15" x14ac:dyDescent="0.2">
      <c r="A38" s="433"/>
      <c r="B38" s="433"/>
      <c r="C38" s="433"/>
      <c r="D38" s="433"/>
      <c r="E38" s="433"/>
      <c r="F38" s="432"/>
      <c r="G38" s="433"/>
      <c r="H38" s="432"/>
      <c r="I38" s="432"/>
      <c r="J38" s="433"/>
      <c r="K38" s="433"/>
      <c r="L38" s="433"/>
      <c r="M38" s="433"/>
      <c r="N38" s="432"/>
      <c r="O38" s="433"/>
    </row>
    <row r="39" spans="1:15" x14ac:dyDescent="0.2">
      <c r="A39" s="433"/>
      <c r="B39" s="433"/>
      <c r="C39" s="433"/>
      <c r="D39" s="433"/>
      <c r="E39" s="433"/>
      <c r="F39" s="432"/>
      <c r="G39" s="433"/>
      <c r="H39" s="432"/>
      <c r="I39" s="432"/>
      <c r="J39" s="433"/>
      <c r="K39" s="433"/>
      <c r="L39" s="433"/>
      <c r="M39" s="433"/>
      <c r="N39" s="432"/>
      <c r="O39" s="433"/>
    </row>
    <row r="40" spans="1:15" x14ac:dyDescent="0.2">
      <c r="A40" s="433"/>
      <c r="B40" s="433"/>
      <c r="C40" s="433"/>
      <c r="D40" s="433"/>
      <c r="E40" s="433"/>
      <c r="F40" s="432"/>
      <c r="G40" s="433"/>
      <c r="H40" s="432"/>
      <c r="I40" s="432"/>
      <c r="J40" s="433"/>
      <c r="K40" s="433"/>
      <c r="L40" s="433"/>
      <c r="M40" s="433"/>
      <c r="N40" s="432"/>
      <c r="O40" s="433"/>
    </row>
    <row r="42" spans="1:15" x14ac:dyDescent="0.2">
      <c r="L42" s="404" t="s">
        <v>104</v>
      </c>
    </row>
  </sheetData>
  <mergeCells count="1">
    <mergeCell ref="A5:N5"/>
  </mergeCells>
  <pageMargins left="0.39370078740157483" right="0.39370078740157483" top="0.78740157480314965" bottom="0.79" header="0.51181102362204722" footer="0.51181102362204722"/>
  <pageSetup paperSize="9" orientation="landscape" r:id="rId1"/>
  <headerFooter alignWithMargins="0">
    <oddFooter>&amp;L&amp;F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45"/>
  <sheetViews>
    <sheetView showGridLines="0" zoomScaleNormal="100" workbookViewId="0">
      <selection activeCell="K10" sqref="K10"/>
    </sheetView>
  </sheetViews>
  <sheetFormatPr baseColWidth="10" defaultColWidth="11.42578125" defaultRowHeight="12.75" outlineLevelRow="1" x14ac:dyDescent="0.2"/>
  <cols>
    <col min="1" max="1" width="6.140625" style="827" bestFit="1" customWidth="1"/>
    <col min="2" max="2" width="22" style="404" bestFit="1" customWidth="1"/>
    <col min="3" max="3" width="19.140625" style="404" customWidth="1"/>
    <col min="4" max="4" width="19.42578125" style="404" customWidth="1"/>
    <col min="5" max="5" width="11.42578125" style="404" customWidth="1"/>
    <col min="6" max="16384" width="11.42578125" style="404"/>
  </cols>
  <sheetData>
    <row r="1" spans="1:6" x14ac:dyDescent="0.2">
      <c r="A1" s="742" t="s">
        <v>0</v>
      </c>
    </row>
    <row r="2" spans="1:6" x14ac:dyDescent="0.2">
      <c r="A2" s="742"/>
    </row>
    <row r="3" spans="1:6" x14ac:dyDescent="0.2">
      <c r="A3" s="742" t="str">
        <f>A5</f>
        <v>Tabell  1-3-A - Bistand til kjøp/utbedring av bolig - antall hittil i år</v>
      </c>
    </row>
    <row r="4" spans="1:6" x14ac:dyDescent="0.2">
      <c r="A4" s="742"/>
    </row>
    <row r="5" spans="1:6" s="14" customFormat="1" ht="30" customHeight="1" thickBot="1" x14ac:dyDescent="0.25">
      <c r="A5" s="3" t="s">
        <v>102</v>
      </c>
      <c r="B5" s="13"/>
    </row>
    <row r="6" spans="1:6" s="4" customFormat="1" ht="70.5" customHeight="1" thickBot="1" x14ac:dyDescent="0.25">
      <c r="A6" s="171" t="s">
        <v>2</v>
      </c>
      <c r="B6" s="172" t="s">
        <v>3</v>
      </c>
      <c r="C6" s="173" t="s">
        <v>29</v>
      </c>
      <c r="D6" s="76" t="s">
        <v>30</v>
      </c>
    </row>
    <row r="7" spans="1:6" ht="15" customHeight="1" x14ac:dyDescent="0.2">
      <c r="A7" s="803">
        <v>1</v>
      </c>
      <c r="B7" s="1174" t="s">
        <v>5</v>
      </c>
      <c r="C7" s="193">
        <v>61</v>
      </c>
      <c r="D7" s="190">
        <v>5</v>
      </c>
      <c r="F7" s="391"/>
    </row>
    <row r="8" spans="1:6" ht="15" customHeight="1" x14ac:dyDescent="0.2">
      <c r="A8" s="750">
        <v>2</v>
      </c>
      <c r="B8" s="978" t="s">
        <v>6</v>
      </c>
      <c r="C8" s="194">
        <v>40</v>
      </c>
      <c r="D8" s="295">
        <v>0</v>
      </c>
      <c r="F8" s="391"/>
    </row>
    <row r="9" spans="1:6" ht="15" customHeight="1" x14ac:dyDescent="0.2">
      <c r="A9" s="750">
        <v>3</v>
      </c>
      <c r="B9" s="978" t="s">
        <v>7</v>
      </c>
      <c r="C9" s="194">
        <v>39</v>
      </c>
      <c r="D9" s="295">
        <v>8</v>
      </c>
    </row>
    <row r="10" spans="1:6" ht="15" customHeight="1" x14ac:dyDescent="0.2">
      <c r="A10" s="750">
        <v>4</v>
      </c>
      <c r="B10" s="978" t="s">
        <v>8</v>
      </c>
      <c r="C10" s="194">
        <v>18</v>
      </c>
      <c r="D10" s="295">
        <v>1</v>
      </c>
    </row>
    <row r="11" spans="1:6" ht="15" customHeight="1" x14ac:dyDescent="0.2">
      <c r="A11" s="750">
        <v>5</v>
      </c>
      <c r="B11" s="978" t="s">
        <v>9</v>
      </c>
      <c r="C11" s="194">
        <v>28</v>
      </c>
      <c r="D11" s="295">
        <v>3</v>
      </c>
    </row>
    <row r="12" spans="1:6" ht="15" customHeight="1" x14ac:dyDescent="0.2">
      <c r="A12" s="750">
        <v>6</v>
      </c>
      <c r="B12" s="978" t="s">
        <v>10</v>
      </c>
      <c r="C12" s="194">
        <v>8</v>
      </c>
      <c r="D12" s="295">
        <v>1</v>
      </c>
    </row>
    <row r="13" spans="1:6" ht="15" customHeight="1" x14ac:dyDescent="0.2">
      <c r="A13" s="750">
        <v>7</v>
      </c>
      <c r="B13" s="978" t="s">
        <v>11</v>
      </c>
      <c r="C13" s="194">
        <v>14</v>
      </c>
      <c r="D13" s="295">
        <v>0</v>
      </c>
      <c r="F13" s="416"/>
    </row>
    <row r="14" spans="1:6" ht="15" customHeight="1" x14ac:dyDescent="0.2">
      <c r="A14" s="750">
        <v>8</v>
      </c>
      <c r="B14" s="978" t="s">
        <v>12</v>
      </c>
      <c r="C14" s="194">
        <v>16</v>
      </c>
      <c r="D14" s="295">
        <v>3</v>
      </c>
      <c r="F14" s="416"/>
    </row>
    <row r="15" spans="1:6" ht="15" customHeight="1" x14ac:dyDescent="0.2">
      <c r="A15" s="750">
        <v>9</v>
      </c>
      <c r="B15" s="978" t="s">
        <v>13</v>
      </c>
      <c r="C15" s="194">
        <v>35</v>
      </c>
      <c r="D15" s="295">
        <v>4</v>
      </c>
    </row>
    <row r="16" spans="1:6" ht="15" customHeight="1" x14ac:dyDescent="0.2">
      <c r="A16" s="750">
        <v>10</v>
      </c>
      <c r="B16" s="978" t="s">
        <v>14</v>
      </c>
      <c r="C16" s="194">
        <v>35</v>
      </c>
      <c r="D16" s="295">
        <v>15</v>
      </c>
    </row>
    <row r="17" spans="1:7" ht="15" customHeight="1" x14ac:dyDescent="0.2">
      <c r="A17" s="750">
        <v>11</v>
      </c>
      <c r="B17" s="978" t="s">
        <v>15</v>
      </c>
      <c r="C17" s="194">
        <v>54</v>
      </c>
      <c r="D17" s="295">
        <v>12</v>
      </c>
    </row>
    <row r="18" spans="1:7" ht="15" customHeight="1" x14ac:dyDescent="0.2">
      <c r="A18" s="750">
        <v>12</v>
      </c>
      <c r="B18" s="978" t="s">
        <v>16</v>
      </c>
      <c r="C18" s="194">
        <v>55</v>
      </c>
      <c r="D18" s="295">
        <v>5</v>
      </c>
    </row>
    <row r="19" spans="1:7" ht="15" customHeight="1" x14ac:dyDescent="0.2">
      <c r="A19" s="750">
        <v>13</v>
      </c>
      <c r="B19" s="978" t="s">
        <v>17</v>
      </c>
      <c r="C19" s="194">
        <v>30</v>
      </c>
      <c r="D19" s="295">
        <v>2</v>
      </c>
    </row>
    <row r="20" spans="1:7" ht="15" customHeight="1" x14ac:dyDescent="0.2">
      <c r="A20" s="750">
        <v>14</v>
      </c>
      <c r="B20" s="978" t="s">
        <v>18</v>
      </c>
      <c r="C20" s="194">
        <v>32</v>
      </c>
      <c r="D20" s="295">
        <v>5</v>
      </c>
    </row>
    <row r="21" spans="1:7" ht="15" customHeight="1" thickBot="1" x14ac:dyDescent="0.25">
      <c r="A21" s="756">
        <v>15</v>
      </c>
      <c r="B21" s="1088" t="s">
        <v>19</v>
      </c>
      <c r="C21" s="195">
        <v>35</v>
      </c>
      <c r="D21" s="478">
        <v>1</v>
      </c>
    </row>
    <row r="22" spans="1:7" ht="15" customHeight="1" x14ac:dyDescent="0.2">
      <c r="A22" s="168"/>
      <c r="B22" s="535" t="s">
        <v>531</v>
      </c>
      <c r="C22" s="533">
        <f>SUM(C7:C21)</f>
        <v>500</v>
      </c>
      <c r="D22" s="481">
        <f>SUM(D7:D21)</f>
        <v>65</v>
      </c>
    </row>
    <row r="23" spans="1:7" ht="15" customHeight="1" thickBot="1" x14ac:dyDescent="0.25">
      <c r="A23" s="413"/>
      <c r="B23" s="1963" t="s">
        <v>437</v>
      </c>
      <c r="C23" s="1962">
        <v>318</v>
      </c>
      <c r="D23" s="389">
        <v>38</v>
      </c>
    </row>
    <row r="24" spans="1:7" ht="15" customHeight="1" x14ac:dyDescent="0.2">
      <c r="A24" s="168"/>
      <c r="B24" s="217" t="s">
        <v>417</v>
      </c>
      <c r="C24" s="193">
        <v>511</v>
      </c>
      <c r="D24" s="190">
        <v>59</v>
      </c>
    </row>
    <row r="25" spans="1:7" s="9" customFormat="1" ht="15" customHeight="1" thickBot="1" x14ac:dyDescent="0.25">
      <c r="A25" s="230"/>
      <c r="B25" s="231" t="s">
        <v>383</v>
      </c>
      <c r="C25" s="232">
        <v>306</v>
      </c>
      <c r="D25" s="233">
        <v>54</v>
      </c>
    </row>
    <row r="26" spans="1:7" ht="15" customHeight="1" x14ac:dyDescent="0.2">
      <c r="A26" s="168"/>
      <c r="B26" s="217" t="s">
        <v>365</v>
      </c>
      <c r="C26" s="193">
        <v>577</v>
      </c>
      <c r="D26" s="190">
        <v>77</v>
      </c>
    </row>
    <row r="27" spans="1:7" ht="15" customHeight="1" thickBot="1" x14ac:dyDescent="0.25">
      <c r="A27" s="413"/>
      <c r="B27" s="410" t="s">
        <v>357</v>
      </c>
      <c r="C27" s="408">
        <v>387</v>
      </c>
      <c r="D27" s="411">
        <v>52</v>
      </c>
    </row>
    <row r="28" spans="1:7" s="9" customFormat="1" ht="15" customHeight="1" x14ac:dyDescent="0.2">
      <c r="A28" s="208"/>
      <c r="B28" s="388" t="s">
        <v>346</v>
      </c>
      <c r="C28" s="390">
        <v>629</v>
      </c>
      <c r="D28" s="389">
        <v>56</v>
      </c>
    </row>
    <row r="29" spans="1:7" s="9" customFormat="1" ht="15" customHeight="1" thickBot="1" x14ac:dyDescent="0.25">
      <c r="A29" s="413"/>
      <c r="B29" s="410" t="s">
        <v>328</v>
      </c>
      <c r="C29" s="408">
        <v>413</v>
      </c>
      <c r="D29" s="411">
        <v>31</v>
      </c>
      <c r="G29" s="9" t="s">
        <v>104</v>
      </c>
    </row>
    <row r="30" spans="1:7" ht="15" hidden="1" customHeight="1" outlineLevel="1" x14ac:dyDescent="0.2">
      <c r="A30" s="208"/>
      <c r="B30" s="388" t="s">
        <v>235</v>
      </c>
      <c r="C30" s="390">
        <v>870</v>
      </c>
      <c r="D30" s="389">
        <v>36</v>
      </c>
    </row>
    <row r="31" spans="1:7" ht="15" hidden="1" customHeight="1" outlineLevel="1" x14ac:dyDescent="0.2">
      <c r="A31" s="230"/>
      <c r="B31" s="231" t="s">
        <v>227</v>
      </c>
      <c r="C31" s="232">
        <v>579</v>
      </c>
      <c r="D31" s="233">
        <v>18</v>
      </c>
    </row>
    <row r="32" spans="1:7" ht="15" hidden="1" customHeight="1" outlineLevel="1" thickBot="1" x14ac:dyDescent="0.25">
      <c r="A32" s="188"/>
      <c r="B32" s="216" t="s">
        <v>216</v>
      </c>
      <c r="C32" s="220">
        <v>275</v>
      </c>
      <c r="D32" s="189">
        <v>8</v>
      </c>
    </row>
    <row r="33" spans="1:4" ht="15" hidden="1" customHeight="1" outlineLevel="1" x14ac:dyDescent="0.2">
      <c r="A33" s="168"/>
      <c r="B33" s="217" t="s">
        <v>111</v>
      </c>
      <c r="C33" s="193">
        <v>1072</v>
      </c>
      <c r="D33" s="190">
        <v>30</v>
      </c>
    </row>
    <row r="34" spans="1:4" s="9" customFormat="1" ht="15" hidden="1" customHeight="1" outlineLevel="1" x14ac:dyDescent="0.2">
      <c r="A34" s="191"/>
      <c r="B34" s="218" t="s">
        <v>105</v>
      </c>
      <c r="C34" s="194">
        <v>729</v>
      </c>
      <c r="D34" s="295">
        <v>19</v>
      </c>
    </row>
    <row r="35" spans="1:4" s="9" customFormat="1" ht="15" hidden="1" customHeight="1" outlineLevel="1" thickBot="1" x14ac:dyDescent="0.25">
      <c r="A35" s="192"/>
      <c r="B35" s="219" t="s">
        <v>106</v>
      </c>
      <c r="C35" s="195">
        <v>308</v>
      </c>
      <c r="D35" s="478">
        <v>8</v>
      </c>
    </row>
    <row r="36" spans="1:4" s="9" customFormat="1" ht="15" hidden="1" customHeight="1" outlineLevel="1" x14ac:dyDescent="0.2">
      <c r="A36" s="152"/>
      <c r="B36" s="154" t="s">
        <v>107</v>
      </c>
      <c r="C36" s="1071">
        <v>1126</v>
      </c>
      <c r="D36" s="1175">
        <v>37</v>
      </c>
    </row>
    <row r="37" spans="1:4" s="9" customFormat="1" ht="15" hidden="1" customHeight="1" outlineLevel="1" x14ac:dyDescent="0.2">
      <c r="A37" s="89"/>
      <c r="B37" s="333" t="s">
        <v>108</v>
      </c>
      <c r="C37" s="1078">
        <v>674</v>
      </c>
      <c r="D37" s="1176">
        <v>21</v>
      </c>
    </row>
    <row r="38" spans="1:4" s="9" customFormat="1" ht="15" hidden="1" customHeight="1" outlineLevel="1" thickBot="1" x14ac:dyDescent="0.25">
      <c r="A38" s="36"/>
      <c r="B38" s="37" t="s">
        <v>20</v>
      </c>
      <c r="C38" s="1177">
        <v>318</v>
      </c>
      <c r="D38" s="1178">
        <v>9</v>
      </c>
    </row>
    <row r="39" spans="1:4" s="9" customFormat="1" ht="15" hidden="1" customHeight="1" outlineLevel="1" thickBot="1" x14ac:dyDescent="0.25">
      <c r="A39" s="7"/>
      <c r="B39" s="38" t="s">
        <v>109</v>
      </c>
      <c r="C39" s="1179">
        <v>895</v>
      </c>
      <c r="D39" s="1180">
        <v>173</v>
      </c>
    </row>
    <row r="40" spans="1:4" s="9" customFormat="1" ht="16.5" hidden="1" customHeight="1" collapsed="1" thickBot="1" x14ac:dyDescent="0.25">
      <c r="A40" s="7"/>
      <c r="B40" s="38" t="s">
        <v>110</v>
      </c>
      <c r="C40" s="16">
        <v>1400</v>
      </c>
      <c r="D40" s="16">
        <v>261</v>
      </c>
    </row>
    <row r="41" spans="1:4" s="9" customFormat="1" ht="16.5" hidden="1" customHeight="1" thickBot="1" x14ac:dyDescent="0.25">
      <c r="A41" s="7"/>
      <c r="B41" s="8" t="s">
        <v>22</v>
      </c>
      <c r="C41" s="16">
        <v>882</v>
      </c>
      <c r="D41" s="16">
        <v>306</v>
      </c>
    </row>
    <row r="42" spans="1:4" s="9" customFormat="1" ht="16.5" hidden="1" customHeight="1" thickBot="1" x14ac:dyDescent="0.25">
      <c r="A42" s="7"/>
      <c r="B42" s="8" t="s">
        <v>23</v>
      </c>
      <c r="C42" s="16">
        <v>870</v>
      </c>
      <c r="D42" s="16">
        <v>270</v>
      </c>
    </row>
    <row r="43" spans="1:4" s="9" customFormat="1" ht="16.5" hidden="1" customHeight="1" thickBot="1" x14ac:dyDescent="0.25">
      <c r="A43" s="7"/>
      <c r="B43" s="8" t="s">
        <v>24</v>
      </c>
      <c r="C43" s="16">
        <v>945</v>
      </c>
      <c r="D43" s="16">
        <v>290</v>
      </c>
    </row>
    <row r="44" spans="1:4" s="9" customFormat="1" ht="16.5" hidden="1" customHeight="1" thickBot="1" x14ac:dyDescent="0.25">
      <c r="A44" s="7"/>
      <c r="B44" s="8" t="s">
        <v>25</v>
      </c>
      <c r="C44" s="16">
        <v>914</v>
      </c>
      <c r="D44" s="16">
        <v>370</v>
      </c>
    </row>
    <row r="45" spans="1:4" ht="13.5" hidden="1" thickBot="1" x14ac:dyDescent="0.25">
      <c r="A45" s="7"/>
      <c r="B45" s="8" t="s">
        <v>27</v>
      </c>
      <c r="C45" s="16">
        <v>995</v>
      </c>
      <c r="D45" s="16">
        <v>444</v>
      </c>
    </row>
  </sheetData>
  <pageMargins left="0.39370078740157483" right="0.39370078740157483" top="0.78740157480314965" bottom="0.79" header="0.51181102362204722" footer="0.51181102362204722"/>
  <pageSetup paperSize="9" orientation="landscape" r:id="rId1"/>
  <headerFooter alignWithMargins="0">
    <oddFooter>&amp;L&amp;F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X35"/>
  <sheetViews>
    <sheetView showGridLines="0" zoomScaleNormal="100" workbookViewId="0">
      <selection activeCell="P7" sqref="P7"/>
    </sheetView>
  </sheetViews>
  <sheetFormatPr baseColWidth="10" defaultColWidth="11.42578125" defaultRowHeight="12.75" outlineLevelRow="1" x14ac:dyDescent="0.2"/>
  <cols>
    <col min="1" max="1" width="4.85546875" style="827" customWidth="1"/>
    <col min="2" max="2" width="22" style="404" bestFit="1" customWidth="1"/>
    <col min="3" max="5" width="13.7109375" style="404" customWidth="1"/>
    <col min="6" max="6" width="14" style="404" customWidth="1"/>
    <col min="7" max="9" width="13.7109375" style="404" customWidth="1"/>
    <col min="10" max="10" width="11.42578125" style="404" customWidth="1"/>
    <col min="11" max="16384" width="11.42578125" style="404"/>
  </cols>
  <sheetData>
    <row r="1" spans="1:24" x14ac:dyDescent="0.2">
      <c r="A1" s="742" t="s">
        <v>0</v>
      </c>
    </row>
    <row r="2" spans="1:24" x14ac:dyDescent="0.2">
      <c r="A2" s="742" t="str">
        <f>A4</f>
        <v>Tabell 1-11-I - Antall personer som har eller har hatt et institusjonstilbud innen russektoren hittil i år, og pr. 31.12.</v>
      </c>
    </row>
    <row r="4" spans="1:24" s="4" customFormat="1" ht="26.25" customHeight="1" thickBot="1" x14ac:dyDescent="0.25">
      <c r="A4" s="3" t="s">
        <v>551</v>
      </c>
    </row>
    <row r="5" spans="1:24" s="4" customFormat="1" ht="25.5" customHeight="1" x14ac:dyDescent="0.2">
      <c r="A5" s="35"/>
      <c r="B5" s="31"/>
      <c r="C5" s="2168" t="s">
        <v>127</v>
      </c>
      <c r="D5" s="2169"/>
      <c r="E5" s="2170"/>
      <c r="F5" s="1204"/>
      <c r="G5" s="2171" t="s">
        <v>128</v>
      </c>
      <c r="H5" s="2130"/>
      <c r="I5" s="2132"/>
    </row>
    <row r="6" spans="1:24" s="381" customFormat="1" ht="66" customHeight="1" thickBot="1" x14ac:dyDescent="0.25">
      <c r="A6" s="379" t="s">
        <v>38</v>
      </c>
      <c r="B6" s="380" t="s">
        <v>3</v>
      </c>
      <c r="C6" s="69" t="s">
        <v>63</v>
      </c>
      <c r="D6" s="70" t="s">
        <v>64</v>
      </c>
      <c r="E6" s="1441" t="s">
        <v>290</v>
      </c>
      <c r="F6" s="1205"/>
      <c r="G6" s="1200" t="s">
        <v>63</v>
      </c>
      <c r="H6" s="1199" t="s">
        <v>64</v>
      </c>
      <c r="I6" s="724" t="s">
        <v>291</v>
      </c>
      <c r="J6" s="404"/>
      <c r="K6" s="298"/>
      <c r="L6" s="404"/>
      <c r="M6" s="404"/>
      <c r="N6" s="404"/>
      <c r="O6" s="404"/>
      <c r="P6" s="404"/>
      <c r="Q6" s="404"/>
    </row>
    <row r="7" spans="1:24" ht="15" customHeight="1" x14ac:dyDescent="0.2">
      <c r="A7" s="738">
        <v>1</v>
      </c>
      <c r="B7" s="99" t="s">
        <v>5</v>
      </c>
      <c r="C7" s="514">
        <v>175</v>
      </c>
      <c r="D7" s="515">
        <v>71</v>
      </c>
      <c r="E7" s="516">
        <v>223</v>
      </c>
      <c r="F7" s="1206"/>
      <c r="G7" s="514">
        <v>105</v>
      </c>
      <c r="H7" s="515">
        <v>18</v>
      </c>
      <c r="I7" s="516">
        <v>123</v>
      </c>
      <c r="K7" s="298"/>
    </row>
    <row r="8" spans="1:24" ht="15" customHeight="1" x14ac:dyDescent="0.2">
      <c r="A8" s="739">
        <v>2</v>
      </c>
      <c r="B8" s="71" t="s">
        <v>6</v>
      </c>
      <c r="C8" s="517">
        <v>115</v>
      </c>
      <c r="D8" s="518">
        <v>0</v>
      </c>
      <c r="E8" s="519">
        <v>115</v>
      </c>
      <c r="F8" s="1206"/>
      <c r="G8" s="517">
        <v>57</v>
      </c>
      <c r="H8" s="518">
        <v>0</v>
      </c>
      <c r="I8" s="519">
        <v>57</v>
      </c>
      <c r="K8" s="298"/>
    </row>
    <row r="9" spans="1:24" ht="15" customHeight="1" x14ac:dyDescent="0.2">
      <c r="A9" s="739">
        <v>3</v>
      </c>
      <c r="B9" s="71" t="s">
        <v>7</v>
      </c>
      <c r="C9" s="517">
        <v>112</v>
      </c>
      <c r="D9" s="518">
        <v>29</v>
      </c>
      <c r="E9" s="519">
        <v>133</v>
      </c>
      <c r="F9" s="1206"/>
      <c r="G9" s="517">
        <v>57</v>
      </c>
      <c r="H9" s="518">
        <v>11</v>
      </c>
      <c r="I9" s="519">
        <v>68</v>
      </c>
      <c r="K9" s="298"/>
    </row>
    <row r="10" spans="1:24" ht="15" customHeight="1" x14ac:dyDescent="0.2">
      <c r="A10" s="739">
        <v>4</v>
      </c>
      <c r="B10" s="71" t="s">
        <v>8</v>
      </c>
      <c r="C10" s="517">
        <v>97</v>
      </c>
      <c r="D10" s="518">
        <v>33</v>
      </c>
      <c r="E10" s="519">
        <v>114</v>
      </c>
      <c r="F10" s="1206"/>
      <c r="G10" s="517">
        <v>44</v>
      </c>
      <c r="H10" s="518">
        <v>12</v>
      </c>
      <c r="I10" s="519">
        <v>56</v>
      </c>
      <c r="J10" s="435"/>
      <c r="K10" s="435"/>
      <c r="L10" s="435"/>
      <c r="M10" s="435"/>
      <c r="N10" s="435"/>
      <c r="O10" s="434"/>
      <c r="P10" s="435"/>
      <c r="Q10" s="434"/>
      <c r="R10" s="434"/>
      <c r="S10" s="435"/>
      <c r="T10" s="435"/>
      <c r="U10" s="435"/>
      <c r="V10" s="435"/>
      <c r="W10" s="434"/>
      <c r="X10" s="435"/>
    </row>
    <row r="11" spans="1:24" ht="15" customHeight="1" x14ac:dyDescent="0.2">
      <c r="A11" s="739">
        <v>5</v>
      </c>
      <c r="B11" s="71" t="s">
        <v>9</v>
      </c>
      <c r="C11" s="517">
        <v>72</v>
      </c>
      <c r="D11" s="518">
        <v>35</v>
      </c>
      <c r="E11" s="519">
        <v>87</v>
      </c>
      <c r="F11" s="1206"/>
      <c r="G11" s="517">
        <v>55</v>
      </c>
      <c r="H11" s="518">
        <v>13</v>
      </c>
      <c r="I11" s="519">
        <v>68</v>
      </c>
      <c r="J11" s="435"/>
      <c r="K11" s="435"/>
      <c r="L11" s="435"/>
      <c r="M11" s="435"/>
      <c r="N11" s="435"/>
      <c r="O11" s="434"/>
      <c r="P11" s="435"/>
      <c r="Q11" s="434"/>
      <c r="R11" s="434"/>
      <c r="S11" s="435"/>
      <c r="T11" s="435"/>
      <c r="U11" s="435"/>
      <c r="V11" s="435"/>
      <c r="W11" s="434"/>
      <c r="X11" s="435"/>
    </row>
    <row r="12" spans="1:24" ht="15" customHeight="1" x14ac:dyDescent="0.2">
      <c r="A12" s="739">
        <v>6</v>
      </c>
      <c r="B12" s="71" t="s">
        <v>10</v>
      </c>
      <c r="C12" s="517">
        <v>48</v>
      </c>
      <c r="D12" s="518">
        <v>3</v>
      </c>
      <c r="E12" s="519">
        <v>51</v>
      </c>
      <c r="F12" s="1206"/>
      <c r="G12" s="517">
        <v>26</v>
      </c>
      <c r="H12" s="518">
        <v>3</v>
      </c>
      <c r="I12" s="519">
        <v>29</v>
      </c>
      <c r="J12" s="435"/>
      <c r="K12" s="435"/>
      <c r="L12" s="435"/>
      <c r="M12" s="435"/>
      <c r="N12" s="435"/>
      <c r="O12" s="434"/>
      <c r="P12" s="435"/>
      <c r="Q12" s="434"/>
      <c r="R12" s="434"/>
      <c r="S12" s="435"/>
      <c r="T12" s="435"/>
      <c r="U12" s="435"/>
      <c r="V12" s="435"/>
      <c r="W12" s="434"/>
      <c r="X12" s="435"/>
    </row>
    <row r="13" spans="1:24" s="405" customFormat="1" ht="15" customHeight="1" x14ac:dyDescent="0.2">
      <c r="A13" s="739">
        <v>7</v>
      </c>
      <c r="B13" s="71" t="s">
        <v>11</v>
      </c>
      <c r="C13" s="546">
        <v>43</v>
      </c>
      <c r="D13" s="547">
        <v>11</v>
      </c>
      <c r="E13" s="548">
        <v>54</v>
      </c>
      <c r="F13" s="1206"/>
      <c r="G13" s="546">
        <v>33</v>
      </c>
      <c r="H13" s="547">
        <v>0</v>
      </c>
      <c r="I13" s="548">
        <v>33</v>
      </c>
      <c r="J13" s="20"/>
      <c r="K13" s="549"/>
      <c r="L13" s="20"/>
      <c r="M13" s="20"/>
      <c r="N13" s="20"/>
      <c r="O13" s="20"/>
      <c r="P13" s="20"/>
      <c r="Q13" s="20"/>
    </row>
    <row r="14" spans="1:24" ht="15" customHeight="1" x14ac:dyDescent="0.2">
      <c r="A14" s="739">
        <v>8</v>
      </c>
      <c r="B14" s="71" t="s">
        <v>12</v>
      </c>
      <c r="C14" s="517">
        <v>60</v>
      </c>
      <c r="D14" s="518">
        <v>19</v>
      </c>
      <c r="E14" s="519">
        <v>79</v>
      </c>
      <c r="F14" s="1206"/>
      <c r="G14" s="517">
        <v>26</v>
      </c>
      <c r="H14" s="518">
        <v>5</v>
      </c>
      <c r="I14" s="519">
        <v>31</v>
      </c>
      <c r="K14" s="298"/>
    </row>
    <row r="15" spans="1:24" ht="15" customHeight="1" x14ac:dyDescent="0.2">
      <c r="A15" s="739">
        <v>9</v>
      </c>
      <c r="B15" s="71" t="s">
        <v>13</v>
      </c>
      <c r="C15" s="517">
        <v>56</v>
      </c>
      <c r="D15" s="518">
        <v>20</v>
      </c>
      <c r="E15" s="519">
        <v>76</v>
      </c>
      <c r="F15" s="1206"/>
      <c r="G15" s="517">
        <v>39</v>
      </c>
      <c r="H15" s="518">
        <v>7</v>
      </c>
      <c r="I15" s="519">
        <v>46</v>
      </c>
      <c r="K15" s="298"/>
    </row>
    <row r="16" spans="1:24" ht="15" customHeight="1" x14ac:dyDescent="0.2">
      <c r="A16" s="739">
        <v>10</v>
      </c>
      <c r="B16" s="71" t="s">
        <v>14</v>
      </c>
      <c r="C16" s="517">
        <v>85</v>
      </c>
      <c r="D16" s="518">
        <v>16</v>
      </c>
      <c r="E16" s="519">
        <v>93</v>
      </c>
      <c r="F16" s="1206"/>
      <c r="G16" s="517">
        <v>41</v>
      </c>
      <c r="H16" s="518">
        <v>6</v>
      </c>
      <c r="I16" s="519">
        <v>47</v>
      </c>
      <c r="K16" s="298"/>
    </row>
    <row r="17" spans="1:13" ht="15" customHeight="1" x14ac:dyDescent="0.2">
      <c r="A17" s="739">
        <v>11</v>
      </c>
      <c r="B17" s="71" t="s">
        <v>15</v>
      </c>
      <c r="C17" s="517">
        <v>68</v>
      </c>
      <c r="D17" s="518">
        <v>24</v>
      </c>
      <c r="E17" s="519">
        <v>90</v>
      </c>
      <c r="F17" s="1206"/>
      <c r="G17" s="517">
        <v>52</v>
      </c>
      <c r="H17" s="518">
        <v>5</v>
      </c>
      <c r="I17" s="519">
        <v>57</v>
      </c>
      <c r="K17" s="298"/>
    </row>
    <row r="18" spans="1:13" ht="15" customHeight="1" x14ac:dyDescent="0.2">
      <c r="A18" s="739">
        <v>12</v>
      </c>
      <c r="B18" s="71" t="s">
        <v>16</v>
      </c>
      <c r="C18" s="517">
        <v>347</v>
      </c>
      <c r="D18" s="518">
        <v>0</v>
      </c>
      <c r="E18" s="519">
        <v>347</v>
      </c>
      <c r="F18" s="1206"/>
      <c r="G18" s="517">
        <v>20</v>
      </c>
      <c r="H18" s="518">
        <v>0</v>
      </c>
      <c r="I18" s="519">
        <v>20</v>
      </c>
      <c r="K18" s="298"/>
      <c r="L18" s="404" t="s">
        <v>104</v>
      </c>
    </row>
    <row r="19" spans="1:13" ht="15" customHeight="1" x14ac:dyDescent="0.2">
      <c r="A19" s="739">
        <v>13</v>
      </c>
      <c r="B19" s="71" t="s">
        <v>17</v>
      </c>
      <c r="C19" s="517">
        <v>63</v>
      </c>
      <c r="D19" s="518">
        <v>20</v>
      </c>
      <c r="E19" s="519">
        <v>83</v>
      </c>
      <c r="F19" s="1206"/>
      <c r="G19" s="517">
        <v>28</v>
      </c>
      <c r="H19" s="518">
        <v>5</v>
      </c>
      <c r="I19" s="519">
        <v>33</v>
      </c>
      <c r="K19" s="298" t="s">
        <v>104</v>
      </c>
    </row>
    <row r="20" spans="1:13" ht="15" customHeight="1" x14ac:dyDescent="0.2">
      <c r="A20" s="739">
        <v>14</v>
      </c>
      <c r="B20" s="71" t="s">
        <v>18</v>
      </c>
      <c r="C20" s="517">
        <v>66</v>
      </c>
      <c r="D20" s="518">
        <v>19</v>
      </c>
      <c r="E20" s="519">
        <v>77</v>
      </c>
      <c r="F20" s="1206"/>
      <c r="G20" s="517">
        <v>42</v>
      </c>
      <c r="H20" s="518">
        <v>10</v>
      </c>
      <c r="I20" s="519">
        <v>52</v>
      </c>
      <c r="K20" s="298"/>
    </row>
    <row r="21" spans="1:13" ht="15" customHeight="1" thickBot="1" x14ac:dyDescent="0.25">
      <c r="A21" s="740">
        <v>15</v>
      </c>
      <c r="B21" s="741" t="s">
        <v>19</v>
      </c>
      <c r="C21" s="1442">
        <v>61</v>
      </c>
      <c r="D21" s="1443">
        <v>21</v>
      </c>
      <c r="E21" s="1444">
        <v>70</v>
      </c>
      <c r="F21" s="1206"/>
      <c r="G21" s="1442">
        <v>44</v>
      </c>
      <c r="H21" s="1443">
        <v>9</v>
      </c>
      <c r="I21" s="1444">
        <v>53</v>
      </c>
      <c r="K21" s="298"/>
    </row>
    <row r="22" spans="1:13" s="20" customFormat="1" ht="14.25" customHeight="1" x14ac:dyDescent="0.2">
      <c r="A22" s="655"/>
      <c r="B22" s="604" t="s">
        <v>534</v>
      </c>
      <c r="C22" s="679">
        <f>SUM(C7:C21)</f>
        <v>1468</v>
      </c>
      <c r="D22" s="680">
        <f t="shared" ref="D22:E22" si="0">SUM(D7:D21)</f>
        <v>321</v>
      </c>
      <c r="E22" s="681">
        <f t="shared" si="0"/>
        <v>1692</v>
      </c>
      <c r="F22" s="1207" t="s">
        <v>550</v>
      </c>
      <c r="G22" s="1201">
        <f>SUM(G7:G21)</f>
        <v>669</v>
      </c>
      <c r="H22" s="680">
        <f t="shared" ref="H22:I22" si="1">SUM(H7:H21)</f>
        <v>104</v>
      </c>
      <c r="I22" s="681">
        <f t="shared" si="1"/>
        <v>773</v>
      </c>
      <c r="K22" s="551"/>
      <c r="M22" s="551"/>
    </row>
    <row r="23" spans="1:13" s="405" customFormat="1" ht="14.25" customHeight="1" thickBot="1" x14ac:dyDescent="0.25">
      <c r="A23" s="238"/>
      <c r="B23" s="366" t="s">
        <v>440</v>
      </c>
      <c r="C23" s="314">
        <v>1146</v>
      </c>
      <c r="D23" s="243">
        <v>283</v>
      </c>
      <c r="E23" s="244">
        <v>1340</v>
      </c>
      <c r="F23" s="1209" t="s">
        <v>444</v>
      </c>
      <c r="G23" s="386">
        <v>638</v>
      </c>
      <c r="H23" s="243">
        <v>137</v>
      </c>
      <c r="I23" s="244">
        <v>775</v>
      </c>
      <c r="K23" s="606"/>
      <c r="M23" s="606"/>
    </row>
    <row r="24" spans="1:13" s="20" customFormat="1" ht="14.25" customHeight="1" x14ac:dyDescent="0.2">
      <c r="A24" s="655"/>
      <c r="B24" s="451" t="s">
        <v>421</v>
      </c>
      <c r="C24" s="683">
        <v>1209</v>
      </c>
      <c r="D24" s="684">
        <v>329</v>
      </c>
      <c r="E24" s="685">
        <v>1375</v>
      </c>
      <c r="F24" s="1208" t="s">
        <v>431</v>
      </c>
      <c r="G24" s="1202">
        <v>722</v>
      </c>
      <c r="H24" s="684">
        <v>164</v>
      </c>
      <c r="I24" s="685">
        <v>886</v>
      </c>
      <c r="K24" s="551"/>
      <c r="M24" s="551"/>
    </row>
    <row r="25" spans="1:13" s="405" customFormat="1" ht="15" customHeight="1" thickBot="1" x14ac:dyDescent="0.25">
      <c r="A25" s="238"/>
      <c r="B25" s="366" t="s">
        <v>386</v>
      </c>
      <c r="C25" s="314">
        <v>1016</v>
      </c>
      <c r="D25" s="243">
        <v>244</v>
      </c>
      <c r="E25" s="244">
        <v>1164</v>
      </c>
      <c r="F25" s="1209" t="s">
        <v>391</v>
      </c>
      <c r="G25" s="386">
        <v>659</v>
      </c>
      <c r="H25" s="243">
        <v>110</v>
      </c>
      <c r="I25" s="244">
        <v>769</v>
      </c>
      <c r="K25" s="606"/>
      <c r="M25" s="606"/>
    </row>
    <row r="26" spans="1:13" s="405" customFormat="1" ht="15" customHeight="1" x14ac:dyDescent="0.2">
      <c r="A26" s="655"/>
      <c r="B26" s="451" t="s">
        <v>360</v>
      </c>
      <c r="C26" s="683">
        <v>1324</v>
      </c>
      <c r="D26" s="684">
        <v>300</v>
      </c>
      <c r="E26" s="685">
        <v>1505</v>
      </c>
      <c r="F26" s="1208" t="s">
        <v>377</v>
      </c>
      <c r="G26" s="1202">
        <v>716</v>
      </c>
      <c r="H26" s="684">
        <v>126</v>
      </c>
      <c r="I26" s="685">
        <v>842</v>
      </c>
      <c r="K26" s="606"/>
      <c r="M26" s="606"/>
    </row>
    <row r="27" spans="1:13" s="405" customFormat="1" ht="15" customHeight="1" thickBot="1" x14ac:dyDescent="0.25">
      <c r="A27" s="238"/>
      <c r="B27" s="366" t="s">
        <v>358</v>
      </c>
      <c r="C27" s="314">
        <v>1023</v>
      </c>
      <c r="D27" s="243">
        <v>266</v>
      </c>
      <c r="E27" s="244">
        <v>1186</v>
      </c>
      <c r="F27" s="1209" t="s">
        <v>362</v>
      </c>
      <c r="G27" s="386">
        <v>635</v>
      </c>
      <c r="H27" s="243">
        <v>127</v>
      </c>
      <c r="I27" s="244">
        <v>762</v>
      </c>
      <c r="K27" s="606"/>
      <c r="M27" s="606"/>
    </row>
    <row r="28" spans="1:13" ht="15" customHeight="1" x14ac:dyDescent="0.2">
      <c r="A28" s="655"/>
      <c r="B28" s="451" t="s">
        <v>346</v>
      </c>
      <c r="C28" s="683">
        <v>1214</v>
      </c>
      <c r="D28" s="684">
        <v>252</v>
      </c>
      <c r="E28" s="685">
        <v>1411</v>
      </c>
      <c r="F28" s="1208" t="s">
        <v>351</v>
      </c>
      <c r="G28" s="1202">
        <v>710</v>
      </c>
      <c r="H28" s="684">
        <v>113</v>
      </c>
      <c r="I28" s="685">
        <v>823</v>
      </c>
      <c r="K28" s="406"/>
      <c r="M28" s="406"/>
    </row>
    <row r="29" spans="1:13" ht="15" customHeight="1" thickBot="1" x14ac:dyDescent="0.25">
      <c r="A29" s="238"/>
      <c r="B29" s="366" t="s">
        <v>327</v>
      </c>
      <c r="C29" s="314">
        <v>1035</v>
      </c>
      <c r="D29" s="243">
        <v>241</v>
      </c>
      <c r="E29" s="244">
        <v>1175</v>
      </c>
      <c r="F29" s="1209" t="s">
        <v>332</v>
      </c>
      <c r="G29" s="386">
        <v>689</v>
      </c>
      <c r="H29" s="243">
        <v>111</v>
      </c>
      <c r="I29" s="244">
        <v>800</v>
      </c>
      <c r="K29" s="406"/>
      <c r="M29" s="406"/>
    </row>
    <row r="30" spans="1:13" s="9" customFormat="1" ht="15" hidden="1" customHeight="1" outlineLevel="1" thickBot="1" x14ac:dyDescent="0.25">
      <c r="A30" s="370"/>
      <c r="B30" s="366" t="s">
        <v>315</v>
      </c>
      <c r="C30" s="227">
        <v>860</v>
      </c>
      <c r="D30" s="226">
        <v>153</v>
      </c>
      <c r="E30" s="382">
        <v>942</v>
      </c>
      <c r="F30" s="1210" t="s">
        <v>331</v>
      </c>
      <c r="G30" s="1203">
        <v>696</v>
      </c>
      <c r="H30" s="383">
        <v>121</v>
      </c>
      <c r="I30" s="384">
        <v>817</v>
      </c>
      <c r="K30" s="33"/>
      <c r="M30" s="33"/>
    </row>
    <row r="31" spans="1:13" s="460" customFormat="1" ht="15" customHeight="1" collapsed="1" x14ac:dyDescent="0.2">
      <c r="A31" s="742" t="s">
        <v>392</v>
      </c>
      <c r="B31" s="456"/>
      <c r="C31" s="457"/>
      <c r="D31" s="457"/>
      <c r="E31" s="458"/>
      <c r="F31" s="459"/>
      <c r="G31" s="458"/>
      <c r="H31" s="458"/>
      <c r="I31" s="458"/>
      <c r="K31" s="66"/>
      <c r="M31" s="457"/>
    </row>
    <row r="32" spans="1:13" s="460" customFormat="1" ht="15" customHeight="1" x14ac:dyDescent="0.2">
      <c r="A32" s="742" t="s">
        <v>225</v>
      </c>
      <c r="B32" s="456"/>
      <c r="C32" s="457"/>
      <c r="D32" s="457"/>
      <c r="E32" s="458"/>
      <c r="F32" s="459"/>
      <c r="G32" s="458"/>
      <c r="H32" s="458"/>
      <c r="I32" s="458"/>
      <c r="K32" s="66"/>
      <c r="M32" s="457"/>
    </row>
    <row r="33" spans="1:13" s="460" customFormat="1" ht="15" customHeight="1" x14ac:dyDescent="0.2">
      <c r="A33" s="742" t="s">
        <v>393</v>
      </c>
      <c r="B33" s="456"/>
      <c r="C33" s="457"/>
      <c r="D33" s="457"/>
      <c r="E33" s="458"/>
      <c r="F33" s="459"/>
      <c r="G33" s="458"/>
      <c r="H33" s="458"/>
      <c r="I33" s="458"/>
      <c r="K33" s="66"/>
      <c r="M33" s="457"/>
    </row>
    <row r="34" spans="1:13" s="460" customFormat="1" ht="15" customHeight="1" x14ac:dyDescent="0.2">
      <c r="A34" s="742"/>
      <c r="B34" s="456"/>
      <c r="C34" s="457"/>
      <c r="D34" s="457"/>
      <c r="E34" s="458"/>
      <c r="F34" s="459"/>
      <c r="G34" s="458"/>
      <c r="H34" s="458"/>
      <c r="I34" s="458"/>
      <c r="K34" s="66"/>
      <c r="M34" s="457"/>
    </row>
    <row r="35" spans="1:13" x14ac:dyDescent="0.2">
      <c r="F35" s="404" t="s">
        <v>104</v>
      </c>
    </row>
  </sheetData>
  <mergeCells count="2">
    <mergeCell ref="C5:E5"/>
    <mergeCell ref="G5:I5"/>
  </mergeCells>
  <pageMargins left="0.39370078740157483" right="0.39370078740157483" top="0.78740157480314965" bottom="0.79" header="0.51181102362204722" footer="0.51181102362204722"/>
  <pageSetup paperSize="9" orientation="landscape" r:id="rId1"/>
  <headerFooter alignWithMargins="0">
    <oddFooter>&amp;L&amp;F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>
    <tabColor rgb="FFFF0000"/>
  </sheetPr>
  <dimension ref="A1:M39"/>
  <sheetViews>
    <sheetView workbookViewId="0">
      <selection activeCell="K18" sqref="K18"/>
    </sheetView>
  </sheetViews>
  <sheetFormatPr baseColWidth="10" defaultColWidth="11.42578125" defaultRowHeight="12.75" x14ac:dyDescent="0.2"/>
  <cols>
    <col min="1" max="1" width="4.85546875" style="2" customWidth="1"/>
    <col min="2" max="2" width="22" style="169" bestFit="1" customWidth="1"/>
    <col min="3" max="3" width="11.42578125" style="169" customWidth="1"/>
    <col min="4" max="4" width="12.42578125" style="169" customWidth="1"/>
    <col min="5" max="5" width="17.28515625" style="169" customWidth="1"/>
    <col min="6" max="6" width="13.5703125" style="169" bestFit="1" customWidth="1"/>
    <col min="7" max="7" width="13.140625" style="169" customWidth="1"/>
    <col min="8" max="8" width="14.85546875" style="169" customWidth="1"/>
    <col min="9" max="9" width="19" style="169" customWidth="1"/>
    <col min="10" max="10" width="9.7109375" style="169" customWidth="1"/>
    <col min="11" max="11" width="19.7109375" style="2" customWidth="1"/>
    <col min="12" max="12" width="11.42578125" style="169" customWidth="1"/>
    <col min="13" max="16384" width="11.42578125" style="169"/>
  </cols>
  <sheetData>
    <row r="1" spans="1:13" x14ac:dyDescent="0.2">
      <c r="A1" s="246" t="s">
        <v>26</v>
      </c>
      <c r="B1" s="247"/>
    </row>
    <row r="2" spans="1:13" x14ac:dyDescent="0.2">
      <c r="A2" s="1" t="s">
        <v>0</v>
      </c>
    </row>
    <row r="3" spans="1:13" x14ac:dyDescent="0.2">
      <c r="A3" s="1"/>
    </row>
    <row r="4" spans="1:13" x14ac:dyDescent="0.2">
      <c r="A4" s="1" t="str">
        <f>A6</f>
        <v>Tabell 1 - 14 - HMS - Trusler og vold</v>
      </c>
    </row>
    <row r="6" spans="1:13" s="4" customFormat="1" ht="26.25" customHeight="1" thickBot="1" x14ac:dyDescent="0.25">
      <c r="A6" s="102" t="s">
        <v>256</v>
      </c>
      <c r="B6" s="252"/>
      <c r="C6" s="103"/>
      <c r="D6" s="103"/>
      <c r="E6" s="103"/>
      <c r="F6" s="103"/>
      <c r="G6" s="103"/>
      <c r="H6" s="103"/>
      <c r="I6" s="103"/>
    </row>
    <row r="7" spans="1:13" s="4" customFormat="1" ht="31.5" customHeight="1" x14ac:dyDescent="0.2">
      <c r="A7" s="253"/>
      <c r="B7" s="254"/>
      <c r="C7" s="2172" t="s">
        <v>257</v>
      </c>
      <c r="D7" s="2172"/>
      <c r="E7" s="2172"/>
      <c r="F7" s="2172"/>
      <c r="G7" s="2172"/>
      <c r="H7" s="2172"/>
      <c r="I7" s="2172"/>
      <c r="K7" s="2173"/>
      <c r="L7" s="2173"/>
    </row>
    <row r="8" spans="1:13" s="4" customFormat="1" ht="71.25" customHeight="1" thickBot="1" x14ac:dyDescent="0.3">
      <c r="A8" s="255" t="s">
        <v>38</v>
      </c>
      <c r="B8" s="256" t="s">
        <v>3</v>
      </c>
      <c r="C8" s="257" t="s">
        <v>258</v>
      </c>
      <c r="D8" s="258" t="s">
        <v>259</v>
      </c>
      <c r="E8" s="258" t="s">
        <v>260</v>
      </c>
      <c r="F8" s="258" t="s">
        <v>261</v>
      </c>
      <c r="G8" s="258" t="s">
        <v>262</v>
      </c>
      <c r="H8" s="259" t="s">
        <v>263</v>
      </c>
      <c r="I8" s="260" t="s">
        <v>264</v>
      </c>
      <c r="J8" s="261"/>
    </row>
    <row r="9" spans="1:13" ht="15" customHeight="1" x14ac:dyDescent="0.2">
      <c r="A9" s="104">
        <v>1</v>
      </c>
      <c r="B9" s="105" t="s">
        <v>5</v>
      </c>
      <c r="C9" s="303">
        <f>'[3]MAL3T-2013A.XLS'!$F$339</f>
        <v>8</v>
      </c>
      <c r="D9" s="304">
        <f>'[3]MAL3T-2013A.XLS'!$F$340</f>
        <v>2</v>
      </c>
      <c r="E9" s="304">
        <f>'[3]MAL3T-2013A.XLS'!$F$341</f>
        <v>2</v>
      </c>
      <c r="F9" s="304">
        <f>'[3]MAL3T-2013A.XLS'!$F$342</f>
        <v>2</v>
      </c>
      <c r="G9" s="304">
        <f>'[3]MAL3T-2013A.XLS'!$F$343</f>
        <v>0</v>
      </c>
      <c r="H9" s="305">
        <f>'[3]MAL3T-2013A.XLS'!$F$344</f>
        <v>2</v>
      </c>
      <c r="I9" s="305">
        <f>'[3]MAL3T-2013A.XLS'!$I$366</f>
        <v>0</v>
      </c>
      <c r="K9" s="262"/>
      <c r="L9" s="17"/>
    </row>
    <row r="10" spans="1:13" ht="15" customHeight="1" x14ac:dyDescent="0.2">
      <c r="A10" s="106">
        <v>2</v>
      </c>
      <c r="B10" s="107" t="s">
        <v>6</v>
      </c>
      <c r="C10" s="306">
        <f>'[4]MAL3T-2013A.XLS'!$F$339</f>
        <v>20</v>
      </c>
      <c r="D10" s="269">
        <f>'[4]MAL3T-2013A.XLS'!$F$340</f>
        <v>8</v>
      </c>
      <c r="E10" s="269">
        <f>'[4]MAL3T-2013A.XLS'!$F$341</f>
        <v>10</v>
      </c>
      <c r="F10" s="269">
        <f>'[4]MAL3T-2013A.XLS'!$F$342</f>
        <v>0</v>
      </c>
      <c r="G10" s="269">
        <f>'[4]MAL3T-2013A.XLS'!$F$343</f>
        <v>18</v>
      </c>
      <c r="H10" s="307">
        <f>'[4]MAL3T-2013A.XLS'!$F$344</f>
        <v>13</v>
      </c>
      <c r="I10" s="307">
        <f>'[4]MAL3T-2013A.XLS'!$I$365</f>
        <v>0</v>
      </c>
      <c r="J10" s="323" t="s">
        <v>313</v>
      </c>
      <c r="K10" s="322"/>
      <c r="L10" s="322"/>
      <c r="M10" s="322"/>
    </row>
    <row r="11" spans="1:13" ht="15" customHeight="1" x14ac:dyDescent="0.2">
      <c r="A11" s="106">
        <v>3</v>
      </c>
      <c r="B11" s="107" t="s">
        <v>7</v>
      </c>
      <c r="C11" s="306">
        <f>'[5]MAL3T-2013A.XLS'!$F$339</f>
        <v>8</v>
      </c>
      <c r="D11" s="269">
        <f>'[5]MAL3T-2013A.XLS'!$F$340</f>
        <v>9</v>
      </c>
      <c r="E11" s="269">
        <f>'[5]MAL3T-2013A.XLS'!$F$341</f>
        <v>9</v>
      </c>
      <c r="F11" s="269">
        <f>'[5]MAL3T-2013A.XLS'!$F$342</f>
        <v>1</v>
      </c>
      <c r="G11" s="269">
        <f>'[5]MAL3T-2013A.XLS'!$F$343</f>
        <v>9</v>
      </c>
      <c r="H11" s="307">
        <f>'[5]MAL3T-2013A.XLS'!$F$344</f>
        <v>5</v>
      </c>
      <c r="I11" s="307">
        <f>'[5]MAL3T-2013A.XLS'!$I$365</f>
        <v>7</v>
      </c>
      <c r="J11" s="322"/>
      <c r="K11" s="321"/>
      <c r="L11" s="320"/>
      <c r="M11" s="322"/>
    </row>
    <row r="12" spans="1:13" ht="15" customHeight="1" x14ac:dyDescent="0.2">
      <c r="A12" s="106">
        <v>4</v>
      </c>
      <c r="B12" s="107" t="s">
        <v>8</v>
      </c>
      <c r="C12" s="306">
        <f>'[6]MAL3T-2013A.XLS'!$F$342</f>
        <v>13</v>
      </c>
      <c r="D12" s="269">
        <f>'[6]MAL3T-2013A.XLS'!$F$343</f>
        <v>0</v>
      </c>
      <c r="E12" s="269">
        <f>'[6]MAL3T-2013A.XLS'!$F$344</f>
        <v>0</v>
      </c>
      <c r="F12" s="269">
        <f>'[6]MAL3T-2013A.XLS'!$F$345</f>
        <v>0</v>
      </c>
      <c r="G12" s="269">
        <f>'[6]MAL3T-2013A.XLS'!$F$346</f>
        <v>0</v>
      </c>
      <c r="H12" s="307">
        <f>'[6]MAL3T-2013A.XLS'!$F$347</f>
        <v>9</v>
      </c>
      <c r="I12" s="307">
        <f>'[6]MAL3T-2013A.XLS'!$I$368</f>
        <v>0</v>
      </c>
      <c r="K12" s="262"/>
      <c r="L12" s="17"/>
    </row>
    <row r="13" spans="1:13" ht="15" customHeight="1" x14ac:dyDescent="0.2">
      <c r="A13" s="106">
        <v>5</v>
      </c>
      <c r="B13" s="107" t="s">
        <v>9</v>
      </c>
      <c r="C13" s="306">
        <f>'[7]MAL3T-2013A.XLS'!$F$394</f>
        <v>21</v>
      </c>
      <c r="D13" s="269">
        <f>'[7]MAL3T-2013A.XLS'!$F$395</f>
        <v>0</v>
      </c>
      <c r="E13" s="269">
        <f>'[7]MAL3T-2013A.XLS'!$F$396</f>
        <v>0</v>
      </c>
      <c r="F13" s="269">
        <f>'[7]MAL3T-2013A.XLS'!$F$397</f>
        <v>0</v>
      </c>
      <c r="G13" s="269">
        <f>'[7]MAL3T-2013A.XLS'!$F$398</f>
        <v>0</v>
      </c>
      <c r="H13" s="307">
        <f>'[7]MAL3T-2013A.XLS'!$F$399</f>
        <v>0</v>
      </c>
      <c r="I13" s="307">
        <f>'[7]MAL3T-2013A.XLS'!$I$420</f>
        <v>0</v>
      </c>
      <c r="K13" s="262"/>
      <c r="L13" s="17"/>
    </row>
    <row r="14" spans="1:13" ht="15" customHeight="1" x14ac:dyDescent="0.2">
      <c r="A14" s="106">
        <v>6</v>
      </c>
      <c r="B14" s="107" t="s">
        <v>10</v>
      </c>
      <c r="C14" s="306">
        <f>'[8]MAL3T-2013A.XLS'!$F$339</f>
        <v>5</v>
      </c>
      <c r="D14" s="269">
        <f>'[8]MAL3T-2013A.XLS'!$F$340</f>
        <v>1</v>
      </c>
      <c r="E14" s="269">
        <f>'[8]MAL3T-2013A.XLS'!$F$341</f>
        <v>1</v>
      </c>
      <c r="F14" s="269">
        <f>'[8]MAL3T-2013A.XLS'!$F$342</f>
        <v>1</v>
      </c>
      <c r="G14" s="269">
        <f>'[8]MAL3T-2013A.XLS'!$F$343</f>
        <v>5</v>
      </c>
      <c r="H14" s="307">
        <f>'[8]MAL3T-2013A.XLS'!$F$344</f>
        <v>1</v>
      </c>
      <c r="I14" s="307">
        <f>'[8]MAL3T-2013A.XLS'!$I$365</f>
        <v>0</v>
      </c>
      <c r="K14" s="262"/>
      <c r="L14" s="17"/>
    </row>
    <row r="15" spans="1:13" ht="15" customHeight="1" x14ac:dyDescent="0.2">
      <c r="A15" s="106">
        <v>7</v>
      </c>
      <c r="B15" s="107" t="s">
        <v>11</v>
      </c>
      <c r="C15" s="306">
        <f>'[9]MAL3T-2013A.XLS'!$F$339</f>
        <v>6</v>
      </c>
      <c r="D15" s="269">
        <f>'[9]MAL3T-2013A.XLS'!$F$340</f>
        <v>2</v>
      </c>
      <c r="E15" s="269">
        <f>'[9]MAL3T-2013A.XLS'!$F$341</f>
        <v>0</v>
      </c>
      <c r="F15" s="269">
        <f>'[9]MAL3T-2013A.XLS'!$F$342</f>
        <v>0</v>
      </c>
      <c r="G15" s="269">
        <f>'[9]MAL3T-2013A.XLS'!$F$343</f>
        <v>0</v>
      </c>
      <c r="H15" s="307">
        <f>'[9]MAL3T-2013A.XLS'!$F$344</f>
        <v>5</v>
      </c>
      <c r="I15" s="307">
        <f>'[9]MAL3T-2013A.XLS'!$I$365</f>
        <v>1</v>
      </c>
      <c r="K15" s="262"/>
      <c r="L15" s="17"/>
    </row>
    <row r="16" spans="1:13" ht="15" customHeight="1" x14ac:dyDescent="0.2">
      <c r="A16" s="106">
        <v>8</v>
      </c>
      <c r="B16" s="107" t="s">
        <v>12</v>
      </c>
      <c r="C16" s="306">
        <f>'[10]MAL3T-2013A.XLS'!$F$339</f>
        <v>5</v>
      </c>
      <c r="D16" s="269">
        <f>'[10]MAL3T-2013A.XLS'!$F$340</f>
        <v>1</v>
      </c>
      <c r="E16" s="269">
        <f>'[10]MAL3T-2013A.XLS'!$F$341</f>
        <v>0</v>
      </c>
      <c r="F16" s="269">
        <f>'[10]MAL3T-2013A.XLS'!$F$342</f>
        <v>0</v>
      </c>
      <c r="G16" s="269">
        <f>'[10]MAL3T-2013A.XLS'!$F$343</f>
        <v>0</v>
      </c>
      <c r="H16" s="307">
        <f>'[10]MAL3T-2013A.XLS'!$F$344</f>
        <v>1</v>
      </c>
      <c r="I16" s="307">
        <f>'[10]MAL3T-2013A.XLS'!$I$365</f>
        <v>1</v>
      </c>
      <c r="K16" s="262"/>
      <c r="L16" s="17"/>
    </row>
    <row r="17" spans="1:12" ht="15" customHeight="1" x14ac:dyDescent="0.2">
      <c r="A17" s="106">
        <v>9</v>
      </c>
      <c r="B17" s="107" t="s">
        <v>13</v>
      </c>
      <c r="C17" s="306">
        <f>'[11]MAL3T-2013A.XLS'!$F$339</f>
        <v>18</v>
      </c>
      <c r="D17" s="269">
        <f>'[11]MAL3T-2013A.XLS'!$F$340</f>
        <v>3</v>
      </c>
      <c r="E17" s="269">
        <f>'[11]MAL3T-2013A.XLS'!$F$341</f>
        <v>1</v>
      </c>
      <c r="F17" s="269">
        <f>'[11]MAL3T-2013A.XLS'!$F$342</f>
        <v>0</v>
      </c>
      <c r="G17" s="269">
        <f>'[11]MAL3T-2013A.XLS'!$F$343</f>
        <v>11</v>
      </c>
      <c r="H17" s="307">
        <f>'[11]MAL3T-2013A.XLS'!$F$344</f>
        <v>7</v>
      </c>
      <c r="I17" s="307">
        <f>'[11]MAL3T-2013A.XLS'!$I$365</f>
        <v>1</v>
      </c>
      <c r="K17" s="262"/>
      <c r="L17" s="17"/>
    </row>
    <row r="18" spans="1:12" ht="15" customHeight="1" x14ac:dyDescent="0.2">
      <c r="A18" s="106">
        <v>10</v>
      </c>
      <c r="B18" s="107" t="s">
        <v>14</v>
      </c>
      <c r="C18" s="306">
        <f>'[12]MAL3T-2013A.XLS'!$F$339</f>
        <v>4</v>
      </c>
      <c r="D18" s="269">
        <f>'[12]MAL3T-2013A.XLS'!$F$340</f>
        <v>22</v>
      </c>
      <c r="E18" s="269">
        <f>'[12]MAL3T-2013A.XLS'!$F$341</f>
        <v>22</v>
      </c>
      <c r="F18" s="269">
        <f>'[12]MAL3T-2013A.XLS'!$F$342</f>
        <v>0</v>
      </c>
      <c r="G18" s="269">
        <f>'[12]MAL3T-2013A.XLS'!$F$343</f>
        <v>22</v>
      </c>
      <c r="H18" s="307">
        <f>'[12]MAL3T-2013A.XLS'!$F$344</f>
        <v>1</v>
      </c>
      <c r="I18" s="307">
        <f>'[12]MAL3T-2013A.XLS'!$I$365</f>
        <v>4</v>
      </c>
      <c r="K18" s="262"/>
      <c r="L18" s="17"/>
    </row>
    <row r="19" spans="1:12" ht="15" customHeight="1" x14ac:dyDescent="0.2">
      <c r="A19" s="106">
        <v>11</v>
      </c>
      <c r="B19" s="107" t="s">
        <v>15</v>
      </c>
      <c r="C19" s="306">
        <f>'[13]MAL3T-2013A.XLS'!$F$339</f>
        <v>127</v>
      </c>
      <c r="D19" s="269">
        <f>'[13]MAL3T-2013A.XLS'!$F$340</f>
        <v>1</v>
      </c>
      <c r="E19" s="269">
        <f>'[13]MAL3T-2013A.XLS'!$F$341</f>
        <v>0</v>
      </c>
      <c r="F19" s="269">
        <f>'[13]MAL3T-2013A.XLS'!$F$342</f>
        <v>1</v>
      </c>
      <c r="G19" s="269">
        <f>'[13]MAL3T-2013A.XLS'!$F$343</f>
        <v>11</v>
      </c>
      <c r="H19" s="307">
        <f>'[13]MAL3T-2013A.XLS'!$F$344</f>
        <v>7</v>
      </c>
      <c r="I19" s="307">
        <f>'[13]MAL3T-2013A.XLS'!$I$365</f>
        <v>1</v>
      </c>
      <c r="K19" s="262"/>
      <c r="L19" s="17"/>
    </row>
    <row r="20" spans="1:12" ht="15" customHeight="1" x14ac:dyDescent="0.2">
      <c r="A20" s="106">
        <v>12</v>
      </c>
      <c r="B20" s="107" t="s">
        <v>16</v>
      </c>
      <c r="C20" s="306">
        <f>'[14]MAL3T-2013A.XLS'!$F$339</f>
        <v>15</v>
      </c>
      <c r="D20" s="269">
        <f>'[14]MAL3T-2013A.XLS'!$F$340</f>
        <v>0</v>
      </c>
      <c r="E20" s="269">
        <f>'[14]MAL3T-2013A.XLS'!$F$341</f>
        <v>0</v>
      </c>
      <c r="F20" s="269">
        <f>'[14]MAL3T-2013A.XLS'!$F$342</f>
        <v>1</v>
      </c>
      <c r="G20" s="269">
        <f>'[14]MAL3T-2013A.XLS'!$F$343</f>
        <v>3</v>
      </c>
      <c r="H20" s="307">
        <f>'[14]MAL3T-2013A.XLS'!$F$344</f>
        <v>0</v>
      </c>
      <c r="I20" s="307">
        <f>'[14]MAL3T-2013A.XLS'!$I$365</f>
        <v>1</v>
      </c>
      <c r="K20" s="262"/>
      <c r="L20" s="17"/>
    </row>
    <row r="21" spans="1:12" ht="15" customHeight="1" x14ac:dyDescent="0.2">
      <c r="A21" s="106">
        <v>13</v>
      </c>
      <c r="B21" s="107" t="s">
        <v>17</v>
      </c>
      <c r="C21" s="306">
        <f>'[15]MAL3T-2013A.XLS'!$F$339</f>
        <v>7</v>
      </c>
      <c r="D21" s="269">
        <f>'[15]MAL3T-2013A.XLS'!$F$340</f>
        <v>1</v>
      </c>
      <c r="E21" s="269">
        <f>'[15]MAL3T-2013A.XLS'!$F$341</f>
        <v>0</v>
      </c>
      <c r="F21" s="269">
        <f>'[15]MAL3T-2013A.XLS'!$F$342</f>
        <v>0</v>
      </c>
      <c r="G21" s="269">
        <f>'[15]MAL3T-2013A.XLS'!$F$343</f>
        <v>0</v>
      </c>
      <c r="H21" s="307">
        <f>'[15]MAL3T-2013A.XLS'!$F$344</f>
        <v>3</v>
      </c>
      <c r="I21" s="307">
        <f>'[15]MAL3T-2013A.XLS'!$I$366</f>
        <v>0</v>
      </c>
      <c r="K21" s="262"/>
      <c r="L21" s="17"/>
    </row>
    <row r="22" spans="1:12" ht="15" customHeight="1" x14ac:dyDescent="0.2">
      <c r="A22" s="106">
        <v>14</v>
      </c>
      <c r="B22" s="107" t="s">
        <v>18</v>
      </c>
      <c r="C22" s="306">
        <f>'[16]MAL3T-2013A.XLS'!$F$339</f>
        <v>7</v>
      </c>
      <c r="D22" s="269">
        <f>'[16]MAL3T-2013A.XLS'!$F$340</f>
        <v>0</v>
      </c>
      <c r="E22" s="269">
        <f>'[16]MAL3T-2013A.XLS'!$F$341</f>
        <v>0</v>
      </c>
      <c r="F22" s="269">
        <f>'[16]MAL3T-2013A.XLS'!$F$342</f>
        <v>2</v>
      </c>
      <c r="G22" s="269">
        <f>'[16]MAL3T-2013A.XLS'!$F$343</f>
        <v>0</v>
      </c>
      <c r="H22" s="307">
        <f>'[16]MAL3T-2013A.XLS'!$F$344</f>
        <v>4</v>
      </c>
      <c r="I22" s="307">
        <f>'[16]MAL3T-2013A.XLS'!$I$366</f>
        <v>0</v>
      </c>
      <c r="K22" s="262"/>
      <c r="L22" s="17"/>
    </row>
    <row r="23" spans="1:12" ht="15" customHeight="1" thickBot="1" x14ac:dyDescent="0.25">
      <c r="A23" s="263">
        <v>15</v>
      </c>
      <c r="B23" s="264" t="s">
        <v>19</v>
      </c>
      <c r="C23" s="308">
        <f>'[17]MAL3T-2013A.XLS'!$F$339</f>
        <v>7</v>
      </c>
      <c r="D23" s="309">
        <f>'[17]MAL3T-2013A.XLS'!$F$340</f>
        <v>0</v>
      </c>
      <c r="E23" s="309">
        <f>'[17]MAL3T-2013A.XLS'!$F$341</f>
        <v>0</v>
      </c>
      <c r="F23" s="309">
        <f>'[17]MAL3T-2013A.XLS'!$F$342</f>
        <v>1</v>
      </c>
      <c r="G23" s="309">
        <f>'[17]MAL3T-2013A.XLS'!$F$343</f>
        <v>0</v>
      </c>
      <c r="H23" s="310">
        <f>'[17]MAL3T-2013A.XLS'!$F$344</f>
        <v>2</v>
      </c>
      <c r="I23" s="310">
        <f>'[17]MAL3T-2013A.XLS'!$I$370</f>
        <v>1</v>
      </c>
      <c r="K23" s="262"/>
      <c r="L23" s="17"/>
    </row>
    <row r="24" spans="1:12" s="9" customFormat="1" ht="15" customHeight="1" x14ac:dyDescent="0.2">
      <c r="A24" s="265"/>
      <c r="B24" s="286" t="s">
        <v>242</v>
      </c>
      <c r="C24" s="299">
        <f t="shared" ref="C24:I24" si="0">SUM(C9:C23)</f>
        <v>271</v>
      </c>
      <c r="D24" s="300">
        <f t="shared" si="0"/>
        <v>50</v>
      </c>
      <c r="E24" s="300">
        <f t="shared" si="0"/>
        <v>45</v>
      </c>
      <c r="F24" s="300">
        <f t="shared" si="0"/>
        <v>9</v>
      </c>
      <c r="G24" s="300">
        <f t="shared" si="0"/>
        <v>79</v>
      </c>
      <c r="H24" s="301">
        <f t="shared" si="0"/>
        <v>60</v>
      </c>
      <c r="I24" s="302">
        <f t="shared" si="0"/>
        <v>17</v>
      </c>
      <c r="K24" s="287"/>
      <c r="L24" s="288"/>
    </row>
    <row r="25" spans="1:12" s="9" customFormat="1" ht="15" customHeight="1" x14ac:dyDescent="0.2">
      <c r="A25" s="266"/>
      <c r="B25" s="267" t="s">
        <v>239</v>
      </c>
      <c r="C25" s="268">
        <v>460</v>
      </c>
      <c r="D25" s="269">
        <v>1102</v>
      </c>
      <c r="E25" s="269">
        <v>826</v>
      </c>
      <c r="F25" s="269">
        <v>21</v>
      </c>
      <c r="G25" s="269">
        <v>366</v>
      </c>
      <c r="H25" s="270">
        <v>45</v>
      </c>
      <c r="I25" s="271">
        <v>15</v>
      </c>
      <c r="K25" s="262"/>
      <c r="L25" s="17"/>
    </row>
    <row r="26" spans="1:12" s="9" customFormat="1" ht="15" customHeight="1" x14ac:dyDescent="0.2">
      <c r="A26" s="266"/>
      <c r="B26" s="267" t="s">
        <v>240</v>
      </c>
      <c r="C26" s="268">
        <v>726</v>
      </c>
      <c r="D26" s="269">
        <v>1150</v>
      </c>
      <c r="E26" s="269">
        <v>896</v>
      </c>
      <c r="F26" s="269">
        <v>20</v>
      </c>
      <c r="G26" s="269">
        <v>418</v>
      </c>
      <c r="H26" s="270">
        <v>96</v>
      </c>
      <c r="I26" s="271">
        <v>12</v>
      </c>
      <c r="K26" s="262"/>
      <c r="L26" s="17"/>
    </row>
    <row r="27" spans="1:12" s="9" customFormat="1" ht="15" customHeight="1" x14ac:dyDescent="0.2">
      <c r="A27" s="266"/>
      <c r="B27" s="267" t="s">
        <v>241</v>
      </c>
      <c r="C27" s="268">
        <v>821</v>
      </c>
      <c r="D27" s="269">
        <v>684</v>
      </c>
      <c r="E27" s="269">
        <v>377</v>
      </c>
      <c r="F27" s="269">
        <v>31</v>
      </c>
      <c r="G27" s="269">
        <v>614</v>
      </c>
      <c r="H27" s="270">
        <v>38</v>
      </c>
      <c r="I27" s="271">
        <v>12</v>
      </c>
      <c r="K27" s="262"/>
      <c r="L27" s="17"/>
    </row>
    <row r="28" spans="1:12" s="9" customFormat="1" ht="15" customHeight="1" thickBot="1" x14ac:dyDescent="0.25">
      <c r="A28" s="272"/>
      <c r="B28" s="273" t="s">
        <v>21</v>
      </c>
      <c r="C28" s="274">
        <v>414</v>
      </c>
      <c r="D28" s="275">
        <v>697</v>
      </c>
      <c r="E28" s="275">
        <v>326</v>
      </c>
      <c r="F28" s="275">
        <v>18</v>
      </c>
      <c r="G28" s="275">
        <v>690</v>
      </c>
      <c r="H28" s="276">
        <v>44</v>
      </c>
      <c r="I28" s="277">
        <v>21</v>
      </c>
      <c r="K28" s="262"/>
      <c r="L28" s="17"/>
    </row>
    <row r="29" spans="1:12" x14ac:dyDescent="0.2">
      <c r="A29" s="278"/>
      <c r="B29" s="68"/>
      <c r="C29" s="68"/>
      <c r="D29" s="68"/>
      <c r="E29" s="68"/>
      <c r="F29" s="68"/>
      <c r="G29" s="68"/>
      <c r="H29" s="68"/>
      <c r="I29" s="68"/>
    </row>
    <row r="30" spans="1:12" x14ac:dyDescent="0.2">
      <c r="A30" s="108" t="s">
        <v>265</v>
      </c>
      <c r="B30" s="68"/>
      <c r="C30" s="68"/>
      <c r="D30" s="68"/>
      <c r="E30" s="68"/>
      <c r="F30" s="68"/>
      <c r="G30" s="68"/>
      <c r="H30" s="68"/>
      <c r="I30" s="68"/>
    </row>
    <row r="31" spans="1:12" x14ac:dyDescent="0.2">
      <c r="A31" s="108" t="s">
        <v>266</v>
      </c>
      <c r="B31" s="68"/>
      <c r="C31" s="68"/>
      <c r="D31" s="68"/>
      <c r="E31" s="68"/>
      <c r="F31" s="68"/>
      <c r="G31" s="68"/>
      <c r="H31" s="68"/>
      <c r="I31" s="68"/>
    </row>
    <row r="32" spans="1:12" x14ac:dyDescent="0.2">
      <c r="A32" s="278"/>
      <c r="B32" s="68"/>
      <c r="C32" s="68"/>
      <c r="D32" s="68"/>
      <c r="E32" s="68"/>
      <c r="F32" s="68"/>
      <c r="G32" s="68"/>
      <c r="H32" s="68"/>
      <c r="I32" s="68"/>
    </row>
    <row r="35" spans="1:12" s="9" customFormat="1" ht="15" customHeight="1" x14ac:dyDescent="0.2">
      <c r="A35" s="89"/>
      <c r="B35" s="71" t="s">
        <v>22</v>
      </c>
      <c r="C35" s="279">
        <v>763</v>
      </c>
      <c r="D35" s="279">
        <v>616</v>
      </c>
      <c r="E35" s="279">
        <v>389</v>
      </c>
      <c r="F35" s="279">
        <v>14</v>
      </c>
      <c r="G35" s="279">
        <v>639</v>
      </c>
      <c r="H35" s="280">
        <v>57</v>
      </c>
      <c r="I35" s="281">
        <v>65</v>
      </c>
      <c r="K35" s="262"/>
      <c r="L35" s="17"/>
    </row>
    <row r="36" spans="1:12" s="9" customFormat="1" ht="15" customHeight="1" x14ac:dyDescent="0.2">
      <c r="A36" s="89"/>
      <c r="B36" s="71" t="s">
        <v>23</v>
      </c>
      <c r="C36" s="279">
        <v>199</v>
      </c>
      <c r="D36" s="279">
        <v>335</v>
      </c>
      <c r="E36" s="279">
        <v>262</v>
      </c>
      <c r="F36" s="279">
        <v>14</v>
      </c>
      <c r="G36" s="279">
        <v>729</v>
      </c>
      <c r="H36" s="280">
        <v>49</v>
      </c>
      <c r="I36" s="281">
        <v>63</v>
      </c>
      <c r="K36" s="262"/>
      <c r="L36" s="17"/>
    </row>
    <row r="37" spans="1:12" s="9" customFormat="1" ht="15" customHeight="1" x14ac:dyDescent="0.2">
      <c r="A37" s="89"/>
      <c r="B37" s="71" t="s">
        <v>24</v>
      </c>
      <c r="C37" s="279">
        <v>402</v>
      </c>
      <c r="D37" s="279">
        <v>381</v>
      </c>
      <c r="E37" s="279">
        <v>119</v>
      </c>
      <c r="F37" s="279">
        <v>9</v>
      </c>
      <c r="G37" s="279">
        <v>370</v>
      </c>
      <c r="H37" s="280">
        <v>39</v>
      </c>
      <c r="I37" s="281">
        <v>76</v>
      </c>
      <c r="K37" s="262"/>
      <c r="L37" s="17"/>
    </row>
    <row r="38" spans="1:12" s="9" customFormat="1" ht="15" customHeight="1" x14ac:dyDescent="0.2">
      <c r="A38" s="89"/>
      <c r="B38" s="71" t="s">
        <v>25</v>
      </c>
      <c r="C38" s="279">
        <v>161</v>
      </c>
      <c r="D38" s="279">
        <v>82</v>
      </c>
      <c r="E38" s="279">
        <v>44</v>
      </c>
      <c r="F38" s="279">
        <v>7</v>
      </c>
      <c r="G38" s="279">
        <v>161</v>
      </c>
      <c r="H38" s="280">
        <v>46</v>
      </c>
      <c r="I38" s="281">
        <v>90</v>
      </c>
      <c r="K38" s="282"/>
    </row>
    <row r="39" spans="1:12" s="9" customFormat="1" ht="15" customHeight="1" thickBot="1" x14ac:dyDescent="0.25">
      <c r="A39" s="36"/>
      <c r="B39" s="55" t="s">
        <v>27</v>
      </c>
      <c r="C39" s="283">
        <v>235</v>
      </c>
      <c r="D39" s="283">
        <v>207</v>
      </c>
      <c r="E39" s="283">
        <v>94</v>
      </c>
      <c r="F39" s="283">
        <v>10</v>
      </c>
      <c r="G39" s="283">
        <v>206</v>
      </c>
      <c r="H39" s="284">
        <v>45</v>
      </c>
      <c r="I39" s="285" t="s">
        <v>46</v>
      </c>
      <c r="K39" s="282"/>
    </row>
  </sheetData>
  <mergeCells count="2">
    <mergeCell ref="C7:I7"/>
    <mergeCell ref="K7:L7"/>
  </mergeCells>
  <pageMargins left="0.7" right="0.7" top="0.78740157499999996" bottom="0.78740157499999996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S32"/>
  <sheetViews>
    <sheetView showGridLines="0" topLeftCell="A4" zoomScaleNormal="100" workbookViewId="0">
      <selection activeCell="P7" sqref="P7"/>
    </sheetView>
  </sheetViews>
  <sheetFormatPr baseColWidth="10" defaultColWidth="11.42578125" defaultRowHeight="12.75" outlineLevelRow="1" x14ac:dyDescent="0.2"/>
  <cols>
    <col min="1" max="1" width="4.85546875" style="832" customWidth="1"/>
    <col min="2" max="2" width="22" style="405" bestFit="1" customWidth="1"/>
    <col min="3" max="3" width="10.28515625" style="405" customWidth="1"/>
    <col min="4" max="4" width="11.28515625" style="405" customWidth="1"/>
    <col min="5" max="5" width="10.5703125" style="405" customWidth="1"/>
    <col min="6" max="6" width="11.85546875" style="405" customWidth="1"/>
    <col min="7" max="7" width="10.28515625" style="405" customWidth="1"/>
    <col min="8" max="8" width="9.42578125" style="405" customWidth="1"/>
    <col min="9" max="9" width="12.28515625" style="405" customWidth="1"/>
    <col min="10" max="10" width="10.28515625" style="405" customWidth="1"/>
    <col min="11" max="11" width="11.42578125" style="405" customWidth="1"/>
    <col min="12" max="16384" width="11.42578125" style="405"/>
  </cols>
  <sheetData>
    <row r="1" spans="1:19" x14ac:dyDescent="0.2">
      <c r="A1" s="289" t="s">
        <v>267</v>
      </c>
    </row>
    <row r="2" spans="1:19" x14ac:dyDescent="0.2">
      <c r="A2" s="828" t="s">
        <v>0</v>
      </c>
    </row>
    <row r="3" spans="1:19" x14ac:dyDescent="0.2">
      <c r="A3" s="828"/>
    </row>
    <row r="4" spans="1:19" x14ac:dyDescent="0.2">
      <c r="A4" s="828" t="s">
        <v>268</v>
      </c>
    </row>
    <row r="6" spans="1:19" s="19" customFormat="1" ht="26.25" customHeight="1" thickBot="1" x14ac:dyDescent="0.25">
      <c r="A6" s="123" t="s">
        <v>268</v>
      </c>
    </row>
    <row r="7" spans="1:19" s="19" customFormat="1" ht="51.95" customHeight="1" thickBot="1" x14ac:dyDescent="0.25">
      <c r="A7" s="712"/>
      <c r="B7" s="713"/>
      <c r="C7" s="2174" t="s">
        <v>269</v>
      </c>
      <c r="D7" s="2174"/>
      <c r="E7" s="2174"/>
      <c r="F7" s="2174" t="s">
        <v>270</v>
      </c>
      <c r="G7" s="2174"/>
      <c r="H7" s="2174"/>
      <c r="I7" s="2174"/>
      <c r="J7" s="2174"/>
      <c r="K7" s="2175"/>
    </row>
    <row r="8" spans="1:19" s="19" customFormat="1" ht="96.75" customHeight="1" thickBot="1" x14ac:dyDescent="0.25">
      <c r="A8" s="714" t="s">
        <v>38</v>
      </c>
      <c r="B8" s="290" t="s">
        <v>3</v>
      </c>
      <c r="C8" s="291" t="s">
        <v>271</v>
      </c>
      <c r="D8" s="292" t="s">
        <v>272</v>
      </c>
      <c r="E8" s="30" t="s">
        <v>273</v>
      </c>
      <c r="F8" s="293" t="s">
        <v>274</v>
      </c>
      <c r="G8" s="120" t="s">
        <v>275</v>
      </c>
      <c r="H8" s="120" t="s">
        <v>276</v>
      </c>
      <c r="I8" s="54" t="s">
        <v>312</v>
      </c>
      <c r="J8" s="53" t="s">
        <v>277</v>
      </c>
      <c r="K8" s="182" t="s">
        <v>278</v>
      </c>
      <c r="L8" s="831"/>
      <c r="M8" s="19" t="s">
        <v>104</v>
      </c>
      <c r="N8" s="294"/>
    </row>
    <row r="9" spans="1:19" ht="14.1" customHeight="1" x14ac:dyDescent="0.2">
      <c r="A9" s="234">
        <v>1</v>
      </c>
      <c r="B9" s="99" t="s">
        <v>5</v>
      </c>
      <c r="C9" s="311">
        <v>83</v>
      </c>
      <c r="D9" s="315">
        <v>7</v>
      </c>
      <c r="E9" s="312">
        <v>3</v>
      </c>
      <c r="F9" s="311">
        <v>0</v>
      </c>
      <c r="G9" s="315">
        <v>8</v>
      </c>
      <c r="H9" s="315">
        <v>3</v>
      </c>
      <c r="I9" s="315">
        <v>0</v>
      </c>
      <c r="J9" s="315">
        <v>10</v>
      </c>
      <c r="K9" s="312">
        <v>0</v>
      </c>
    </row>
    <row r="10" spans="1:19" ht="14.1" customHeight="1" x14ac:dyDescent="0.2">
      <c r="A10" s="750">
        <v>2</v>
      </c>
      <c r="B10" s="71" t="s">
        <v>6</v>
      </c>
      <c r="C10" s="313">
        <v>1670</v>
      </c>
      <c r="D10" s="241">
        <v>20</v>
      </c>
      <c r="E10" s="242">
        <v>4</v>
      </c>
      <c r="F10" s="313">
        <v>0</v>
      </c>
      <c r="G10" s="241">
        <v>4</v>
      </c>
      <c r="H10" s="241">
        <v>3</v>
      </c>
      <c r="I10" s="241">
        <v>0</v>
      </c>
      <c r="J10" s="241">
        <v>6</v>
      </c>
      <c r="K10" s="242">
        <v>1</v>
      </c>
    </row>
    <row r="11" spans="1:19" ht="14.1" customHeight="1" x14ac:dyDescent="0.2">
      <c r="A11" s="750">
        <v>3</v>
      </c>
      <c r="B11" s="71" t="s">
        <v>7</v>
      </c>
      <c r="C11" s="313">
        <v>35</v>
      </c>
      <c r="D11" s="241">
        <v>7</v>
      </c>
      <c r="E11" s="242">
        <v>4</v>
      </c>
      <c r="F11" s="313">
        <v>35</v>
      </c>
      <c r="G11" s="241">
        <v>4</v>
      </c>
      <c r="H11" s="241">
        <v>0</v>
      </c>
      <c r="I11" s="241">
        <v>0</v>
      </c>
      <c r="J11" s="241">
        <v>4</v>
      </c>
      <c r="K11" s="242">
        <v>0</v>
      </c>
    </row>
    <row r="12" spans="1:19" ht="14.1" customHeight="1" x14ac:dyDescent="0.2">
      <c r="A12" s="750">
        <v>4</v>
      </c>
      <c r="B12" s="71" t="s">
        <v>8</v>
      </c>
      <c r="C12" s="313">
        <v>0</v>
      </c>
      <c r="D12" s="241">
        <v>0</v>
      </c>
      <c r="E12" s="242">
        <v>0</v>
      </c>
      <c r="F12" s="313">
        <v>0</v>
      </c>
      <c r="G12" s="241">
        <v>0</v>
      </c>
      <c r="H12" s="241">
        <v>0</v>
      </c>
      <c r="I12" s="241">
        <v>0</v>
      </c>
      <c r="J12" s="241">
        <v>0</v>
      </c>
      <c r="K12" s="242">
        <v>0</v>
      </c>
    </row>
    <row r="13" spans="1:19" ht="14.1" customHeight="1" x14ac:dyDescent="0.2">
      <c r="A13" s="750">
        <v>5</v>
      </c>
      <c r="B13" s="71" t="s">
        <v>9</v>
      </c>
      <c r="C13" s="313">
        <v>37</v>
      </c>
      <c r="D13" s="241">
        <v>10</v>
      </c>
      <c r="E13" s="242">
        <v>2</v>
      </c>
      <c r="F13" s="313">
        <v>1</v>
      </c>
      <c r="G13" s="241">
        <v>1</v>
      </c>
      <c r="H13" s="241">
        <v>6</v>
      </c>
      <c r="I13" s="241">
        <v>0</v>
      </c>
      <c r="J13" s="241">
        <v>7</v>
      </c>
      <c r="K13" s="242">
        <v>0</v>
      </c>
    </row>
    <row r="14" spans="1:19" ht="14.1" customHeight="1" x14ac:dyDescent="0.2">
      <c r="A14" s="750">
        <v>6</v>
      </c>
      <c r="B14" s="71" t="s">
        <v>10</v>
      </c>
      <c r="C14" s="313">
        <v>250</v>
      </c>
      <c r="D14" s="241">
        <v>11</v>
      </c>
      <c r="E14" s="242">
        <v>2</v>
      </c>
      <c r="F14" s="313">
        <v>0</v>
      </c>
      <c r="G14" s="241">
        <v>5</v>
      </c>
      <c r="H14" s="241">
        <v>8</v>
      </c>
      <c r="I14" s="241">
        <v>0</v>
      </c>
      <c r="J14" s="241">
        <v>9</v>
      </c>
      <c r="K14" s="242">
        <v>0</v>
      </c>
      <c r="S14" s="405" t="s">
        <v>378</v>
      </c>
    </row>
    <row r="15" spans="1:19" ht="14.1" customHeight="1" x14ac:dyDescent="0.2">
      <c r="A15" s="750">
        <v>7</v>
      </c>
      <c r="B15" s="71" t="s">
        <v>11</v>
      </c>
      <c r="C15" s="313">
        <v>27</v>
      </c>
      <c r="D15" s="241">
        <v>5</v>
      </c>
      <c r="E15" s="242">
        <v>0</v>
      </c>
      <c r="F15" s="313">
        <v>13</v>
      </c>
      <c r="G15" s="241">
        <v>12</v>
      </c>
      <c r="H15" s="241">
        <v>7</v>
      </c>
      <c r="I15" s="241">
        <v>3</v>
      </c>
      <c r="J15" s="241">
        <v>12</v>
      </c>
      <c r="K15" s="242">
        <v>1</v>
      </c>
    </row>
    <row r="16" spans="1:19" ht="14.1" customHeight="1" x14ac:dyDescent="0.2">
      <c r="A16" s="750">
        <v>8</v>
      </c>
      <c r="B16" s="71" t="s">
        <v>12</v>
      </c>
      <c r="C16" s="313">
        <v>879</v>
      </c>
      <c r="D16" s="241">
        <v>9</v>
      </c>
      <c r="E16" s="242">
        <v>2</v>
      </c>
      <c r="F16" s="313">
        <v>0</v>
      </c>
      <c r="G16" s="241">
        <v>8</v>
      </c>
      <c r="H16" s="241">
        <v>6</v>
      </c>
      <c r="I16" s="241">
        <v>0</v>
      </c>
      <c r="J16" s="241">
        <v>13</v>
      </c>
      <c r="K16" s="242">
        <v>1</v>
      </c>
    </row>
    <row r="17" spans="1:15" ht="14.1" customHeight="1" x14ac:dyDescent="0.2">
      <c r="A17" s="750">
        <v>9</v>
      </c>
      <c r="B17" s="71" t="s">
        <v>13</v>
      </c>
      <c r="C17" s="313">
        <v>992</v>
      </c>
      <c r="D17" s="241">
        <v>17</v>
      </c>
      <c r="E17" s="242">
        <v>0</v>
      </c>
      <c r="F17" s="313">
        <v>0</v>
      </c>
      <c r="G17" s="241">
        <v>8</v>
      </c>
      <c r="H17" s="241">
        <v>6</v>
      </c>
      <c r="I17" s="241">
        <v>0</v>
      </c>
      <c r="J17" s="241">
        <v>14</v>
      </c>
      <c r="K17" s="242">
        <v>1</v>
      </c>
    </row>
    <row r="18" spans="1:15" ht="14.1" customHeight="1" x14ac:dyDescent="0.2">
      <c r="A18" s="750">
        <v>10</v>
      </c>
      <c r="B18" s="71" t="s">
        <v>14</v>
      </c>
      <c r="C18" s="313">
        <v>256</v>
      </c>
      <c r="D18" s="241">
        <v>20</v>
      </c>
      <c r="E18" s="242">
        <v>8</v>
      </c>
      <c r="F18" s="313">
        <v>0</v>
      </c>
      <c r="G18" s="241">
        <v>5</v>
      </c>
      <c r="H18" s="241">
        <v>2</v>
      </c>
      <c r="I18" s="241">
        <v>0</v>
      </c>
      <c r="J18" s="241">
        <v>5</v>
      </c>
      <c r="K18" s="242">
        <v>2</v>
      </c>
    </row>
    <row r="19" spans="1:15" ht="14.1" customHeight="1" x14ac:dyDescent="0.2">
      <c r="A19" s="750">
        <v>11</v>
      </c>
      <c r="B19" s="71" t="s">
        <v>15</v>
      </c>
      <c r="C19" s="313">
        <v>88</v>
      </c>
      <c r="D19" s="241">
        <v>10</v>
      </c>
      <c r="E19" s="242">
        <v>5</v>
      </c>
      <c r="F19" s="313">
        <v>88</v>
      </c>
      <c r="G19" s="241">
        <v>6</v>
      </c>
      <c r="H19" s="241">
        <v>6</v>
      </c>
      <c r="I19" s="241">
        <v>2</v>
      </c>
      <c r="J19" s="241">
        <v>15</v>
      </c>
      <c r="K19" s="242">
        <v>7</v>
      </c>
    </row>
    <row r="20" spans="1:15" ht="14.1" customHeight="1" x14ac:dyDescent="0.2">
      <c r="A20" s="750">
        <v>12</v>
      </c>
      <c r="B20" s="71" t="s">
        <v>16</v>
      </c>
      <c r="C20" s="313">
        <v>74</v>
      </c>
      <c r="D20" s="241">
        <v>11</v>
      </c>
      <c r="E20" s="242">
        <v>2</v>
      </c>
      <c r="F20" s="313" t="s">
        <v>514</v>
      </c>
      <c r="G20" s="241">
        <v>12</v>
      </c>
      <c r="H20" s="241">
        <v>6</v>
      </c>
      <c r="I20" s="241">
        <v>3</v>
      </c>
      <c r="J20" s="241">
        <v>16</v>
      </c>
      <c r="K20" s="242">
        <v>0</v>
      </c>
    </row>
    <row r="21" spans="1:15" ht="14.1" customHeight="1" x14ac:dyDescent="0.2">
      <c r="A21" s="750">
        <v>13</v>
      </c>
      <c r="B21" s="71" t="s">
        <v>17</v>
      </c>
      <c r="C21" s="313">
        <v>69</v>
      </c>
      <c r="D21" s="241">
        <v>18</v>
      </c>
      <c r="E21" s="242">
        <v>2</v>
      </c>
      <c r="F21" s="313">
        <v>0</v>
      </c>
      <c r="G21" s="241">
        <v>11</v>
      </c>
      <c r="H21" s="241">
        <v>7</v>
      </c>
      <c r="I21" s="241">
        <v>0</v>
      </c>
      <c r="J21" s="241">
        <v>13</v>
      </c>
      <c r="K21" s="242">
        <v>1</v>
      </c>
    </row>
    <row r="22" spans="1:15" ht="14.1" customHeight="1" x14ac:dyDescent="0.2">
      <c r="A22" s="750">
        <v>14</v>
      </c>
      <c r="B22" s="71" t="s">
        <v>18</v>
      </c>
      <c r="C22" s="313">
        <v>136</v>
      </c>
      <c r="D22" s="241">
        <v>11</v>
      </c>
      <c r="E22" s="242">
        <v>2</v>
      </c>
      <c r="F22" s="313">
        <v>0</v>
      </c>
      <c r="G22" s="241">
        <v>5</v>
      </c>
      <c r="H22" s="241">
        <v>9</v>
      </c>
      <c r="I22" s="241">
        <v>0</v>
      </c>
      <c r="J22" s="241">
        <v>13</v>
      </c>
      <c r="K22" s="242">
        <v>1</v>
      </c>
    </row>
    <row r="23" spans="1:15" ht="14.1" customHeight="1" thickBot="1" x14ac:dyDescent="0.25">
      <c r="A23" s="756">
        <v>15</v>
      </c>
      <c r="B23" s="741" t="s">
        <v>19</v>
      </c>
      <c r="C23" s="314">
        <v>364</v>
      </c>
      <c r="D23" s="243">
        <v>34</v>
      </c>
      <c r="E23" s="244">
        <v>5</v>
      </c>
      <c r="F23" s="314">
        <v>364</v>
      </c>
      <c r="G23" s="243">
        <v>12</v>
      </c>
      <c r="H23" s="243">
        <v>4</v>
      </c>
      <c r="I23" s="243">
        <v>0</v>
      </c>
      <c r="J23" s="243">
        <v>11</v>
      </c>
      <c r="K23" s="244">
        <v>0</v>
      </c>
    </row>
    <row r="24" spans="1:15" s="20" customFormat="1" ht="13.5" thickBot="1" x14ac:dyDescent="0.25">
      <c r="A24" s="1282"/>
      <c r="B24" s="1283" t="s">
        <v>532</v>
      </c>
      <c r="C24" s="608">
        <f>SUM(C9:C23)</f>
        <v>4960</v>
      </c>
      <c r="D24" s="609">
        <f t="shared" ref="D24:K24" si="0">SUM(D9:D23)</f>
        <v>190</v>
      </c>
      <c r="E24" s="611">
        <f t="shared" si="0"/>
        <v>41</v>
      </c>
      <c r="F24" s="608">
        <f t="shared" si="0"/>
        <v>501</v>
      </c>
      <c r="G24" s="609">
        <f t="shared" si="0"/>
        <v>101</v>
      </c>
      <c r="H24" s="609">
        <f t="shared" si="0"/>
        <v>73</v>
      </c>
      <c r="I24" s="609">
        <f t="shared" si="0"/>
        <v>8</v>
      </c>
      <c r="J24" s="609">
        <f t="shared" si="0"/>
        <v>148</v>
      </c>
      <c r="K24" s="610">
        <f t="shared" si="0"/>
        <v>15</v>
      </c>
    </row>
    <row r="25" spans="1:15" x14ac:dyDescent="0.2">
      <c r="A25" s="237"/>
      <c r="B25" s="318" t="s">
        <v>412</v>
      </c>
      <c r="C25" s="313">
        <v>2581</v>
      </c>
      <c r="D25" s="241">
        <v>165</v>
      </c>
      <c r="E25" s="242">
        <v>29</v>
      </c>
      <c r="F25" s="319">
        <v>19</v>
      </c>
      <c r="G25" s="241">
        <v>74</v>
      </c>
      <c r="H25" s="241">
        <v>49</v>
      </c>
      <c r="I25" s="241">
        <v>1</v>
      </c>
      <c r="J25" s="241">
        <v>103</v>
      </c>
      <c r="K25" s="242">
        <v>6</v>
      </c>
    </row>
    <row r="26" spans="1:15" x14ac:dyDescent="0.2">
      <c r="A26" s="237"/>
      <c r="B26" s="318" t="s">
        <v>366</v>
      </c>
      <c r="C26" s="313">
        <v>4484</v>
      </c>
      <c r="D26" s="241">
        <v>204</v>
      </c>
      <c r="E26" s="242">
        <v>47</v>
      </c>
      <c r="F26" s="319">
        <v>158</v>
      </c>
      <c r="G26" s="241">
        <v>81</v>
      </c>
      <c r="H26" s="241">
        <v>53</v>
      </c>
      <c r="I26" s="241">
        <v>10</v>
      </c>
      <c r="J26" s="241">
        <v>124</v>
      </c>
      <c r="K26" s="242">
        <v>15</v>
      </c>
    </row>
    <row r="27" spans="1:15" x14ac:dyDescent="0.2">
      <c r="A27" s="237"/>
      <c r="B27" s="318" t="s">
        <v>322</v>
      </c>
      <c r="C27" s="313">
        <v>2591</v>
      </c>
      <c r="D27" s="241">
        <v>155</v>
      </c>
      <c r="E27" s="242">
        <v>41</v>
      </c>
      <c r="F27" s="319">
        <v>248</v>
      </c>
      <c r="G27" s="241">
        <v>70</v>
      </c>
      <c r="H27" s="241">
        <v>54</v>
      </c>
      <c r="I27" s="241">
        <v>6</v>
      </c>
      <c r="J27" s="241">
        <v>99</v>
      </c>
      <c r="K27" s="242">
        <v>10</v>
      </c>
    </row>
    <row r="28" spans="1:15" x14ac:dyDescent="0.2">
      <c r="A28" s="237"/>
      <c r="B28" s="318" t="s">
        <v>242</v>
      </c>
      <c r="C28" s="313">
        <v>1832</v>
      </c>
      <c r="D28" s="241">
        <v>134</v>
      </c>
      <c r="E28" s="242">
        <v>27</v>
      </c>
      <c r="F28" s="319">
        <v>299</v>
      </c>
      <c r="G28" s="241">
        <v>62</v>
      </c>
      <c r="H28" s="241">
        <v>56</v>
      </c>
      <c r="I28" s="241">
        <v>7</v>
      </c>
      <c r="J28" s="241">
        <v>107</v>
      </c>
      <c r="K28" s="242">
        <v>13</v>
      </c>
      <c r="O28" s="405" t="s">
        <v>104</v>
      </c>
    </row>
    <row r="29" spans="1:15" x14ac:dyDescent="0.2">
      <c r="A29" s="237"/>
      <c r="B29" s="318" t="s">
        <v>239</v>
      </c>
      <c r="C29" s="313">
        <v>4131</v>
      </c>
      <c r="D29" s="241">
        <v>154</v>
      </c>
      <c r="E29" s="242">
        <v>32</v>
      </c>
      <c r="F29" s="319">
        <v>414</v>
      </c>
      <c r="G29" s="241">
        <v>45</v>
      </c>
      <c r="H29" s="241">
        <v>41</v>
      </c>
      <c r="I29" s="241">
        <v>8</v>
      </c>
      <c r="J29" s="241">
        <v>86</v>
      </c>
      <c r="K29" s="242">
        <v>8</v>
      </c>
    </row>
    <row r="30" spans="1:15" ht="13.5" thickBot="1" x14ac:dyDescent="0.25">
      <c r="A30" s="238"/>
      <c r="B30" s="222" t="s">
        <v>240</v>
      </c>
      <c r="C30" s="314">
        <v>2960</v>
      </c>
      <c r="D30" s="243">
        <v>151</v>
      </c>
      <c r="E30" s="244">
        <v>19</v>
      </c>
      <c r="F30" s="386">
        <v>23</v>
      </c>
      <c r="G30" s="243">
        <v>55</v>
      </c>
      <c r="H30" s="243">
        <v>48</v>
      </c>
      <c r="I30" s="243">
        <v>0</v>
      </c>
      <c r="J30" s="243">
        <v>82</v>
      </c>
      <c r="K30" s="244">
        <v>12</v>
      </c>
    </row>
    <row r="31" spans="1:15" ht="13.5" hidden="1" outlineLevel="1" thickBot="1" x14ac:dyDescent="0.25">
      <c r="A31" s="474"/>
      <c r="B31" s="410" t="s">
        <v>241</v>
      </c>
      <c r="C31" s="708">
        <v>3231</v>
      </c>
      <c r="D31" s="709">
        <v>153</v>
      </c>
      <c r="E31" s="710">
        <v>30</v>
      </c>
      <c r="F31" s="711">
        <v>62</v>
      </c>
      <c r="G31" s="709">
        <v>48</v>
      </c>
      <c r="H31" s="709">
        <v>40</v>
      </c>
      <c r="I31" s="709">
        <v>4</v>
      </c>
      <c r="J31" s="709">
        <v>90</v>
      </c>
      <c r="K31" s="710">
        <v>9</v>
      </c>
    </row>
    <row r="32" spans="1:15" collapsed="1" x14ac:dyDescent="0.2">
      <c r="A32" s="1044" t="s">
        <v>554</v>
      </c>
    </row>
  </sheetData>
  <mergeCells count="2">
    <mergeCell ref="C7:E7"/>
    <mergeCell ref="F7:K7"/>
  </mergeCells>
  <pageMargins left="0.39370078740157483" right="0.39370078740157483" top="0.78740157480314965" bottom="0.79" header="0.51181102362204722" footer="0.51181102362204722"/>
  <pageSetup paperSize="9" orientation="landscape" r:id="rId1"/>
  <headerFooter alignWithMargins="0">
    <oddFooter>&amp;L&amp;F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P30"/>
  <sheetViews>
    <sheetView showGridLines="0" zoomScaleNormal="100" workbookViewId="0">
      <selection activeCell="P7" sqref="P7"/>
    </sheetView>
  </sheetViews>
  <sheetFormatPr baseColWidth="10" defaultColWidth="11.42578125" defaultRowHeight="12.75" x14ac:dyDescent="0.2"/>
  <cols>
    <col min="1" max="1" width="4.85546875" style="827" customWidth="1"/>
    <col min="2" max="2" width="22" style="404" bestFit="1" customWidth="1"/>
    <col min="3" max="3" width="13.5703125" style="404" customWidth="1"/>
    <col min="4" max="4" width="11.28515625" style="404" customWidth="1"/>
    <col min="5" max="5" width="17.28515625" style="404" customWidth="1"/>
    <col min="6" max="6" width="14.5703125" style="404" customWidth="1"/>
    <col min="7" max="7" width="10.28515625" style="404" customWidth="1"/>
    <col min="8" max="8" width="14.28515625" style="404" customWidth="1"/>
    <col min="9" max="9" width="16.85546875" style="404" customWidth="1"/>
    <col min="10" max="10" width="13.42578125" style="404" customWidth="1"/>
    <col min="11" max="16384" width="11.42578125" style="404"/>
  </cols>
  <sheetData>
    <row r="1" spans="1:13" x14ac:dyDescent="0.2">
      <c r="A1" s="246" t="s">
        <v>267</v>
      </c>
      <c r="B1" s="829"/>
    </row>
    <row r="2" spans="1:13" x14ac:dyDescent="0.2">
      <c r="A2" s="742" t="s">
        <v>0</v>
      </c>
    </row>
    <row r="3" spans="1:13" x14ac:dyDescent="0.2">
      <c r="A3" s="742"/>
    </row>
    <row r="4" spans="1:13" x14ac:dyDescent="0.2">
      <c r="A4" s="742" t="s">
        <v>279</v>
      </c>
    </row>
    <row r="6" spans="1:13" s="4" customFormat="1" ht="26.25" customHeight="1" thickBot="1" x14ac:dyDescent="0.25">
      <c r="A6" s="123" t="s">
        <v>552</v>
      </c>
      <c r="B6" s="19"/>
      <c r="C6" s="19"/>
      <c r="D6" s="19"/>
      <c r="E6" s="19"/>
      <c r="F6" s="19"/>
      <c r="G6" s="19"/>
      <c r="H6" s="19"/>
      <c r="I6" s="19"/>
      <c r="J6" s="19"/>
    </row>
    <row r="7" spans="1:13" s="4" customFormat="1" ht="51.95" customHeight="1" x14ac:dyDescent="0.2">
      <c r="A7" s="1219"/>
      <c r="B7" s="1220"/>
      <c r="C7" s="2171" t="s">
        <v>280</v>
      </c>
      <c r="D7" s="2130"/>
      <c r="E7" s="2130"/>
      <c r="F7" s="2131"/>
      <c r="G7" s="550"/>
      <c r="H7" s="1216"/>
      <c r="I7" s="1216"/>
      <c r="J7" s="1217"/>
    </row>
    <row r="8" spans="1:13" s="4" customFormat="1" ht="96.75" customHeight="1" thickBot="1" x14ac:dyDescent="0.25">
      <c r="A8" s="992" t="s">
        <v>38</v>
      </c>
      <c r="B8" s="995" t="s">
        <v>3</v>
      </c>
      <c r="C8" s="1218" t="s">
        <v>281</v>
      </c>
      <c r="D8" s="993" t="s">
        <v>282</v>
      </c>
      <c r="E8" s="993" t="s">
        <v>283</v>
      </c>
      <c r="F8" s="994" t="s">
        <v>284</v>
      </c>
      <c r="G8" s="992" t="s">
        <v>285</v>
      </c>
      <c r="H8" s="993" t="s">
        <v>286</v>
      </c>
      <c r="I8" s="993" t="s">
        <v>287</v>
      </c>
      <c r="J8" s="995" t="s">
        <v>288</v>
      </c>
      <c r="K8" s="830"/>
      <c r="M8" s="4" t="s">
        <v>104</v>
      </c>
    </row>
    <row r="9" spans="1:13" x14ac:dyDescent="0.2">
      <c r="A9" s="237">
        <v>1</v>
      </c>
      <c r="B9" s="767" t="s">
        <v>5</v>
      </c>
      <c r="C9" s="313">
        <v>0</v>
      </c>
      <c r="D9" s="241">
        <v>0</v>
      </c>
      <c r="E9" s="241">
        <v>0</v>
      </c>
      <c r="F9" s="242">
        <v>0</v>
      </c>
      <c r="G9" s="313">
        <v>0</v>
      </c>
      <c r="H9" s="241">
        <v>0</v>
      </c>
      <c r="I9" s="241">
        <v>0</v>
      </c>
      <c r="J9" s="242">
        <v>0</v>
      </c>
    </row>
    <row r="10" spans="1:13" x14ac:dyDescent="0.2">
      <c r="A10" s="237">
        <v>2</v>
      </c>
      <c r="B10" s="767" t="s">
        <v>6</v>
      </c>
      <c r="C10" s="313">
        <v>0</v>
      </c>
      <c r="D10" s="241">
        <v>0</v>
      </c>
      <c r="E10" s="241">
        <v>0</v>
      </c>
      <c r="F10" s="242">
        <v>0</v>
      </c>
      <c r="G10" s="313">
        <v>0</v>
      </c>
      <c r="H10" s="241">
        <v>0</v>
      </c>
      <c r="I10" s="241">
        <v>0</v>
      </c>
      <c r="J10" s="242">
        <v>0</v>
      </c>
    </row>
    <row r="11" spans="1:13" x14ac:dyDescent="0.2">
      <c r="A11" s="237">
        <v>3</v>
      </c>
      <c r="B11" s="767" t="s">
        <v>7</v>
      </c>
      <c r="C11" s="313">
        <v>0</v>
      </c>
      <c r="D11" s="241">
        <v>0</v>
      </c>
      <c r="E11" s="241">
        <v>4</v>
      </c>
      <c r="F11" s="242">
        <v>0</v>
      </c>
      <c r="G11" s="313">
        <v>3</v>
      </c>
      <c r="H11" s="241">
        <v>0</v>
      </c>
      <c r="I11" s="241">
        <v>0</v>
      </c>
      <c r="J11" s="242">
        <v>0</v>
      </c>
    </row>
    <row r="12" spans="1:13" x14ac:dyDescent="0.2">
      <c r="A12" s="237">
        <v>4</v>
      </c>
      <c r="B12" s="767" t="s">
        <v>8</v>
      </c>
      <c r="C12" s="313">
        <v>0</v>
      </c>
      <c r="D12" s="241">
        <v>0</v>
      </c>
      <c r="E12" s="241">
        <v>0</v>
      </c>
      <c r="F12" s="242">
        <v>0</v>
      </c>
      <c r="G12" s="313">
        <v>0</v>
      </c>
      <c r="H12" s="241">
        <v>0</v>
      </c>
      <c r="I12" s="241">
        <v>0</v>
      </c>
      <c r="J12" s="242">
        <v>0</v>
      </c>
    </row>
    <row r="13" spans="1:13" x14ac:dyDescent="0.2">
      <c r="A13" s="237">
        <v>5</v>
      </c>
      <c r="B13" s="767" t="s">
        <v>9</v>
      </c>
      <c r="C13" s="313">
        <v>0</v>
      </c>
      <c r="D13" s="241">
        <v>0</v>
      </c>
      <c r="E13" s="241">
        <v>0</v>
      </c>
      <c r="F13" s="242">
        <v>0</v>
      </c>
      <c r="G13" s="313">
        <v>0</v>
      </c>
      <c r="H13" s="241">
        <v>0</v>
      </c>
      <c r="I13" s="241">
        <v>0</v>
      </c>
      <c r="J13" s="242">
        <v>0</v>
      </c>
    </row>
    <row r="14" spans="1:13" x14ac:dyDescent="0.2">
      <c r="A14" s="237">
        <v>6</v>
      </c>
      <c r="B14" s="767" t="s">
        <v>10</v>
      </c>
      <c r="C14" s="313">
        <v>0</v>
      </c>
      <c r="D14" s="241">
        <v>0</v>
      </c>
      <c r="E14" s="241">
        <v>0</v>
      </c>
      <c r="F14" s="242">
        <v>0</v>
      </c>
      <c r="G14" s="313">
        <v>0</v>
      </c>
      <c r="H14" s="241">
        <v>0</v>
      </c>
      <c r="I14" s="241">
        <v>0</v>
      </c>
      <c r="J14" s="242">
        <v>0</v>
      </c>
    </row>
    <row r="15" spans="1:13" x14ac:dyDescent="0.2">
      <c r="A15" s="237">
        <v>7</v>
      </c>
      <c r="B15" s="767" t="s">
        <v>11</v>
      </c>
      <c r="C15" s="313">
        <v>0</v>
      </c>
      <c r="D15" s="241">
        <v>0</v>
      </c>
      <c r="E15" s="241">
        <v>0</v>
      </c>
      <c r="F15" s="242">
        <v>2</v>
      </c>
      <c r="G15" s="313">
        <v>0</v>
      </c>
      <c r="H15" s="241">
        <v>1</v>
      </c>
      <c r="I15" s="241">
        <v>0</v>
      </c>
      <c r="J15" s="242">
        <v>0</v>
      </c>
    </row>
    <row r="16" spans="1:13" x14ac:dyDescent="0.2">
      <c r="A16" s="237">
        <v>8</v>
      </c>
      <c r="B16" s="767" t="s">
        <v>12</v>
      </c>
      <c r="C16" s="313">
        <v>0</v>
      </c>
      <c r="D16" s="241">
        <v>0</v>
      </c>
      <c r="E16" s="241">
        <v>0</v>
      </c>
      <c r="F16" s="242">
        <v>0</v>
      </c>
      <c r="G16" s="313">
        <v>0</v>
      </c>
      <c r="H16" s="241">
        <v>0</v>
      </c>
      <c r="I16" s="241">
        <v>0</v>
      </c>
      <c r="J16" s="242">
        <v>0</v>
      </c>
    </row>
    <row r="17" spans="1:16" x14ac:dyDescent="0.2">
      <c r="A17" s="237">
        <v>9</v>
      </c>
      <c r="B17" s="767" t="s">
        <v>13</v>
      </c>
      <c r="C17" s="313">
        <v>0</v>
      </c>
      <c r="D17" s="241">
        <v>2</v>
      </c>
      <c r="E17" s="241">
        <v>0</v>
      </c>
      <c r="F17" s="242">
        <v>0</v>
      </c>
      <c r="G17" s="313">
        <v>2</v>
      </c>
      <c r="H17" s="241">
        <v>2</v>
      </c>
      <c r="I17" s="241">
        <v>0</v>
      </c>
      <c r="J17" s="242">
        <v>0</v>
      </c>
    </row>
    <row r="18" spans="1:16" x14ac:dyDescent="0.2">
      <c r="A18" s="237">
        <v>10</v>
      </c>
      <c r="B18" s="767" t="s">
        <v>14</v>
      </c>
      <c r="C18" s="313">
        <v>0</v>
      </c>
      <c r="D18" s="241">
        <v>1</v>
      </c>
      <c r="E18" s="241">
        <v>0</v>
      </c>
      <c r="F18" s="242">
        <v>0</v>
      </c>
      <c r="G18" s="313">
        <v>0</v>
      </c>
      <c r="H18" s="241">
        <v>0</v>
      </c>
      <c r="I18" s="241">
        <v>0</v>
      </c>
      <c r="J18" s="242">
        <v>0</v>
      </c>
    </row>
    <row r="19" spans="1:16" x14ac:dyDescent="0.2">
      <c r="A19" s="237">
        <v>11</v>
      </c>
      <c r="B19" s="767" t="s">
        <v>15</v>
      </c>
      <c r="C19" s="313">
        <v>0</v>
      </c>
      <c r="D19" s="241">
        <v>0</v>
      </c>
      <c r="E19" s="241">
        <v>1</v>
      </c>
      <c r="F19" s="242">
        <v>0</v>
      </c>
      <c r="G19" s="313">
        <v>0</v>
      </c>
      <c r="H19" s="241">
        <v>0</v>
      </c>
      <c r="I19" s="241">
        <v>0</v>
      </c>
      <c r="J19" s="242">
        <v>0</v>
      </c>
    </row>
    <row r="20" spans="1:16" x14ac:dyDescent="0.2">
      <c r="A20" s="237">
        <v>12</v>
      </c>
      <c r="B20" s="767" t="s">
        <v>16</v>
      </c>
      <c r="C20" s="313">
        <v>0</v>
      </c>
      <c r="D20" s="241">
        <v>0</v>
      </c>
      <c r="E20" s="241">
        <v>0</v>
      </c>
      <c r="F20" s="242">
        <v>0</v>
      </c>
      <c r="G20" s="313">
        <v>0</v>
      </c>
      <c r="H20" s="241">
        <v>0</v>
      </c>
      <c r="I20" s="241">
        <v>0</v>
      </c>
      <c r="J20" s="242">
        <v>0</v>
      </c>
    </row>
    <row r="21" spans="1:16" x14ac:dyDescent="0.2">
      <c r="A21" s="237">
        <v>13</v>
      </c>
      <c r="B21" s="767" t="s">
        <v>17</v>
      </c>
      <c r="C21" s="313">
        <v>0</v>
      </c>
      <c r="D21" s="241">
        <v>1</v>
      </c>
      <c r="E21" s="241">
        <v>0</v>
      </c>
      <c r="F21" s="242">
        <v>0</v>
      </c>
      <c r="G21" s="313">
        <v>1</v>
      </c>
      <c r="H21" s="241">
        <v>1</v>
      </c>
      <c r="I21" s="241">
        <v>0</v>
      </c>
      <c r="J21" s="242">
        <v>1</v>
      </c>
    </row>
    <row r="22" spans="1:16" x14ac:dyDescent="0.2">
      <c r="A22" s="237">
        <v>14</v>
      </c>
      <c r="B22" s="767" t="s">
        <v>18</v>
      </c>
      <c r="C22" s="313">
        <v>0</v>
      </c>
      <c r="D22" s="241">
        <v>3</v>
      </c>
      <c r="E22" s="241">
        <v>0</v>
      </c>
      <c r="F22" s="242">
        <v>0</v>
      </c>
      <c r="G22" s="313">
        <v>3</v>
      </c>
      <c r="H22" s="241">
        <v>0</v>
      </c>
      <c r="I22" s="241">
        <v>0</v>
      </c>
      <c r="J22" s="242">
        <v>0</v>
      </c>
    </row>
    <row r="23" spans="1:16" ht="13.5" thickBot="1" x14ac:dyDescent="0.25">
      <c r="A23" s="237">
        <v>15</v>
      </c>
      <c r="B23" s="767" t="s">
        <v>19</v>
      </c>
      <c r="C23" s="313">
        <v>0</v>
      </c>
      <c r="D23" s="241">
        <v>0</v>
      </c>
      <c r="E23" s="241">
        <v>0</v>
      </c>
      <c r="F23" s="242">
        <v>0</v>
      </c>
      <c r="G23" s="313">
        <v>0</v>
      </c>
      <c r="H23" s="241">
        <v>0</v>
      </c>
      <c r="I23" s="241">
        <v>0</v>
      </c>
      <c r="J23" s="242">
        <v>0</v>
      </c>
    </row>
    <row r="24" spans="1:16" s="9" customFormat="1" ht="13.5" thickBot="1" x14ac:dyDescent="0.25">
      <c r="A24" s="612"/>
      <c r="B24" s="766" t="s">
        <v>532</v>
      </c>
      <c r="C24" s="608">
        <f>SUM(C9:C23)</f>
        <v>0</v>
      </c>
      <c r="D24" s="609">
        <f t="shared" ref="D24:J24" si="0">SUM(D9:D23)</f>
        <v>7</v>
      </c>
      <c r="E24" s="609">
        <f t="shared" si="0"/>
        <v>5</v>
      </c>
      <c r="F24" s="610">
        <f t="shared" si="0"/>
        <v>2</v>
      </c>
      <c r="G24" s="608">
        <f t="shared" si="0"/>
        <v>9</v>
      </c>
      <c r="H24" s="609">
        <f t="shared" si="0"/>
        <v>4</v>
      </c>
      <c r="I24" s="609">
        <f t="shared" si="0"/>
        <v>0</v>
      </c>
      <c r="J24" s="610">
        <f t="shared" si="0"/>
        <v>1</v>
      </c>
    </row>
    <row r="25" spans="1:16" x14ac:dyDescent="0.2">
      <c r="A25" s="237"/>
      <c r="B25" s="767" t="s">
        <v>412</v>
      </c>
      <c r="C25" s="313">
        <v>2</v>
      </c>
      <c r="D25" s="241">
        <v>25</v>
      </c>
      <c r="E25" s="241">
        <v>8</v>
      </c>
      <c r="F25" s="242">
        <v>3</v>
      </c>
      <c r="G25" s="313">
        <v>28</v>
      </c>
      <c r="H25" s="241">
        <v>23</v>
      </c>
      <c r="I25" s="241">
        <v>0</v>
      </c>
      <c r="J25" s="242">
        <v>5</v>
      </c>
    </row>
    <row r="26" spans="1:16" x14ac:dyDescent="0.2">
      <c r="A26" s="237"/>
      <c r="B26" s="767" t="s">
        <v>366</v>
      </c>
      <c r="C26" s="313">
        <v>0</v>
      </c>
      <c r="D26" s="241">
        <v>36</v>
      </c>
      <c r="E26" s="241">
        <v>4</v>
      </c>
      <c r="F26" s="242">
        <v>1</v>
      </c>
      <c r="G26" s="313">
        <v>33</v>
      </c>
      <c r="H26" s="241">
        <v>8</v>
      </c>
      <c r="I26" s="241">
        <v>0</v>
      </c>
      <c r="J26" s="242">
        <v>2</v>
      </c>
    </row>
    <row r="27" spans="1:16" x14ac:dyDescent="0.2">
      <c r="A27" s="237"/>
      <c r="B27" s="767" t="s">
        <v>322</v>
      </c>
      <c r="C27" s="313">
        <v>2</v>
      </c>
      <c r="D27" s="241">
        <v>9</v>
      </c>
      <c r="E27" s="241">
        <v>7</v>
      </c>
      <c r="F27" s="242">
        <v>1</v>
      </c>
      <c r="G27" s="313">
        <v>12</v>
      </c>
      <c r="H27" s="241">
        <v>15</v>
      </c>
      <c r="I27" s="241">
        <v>0</v>
      </c>
      <c r="J27" s="242">
        <v>4</v>
      </c>
    </row>
    <row r="28" spans="1:16" x14ac:dyDescent="0.2">
      <c r="A28" s="237"/>
      <c r="B28" s="767" t="s">
        <v>242</v>
      </c>
      <c r="C28" s="313">
        <v>0</v>
      </c>
      <c r="D28" s="241">
        <v>8</v>
      </c>
      <c r="E28" s="241">
        <v>2</v>
      </c>
      <c r="F28" s="242">
        <v>2</v>
      </c>
      <c r="G28" s="313">
        <v>10</v>
      </c>
      <c r="H28" s="241">
        <v>3</v>
      </c>
      <c r="I28" s="241">
        <v>0</v>
      </c>
      <c r="J28" s="242">
        <v>0</v>
      </c>
      <c r="P28" s="404" t="s">
        <v>104</v>
      </c>
    </row>
    <row r="29" spans="1:16" ht="13.5" thickBot="1" x14ac:dyDescent="0.25">
      <c r="A29" s="238"/>
      <c r="B29" s="534" t="s">
        <v>239</v>
      </c>
      <c r="C29" s="314">
        <v>1</v>
      </c>
      <c r="D29" s="243">
        <v>9</v>
      </c>
      <c r="E29" s="243">
        <v>0</v>
      </c>
      <c r="F29" s="244">
        <v>12</v>
      </c>
      <c r="G29" s="314">
        <v>22</v>
      </c>
      <c r="H29" s="243">
        <v>9</v>
      </c>
      <c r="I29" s="243">
        <v>0</v>
      </c>
      <c r="J29" s="244">
        <v>1</v>
      </c>
    </row>
    <row r="30" spans="1:16" x14ac:dyDescent="0.2">
      <c r="A30" s="1521" t="s">
        <v>553</v>
      </c>
    </row>
  </sheetData>
  <mergeCells count="1">
    <mergeCell ref="C7:F7"/>
  </mergeCells>
  <pageMargins left="0.39370078740157483" right="0.39370078740157483" top="0.78740157480314965" bottom="0.79" header="0.51181102362204722" footer="0.51181102362204722"/>
  <pageSetup paperSize="9" orientation="landscape" r:id="rId1"/>
  <headerFooter alignWithMargins="0">
    <oddFooter>&amp;L&amp;F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2">
    <tabColor rgb="FFFF0000"/>
  </sheetPr>
  <dimension ref="A1:S30"/>
  <sheetViews>
    <sheetView showGridLines="0" zoomScaleNormal="100" workbookViewId="0">
      <selection activeCell="P7" sqref="P7"/>
    </sheetView>
  </sheetViews>
  <sheetFormatPr baseColWidth="10" defaultColWidth="11.42578125" defaultRowHeight="12.75" outlineLevelRow="1" x14ac:dyDescent="0.2"/>
  <cols>
    <col min="1" max="1" width="5.7109375" style="404" customWidth="1"/>
    <col min="2" max="2" width="22.5703125" style="404" customWidth="1"/>
    <col min="3" max="16384" width="11.42578125" style="404"/>
  </cols>
  <sheetData>
    <row r="1" spans="1:19" x14ac:dyDescent="0.2">
      <c r="A1" s="742" t="s">
        <v>0</v>
      </c>
    </row>
    <row r="2" spans="1:19" s="405" customFormat="1" x14ac:dyDescent="0.2">
      <c r="A2" s="828" t="str">
        <f>A4</f>
        <v>Tabell 1 - 15 - Bruk av Individuell Plan (IP) pr. 31.12. - For klienter med behov for langvarige og koordinerte tjenester 1)</v>
      </c>
      <c r="B2" s="20"/>
      <c r="C2" s="20"/>
    </row>
    <row r="3" spans="1:19" s="405" customFormat="1" x14ac:dyDescent="0.2"/>
    <row r="4" spans="1:19" s="4" customFormat="1" ht="26.25" customHeight="1" thickBot="1" x14ac:dyDescent="0.25">
      <c r="A4" s="3" t="s">
        <v>433</v>
      </c>
    </row>
    <row r="5" spans="1:19" s="4" customFormat="1" ht="33.950000000000003" customHeight="1" x14ac:dyDescent="0.2">
      <c r="A5" s="425"/>
      <c r="B5" s="76"/>
      <c r="C5" s="2176" t="s">
        <v>208</v>
      </c>
      <c r="D5" s="2179"/>
      <c r="E5" s="2179"/>
      <c r="F5" s="2180"/>
      <c r="G5" s="2181" t="s">
        <v>209</v>
      </c>
      <c r="H5" s="2181"/>
      <c r="I5" s="2181"/>
      <c r="J5" s="2181"/>
      <c r="K5" s="2182"/>
      <c r="L5" s="2176" t="s">
        <v>207</v>
      </c>
      <c r="M5" s="2177"/>
      <c r="N5" s="2178"/>
    </row>
    <row r="6" spans="1:19" s="4" customFormat="1" ht="107.25" customHeight="1" thickBot="1" x14ac:dyDescent="0.25">
      <c r="A6" s="427" t="s">
        <v>38</v>
      </c>
      <c r="B6" s="10" t="s">
        <v>3</v>
      </c>
      <c r="C6" s="69" t="s">
        <v>131</v>
      </c>
      <c r="D6" s="70" t="s">
        <v>65</v>
      </c>
      <c r="E6" s="768" t="s">
        <v>66</v>
      </c>
      <c r="F6" s="769" t="s">
        <v>132</v>
      </c>
      <c r="G6" s="770" t="s">
        <v>67</v>
      </c>
      <c r="H6" s="771" t="s">
        <v>68</v>
      </c>
      <c r="I6" s="771" t="s">
        <v>69</v>
      </c>
      <c r="J6" s="70" t="s">
        <v>70</v>
      </c>
      <c r="K6" s="772" t="s">
        <v>71</v>
      </c>
      <c r="L6" s="773" t="s">
        <v>133</v>
      </c>
      <c r="M6" s="774" t="s">
        <v>134</v>
      </c>
      <c r="N6" s="775" t="s">
        <v>72</v>
      </c>
      <c r="S6" s="298"/>
    </row>
    <row r="7" spans="1:19" s="245" customFormat="1" ht="15" customHeight="1" x14ac:dyDescent="0.2">
      <c r="A7" s="234">
        <v>1</v>
      </c>
      <c r="B7" s="99" t="s">
        <v>5</v>
      </c>
      <c r="C7" s="776">
        <v>164</v>
      </c>
      <c r="D7" s="777">
        <v>23</v>
      </c>
      <c r="E7" s="777">
        <v>141</v>
      </c>
      <c r="F7" s="2051">
        <v>9</v>
      </c>
      <c r="G7" s="776">
        <v>56</v>
      </c>
      <c r="H7" s="777">
        <v>19</v>
      </c>
      <c r="I7" s="777">
        <v>50</v>
      </c>
      <c r="J7" s="777">
        <v>7</v>
      </c>
      <c r="K7" s="778">
        <v>9</v>
      </c>
      <c r="L7" s="776">
        <v>8</v>
      </c>
      <c r="M7" s="777">
        <v>0</v>
      </c>
      <c r="N7" s="778">
        <v>35</v>
      </c>
      <c r="S7" s="298"/>
    </row>
    <row r="8" spans="1:19" s="245" customFormat="1" ht="15" customHeight="1" x14ac:dyDescent="0.2">
      <c r="A8" s="750">
        <v>2</v>
      </c>
      <c r="B8" s="71" t="s">
        <v>6</v>
      </c>
      <c r="C8" s="779">
        <v>124</v>
      </c>
      <c r="D8" s="780">
        <v>25</v>
      </c>
      <c r="E8" s="780">
        <v>99</v>
      </c>
      <c r="F8" s="1094">
        <v>5</v>
      </c>
      <c r="G8" s="779">
        <v>9</v>
      </c>
      <c r="H8" s="780">
        <v>0</v>
      </c>
      <c r="I8" s="780">
        <v>59</v>
      </c>
      <c r="J8" s="780">
        <v>21</v>
      </c>
      <c r="K8" s="781">
        <v>10</v>
      </c>
      <c r="L8" s="779">
        <v>3</v>
      </c>
      <c r="M8" s="780">
        <v>1</v>
      </c>
      <c r="N8" s="781">
        <v>12</v>
      </c>
      <c r="S8" s="298"/>
    </row>
    <row r="9" spans="1:19" s="245" customFormat="1" ht="15" customHeight="1" x14ac:dyDescent="0.2">
      <c r="A9" s="750">
        <v>3</v>
      </c>
      <c r="B9" s="71" t="s">
        <v>7</v>
      </c>
      <c r="C9" s="779">
        <v>135</v>
      </c>
      <c r="D9" s="780">
        <v>17</v>
      </c>
      <c r="E9" s="780">
        <v>118</v>
      </c>
      <c r="F9" s="1094">
        <v>4</v>
      </c>
      <c r="G9" s="779">
        <v>7</v>
      </c>
      <c r="H9" s="780">
        <v>1</v>
      </c>
      <c r="I9" s="780">
        <v>42</v>
      </c>
      <c r="J9" s="780">
        <v>7</v>
      </c>
      <c r="K9" s="781">
        <v>61</v>
      </c>
      <c r="L9" s="779">
        <v>32</v>
      </c>
      <c r="M9" s="780">
        <v>0</v>
      </c>
      <c r="N9" s="781">
        <v>68</v>
      </c>
      <c r="S9" s="298"/>
    </row>
    <row r="10" spans="1:19" s="245" customFormat="1" ht="15" customHeight="1" x14ac:dyDescent="0.2">
      <c r="A10" s="750">
        <v>4</v>
      </c>
      <c r="B10" s="71" t="s">
        <v>8</v>
      </c>
      <c r="C10" s="779">
        <v>73</v>
      </c>
      <c r="D10" s="780">
        <v>0</v>
      </c>
      <c r="E10" s="780">
        <v>73</v>
      </c>
      <c r="F10" s="1094">
        <v>0</v>
      </c>
      <c r="G10" s="779">
        <v>38</v>
      </c>
      <c r="H10" s="780">
        <v>31</v>
      </c>
      <c r="I10" s="780">
        <v>4</v>
      </c>
      <c r="J10" s="780">
        <v>0</v>
      </c>
      <c r="K10" s="781">
        <v>0</v>
      </c>
      <c r="L10" s="779">
        <v>8</v>
      </c>
      <c r="M10" s="780">
        <v>0</v>
      </c>
      <c r="N10" s="781">
        <v>57</v>
      </c>
      <c r="S10" s="298"/>
    </row>
    <row r="11" spans="1:19" s="245" customFormat="1" ht="15" customHeight="1" x14ac:dyDescent="0.2">
      <c r="A11" s="750">
        <v>5</v>
      </c>
      <c r="B11" s="71" t="s">
        <v>9</v>
      </c>
      <c r="C11" s="779">
        <v>102</v>
      </c>
      <c r="D11" s="780">
        <v>0</v>
      </c>
      <c r="E11" s="780">
        <v>102</v>
      </c>
      <c r="F11" s="1094">
        <v>0</v>
      </c>
      <c r="G11" s="779">
        <v>48</v>
      </c>
      <c r="H11" s="780">
        <v>12</v>
      </c>
      <c r="I11" s="780">
        <v>37</v>
      </c>
      <c r="J11" s="780">
        <v>5</v>
      </c>
      <c r="K11" s="781">
        <v>0</v>
      </c>
      <c r="L11" s="779">
        <v>5</v>
      </c>
      <c r="M11" s="780">
        <v>0</v>
      </c>
      <c r="N11" s="781">
        <v>32</v>
      </c>
      <c r="S11" s="298"/>
    </row>
    <row r="12" spans="1:19" s="245" customFormat="1" ht="15" customHeight="1" x14ac:dyDescent="0.2">
      <c r="A12" s="750">
        <v>6</v>
      </c>
      <c r="B12" s="71" t="s">
        <v>10</v>
      </c>
      <c r="C12" s="779">
        <v>126</v>
      </c>
      <c r="D12" s="780">
        <v>32</v>
      </c>
      <c r="E12" s="780">
        <v>94</v>
      </c>
      <c r="F12" s="1094">
        <v>1</v>
      </c>
      <c r="G12" s="779">
        <v>6</v>
      </c>
      <c r="H12" s="780">
        <v>0</v>
      </c>
      <c r="I12" s="780">
        <v>28</v>
      </c>
      <c r="J12" s="780">
        <v>58</v>
      </c>
      <c r="K12" s="781">
        <v>2</v>
      </c>
      <c r="L12" s="779">
        <v>7</v>
      </c>
      <c r="M12" s="780">
        <v>0</v>
      </c>
      <c r="N12" s="781">
        <v>30</v>
      </c>
      <c r="S12" s="298"/>
    </row>
    <row r="13" spans="1:19" s="245" customFormat="1" ht="15" customHeight="1" x14ac:dyDescent="0.2">
      <c r="A13" s="750">
        <v>7</v>
      </c>
      <c r="B13" s="71" t="s">
        <v>11</v>
      </c>
      <c r="C13" s="779">
        <v>110</v>
      </c>
      <c r="D13" s="780">
        <v>43</v>
      </c>
      <c r="E13" s="780">
        <v>67</v>
      </c>
      <c r="F13" s="1094">
        <v>0</v>
      </c>
      <c r="G13" s="779">
        <v>7</v>
      </c>
      <c r="H13" s="780">
        <v>2</v>
      </c>
      <c r="I13" s="780">
        <v>34</v>
      </c>
      <c r="J13" s="780">
        <v>22</v>
      </c>
      <c r="K13" s="781">
        <v>2</v>
      </c>
      <c r="L13" s="779">
        <v>8</v>
      </c>
      <c r="M13" s="780">
        <v>0</v>
      </c>
      <c r="N13" s="781">
        <v>16</v>
      </c>
      <c r="S13" s="298"/>
    </row>
    <row r="14" spans="1:19" s="245" customFormat="1" ht="15" customHeight="1" x14ac:dyDescent="0.2">
      <c r="A14" s="750">
        <v>8</v>
      </c>
      <c r="B14" s="71" t="s">
        <v>12</v>
      </c>
      <c r="C14" s="779">
        <v>309</v>
      </c>
      <c r="D14" s="780">
        <v>94</v>
      </c>
      <c r="E14" s="780">
        <v>215</v>
      </c>
      <c r="F14" s="1094">
        <v>4</v>
      </c>
      <c r="G14" s="779">
        <v>9</v>
      </c>
      <c r="H14" s="780">
        <v>94</v>
      </c>
      <c r="I14" s="780">
        <v>52</v>
      </c>
      <c r="J14" s="780">
        <v>60</v>
      </c>
      <c r="K14" s="781">
        <v>0</v>
      </c>
      <c r="L14" s="779">
        <v>0</v>
      </c>
      <c r="M14" s="780">
        <v>1</v>
      </c>
      <c r="N14" s="781">
        <v>6</v>
      </c>
      <c r="S14" s="298"/>
    </row>
    <row r="15" spans="1:19" s="245" customFormat="1" ht="15" customHeight="1" x14ac:dyDescent="0.2">
      <c r="A15" s="750">
        <v>9</v>
      </c>
      <c r="B15" s="71" t="s">
        <v>13</v>
      </c>
      <c r="C15" s="779">
        <v>49</v>
      </c>
      <c r="D15" s="780">
        <v>21</v>
      </c>
      <c r="E15" s="780">
        <v>28</v>
      </c>
      <c r="F15" s="1094">
        <v>0</v>
      </c>
      <c r="G15" s="779">
        <v>0</v>
      </c>
      <c r="H15" s="780">
        <v>0</v>
      </c>
      <c r="I15" s="780">
        <v>4</v>
      </c>
      <c r="J15" s="780">
        <v>24</v>
      </c>
      <c r="K15" s="781">
        <v>0</v>
      </c>
      <c r="L15" s="779">
        <v>8</v>
      </c>
      <c r="M15" s="780">
        <v>0</v>
      </c>
      <c r="N15" s="781">
        <v>18</v>
      </c>
      <c r="S15" s="298"/>
    </row>
    <row r="16" spans="1:19" s="245" customFormat="1" ht="15" customHeight="1" x14ac:dyDescent="0.2">
      <c r="A16" s="750">
        <v>10</v>
      </c>
      <c r="B16" s="71" t="s">
        <v>14</v>
      </c>
      <c r="C16" s="779">
        <v>107</v>
      </c>
      <c r="D16" s="780">
        <v>40</v>
      </c>
      <c r="E16" s="780">
        <v>67</v>
      </c>
      <c r="F16" s="1094">
        <v>0</v>
      </c>
      <c r="G16" s="779">
        <v>16</v>
      </c>
      <c r="H16" s="780">
        <v>0</v>
      </c>
      <c r="I16" s="780">
        <v>19</v>
      </c>
      <c r="J16" s="780">
        <v>27</v>
      </c>
      <c r="K16" s="781">
        <v>5</v>
      </c>
      <c r="L16" s="779">
        <v>29</v>
      </c>
      <c r="M16" s="780">
        <v>0</v>
      </c>
      <c r="N16" s="781">
        <v>0</v>
      </c>
      <c r="S16" s="298"/>
    </row>
    <row r="17" spans="1:19" s="245" customFormat="1" ht="15" customHeight="1" x14ac:dyDescent="0.2">
      <c r="A17" s="750">
        <v>11</v>
      </c>
      <c r="B17" s="71" t="s">
        <v>15</v>
      </c>
      <c r="C17" s="779">
        <v>181</v>
      </c>
      <c r="D17" s="780">
        <v>37</v>
      </c>
      <c r="E17" s="780">
        <v>144</v>
      </c>
      <c r="F17" s="1094">
        <v>3</v>
      </c>
      <c r="G17" s="779">
        <v>48</v>
      </c>
      <c r="H17" s="780">
        <v>28</v>
      </c>
      <c r="I17" s="780">
        <v>27</v>
      </c>
      <c r="J17" s="780">
        <v>20</v>
      </c>
      <c r="K17" s="781">
        <v>21</v>
      </c>
      <c r="L17" s="779">
        <v>36</v>
      </c>
      <c r="M17" s="780">
        <v>5</v>
      </c>
      <c r="N17" s="781">
        <v>14</v>
      </c>
      <c r="S17" s="298"/>
    </row>
    <row r="18" spans="1:19" s="245" customFormat="1" ht="15" customHeight="1" x14ac:dyDescent="0.2">
      <c r="A18" s="750">
        <v>12</v>
      </c>
      <c r="B18" s="71" t="s">
        <v>16</v>
      </c>
      <c r="C18" s="779">
        <v>285</v>
      </c>
      <c r="D18" s="780">
        <v>194</v>
      </c>
      <c r="E18" s="780">
        <v>91</v>
      </c>
      <c r="F18" s="1094">
        <v>5</v>
      </c>
      <c r="G18" s="779">
        <v>0</v>
      </c>
      <c r="H18" s="780">
        <v>0</v>
      </c>
      <c r="I18" s="780">
        <v>10</v>
      </c>
      <c r="J18" s="780">
        <v>17</v>
      </c>
      <c r="K18" s="781">
        <v>64</v>
      </c>
      <c r="L18" s="779">
        <v>0</v>
      </c>
      <c r="M18" s="780">
        <v>0</v>
      </c>
      <c r="N18" s="781">
        <v>1</v>
      </c>
      <c r="S18" s="298"/>
    </row>
    <row r="19" spans="1:19" s="245" customFormat="1" ht="15" customHeight="1" x14ac:dyDescent="0.2">
      <c r="A19" s="750">
        <v>13</v>
      </c>
      <c r="B19" s="71" t="s">
        <v>17</v>
      </c>
      <c r="C19" s="779">
        <v>99</v>
      </c>
      <c r="D19" s="780">
        <v>48</v>
      </c>
      <c r="E19" s="780">
        <v>51</v>
      </c>
      <c r="F19" s="1094">
        <v>1</v>
      </c>
      <c r="G19" s="779">
        <v>4</v>
      </c>
      <c r="H19" s="780">
        <v>1</v>
      </c>
      <c r="I19" s="780">
        <v>18</v>
      </c>
      <c r="J19" s="780">
        <v>18</v>
      </c>
      <c r="K19" s="781">
        <v>10</v>
      </c>
      <c r="L19" s="779">
        <v>64</v>
      </c>
      <c r="M19" s="780">
        <v>2</v>
      </c>
      <c r="N19" s="781">
        <v>70</v>
      </c>
    </row>
    <row r="20" spans="1:19" s="245" customFormat="1" ht="15" customHeight="1" x14ac:dyDescent="0.2">
      <c r="A20" s="750">
        <v>14</v>
      </c>
      <c r="B20" s="71" t="s">
        <v>18</v>
      </c>
      <c r="C20" s="779">
        <v>170</v>
      </c>
      <c r="D20" s="780">
        <v>39</v>
      </c>
      <c r="E20" s="780">
        <v>131</v>
      </c>
      <c r="F20" s="1094">
        <v>6</v>
      </c>
      <c r="G20" s="779">
        <v>12</v>
      </c>
      <c r="H20" s="780">
        <v>2</v>
      </c>
      <c r="I20" s="780">
        <v>35</v>
      </c>
      <c r="J20" s="780">
        <v>42</v>
      </c>
      <c r="K20" s="781">
        <v>40</v>
      </c>
      <c r="L20" s="779">
        <v>4</v>
      </c>
      <c r="M20" s="780">
        <v>4</v>
      </c>
      <c r="N20" s="781">
        <v>41</v>
      </c>
      <c r="R20" s="245" t="s">
        <v>104</v>
      </c>
    </row>
    <row r="21" spans="1:19" s="245" customFormat="1" ht="15" customHeight="1" thickBot="1" x14ac:dyDescent="0.25">
      <c r="A21" s="756">
        <v>15</v>
      </c>
      <c r="B21" s="741" t="s">
        <v>19</v>
      </c>
      <c r="C21" s="782">
        <v>183</v>
      </c>
      <c r="D21" s="783">
        <v>42</v>
      </c>
      <c r="E21" s="783">
        <v>141</v>
      </c>
      <c r="F21" s="785">
        <v>12</v>
      </c>
      <c r="G21" s="782">
        <v>1</v>
      </c>
      <c r="H21" s="783">
        <v>0</v>
      </c>
      <c r="I21" s="783">
        <v>20</v>
      </c>
      <c r="J21" s="783">
        <v>103</v>
      </c>
      <c r="K21" s="784">
        <v>17</v>
      </c>
      <c r="L21" s="782">
        <v>5</v>
      </c>
      <c r="M21" s="783">
        <v>5</v>
      </c>
      <c r="N21" s="784">
        <v>1</v>
      </c>
    </row>
    <row r="22" spans="1:19" s="245" customFormat="1" ht="15" customHeight="1" x14ac:dyDescent="0.2">
      <c r="A22" s="806"/>
      <c r="B22" s="807" t="s">
        <v>555</v>
      </c>
      <c r="C22" s="776">
        <f>SUM(C7:C21)</f>
        <v>2217</v>
      </c>
      <c r="D22" s="777">
        <f t="shared" ref="D22:N22" si="0">SUM(D7:D21)</f>
        <v>655</v>
      </c>
      <c r="E22" s="777">
        <f t="shared" si="0"/>
        <v>1562</v>
      </c>
      <c r="F22" s="778">
        <f t="shared" si="0"/>
        <v>50</v>
      </c>
      <c r="G22" s="788">
        <f t="shared" si="0"/>
        <v>261</v>
      </c>
      <c r="H22" s="2052">
        <f t="shared" si="0"/>
        <v>190</v>
      </c>
      <c r="I22" s="2052">
        <f t="shared" si="0"/>
        <v>439</v>
      </c>
      <c r="J22" s="2052">
        <f t="shared" si="0"/>
        <v>431</v>
      </c>
      <c r="K22" s="789">
        <f t="shared" si="0"/>
        <v>241</v>
      </c>
      <c r="L22" s="776">
        <f t="shared" si="0"/>
        <v>217</v>
      </c>
      <c r="M22" s="777">
        <f t="shared" si="0"/>
        <v>18</v>
      </c>
      <c r="N22" s="778">
        <f t="shared" si="0"/>
        <v>401</v>
      </c>
      <c r="Q22" s="245" t="s">
        <v>104</v>
      </c>
      <c r="S22" s="298"/>
    </row>
    <row r="23" spans="1:19" s="245" customFormat="1" ht="15" customHeight="1" x14ac:dyDescent="0.2">
      <c r="A23" s="750"/>
      <c r="B23" s="71" t="s">
        <v>418</v>
      </c>
      <c r="C23" s="779">
        <v>2476</v>
      </c>
      <c r="D23" s="780">
        <v>872</v>
      </c>
      <c r="E23" s="780">
        <v>1686</v>
      </c>
      <c r="F23" s="781">
        <v>40</v>
      </c>
      <c r="G23" s="779">
        <v>250</v>
      </c>
      <c r="H23" s="780">
        <v>181</v>
      </c>
      <c r="I23" s="780">
        <v>505</v>
      </c>
      <c r="J23" s="780">
        <v>501</v>
      </c>
      <c r="K23" s="781">
        <v>257</v>
      </c>
      <c r="L23" s="779">
        <v>268</v>
      </c>
      <c r="M23" s="780">
        <v>91</v>
      </c>
      <c r="N23" s="781">
        <v>319</v>
      </c>
      <c r="Q23" s="245" t="s">
        <v>104</v>
      </c>
      <c r="S23" s="298"/>
    </row>
    <row r="24" spans="1:19" s="245" customFormat="1" ht="15" customHeight="1" x14ac:dyDescent="0.2">
      <c r="A24" s="750"/>
      <c r="B24" s="71" t="s">
        <v>364</v>
      </c>
      <c r="C24" s="779">
        <v>2486</v>
      </c>
      <c r="D24" s="780">
        <v>794</v>
      </c>
      <c r="E24" s="780">
        <v>1692</v>
      </c>
      <c r="F24" s="781">
        <v>50</v>
      </c>
      <c r="G24" s="779">
        <v>235</v>
      </c>
      <c r="H24" s="780">
        <v>205</v>
      </c>
      <c r="I24" s="780">
        <v>498</v>
      </c>
      <c r="J24" s="780">
        <v>474</v>
      </c>
      <c r="K24" s="781">
        <v>326</v>
      </c>
      <c r="L24" s="779">
        <v>249</v>
      </c>
      <c r="M24" s="780">
        <v>39</v>
      </c>
      <c r="N24" s="781">
        <v>364</v>
      </c>
      <c r="Q24" s="245" t="s">
        <v>104</v>
      </c>
      <c r="S24" s="298"/>
    </row>
    <row r="25" spans="1:19" s="245" customFormat="1" ht="15" customHeight="1" thickBot="1" x14ac:dyDescent="0.25">
      <c r="A25" s="813"/>
      <c r="B25" s="163" t="s">
        <v>344</v>
      </c>
      <c r="C25" s="782">
        <v>2368</v>
      </c>
      <c r="D25" s="783">
        <v>630</v>
      </c>
      <c r="E25" s="783">
        <v>1763</v>
      </c>
      <c r="F25" s="784">
        <v>54</v>
      </c>
      <c r="G25" s="782">
        <v>252</v>
      </c>
      <c r="H25" s="783">
        <v>321</v>
      </c>
      <c r="I25" s="783">
        <v>532</v>
      </c>
      <c r="J25" s="783">
        <v>443</v>
      </c>
      <c r="K25" s="784">
        <v>215</v>
      </c>
      <c r="L25" s="782">
        <v>255</v>
      </c>
      <c r="M25" s="783">
        <v>12</v>
      </c>
      <c r="N25" s="784">
        <v>413</v>
      </c>
      <c r="Q25" s="245" t="s">
        <v>104</v>
      </c>
      <c r="S25" s="298"/>
    </row>
    <row r="26" spans="1:19" s="121" customFormat="1" ht="15" hidden="1" customHeight="1" outlineLevel="1" thickBot="1" x14ac:dyDescent="0.25">
      <c r="A26" s="413"/>
      <c r="B26" s="1963" t="s">
        <v>316</v>
      </c>
      <c r="C26" s="2043">
        <v>2572</v>
      </c>
      <c r="D26" s="2044">
        <v>801</v>
      </c>
      <c r="E26" s="2044">
        <v>1771</v>
      </c>
      <c r="F26" s="2045">
        <v>38</v>
      </c>
      <c r="G26" s="2046">
        <v>242</v>
      </c>
      <c r="H26" s="2044">
        <v>233</v>
      </c>
      <c r="I26" s="2044">
        <v>516</v>
      </c>
      <c r="J26" s="2044">
        <v>451</v>
      </c>
      <c r="K26" s="2047">
        <v>329</v>
      </c>
      <c r="L26" s="2048">
        <v>228</v>
      </c>
      <c r="M26" s="2049">
        <v>26</v>
      </c>
      <c r="N26" s="2050">
        <v>222</v>
      </c>
    </row>
    <row r="27" spans="1:19" s="9" customFormat="1" ht="15" customHeight="1" collapsed="1" x14ac:dyDescent="0.2">
      <c r="A27" s="443" t="s">
        <v>394</v>
      </c>
      <c r="B27" s="791"/>
      <c r="C27" s="791"/>
      <c r="D27" s="791"/>
      <c r="E27" s="791"/>
      <c r="F27" s="791"/>
      <c r="G27" s="791"/>
      <c r="H27" s="791"/>
      <c r="I27" s="791"/>
      <c r="J27" s="791"/>
      <c r="K27" s="791"/>
      <c r="L27" s="791"/>
      <c r="M27" s="791"/>
      <c r="N27" s="791"/>
      <c r="O27" s="791"/>
      <c r="Q27" s="9" t="s">
        <v>104</v>
      </c>
    </row>
    <row r="28" spans="1:19" s="9" customFormat="1" ht="15" customHeight="1" x14ac:dyDescent="0.2">
      <c r="A28" s="404" t="s">
        <v>206</v>
      </c>
      <c r="B28" s="404"/>
      <c r="C28" s="404"/>
      <c r="D28" s="404"/>
      <c r="E28" s="404"/>
      <c r="F28" s="404"/>
      <c r="G28" s="404"/>
      <c r="H28" s="404"/>
      <c r="I28" s="404"/>
      <c r="J28" s="404"/>
      <c r="K28" s="404"/>
      <c r="L28" s="404"/>
      <c r="M28" s="404"/>
      <c r="N28" s="404"/>
      <c r="O28" s="404"/>
    </row>
    <row r="29" spans="1:19" ht="15" customHeight="1" x14ac:dyDescent="0.2">
      <c r="A29" s="742" t="s">
        <v>395</v>
      </c>
    </row>
    <row r="30" spans="1:19" x14ac:dyDescent="0.2">
      <c r="A30" s="742" t="s">
        <v>396</v>
      </c>
    </row>
  </sheetData>
  <mergeCells count="3">
    <mergeCell ref="L5:N5"/>
    <mergeCell ref="C5:F5"/>
    <mergeCell ref="G5:K5"/>
  </mergeCells>
  <pageMargins left="0.39370078740157483" right="0.39370078740157483" top="0.78740157480314965" bottom="0.79" header="0.51181102362204722" footer="0.51181102362204722"/>
  <pageSetup paperSize="9" orientation="landscape" r:id="rId1"/>
  <headerFooter alignWithMargins="0">
    <oddFooter>&amp;L&amp;F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54"/>
  <sheetViews>
    <sheetView showGridLines="0" workbookViewId="0">
      <selection activeCell="P7" sqref="P7"/>
    </sheetView>
  </sheetViews>
  <sheetFormatPr baseColWidth="10" defaultColWidth="11.42578125" defaultRowHeight="12.75" outlineLevelRow="1" x14ac:dyDescent="0.2"/>
  <cols>
    <col min="1" max="1" width="8.140625" style="1570" customWidth="1"/>
    <col min="2" max="2" width="22.85546875" style="1523" customWidth="1"/>
    <col min="3" max="3" width="12.5703125" style="1523" customWidth="1"/>
    <col min="4" max="4" width="11" style="1523" customWidth="1"/>
    <col min="5" max="5" width="12.140625" style="1523" customWidth="1"/>
    <col min="6" max="8" width="11" style="1523" customWidth="1"/>
    <col min="9" max="9" width="12.5703125" style="1523" customWidth="1"/>
    <col min="10" max="10" width="11" style="1523" customWidth="1"/>
    <col min="11" max="11" width="13.28515625" style="1523" customWidth="1"/>
    <col min="12" max="16384" width="11.42578125" style="1523"/>
  </cols>
  <sheetData>
    <row r="2" spans="1:15" x14ac:dyDescent="0.2">
      <c r="A2" s="1522" t="s">
        <v>0</v>
      </c>
    </row>
    <row r="3" spans="1:15" x14ac:dyDescent="0.2">
      <c r="A3" s="1522"/>
    </row>
    <row r="4" spans="1:15" x14ac:dyDescent="0.2">
      <c r="A4" s="1522" t="str">
        <f>A8</f>
        <v>Tabell 4-1-A   Økonomisk sosialhjelp - brutto og netto utgift - regnskapsført for perioden 01.01.-31.12.2017.  Hele byen.</v>
      </c>
    </row>
    <row r="5" spans="1:15" x14ac:dyDescent="0.2">
      <c r="A5" s="1522"/>
    </row>
    <row r="6" spans="1:15" x14ac:dyDescent="0.2">
      <c r="A6" s="1522"/>
    </row>
    <row r="7" spans="1:15" ht="24.75" customHeight="1" x14ac:dyDescent="0.2">
      <c r="A7" s="1522"/>
    </row>
    <row r="8" spans="1:15" ht="24" customHeight="1" thickBot="1" x14ac:dyDescent="0.25">
      <c r="A8" s="1524" t="s">
        <v>556</v>
      </c>
      <c r="B8" s="1525"/>
      <c r="C8" s="1525"/>
      <c r="D8" s="1525"/>
      <c r="E8" s="1525"/>
      <c r="F8" s="1525"/>
      <c r="I8" s="1526"/>
    </row>
    <row r="9" spans="1:15" s="1526" customFormat="1" ht="20.25" customHeight="1" x14ac:dyDescent="0.2">
      <c r="A9" s="1527"/>
      <c r="B9" s="1528"/>
      <c r="C9" s="2183" t="s">
        <v>445</v>
      </c>
      <c r="D9" s="2184"/>
      <c r="E9" s="2184"/>
      <c r="F9" s="2183" t="s">
        <v>446</v>
      </c>
      <c r="G9" s="2184"/>
      <c r="H9" s="2185"/>
      <c r="I9" s="2183" t="s">
        <v>447</v>
      </c>
      <c r="J9" s="2186"/>
      <c r="K9" s="2187"/>
      <c r="O9" s="1529"/>
    </row>
    <row r="10" spans="1:15" s="1526" customFormat="1" ht="38.25" customHeight="1" thickBot="1" x14ac:dyDescent="0.25">
      <c r="A10" s="1530"/>
      <c r="B10" s="1531"/>
      <c r="C10" s="1532" t="s">
        <v>448</v>
      </c>
      <c r="D10" s="1533" t="s">
        <v>449</v>
      </c>
      <c r="E10" s="1534" t="s">
        <v>450</v>
      </c>
      <c r="F10" s="1535" t="s">
        <v>451</v>
      </c>
      <c r="G10" s="1536" t="s">
        <v>452</v>
      </c>
      <c r="H10" s="1537" t="s">
        <v>450</v>
      </c>
      <c r="I10" s="1535" t="s">
        <v>453</v>
      </c>
      <c r="J10" s="1538" t="s">
        <v>454</v>
      </c>
      <c r="K10" s="1539" t="s">
        <v>450</v>
      </c>
    </row>
    <row r="11" spans="1:15" s="1526" customFormat="1" ht="15.95" customHeight="1" x14ac:dyDescent="0.2">
      <c r="A11" s="1929"/>
      <c r="B11" s="1540" t="s">
        <v>557</v>
      </c>
      <c r="C11" s="1541">
        <v>1371858734.47</v>
      </c>
      <c r="D11" s="1542">
        <v>-80266880.060000002</v>
      </c>
      <c r="E11" s="1543">
        <v>1291591854.4099998</v>
      </c>
      <c r="F11" s="1544">
        <v>29658417.140000004</v>
      </c>
      <c r="G11" s="1542">
        <v>-17895286.209999997</v>
      </c>
      <c r="H11" s="1543">
        <v>11763130.930000002</v>
      </c>
      <c r="I11" s="1544">
        <v>1401517151.6099999</v>
      </c>
      <c r="J11" s="1542">
        <v>-98162166.269999966</v>
      </c>
      <c r="K11" s="1543">
        <v>1303354985.3399999</v>
      </c>
    </row>
    <row r="12" spans="1:15" s="1526" customFormat="1" ht="15.95" customHeight="1" thickBot="1" x14ac:dyDescent="0.25">
      <c r="A12" s="1930"/>
      <c r="B12" s="1545" t="s">
        <v>456</v>
      </c>
      <c r="C12" s="2073">
        <v>83368698.720000014</v>
      </c>
      <c r="D12" s="2074">
        <v>-5313132.9399999985</v>
      </c>
      <c r="E12" s="2075">
        <v>78055565.779999986</v>
      </c>
      <c r="F12" s="2076">
        <v>1540172.45</v>
      </c>
      <c r="G12" s="2074">
        <v>-563560.13</v>
      </c>
      <c r="H12" s="2075">
        <v>976612.32000000007</v>
      </c>
      <c r="I12" s="2076">
        <v>84908871.170000017</v>
      </c>
      <c r="J12" s="2074">
        <v>-5876693.0699999994</v>
      </c>
      <c r="K12" s="2075">
        <v>79032178.099999994</v>
      </c>
    </row>
    <row r="13" spans="1:15" s="1570" customFormat="1" ht="15.95" customHeight="1" x14ac:dyDescent="0.2">
      <c r="A13" s="2053"/>
      <c r="B13" s="1563" t="s">
        <v>469</v>
      </c>
      <c r="C13" s="1564">
        <v>904701187.92000008</v>
      </c>
      <c r="D13" s="1565">
        <v>-53498736.489999995</v>
      </c>
      <c r="E13" s="1566">
        <v>851202451.43000007</v>
      </c>
      <c r="F13" s="1567">
        <v>19308760.100000001</v>
      </c>
      <c r="G13" s="1565">
        <v>-11894307.229999999</v>
      </c>
      <c r="H13" s="1566">
        <v>7414452.870000001</v>
      </c>
      <c r="I13" s="1567">
        <v>924009948.0200001</v>
      </c>
      <c r="J13" s="1565">
        <v>-65393043.719999991</v>
      </c>
      <c r="K13" s="1566">
        <v>858616904.29999995</v>
      </c>
    </row>
    <row r="14" spans="1:15" s="1570" customFormat="1" ht="15.95" customHeight="1" x14ac:dyDescent="0.2">
      <c r="A14" s="2054"/>
      <c r="B14" s="1553" t="s">
        <v>456</v>
      </c>
      <c r="C14" s="1569">
        <v>51963088.460000001</v>
      </c>
      <c r="D14" s="1555">
        <v>-4664261.96</v>
      </c>
      <c r="E14" s="1556">
        <v>47298826.5</v>
      </c>
      <c r="F14" s="1554">
        <v>753064.7</v>
      </c>
      <c r="G14" s="1555">
        <v>-339372.81</v>
      </c>
      <c r="H14" s="1556">
        <v>413691.89</v>
      </c>
      <c r="I14" s="1554">
        <v>52716153.160000004</v>
      </c>
      <c r="J14" s="1555">
        <v>-5003634.7699999996</v>
      </c>
      <c r="K14" s="1556">
        <v>47712518.390000001</v>
      </c>
    </row>
    <row r="15" spans="1:15" s="1526" customFormat="1" ht="15.95" customHeight="1" x14ac:dyDescent="0.2">
      <c r="A15" s="1931"/>
      <c r="B15" s="1547" t="s">
        <v>524</v>
      </c>
      <c r="C15" s="1548">
        <v>329873046.57999998</v>
      </c>
      <c r="D15" s="1549">
        <v>-18187294.449999999</v>
      </c>
      <c r="E15" s="1550">
        <v>311685752.13</v>
      </c>
      <c r="F15" s="1551">
        <v>7199928.5199999996</v>
      </c>
      <c r="G15" s="1549">
        <v>-4305946.3499999996</v>
      </c>
      <c r="H15" s="1550">
        <v>2893982.1700000004</v>
      </c>
      <c r="I15" s="1551">
        <v>337072975.09999996</v>
      </c>
      <c r="J15" s="1549">
        <v>-22493240.800000001</v>
      </c>
      <c r="K15" s="1550">
        <v>314579734.29999995</v>
      </c>
    </row>
    <row r="16" spans="1:15" s="1526" customFormat="1" ht="15.95" customHeight="1" thickBot="1" x14ac:dyDescent="0.25">
      <c r="A16" s="1932"/>
      <c r="B16" s="1553" t="s">
        <v>456</v>
      </c>
      <c r="C16" s="1554">
        <v>16653064.060000001</v>
      </c>
      <c r="D16" s="1555">
        <v>-1027503.4</v>
      </c>
      <c r="E16" s="1556">
        <v>15625560.66</v>
      </c>
      <c r="F16" s="1554">
        <v>313993</v>
      </c>
      <c r="G16" s="1555">
        <v>-73500</v>
      </c>
      <c r="H16" s="1556">
        <v>240493</v>
      </c>
      <c r="I16" s="1554">
        <v>16967057.060000002</v>
      </c>
      <c r="J16" s="1555">
        <v>-1101003.3999999999</v>
      </c>
      <c r="K16" s="1556">
        <v>15866053.66</v>
      </c>
    </row>
    <row r="17" spans="1:11" s="1526" customFormat="1" ht="15.95" customHeight="1" x14ac:dyDescent="0.2">
      <c r="A17" s="1562"/>
      <c r="B17" s="1563" t="s">
        <v>455</v>
      </c>
      <c r="C17" s="1564">
        <v>1279248965</v>
      </c>
      <c r="D17" s="1565">
        <v>-71794015</v>
      </c>
      <c r="E17" s="1566">
        <f>SUM(C17:D17)</f>
        <v>1207454950</v>
      </c>
      <c r="F17" s="1567">
        <v>28774963</v>
      </c>
      <c r="G17" s="1565">
        <v>-16411449</v>
      </c>
      <c r="H17" s="1566">
        <f>SUM(F17:G17)</f>
        <v>12363514</v>
      </c>
      <c r="I17" s="1567">
        <f t="shared" ref="I17:J19" si="0">C17+F17</f>
        <v>1308023928</v>
      </c>
      <c r="J17" s="1565">
        <f t="shared" si="0"/>
        <v>-88205464</v>
      </c>
      <c r="K17" s="1566">
        <f>SUM(I17:J17)</f>
        <v>1219818464</v>
      </c>
    </row>
    <row r="18" spans="1:11" s="1526" customFormat="1" ht="15.95" customHeight="1" x14ac:dyDescent="0.2">
      <c r="A18" s="1568"/>
      <c r="B18" s="1553" t="s">
        <v>456</v>
      </c>
      <c r="C18" s="1569">
        <v>63688504</v>
      </c>
      <c r="D18" s="1555">
        <v>-3176122</v>
      </c>
      <c r="E18" s="1556">
        <f>C18+D18</f>
        <v>60512382</v>
      </c>
      <c r="F18" s="1554">
        <v>872407</v>
      </c>
      <c r="G18" s="1555">
        <v>0</v>
      </c>
      <c r="H18" s="1556">
        <f>F18+G18</f>
        <v>872407</v>
      </c>
      <c r="I18" s="1554">
        <f t="shared" si="0"/>
        <v>64560911</v>
      </c>
      <c r="J18" s="1555">
        <f t="shared" si="0"/>
        <v>-3176122</v>
      </c>
      <c r="K18" s="1556">
        <f>I18+J18</f>
        <v>61384789</v>
      </c>
    </row>
    <row r="19" spans="1:11" s="1526" customFormat="1" ht="15.95" customHeight="1" x14ac:dyDescent="0.2">
      <c r="A19" s="1546"/>
      <c r="B19" s="1547" t="s">
        <v>457</v>
      </c>
      <c r="C19" s="1548">
        <f>824131640.63+2886936+303843.55</f>
        <v>827322420.17999995</v>
      </c>
      <c r="D19" s="1549">
        <v>-44660243.939999998</v>
      </c>
      <c r="E19" s="1550">
        <f>779471396.69+2886936+303843.55</f>
        <v>782662176.24000001</v>
      </c>
      <c r="F19" s="1551">
        <v>18474958.98</v>
      </c>
      <c r="G19" s="1549">
        <v>-10819442.659999998</v>
      </c>
      <c r="H19" s="1550">
        <v>7655516.3200000012</v>
      </c>
      <c r="I19" s="1551">
        <f t="shared" si="0"/>
        <v>845797379.15999997</v>
      </c>
      <c r="J19" s="1549">
        <f t="shared" si="0"/>
        <v>-55479686.599999994</v>
      </c>
      <c r="K19" s="1550">
        <f>I19+J19</f>
        <v>790317692.55999994</v>
      </c>
    </row>
    <row r="20" spans="1:11" s="1526" customFormat="1" ht="15.95" customHeight="1" x14ac:dyDescent="0.2">
      <c r="A20" s="1552"/>
      <c r="B20" s="1553" t="s">
        <v>456</v>
      </c>
      <c r="C20" s="1554">
        <v>40047892.030000001</v>
      </c>
      <c r="D20" s="1555">
        <v>-1727394.4000000001</v>
      </c>
      <c r="E20" s="1556">
        <v>38320497.629999995</v>
      </c>
      <c r="F20" s="1554">
        <v>515592</v>
      </c>
      <c r="G20" s="1555">
        <v>0</v>
      </c>
      <c r="H20" s="1556">
        <v>515592</v>
      </c>
      <c r="I20" s="1554">
        <v>40563484.030000001</v>
      </c>
      <c r="J20" s="1555">
        <v>-1727394.4000000001</v>
      </c>
      <c r="K20" s="1556">
        <v>38836089.629999995</v>
      </c>
    </row>
    <row r="21" spans="1:11" s="1526" customFormat="1" ht="15.95" customHeight="1" x14ac:dyDescent="0.2">
      <c r="A21" s="1546"/>
      <c r="B21" s="1547" t="s">
        <v>458</v>
      </c>
      <c r="C21" s="1548">
        <v>309510648.06999999</v>
      </c>
      <c r="D21" s="1549">
        <v>-14385785.140000001</v>
      </c>
      <c r="E21" s="1550">
        <f>SUM(C21:D21)</f>
        <v>295124862.93000001</v>
      </c>
      <c r="F21" s="1551">
        <v>7422746</v>
      </c>
      <c r="G21" s="1549">
        <v>-3844179.73</v>
      </c>
      <c r="H21" s="1550">
        <f>SUM(F21:G21)</f>
        <v>3578566.27</v>
      </c>
      <c r="I21" s="1551">
        <f>C21+F21</f>
        <v>316933394.06999999</v>
      </c>
      <c r="J21" s="1549">
        <f>D21+G21</f>
        <v>-18229964.870000001</v>
      </c>
      <c r="K21" s="1550">
        <f>SUM(I21:J21)</f>
        <v>298703429.19999999</v>
      </c>
    </row>
    <row r="22" spans="1:11" s="1526" customFormat="1" ht="15.95" customHeight="1" thickBot="1" x14ac:dyDescent="0.25">
      <c r="A22" s="1557"/>
      <c r="B22" s="1558" t="s">
        <v>456</v>
      </c>
      <c r="C22" s="1559">
        <v>16343572.839999998</v>
      </c>
      <c r="D22" s="1560">
        <v>-454088.12</v>
      </c>
      <c r="E22" s="1561">
        <f>SUM(C22:D22)</f>
        <v>15889484.719999999</v>
      </c>
      <c r="F22" s="1559">
        <v>239392</v>
      </c>
      <c r="G22" s="1560">
        <v>0</v>
      </c>
      <c r="H22" s="1561">
        <f>SUM(F22:G22)</f>
        <v>239392</v>
      </c>
      <c r="I22" s="1559">
        <f>C22+F22</f>
        <v>16582964.839999998</v>
      </c>
      <c r="J22" s="1560">
        <f>D22+G22</f>
        <v>-454088.12</v>
      </c>
      <c r="K22" s="1561">
        <f>SUM(I22:J22)</f>
        <v>16128876.719999999</v>
      </c>
    </row>
    <row r="23" spans="1:11" s="1526" customFormat="1" ht="15.95" customHeight="1" x14ac:dyDescent="0.2">
      <c r="A23" s="1562"/>
      <c r="B23" s="1563" t="s">
        <v>459</v>
      </c>
      <c r="C23" s="1564">
        <v>1179160814.5500002</v>
      </c>
      <c r="D23" s="1565">
        <v>-72045851.839999989</v>
      </c>
      <c r="E23" s="1566">
        <v>1107114962.71</v>
      </c>
      <c r="F23" s="1567">
        <v>26792806.259999998</v>
      </c>
      <c r="G23" s="1565">
        <v>-15010771.799999999</v>
      </c>
      <c r="H23" s="1566">
        <v>11782034.460000001</v>
      </c>
      <c r="I23" s="1567">
        <v>1205953620.8099999</v>
      </c>
      <c r="J23" s="1565">
        <v>-87056623.640000001</v>
      </c>
      <c r="K23" s="1566">
        <v>1118896997.1699998</v>
      </c>
    </row>
    <row r="24" spans="1:11" s="1526" customFormat="1" ht="15.95" customHeight="1" x14ac:dyDescent="0.2">
      <c r="A24" s="1568"/>
      <c r="B24" s="1553" t="s">
        <v>456</v>
      </c>
      <c r="C24" s="1569">
        <v>49738767.509999998</v>
      </c>
      <c r="D24" s="1555">
        <v>-481161.4</v>
      </c>
      <c r="E24" s="1556">
        <v>49257606.109999999</v>
      </c>
      <c r="F24" s="1554">
        <v>455838.69</v>
      </c>
      <c r="G24" s="1555">
        <v>-1300</v>
      </c>
      <c r="H24" s="1556">
        <v>454538.69</v>
      </c>
      <c r="I24" s="1554">
        <v>50194606.199999996</v>
      </c>
      <c r="J24" s="1555">
        <v>-482461.4</v>
      </c>
      <c r="K24" s="1556">
        <v>49712144.799999997</v>
      </c>
    </row>
    <row r="25" spans="1:11" s="1526" customFormat="1" ht="15.95" customHeight="1" x14ac:dyDescent="0.2">
      <c r="A25" s="1546"/>
      <c r="B25" s="1547" t="s">
        <v>460</v>
      </c>
      <c r="C25" s="1548">
        <v>770578028.12999988</v>
      </c>
      <c r="D25" s="1549">
        <v>-46715540.519999996</v>
      </c>
      <c r="E25" s="1550">
        <v>723862487.61000001</v>
      </c>
      <c r="F25" s="1551">
        <v>18021219.559999999</v>
      </c>
      <c r="G25" s="1549">
        <v>-9542116.1900000013</v>
      </c>
      <c r="H25" s="1550">
        <v>8479103.3699999992</v>
      </c>
      <c r="I25" s="1551">
        <v>788599247.68999994</v>
      </c>
      <c r="J25" s="1549">
        <v>-56257656.710000008</v>
      </c>
      <c r="K25" s="1550">
        <v>732341590.98000002</v>
      </c>
    </row>
    <row r="26" spans="1:11" s="1526" customFormat="1" ht="15.95" customHeight="1" x14ac:dyDescent="0.2">
      <c r="A26" s="1552"/>
      <c r="B26" s="1553" t="s">
        <v>456</v>
      </c>
      <c r="C26" s="1554">
        <v>30072975.760000005</v>
      </c>
      <c r="D26" s="1555">
        <v>-106890.69</v>
      </c>
      <c r="E26" s="1556">
        <v>29966085.070000008</v>
      </c>
      <c r="F26" s="1554">
        <v>286800</v>
      </c>
      <c r="G26" s="1555">
        <v>0</v>
      </c>
      <c r="H26" s="1556">
        <v>286800</v>
      </c>
      <c r="I26" s="1554">
        <v>30359775.760000005</v>
      </c>
      <c r="J26" s="1555">
        <v>-106890.69</v>
      </c>
      <c r="K26" s="1556">
        <v>30252885.070000008</v>
      </c>
    </row>
    <row r="27" spans="1:11" s="1570" customFormat="1" ht="15.95" customHeight="1" x14ac:dyDescent="0.2">
      <c r="A27" s="1546"/>
      <c r="B27" s="1547" t="s">
        <v>461</v>
      </c>
      <c r="C27" s="1548">
        <v>297095419.63999999</v>
      </c>
      <c r="D27" s="1549">
        <v>-17451054.330000002</v>
      </c>
      <c r="E27" s="1550">
        <v>279644365.30999994</v>
      </c>
      <c r="F27" s="1551">
        <v>6932962.2700000005</v>
      </c>
      <c r="G27" s="1549">
        <v>-3884050.27</v>
      </c>
      <c r="H27" s="1550">
        <v>3048912.0000000005</v>
      </c>
      <c r="I27" s="1551">
        <v>304028381.90999997</v>
      </c>
      <c r="J27" s="1549">
        <v>-21335104.599999998</v>
      </c>
      <c r="K27" s="1550">
        <v>282693277.31</v>
      </c>
    </row>
    <row r="28" spans="1:11" s="1570" customFormat="1" ht="15.95" customHeight="1" thickBot="1" x14ac:dyDescent="0.25">
      <c r="A28" s="1557"/>
      <c r="B28" s="1558" t="s">
        <v>456</v>
      </c>
      <c r="C28" s="1559">
        <v>11404458.27</v>
      </c>
      <c r="D28" s="1560">
        <v>153396</v>
      </c>
      <c r="E28" s="1561">
        <v>11557854.27</v>
      </c>
      <c r="F28" s="1559">
        <v>207400</v>
      </c>
      <c r="G28" s="1560">
        <v>0</v>
      </c>
      <c r="H28" s="1561">
        <v>207400</v>
      </c>
      <c r="I28" s="1559">
        <v>11611858.27</v>
      </c>
      <c r="J28" s="1560">
        <v>153396</v>
      </c>
      <c r="K28" s="1561">
        <v>11765254.27</v>
      </c>
    </row>
    <row r="29" spans="1:11" s="1526" customFormat="1" ht="15.95" customHeight="1" x14ac:dyDescent="0.2">
      <c r="A29" s="1562"/>
      <c r="B29" s="1563" t="s">
        <v>462</v>
      </c>
      <c r="C29" s="1564">
        <v>1095289446.3800001</v>
      </c>
      <c r="D29" s="1565">
        <v>-58672443.590000004</v>
      </c>
      <c r="E29" s="1566">
        <v>1036617002.7899997</v>
      </c>
      <c r="F29" s="1567">
        <v>27420501.619999997</v>
      </c>
      <c r="G29" s="1565">
        <v>-13336256.560000001</v>
      </c>
      <c r="H29" s="1566">
        <v>14084245.059999999</v>
      </c>
      <c r="I29" s="1567">
        <v>1122709948</v>
      </c>
      <c r="J29" s="1565">
        <v>-72008700.149999991</v>
      </c>
      <c r="K29" s="1566">
        <v>1050701247.85</v>
      </c>
    </row>
    <row r="30" spans="1:11" s="1526" customFormat="1" ht="15.95" customHeight="1" x14ac:dyDescent="0.2">
      <c r="A30" s="1568"/>
      <c r="B30" s="1553" t="s">
        <v>456</v>
      </c>
      <c r="C30" s="1569">
        <v>43963986.800000004</v>
      </c>
      <c r="D30" s="1555">
        <v>-849766</v>
      </c>
      <c r="E30" s="1556">
        <v>43114220.800000004</v>
      </c>
      <c r="F30" s="1554">
        <v>997602</v>
      </c>
      <c r="G30" s="1555">
        <v>0</v>
      </c>
      <c r="H30" s="1556">
        <v>997602</v>
      </c>
      <c r="I30" s="1554">
        <v>44961588.800000004</v>
      </c>
      <c r="J30" s="1555">
        <v>-849766</v>
      </c>
      <c r="K30" s="1556">
        <v>44111822.800000004</v>
      </c>
    </row>
    <row r="31" spans="1:11" s="1526" customFormat="1" ht="15.95" customHeight="1" x14ac:dyDescent="0.2">
      <c r="A31" s="1546"/>
      <c r="B31" s="1547" t="s">
        <v>463</v>
      </c>
      <c r="C31" s="1548">
        <v>702724841.24000001</v>
      </c>
      <c r="D31" s="1549">
        <v>-39837093.560000002</v>
      </c>
      <c r="E31" s="1550">
        <v>662887747.67999995</v>
      </c>
      <c r="F31" s="1551">
        <v>17328216.960000001</v>
      </c>
      <c r="G31" s="1549">
        <v>-8196352.6699999999</v>
      </c>
      <c r="H31" s="1550">
        <v>9131864.2899999991</v>
      </c>
      <c r="I31" s="1551">
        <v>720053058.19999993</v>
      </c>
      <c r="J31" s="1549">
        <v>-48033446.230000004</v>
      </c>
      <c r="K31" s="1550">
        <v>672019611.97000003</v>
      </c>
    </row>
    <row r="32" spans="1:11" s="1526" customFormat="1" ht="15.95" customHeight="1" x14ac:dyDescent="0.2">
      <c r="A32" s="1552"/>
      <c r="B32" s="1553" t="s">
        <v>456</v>
      </c>
      <c r="C32" s="1554">
        <v>28327625.759999998</v>
      </c>
      <c r="D32" s="1555">
        <v>-602770</v>
      </c>
      <c r="E32" s="1556">
        <v>27724855.759999998</v>
      </c>
      <c r="F32" s="1554">
        <v>629568</v>
      </c>
      <c r="G32" s="1555">
        <v>0</v>
      </c>
      <c r="H32" s="1556">
        <v>629568</v>
      </c>
      <c r="I32" s="1554">
        <v>28957193.759999998</v>
      </c>
      <c r="J32" s="1555">
        <v>-602770</v>
      </c>
      <c r="K32" s="1556">
        <v>28354423.759999998</v>
      </c>
    </row>
    <row r="33" spans="1:13" s="1570" customFormat="1" ht="15.95" customHeight="1" x14ac:dyDescent="0.2">
      <c r="A33" s="1546"/>
      <c r="B33" s="1547" t="s">
        <v>464</v>
      </c>
      <c r="C33" s="1548">
        <v>262787355.45999998</v>
      </c>
      <c r="D33" s="1549">
        <v>-14006179.91</v>
      </c>
      <c r="E33" s="1550">
        <v>248781175.54999995</v>
      </c>
      <c r="F33" s="1551">
        <v>6738490.7999999998</v>
      </c>
      <c r="G33" s="1549">
        <v>-3297166.93</v>
      </c>
      <c r="H33" s="1550">
        <v>3441323.8699999996</v>
      </c>
      <c r="I33" s="1551">
        <v>269525846.25999999</v>
      </c>
      <c r="J33" s="1549">
        <v>-17303346.84</v>
      </c>
      <c r="K33" s="1550">
        <v>252222499.42000002</v>
      </c>
    </row>
    <row r="34" spans="1:13" s="1570" customFormat="1" ht="15.95" customHeight="1" thickBot="1" x14ac:dyDescent="0.25">
      <c r="A34" s="1557"/>
      <c r="B34" s="1558" t="s">
        <v>456</v>
      </c>
      <c r="C34" s="1559">
        <v>9623716.7799999993</v>
      </c>
      <c r="D34" s="1560">
        <v>-138820</v>
      </c>
      <c r="E34" s="1561">
        <v>9484896.7799999993</v>
      </c>
      <c r="F34" s="1559">
        <v>287264</v>
      </c>
      <c r="G34" s="1560">
        <v>0</v>
      </c>
      <c r="H34" s="1561">
        <v>287264</v>
      </c>
      <c r="I34" s="1559">
        <v>9910980.7799999993</v>
      </c>
      <c r="J34" s="1560">
        <v>-138820</v>
      </c>
      <c r="K34" s="1561">
        <v>9772160.7799999993</v>
      </c>
    </row>
    <row r="35" spans="1:13" ht="15.95" hidden="1" customHeight="1" outlineLevel="1" x14ac:dyDescent="0.2">
      <c r="A35" s="1575"/>
      <c r="B35" s="1576" t="s">
        <v>111</v>
      </c>
      <c r="C35" s="1571">
        <v>899688636.12999988</v>
      </c>
      <c r="D35" s="1572">
        <v>-64860174.870000005</v>
      </c>
      <c r="E35" s="1573">
        <v>834828461.25999999</v>
      </c>
      <c r="F35" s="1574">
        <v>23126625.999999996</v>
      </c>
      <c r="G35" s="1572">
        <v>-10491802.27</v>
      </c>
      <c r="H35" s="1573">
        <v>12634823.73</v>
      </c>
      <c r="I35" s="1574">
        <v>922815262.13</v>
      </c>
      <c r="J35" s="1572">
        <v>-75351977.140000001</v>
      </c>
      <c r="K35" s="1573">
        <v>847463284.99000013</v>
      </c>
      <c r="M35" s="1577"/>
    </row>
    <row r="36" spans="1:13" ht="15.95" hidden="1" customHeight="1" outlineLevel="1" x14ac:dyDescent="0.2">
      <c r="A36" s="1578"/>
      <c r="B36" s="1553" t="s">
        <v>456</v>
      </c>
      <c r="C36" s="1554">
        <v>29211368.620000001</v>
      </c>
      <c r="D36" s="1555">
        <v>-277460</v>
      </c>
      <c r="E36" s="1556">
        <v>28933908.620000001</v>
      </c>
      <c r="F36" s="1554">
        <v>507000</v>
      </c>
      <c r="G36" s="1555">
        <v>0</v>
      </c>
      <c r="H36" s="1556">
        <v>507000</v>
      </c>
      <c r="I36" s="1554">
        <v>29718368.620000001</v>
      </c>
      <c r="J36" s="1555">
        <v>-277460</v>
      </c>
      <c r="K36" s="1556">
        <v>29440908.620000001</v>
      </c>
      <c r="M36" s="1577"/>
    </row>
    <row r="37" spans="1:13" s="1579" customFormat="1" ht="15.95" hidden="1" customHeight="1" outlineLevel="1" x14ac:dyDescent="0.2">
      <c r="A37" s="1575"/>
      <c r="B37" s="1576" t="s">
        <v>105</v>
      </c>
      <c r="C37" s="1571">
        <v>579647397.22000003</v>
      </c>
      <c r="D37" s="1572">
        <v>-44666978</v>
      </c>
      <c r="E37" s="1573">
        <v>534980419.22000003</v>
      </c>
      <c r="F37" s="1574">
        <v>14198248.6</v>
      </c>
      <c r="G37" s="1572">
        <v>-6697535.0999999996</v>
      </c>
      <c r="H37" s="1573">
        <v>7500713.5</v>
      </c>
      <c r="I37" s="1574">
        <v>593845645.82000005</v>
      </c>
      <c r="J37" s="1572">
        <v>-51364513.099999994</v>
      </c>
      <c r="K37" s="1573">
        <v>542481132.71999991</v>
      </c>
      <c r="M37" s="1580"/>
    </row>
    <row r="38" spans="1:13" s="1582" customFormat="1" ht="15.95" hidden="1" customHeight="1" outlineLevel="1" x14ac:dyDescent="0.2">
      <c r="A38" s="1578"/>
      <c r="B38" s="1553" t="s">
        <v>456</v>
      </c>
      <c r="C38" s="1581">
        <v>17717798.439999998</v>
      </c>
      <c r="D38" s="1555">
        <v>-21800</v>
      </c>
      <c r="E38" s="1556">
        <v>17695998.439999998</v>
      </c>
      <c r="F38" s="1554">
        <v>214300</v>
      </c>
      <c r="G38" s="1555">
        <v>0</v>
      </c>
      <c r="H38" s="1556">
        <v>214300</v>
      </c>
      <c r="I38" s="1554">
        <v>17932098.439999998</v>
      </c>
      <c r="J38" s="1555">
        <v>-21800</v>
      </c>
      <c r="K38" s="1556">
        <v>17910298.439999998</v>
      </c>
      <c r="M38" s="1583"/>
    </row>
    <row r="39" spans="1:13" s="1579" customFormat="1" ht="15.95" hidden="1" customHeight="1" outlineLevel="1" x14ac:dyDescent="0.2">
      <c r="A39" s="1584"/>
      <c r="B39" s="1585" t="s">
        <v>106</v>
      </c>
      <c r="C39" s="1574">
        <v>293509185.00999999</v>
      </c>
      <c r="D39" s="1586">
        <v>-26843240.939999998</v>
      </c>
      <c r="E39" s="1573">
        <v>266665944.06999999</v>
      </c>
      <c r="F39" s="1574">
        <v>6942684.4799999995</v>
      </c>
      <c r="G39" s="1586">
        <v>-3059970.1500000004</v>
      </c>
      <c r="H39" s="1573">
        <v>3882714.3299999991</v>
      </c>
      <c r="I39" s="1574">
        <v>300451869.49000001</v>
      </c>
      <c r="J39" s="1586">
        <v>-29903211.089999996</v>
      </c>
      <c r="K39" s="1573">
        <v>270548658.39999998</v>
      </c>
    </row>
    <row r="40" spans="1:13" s="1582" customFormat="1" ht="15.95" hidden="1" customHeight="1" outlineLevel="1" x14ac:dyDescent="0.2">
      <c r="A40" s="1587"/>
      <c r="B40" s="1588" t="s">
        <v>456</v>
      </c>
      <c r="C40" s="1559">
        <v>8404312.3499999996</v>
      </c>
      <c r="D40" s="1589">
        <v>0</v>
      </c>
      <c r="E40" s="1561">
        <v>8404312.3499999996</v>
      </c>
      <c r="F40" s="1559">
        <v>89400</v>
      </c>
      <c r="G40" s="1589">
        <v>0</v>
      </c>
      <c r="H40" s="1561">
        <v>89400</v>
      </c>
      <c r="I40" s="1559">
        <v>8493712.3499999996</v>
      </c>
      <c r="J40" s="1589">
        <v>0</v>
      </c>
      <c r="K40" s="1561">
        <v>8493712.3499999996</v>
      </c>
    </row>
    <row r="41" spans="1:13" s="1579" customFormat="1" ht="15.95" hidden="1" customHeight="1" outlineLevel="1" x14ac:dyDescent="0.2">
      <c r="A41" s="1590"/>
      <c r="B41" s="1591" t="s">
        <v>107</v>
      </c>
      <c r="C41" s="1592">
        <v>922759704.21000016</v>
      </c>
      <c r="D41" s="1593">
        <v>-68982941.88000001</v>
      </c>
      <c r="E41" s="1594">
        <v>853776762.32999992</v>
      </c>
      <c r="F41" s="1595">
        <v>20106746.969999999</v>
      </c>
      <c r="G41" s="1593">
        <v>-9753401.839999998</v>
      </c>
      <c r="H41" s="1595">
        <v>10353345.130000001</v>
      </c>
      <c r="I41" s="1592">
        <v>942866451.17999995</v>
      </c>
      <c r="J41" s="1593">
        <v>-78736343.720000014</v>
      </c>
      <c r="K41" s="1594">
        <v>864130107.46000016</v>
      </c>
    </row>
    <row r="42" spans="1:13" s="1582" customFormat="1" ht="15.95" hidden="1" customHeight="1" outlineLevel="1" x14ac:dyDescent="0.2">
      <c r="A42" s="1596"/>
      <c r="B42" s="1597" t="s">
        <v>456</v>
      </c>
      <c r="C42" s="1598">
        <v>24455065.099999998</v>
      </c>
      <c r="D42" s="1599">
        <v>-374183.83</v>
      </c>
      <c r="E42" s="1600">
        <v>24080881.269999996</v>
      </c>
      <c r="F42" s="1601">
        <v>698884</v>
      </c>
      <c r="G42" s="1599">
        <v>0</v>
      </c>
      <c r="H42" s="1601">
        <v>698884</v>
      </c>
      <c r="I42" s="1598">
        <v>25153949.099999998</v>
      </c>
      <c r="J42" s="1599">
        <v>-374183.83</v>
      </c>
      <c r="K42" s="1600">
        <v>24779765.27</v>
      </c>
    </row>
    <row r="43" spans="1:13" s="1579" customFormat="1" ht="15.95" hidden="1" customHeight="1" outlineLevel="1" x14ac:dyDescent="0.2">
      <c r="A43" s="1602"/>
      <c r="B43" s="1603" t="s">
        <v>108</v>
      </c>
      <c r="C43" s="1604">
        <v>608526059.7700001</v>
      </c>
      <c r="D43" s="1605">
        <v>-43506324.960000008</v>
      </c>
      <c r="E43" s="1606">
        <v>565019734.80999994</v>
      </c>
      <c r="F43" s="1607">
        <v>12725836.790000001</v>
      </c>
      <c r="G43" s="1605">
        <v>-5936947.6200000001</v>
      </c>
      <c r="H43" s="1607">
        <v>6788889.1699999999</v>
      </c>
      <c r="I43" s="1604">
        <v>621251896.56000006</v>
      </c>
      <c r="J43" s="1605">
        <v>-49443272.579999998</v>
      </c>
      <c r="K43" s="1606">
        <v>571808623.9799999</v>
      </c>
    </row>
    <row r="44" spans="1:13" s="1582" customFormat="1" ht="15.95" hidden="1" customHeight="1" outlineLevel="1" x14ac:dyDescent="0.2">
      <c r="A44" s="1608"/>
      <c r="B44" s="1609" t="s">
        <v>456</v>
      </c>
      <c r="C44" s="1610">
        <v>15586910.020000001</v>
      </c>
      <c r="D44" s="1611">
        <v>-126291.83</v>
      </c>
      <c r="E44" s="1612">
        <v>15460618.189999999</v>
      </c>
      <c r="F44" s="1613">
        <v>372809</v>
      </c>
      <c r="G44" s="1611">
        <v>0</v>
      </c>
      <c r="H44" s="1613">
        <v>372809</v>
      </c>
      <c r="I44" s="1610">
        <v>15959719.020000001</v>
      </c>
      <c r="J44" s="1611">
        <v>-126291.83</v>
      </c>
      <c r="K44" s="1612">
        <v>15833427.189999999</v>
      </c>
    </row>
    <row r="45" spans="1:13" hidden="1" outlineLevel="1" x14ac:dyDescent="0.2">
      <c r="A45" s="1602"/>
      <c r="B45" s="1603" t="s">
        <v>20</v>
      </c>
      <c r="C45" s="1592">
        <v>311709534.56999999</v>
      </c>
      <c r="D45" s="1593">
        <v>-24004844.169999998</v>
      </c>
      <c r="E45" s="1594">
        <v>287704690.40000004</v>
      </c>
      <c r="F45" s="1595">
        <v>6404791.7199999997</v>
      </c>
      <c r="G45" s="1593">
        <v>-3001972.8099999996</v>
      </c>
      <c r="H45" s="1595">
        <v>3402818.9100000006</v>
      </c>
      <c r="I45" s="1592">
        <v>318114326.28999996</v>
      </c>
      <c r="J45" s="1593">
        <v>-27006816.98</v>
      </c>
      <c r="K45" s="1594">
        <v>291107509.31</v>
      </c>
      <c r="M45" s="1523" t="s">
        <v>104</v>
      </c>
    </row>
    <row r="46" spans="1:13" ht="13.5" hidden="1" outlineLevel="1" thickBot="1" x14ac:dyDescent="0.25">
      <c r="A46" s="1614"/>
      <c r="B46" s="1615" t="s">
        <v>456</v>
      </c>
      <c r="C46" s="1598">
        <v>8078257.7999999998</v>
      </c>
      <c r="D46" s="1599">
        <v>-13191.83</v>
      </c>
      <c r="E46" s="1600">
        <v>8065065.9699999997</v>
      </c>
      <c r="F46" s="1601">
        <v>201290</v>
      </c>
      <c r="G46" s="1599">
        <v>0</v>
      </c>
      <c r="H46" s="1601">
        <v>201290</v>
      </c>
      <c r="I46" s="1598">
        <v>8279547.7999999998</v>
      </c>
      <c r="J46" s="1599">
        <v>-13191.83</v>
      </c>
      <c r="K46" s="1600">
        <v>8266355.9699999997</v>
      </c>
    </row>
    <row r="47" spans="1:13" hidden="1" outlineLevel="1" x14ac:dyDescent="0.2">
      <c r="A47" s="1590"/>
      <c r="B47" s="1616" t="s">
        <v>109</v>
      </c>
      <c r="C47" s="1617">
        <v>980654654.04000008</v>
      </c>
      <c r="D47" s="1618">
        <v>-109714120.08000001</v>
      </c>
      <c r="E47" s="1619">
        <v>870940533.95999992</v>
      </c>
      <c r="F47" s="1620">
        <v>16612964.789999999</v>
      </c>
      <c r="G47" s="1618">
        <v>-8599530.3200000003</v>
      </c>
      <c r="H47" s="1620">
        <v>8013434.4700000016</v>
      </c>
      <c r="I47" s="1617">
        <v>997267618.82999992</v>
      </c>
      <c r="J47" s="1618">
        <v>-118313650.39999998</v>
      </c>
      <c r="K47" s="1619">
        <v>878953968.42999995</v>
      </c>
    </row>
    <row r="48" spans="1:13" ht="13.5" hidden="1" outlineLevel="1" thickBot="1" x14ac:dyDescent="0.25">
      <c r="A48" s="1614"/>
      <c r="B48" s="1621" t="s">
        <v>456</v>
      </c>
      <c r="C48" s="1622">
        <v>21882596.939999998</v>
      </c>
      <c r="D48" s="1623">
        <v>-1849265</v>
      </c>
      <c r="E48" s="1624">
        <v>20033331.939999998</v>
      </c>
      <c r="F48" s="1625">
        <v>373900</v>
      </c>
      <c r="G48" s="1623">
        <v>0</v>
      </c>
      <c r="H48" s="1625">
        <v>373900</v>
      </c>
      <c r="I48" s="1622">
        <v>22256496.939999998</v>
      </c>
      <c r="J48" s="1623">
        <v>-1849265</v>
      </c>
      <c r="K48" s="1624">
        <v>20407231.939999998</v>
      </c>
    </row>
    <row r="49" spans="1:11" collapsed="1" x14ac:dyDescent="0.2">
      <c r="A49" s="1626" t="s">
        <v>465</v>
      </c>
      <c r="B49" s="1627"/>
      <c r="C49" s="1628"/>
      <c r="D49" s="1628"/>
      <c r="E49" s="1628"/>
      <c r="F49" s="1628"/>
      <c r="G49" s="1628"/>
      <c r="H49" s="1628"/>
      <c r="I49" s="1628"/>
      <c r="J49" s="1628"/>
      <c r="K49" s="1628"/>
    </row>
    <row r="50" spans="1:11" x14ac:dyDescent="0.2">
      <c r="A50" s="1629" t="s">
        <v>466</v>
      </c>
    </row>
    <row r="51" spans="1:11" x14ac:dyDescent="0.2">
      <c r="A51" s="1933" t="s">
        <v>525</v>
      </c>
      <c r="B51" s="1934"/>
      <c r="C51" s="1935"/>
      <c r="D51" s="1630"/>
      <c r="E51" s="1630"/>
    </row>
    <row r="52" spans="1:11" x14ac:dyDescent="0.2">
      <c r="A52" s="1933" t="s">
        <v>526</v>
      </c>
      <c r="B52" s="1631"/>
      <c r="C52" s="1632"/>
      <c r="D52" s="1632"/>
      <c r="E52" s="1630"/>
    </row>
    <row r="53" spans="1:11" x14ac:dyDescent="0.2">
      <c r="A53" s="1633" t="s">
        <v>467</v>
      </c>
    </row>
    <row r="54" spans="1:11" x14ac:dyDescent="0.2">
      <c r="A54" s="1633" t="s">
        <v>468</v>
      </c>
    </row>
  </sheetData>
  <mergeCells count="3">
    <mergeCell ref="C9:E9"/>
    <mergeCell ref="F9:H9"/>
    <mergeCell ref="I9:K9"/>
  </mergeCells>
  <pageMargins left="0.39370078740157483" right="0.39370078740157483" top="0.78740157480314965" bottom="0.79" header="0.51181102362204722" footer="0.51181102362204722"/>
  <pageSetup paperSize="9" orientation="portrait" verticalDpi="0" r:id="rId1"/>
  <headerFooter alignWithMargins="0">
    <oddFooter>&amp;L&amp;F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48"/>
  <sheetViews>
    <sheetView showGridLines="0" workbookViewId="0">
      <selection activeCell="P7" sqref="P7"/>
    </sheetView>
  </sheetViews>
  <sheetFormatPr baseColWidth="10" defaultColWidth="11.42578125" defaultRowHeight="12.75" x14ac:dyDescent="0.2"/>
  <cols>
    <col min="1" max="1" width="8.140625" style="1570" customWidth="1"/>
    <col min="2" max="2" width="22.85546875" style="1523" customWidth="1"/>
    <col min="3" max="3" width="13.28515625" style="1523" customWidth="1"/>
    <col min="4" max="4" width="11" style="1523" customWidth="1"/>
    <col min="5" max="5" width="15.140625" style="1523" customWidth="1"/>
    <col min="6" max="8" width="11" style="1523" customWidth="1"/>
    <col min="9" max="9" width="12.140625" style="1523" customWidth="1"/>
    <col min="10" max="10" width="11" style="1523" customWidth="1"/>
    <col min="11" max="11" width="13.85546875" style="1523" customWidth="1"/>
    <col min="12" max="12" width="4" style="1523" customWidth="1"/>
    <col min="13" max="13" width="11.42578125" style="1523"/>
    <col min="14" max="14" width="6.5703125" style="1523" customWidth="1"/>
    <col min="15" max="15" width="15.42578125" style="1523" bestFit="1" customWidth="1"/>
    <col min="16" max="16" width="15" style="1523" bestFit="1" customWidth="1"/>
    <col min="17" max="17" width="15.42578125" style="1523" bestFit="1" customWidth="1"/>
    <col min="18" max="18" width="13.42578125" style="1523" bestFit="1" customWidth="1"/>
    <col min="19" max="19" width="14" style="1523" bestFit="1" customWidth="1"/>
    <col min="20" max="20" width="13.42578125" style="1523" bestFit="1" customWidth="1"/>
    <col min="21" max="21" width="15.42578125" style="1523" bestFit="1" customWidth="1"/>
    <col min="22" max="16384" width="11.42578125" style="1523"/>
  </cols>
  <sheetData>
    <row r="2" spans="1:16" x14ac:dyDescent="0.2">
      <c r="A2" s="1522" t="s">
        <v>0</v>
      </c>
    </row>
    <row r="3" spans="1:16" x14ac:dyDescent="0.2">
      <c r="A3" s="1522"/>
    </row>
    <row r="4" spans="1:16" x14ac:dyDescent="0.2">
      <c r="A4" s="1522" t="str">
        <f>A8</f>
        <v>Tabell 4-1-B  Økonomisk sosialhjelp - brutto og netto utgift - regnskapsført for perioden 01.01.-31.12.2017.  Bydelene.</v>
      </c>
    </row>
    <row r="5" spans="1:16" x14ac:dyDescent="0.2">
      <c r="A5" s="1522"/>
    </row>
    <row r="6" spans="1:16" x14ac:dyDescent="0.2">
      <c r="A6" s="1522"/>
    </row>
    <row r="7" spans="1:16" x14ac:dyDescent="0.2">
      <c r="A7" s="1522"/>
    </row>
    <row r="8" spans="1:16" ht="13.5" thickBot="1" x14ac:dyDescent="0.25">
      <c r="A8" s="1524" t="s">
        <v>558</v>
      </c>
      <c r="B8" s="1525"/>
      <c r="C8" s="1525"/>
      <c r="D8" s="1525"/>
      <c r="E8" s="1525"/>
      <c r="F8" s="1525"/>
      <c r="I8" s="1526"/>
    </row>
    <row r="9" spans="1:16" s="1526" customFormat="1" x14ac:dyDescent="0.2">
      <c r="A9" s="1634"/>
      <c r="B9" s="1635"/>
      <c r="C9" s="2188" t="s">
        <v>445</v>
      </c>
      <c r="D9" s="2189"/>
      <c r="E9" s="2189"/>
      <c r="F9" s="2188" t="s">
        <v>446</v>
      </c>
      <c r="G9" s="2189"/>
      <c r="H9" s="2190"/>
      <c r="I9" s="2188" t="s">
        <v>447</v>
      </c>
      <c r="J9" s="2191"/>
      <c r="K9" s="2192"/>
      <c r="M9" s="1626" t="s">
        <v>465</v>
      </c>
    </row>
    <row r="10" spans="1:16" s="1526" customFormat="1" ht="26.25" thickBot="1" x14ac:dyDescent="0.25">
      <c r="A10" s="1636" t="s">
        <v>38</v>
      </c>
      <c r="B10" s="1531" t="s">
        <v>3</v>
      </c>
      <c r="C10" s="1637" t="s">
        <v>448</v>
      </c>
      <c r="D10" s="1638" t="s">
        <v>449</v>
      </c>
      <c r="E10" s="1639" t="s">
        <v>450</v>
      </c>
      <c r="F10" s="1640" t="s">
        <v>451</v>
      </c>
      <c r="G10" s="1641" t="s">
        <v>452</v>
      </c>
      <c r="H10" s="1639" t="s">
        <v>450</v>
      </c>
      <c r="I10" s="1640" t="s">
        <v>453</v>
      </c>
      <c r="J10" s="1642" t="s">
        <v>454</v>
      </c>
      <c r="K10" s="1643" t="s">
        <v>450</v>
      </c>
      <c r="M10" s="1629" t="s">
        <v>466</v>
      </c>
    </row>
    <row r="11" spans="1:16" s="1579" customFormat="1" x14ac:dyDescent="0.2">
      <c r="A11" s="1644">
        <v>1</v>
      </c>
      <c r="B11" s="1645" t="s">
        <v>5</v>
      </c>
      <c r="C11" s="1574">
        <v>205064994.74999997</v>
      </c>
      <c r="D11" s="1565">
        <v>-11115755.25</v>
      </c>
      <c r="E11" s="1573">
        <v>193949239.49999997</v>
      </c>
      <c r="F11" s="1936">
        <v>4441020.96</v>
      </c>
      <c r="G11" s="1565">
        <v>-2774943.17</v>
      </c>
      <c r="H11" s="1936">
        <v>1666077.79</v>
      </c>
      <c r="I11" s="1574">
        <v>209506015.70999998</v>
      </c>
      <c r="J11" s="1565">
        <v>-13890698.42</v>
      </c>
      <c r="K11" s="1573">
        <v>195615317.28999996</v>
      </c>
      <c r="M11" s="1933" t="s">
        <v>525</v>
      </c>
      <c r="N11" s="1935"/>
      <c r="O11" s="1939"/>
      <c r="P11" s="1940"/>
    </row>
    <row r="12" spans="1:16" s="1582" customFormat="1" x14ac:dyDescent="0.2">
      <c r="A12" s="1650"/>
      <c r="B12" s="1651" t="s">
        <v>456</v>
      </c>
      <c r="C12" s="1937">
        <v>5573651.290000001</v>
      </c>
      <c r="D12" s="1662">
        <v>-567954.11</v>
      </c>
      <c r="E12" s="1938">
        <v>5005697.1800000006</v>
      </c>
      <c r="F12" s="1663">
        <v>38400</v>
      </c>
      <c r="G12" s="1662">
        <v>0</v>
      </c>
      <c r="H12" s="1663">
        <v>38400</v>
      </c>
      <c r="I12" s="1937">
        <v>5612051.290000001</v>
      </c>
      <c r="J12" s="1662">
        <v>-567954.11</v>
      </c>
      <c r="K12" s="1938">
        <v>5044097.1800000006</v>
      </c>
      <c r="M12" s="1933" t="s">
        <v>527</v>
      </c>
      <c r="N12" s="1935"/>
      <c r="O12" s="1941"/>
      <c r="P12" s="1942"/>
    </row>
    <row r="13" spans="1:16" s="1582" customFormat="1" x14ac:dyDescent="0.2">
      <c r="A13" s="1644">
        <v>2</v>
      </c>
      <c r="B13" s="1657" t="s">
        <v>6</v>
      </c>
      <c r="C13" s="1646">
        <v>170461282.05000001</v>
      </c>
      <c r="D13" s="1647">
        <v>-10154541.560000001</v>
      </c>
      <c r="E13" s="1649">
        <v>160306740.49000001</v>
      </c>
      <c r="F13" s="1648">
        <v>5527742.46</v>
      </c>
      <c r="G13" s="1647">
        <v>-2213050.38</v>
      </c>
      <c r="H13" s="1648">
        <v>3314692.08</v>
      </c>
      <c r="I13" s="1646">
        <v>175989024.51000002</v>
      </c>
      <c r="J13" s="1647">
        <v>-12367591.940000001</v>
      </c>
      <c r="K13" s="1649">
        <v>163621432.57000002</v>
      </c>
      <c r="M13" s="1633" t="s">
        <v>467</v>
      </c>
      <c r="N13" s="1630"/>
      <c r="O13" s="1656"/>
    </row>
    <row r="14" spans="1:16" s="1582" customFormat="1" x14ac:dyDescent="0.2">
      <c r="A14" s="1650"/>
      <c r="B14" s="1651" t="s">
        <v>456</v>
      </c>
      <c r="C14" s="1652">
        <v>8233526.79</v>
      </c>
      <c r="D14" s="1653">
        <v>-464318.74</v>
      </c>
      <c r="E14" s="1655">
        <v>7769208.0499999998</v>
      </c>
      <c r="F14" s="1654">
        <v>405922</v>
      </c>
      <c r="G14" s="1653">
        <v>-30729.5</v>
      </c>
      <c r="H14" s="1654">
        <v>375192.5</v>
      </c>
      <c r="I14" s="1652">
        <v>8639448.7899999991</v>
      </c>
      <c r="J14" s="1653">
        <v>-495048.24</v>
      </c>
      <c r="K14" s="1655">
        <v>8144400.5499999998</v>
      </c>
      <c r="M14" s="1633" t="s">
        <v>468</v>
      </c>
      <c r="N14" s="1630"/>
      <c r="O14" s="1656"/>
    </row>
    <row r="15" spans="1:16" s="1582" customFormat="1" x14ac:dyDescent="0.2">
      <c r="A15" s="1644">
        <v>3</v>
      </c>
      <c r="B15" s="1657" t="s">
        <v>7</v>
      </c>
      <c r="C15" s="1646">
        <v>130466831.8</v>
      </c>
      <c r="D15" s="1647">
        <v>-9133003.7799999993</v>
      </c>
      <c r="E15" s="1649">
        <v>121333828.02</v>
      </c>
      <c r="F15" s="1648">
        <v>1729659.07</v>
      </c>
      <c r="G15" s="1647">
        <v>-1273826.96</v>
      </c>
      <c r="H15" s="1648">
        <v>455832.1100000001</v>
      </c>
      <c r="I15" s="1646">
        <v>132196490.86999999</v>
      </c>
      <c r="J15" s="1647">
        <v>-10406830.739999998</v>
      </c>
      <c r="K15" s="1649">
        <v>121789660.13</v>
      </c>
    </row>
    <row r="16" spans="1:16" s="1582" customFormat="1" x14ac:dyDescent="0.2">
      <c r="A16" s="1650"/>
      <c r="B16" s="1651" t="s">
        <v>456</v>
      </c>
      <c r="C16" s="1652">
        <v>3117406.42</v>
      </c>
      <c r="D16" s="1653">
        <v>-366866.56</v>
      </c>
      <c r="E16" s="1655">
        <v>2750539.86</v>
      </c>
      <c r="F16" s="1654">
        <v>0</v>
      </c>
      <c r="G16" s="1653">
        <v>0</v>
      </c>
      <c r="H16" s="1654">
        <v>0</v>
      </c>
      <c r="I16" s="1652">
        <v>3117406.42</v>
      </c>
      <c r="J16" s="1653">
        <v>-366866.56</v>
      </c>
      <c r="K16" s="1655">
        <v>2750539.86</v>
      </c>
    </row>
    <row r="17" spans="1:21" s="1582" customFormat="1" x14ac:dyDescent="0.2">
      <c r="A17" s="1644">
        <v>4</v>
      </c>
      <c r="B17" s="1657" t="s">
        <v>8</v>
      </c>
      <c r="C17" s="1646">
        <v>77001382.659999996</v>
      </c>
      <c r="D17" s="1647">
        <v>-3795702.57</v>
      </c>
      <c r="E17" s="1649">
        <v>73205680.090000004</v>
      </c>
      <c r="F17" s="1648">
        <v>2206143.7000000002</v>
      </c>
      <c r="G17" s="1647">
        <v>-1081311.19</v>
      </c>
      <c r="H17" s="1648">
        <v>1124832.5100000002</v>
      </c>
      <c r="I17" s="1646">
        <v>79207526.359999999</v>
      </c>
      <c r="J17" s="1647">
        <v>-4877013.76</v>
      </c>
      <c r="K17" s="1649">
        <v>74330512.600000009</v>
      </c>
    </row>
    <row r="18" spans="1:21" s="1582" customFormat="1" x14ac:dyDescent="0.2">
      <c r="A18" s="1650"/>
      <c r="B18" s="1651" t="s">
        <v>456</v>
      </c>
      <c r="C18" s="1652">
        <v>5412227.6000000006</v>
      </c>
      <c r="D18" s="1653">
        <v>-205780.76</v>
      </c>
      <c r="E18" s="1655">
        <v>5206446.8400000008</v>
      </c>
      <c r="F18" s="1654">
        <v>129721.7</v>
      </c>
      <c r="G18" s="1653">
        <v>-124933.83</v>
      </c>
      <c r="H18" s="1654">
        <v>4787.8699999999953</v>
      </c>
      <c r="I18" s="1652">
        <v>5541949.3000000007</v>
      </c>
      <c r="J18" s="1653">
        <v>-330714.59000000003</v>
      </c>
      <c r="K18" s="1655">
        <v>5211234.7100000009</v>
      </c>
    </row>
    <row r="19" spans="1:21" s="1582" customFormat="1" x14ac:dyDescent="0.2">
      <c r="A19" s="1644">
        <v>5</v>
      </c>
      <c r="B19" s="1657" t="s">
        <v>9</v>
      </c>
      <c r="C19" s="1646">
        <v>80781650.669999987</v>
      </c>
      <c r="D19" s="1647">
        <v>-5091713.8800000008</v>
      </c>
      <c r="E19" s="1649">
        <v>75689936.789999992</v>
      </c>
      <c r="F19" s="1648">
        <v>3210179.0100000002</v>
      </c>
      <c r="G19" s="1647">
        <v>-1172504.95</v>
      </c>
      <c r="H19" s="1648">
        <v>2037674.0600000003</v>
      </c>
      <c r="I19" s="1646">
        <v>83991829.679999992</v>
      </c>
      <c r="J19" s="1647">
        <v>-6264218.830000001</v>
      </c>
      <c r="K19" s="1649">
        <v>77727610.849999994</v>
      </c>
    </row>
    <row r="20" spans="1:21" s="1582" customFormat="1" x14ac:dyDescent="0.2">
      <c r="A20" s="1650"/>
      <c r="B20" s="1651" t="s">
        <v>456</v>
      </c>
      <c r="C20" s="1652">
        <v>6895751.4700000007</v>
      </c>
      <c r="D20" s="1653">
        <v>-267243.7</v>
      </c>
      <c r="E20" s="1655">
        <v>6628507.7700000005</v>
      </c>
      <c r="F20" s="1654">
        <v>167300</v>
      </c>
      <c r="G20" s="1653">
        <v>-49500</v>
      </c>
      <c r="H20" s="1654">
        <v>117800</v>
      </c>
      <c r="I20" s="1652">
        <v>7063051.4700000007</v>
      </c>
      <c r="J20" s="1653">
        <v>-316743.7</v>
      </c>
      <c r="K20" s="1655">
        <v>6746307.7700000005</v>
      </c>
    </row>
    <row r="21" spans="1:21" s="1582" customFormat="1" x14ac:dyDescent="0.2">
      <c r="A21" s="1644">
        <v>6</v>
      </c>
      <c r="B21" s="1657" t="s">
        <v>10</v>
      </c>
      <c r="C21" s="1646">
        <v>27961943.899999999</v>
      </c>
      <c r="D21" s="1647">
        <v>-1127112.23</v>
      </c>
      <c r="E21" s="1649">
        <v>26834831.669999998</v>
      </c>
      <c r="F21" s="1648">
        <v>750610.33</v>
      </c>
      <c r="G21" s="1647">
        <v>-919758.14</v>
      </c>
      <c r="H21" s="1648">
        <v>-169147.81000000006</v>
      </c>
      <c r="I21" s="1646">
        <v>28712554.229999997</v>
      </c>
      <c r="J21" s="1647">
        <v>-2046870.37</v>
      </c>
      <c r="K21" s="1649">
        <v>26665683.859999999</v>
      </c>
    </row>
    <row r="22" spans="1:21" s="1582" customFormat="1" x14ac:dyDescent="0.2">
      <c r="A22" s="1650"/>
      <c r="B22" s="1651" t="s">
        <v>456</v>
      </c>
      <c r="C22" s="1652">
        <v>2381573.02</v>
      </c>
      <c r="D22" s="1653">
        <v>-143095.49</v>
      </c>
      <c r="E22" s="1655">
        <v>2238477.5300000003</v>
      </c>
      <c r="F22" s="1654">
        <v>0</v>
      </c>
      <c r="G22" s="1653">
        <v>-181879.83</v>
      </c>
      <c r="H22" s="1654">
        <v>-181879.83</v>
      </c>
      <c r="I22" s="1652">
        <v>2381573.02</v>
      </c>
      <c r="J22" s="1653">
        <v>-324975.31999999995</v>
      </c>
      <c r="K22" s="1655">
        <v>2056597.7000000002</v>
      </c>
    </row>
    <row r="23" spans="1:21" s="1582" customFormat="1" x14ac:dyDescent="0.2">
      <c r="A23" s="1644">
        <v>7</v>
      </c>
      <c r="B23" s="1657" t="s">
        <v>11</v>
      </c>
      <c r="C23" s="1646">
        <v>41949152.830000006</v>
      </c>
      <c r="D23" s="1647">
        <v>-1877896.05</v>
      </c>
      <c r="E23" s="1649">
        <v>40071256.780000009</v>
      </c>
      <c r="F23" s="1648">
        <v>565228.12</v>
      </c>
      <c r="G23" s="1647">
        <v>-442258.68</v>
      </c>
      <c r="H23" s="1648">
        <v>122969.44</v>
      </c>
      <c r="I23" s="1646">
        <v>42514380.950000003</v>
      </c>
      <c r="J23" s="1647">
        <v>-2320154.73</v>
      </c>
      <c r="K23" s="1649">
        <v>40194226.220000006</v>
      </c>
      <c r="M23" s="1583"/>
      <c r="N23" s="1583"/>
      <c r="O23" s="1583"/>
      <c r="P23" s="1583"/>
      <c r="Q23" s="1583"/>
      <c r="R23" s="1583"/>
      <c r="S23" s="1583"/>
      <c r="T23" s="1583"/>
      <c r="U23" s="1583"/>
    </row>
    <row r="24" spans="1:21" s="1582" customFormat="1" x14ac:dyDescent="0.2">
      <c r="A24" s="1650"/>
      <c r="B24" s="1651" t="s">
        <v>456</v>
      </c>
      <c r="C24" s="1652">
        <v>3596028.15</v>
      </c>
      <c r="D24" s="1653">
        <v>-361817.95</v>
      </c>
      <c r="E24" s="1655">
        <v>3234210.1999999997</v>
      </c>
      <c r="F24" s="1654">
        <v>54900</v>
      </c>
      <c r="G24" s="1653">
        <v>0</v>
      </c>
      <c r="H24" s="1654">
        <v>54900</v>
      </c>
      <c r="I24" s="1652">
        <v>3650928.15</v>
      </c>
      <c r="J24" s="1653">
        <v>-361817.95</v>
      </c>
      <c r="K24" s="1655">
        <v>3289110.1999999997</v>
      </c>
      <c r="M24" s="1629"/>
      <c r="N24" s="1629"/>
      <c r="O24" s="1629"/>
      <c r="P24" s="1629"/>
      <c r="Q24" s="1629"/>
      <c r="R24" s="1629"/>
      <c r="S24" s="1629"/>
      <c r="T24" s="1629"/>
      <c r="U24" s="1629"/>
    </row>
    <row r="25" spans="1:21" s="1582" customFormat="1" x14ac:dyDescent="0.2">
      <c r="A25" s="1644">
        <v>8</v>
      </c>
      <c r="B25" s="1657" t="s">
        <v>12</v>
      </c>
      <c r="C25" s="1646">
        <v>48174937.979999997</v>
      </c>
      <c r="D25" s="1647">
        <v>-3027932.5500000003</v>
      </c>
      <c r="E25" s="1649">
        <v>45147005.43</v>
      </c>
      <c r="F25" s="1648">
        <v>895939</v>
      </c>
      <c r="G25" s="1647">
        <v>-506916.23</v>
      </c>
      <c r="H25" s="1648">
        <v>389022.77</v>
      </c>
      <c r="I25" s="1646">
        <v>49070876.979999997</v>
      </c>
      <c r="J25" s="1647">
        <v>-3534848.7800000003</v>
      </c>
      <c r="K25" s="1649">
        <v>45536028.200000003</v>
      </c>
      <c r="M25" s="1633"/>
      <c r="N25" s="1633"/>
      <c r="O25" s="1633"/>
      <c r="P25" s="1633"/>
      <c r="Q25" s="1633"/>
      <c r="R25" s="1633"/>
      <c r="S25" s="1633"/>
      <c r="T25" s="1633"/>
      <c r="U25" s="1633"/>
    </row>
    <row r="26" spans="1:21" s="1582" customFormat="1" x14ac:dyDescent="0.2">
      <c r="A26" s="1650"/>
      <c r="B26" s="1651" t="s">
        <v>456</v>
      </c>
      <c r="C26" s="1652">
        <v>6893555.4199999999</v>
      </c>
      <c r="D26" s="1653">
        <v>-543046.65999999992</v>
      </c>
      <c r="E26" s="1655">
        <v>6350508.7599999998</v>
      </c>
      <c r="F26" s="1654">
        <v>0</v>
      </c>
      <c r="G26" s="1653">
        <v>0</v>
      </c>
      <c r="H26" s="1654">
        <v>0</v>
      </c>
      <c r="I26" s="1652">
        <v>6893555.4199999999</v>
      </c>
      <c r="J26" s="1653">
        <v>-543046.65999999992</v>
      </c>
      <c r="K26" s="1655">
        <v>6350508.7599999998</v>
      </c>
      <c r="M26" s="1633"/>
      <c r="N26" s="1633"/>
      <c r="O26" s="1633"/>
      <c r="P26" s="1633"/>
      <c r="Q26" s="1633"/>
      <c r="R26" s="1633"/>
      <c r="S26" s="1633"/>
      <c r="T26" s="1633"/>
      <c r="U26" s="1633"/>
    </row>
    <row r="27" spans="1:21" s="1582" customFormat="1" x14ac:dyDescent="0.2">
      <c r="A27" s="1644">
        <v>9</v>
      </c>
      <c r="B27" s="1657" t="s">
        <v>13</v>
      </c>
      <c r="C27" s="1646">
        <v>98887890.299999997</v>
      </c>
      <c r="D27" s="1647">
        <v>-4288795.24</v>
      </c>
      <c r="E27" s="1649">
        <v>94599095.060000002</v>
      </c>
      <c r="F27" s="1648">
        <v>1337532.5</v>
      </c>
      <c r="G27" s="1647">
        <v>-545191.1</v>
      </c>
      <c r="H27" s="1648">
        <v>792341.4</v>
      </c>
      <c r="I27" s="1646">
        <v>100225422.8</v>
      </c>
      <c r="J27" s="1647">
        <v>-4833986.34</v>
      </c>
      <c r="K27" s="1649">
        <v>95391436.460000008</v>
      </c>
      <c r="M27" s="1633"/>
      <c r="N27" s="1633"/>
      <c r="O27" s="1633"/>
      <c r="P27" s="1633"/>
      <c r="Q27" s="1633"/>
      <c r="R27" s="1633"/>
      <c r="S27" s="1633"/>
      <c r="T27" s="1633"/>
      <c r="U27" s="1633"/>
    </row>
    <row r="28" spans="1:21" s="1582" customFormat="1" x14ac:dyDescent="0.2">
      <c r="A28" s="1650"/>
      <c r="B28" s="1651" t="s">
        <v>456</v>
      </c>
      <c r="C28" s="1652">
        <v>3780000.8499999996</v>
      </c>
      <c r="D28" s="1653">
        <v>-43397.67</v>
      </c>
      <c r="E28" s="1655">
        <v>3736603.1799999997</v>
      </c>
      <c r="F28" s="1654">
        <v>33300</v>
      </c>
      <c r="G28" s="1653">
        <v>-33000</v>
      </c>
      <c r="H28" s="1654">
        <v>300</v>
      </c>
      <c r="I28" s="1652">
        <v>3813300.8499999996</v>
      </c>
      <c r="J28" s="1653">
        <v>-76397.67</v>
      </c>
      <c r="K28" s="1655">
        <v>3736903.1799999997</v>
      </c>
      <c r="M28" s="1633"/>
      <c r="N28" s="1633"/>
      <c r="O28" s="1633"/>
      <c r="P28" s="1633"/>
      <c r="Q28" s="1633"/>
      <c r="R28" s="1633"/>
      <c r="S28" s="1633"/>
      <c r="T28" s="1633"/>
      <c r="U28" s="1633"/>
    </row>
    <row r="29" spans="1:21" s="1582" customFormat="1" x14ac:dyDescent="0.2">
      <c r="A29" s="1644">
        <v>10</v>
      </c>
      <c r="B29" s="1657" t="s">
        <v>14</v>
      </c>
      <c r="C29" s="1646">
        <v>83029271.540000021</v>
      </c>
      <c r="D29" s="1647">
        <v>-5666606.1200000001</v>
      </c>
      <c r="E29" s="1649">
        <v>77362665.420000017</v>
      </c>
      <c r="F29" s="1648">
        <v>2049202.98</v>
      </c>
      <c r="G29" s="1647">
        <v>-1110776.8400000001</v>
      </c>
      <c r="H29" s="1648">
        <v>938426.1399999999</v>
      </c>
      <c r="I29" s="1646">
        <v>85078474.520000026</v>
      </c>
      <c r="J29" s="1647">
        <v>-6777382.96</v>
      </c>
      <c r="K29" s="1649">
        <v>78301091.560000017</v>
      </c>
      <c r="M29" s="1583"/>
      <c r="N29" s="1583"/>
      <c r="O29" s="1583"/>
      <c r="P29" s="1583"/>
      <c r="Q29" s="1583"/>
      <c r="R29" s="1583"/>
      <c r="S29" s="1583"/>
      <c r="T29" s="1583"/>
      <c r="U29" s="1583"/>
    </row>
    <row r="30" spans="1:21" s="1582" customFormat="1" x14ac:dyDescent="0.2">
      <c r="A30" s="1650"/>
      <c r="B30" s="1651" t="s">
        <v>456</v>
      </c>
      <c r="C30" s="1652">
        <v>4379993.96</v>
      </c>
      <c r="D30" s="1653">
        <v>-168020.9</v>
      </c>
      <c r="E30" s="1655">
        <v>4211973.0599999996</v>
      </c>
      <c r="F30" s="1654">
        <v>83000</v>
      </c>
      <c r="G30" s="1653">
        <v>-25050</v>
      </c>
      <c r="H30" s="1654">
        <v>57950</v>
      </c>
      <c r="I30" s="1652">
        <v>4462993.96</v>
      </c>
      <c r="J30" s="1653">
        <v>-193070.9</v>
      </c>
      <c r="K30" s="1655">
        <v>4269923.0599999996</v>
      </c>
      <c r="M30" s="1583"/>
      <c r="N30" s="1583"/>
      <c r="O30" s="1583"/>
      <c r="P30" s="1583"/>
      <c r="Q30" s="1583"/>
      <c r="R30" s="1583"/>
      <c r="S30" s="1583"/>
      <c r="T30" s="1583"/>
      <c r="U30" s="1583"/>
    </row>
    <row r="31" spans="1:21" s="1582" customFormat="1" x14ac:dyDescent="0.2">
      <c r="A31" s="1644">
        <v>11</v>
      </c>
      <c r="B31" s="1657" t="s">
        <v>15</v>
      </c>
      <c r="C31" s="1646">
        <v>84236159.329999983</v>
      </c>
      <c r="D31" s="1647">
        <v>-4364521.51</v>
      </c>
      <c r="E31" s="1649">
        <v>79871637.819999978</v>
      </c>
      <c r="F31" s="1648">
        <v>905700</v>
      </c>
      <c r="G31" s="1647">
        <v>-568167.49</v>
      </c>
      <c r="H31" s="1648">
        <v>337532.51</v>
      </c>
      <c r="I31" s="1646">
        <v>85141859.329999983</v>
      </c>
      <c r="J31" s="1647">
        <v>-4932689</v>
      </c>
      <c r="K31" s="1649">
        <v>80209170.329999983</v>
      </c>
      <c r="M31" s="1583"/>
      <c r="N31" s="1583"/>
      <c r="O31" s="1583"/>
      <c r="P31" s="1583"/>
      <c r="Q31" s="1583"/>
      <c r="R31" s="1583"/>
      <c r="S31" s="1583"/>
      <c r="T31" s="1583"/>
      <c r="U31" s="1583"/>
    </row>
    <row r="32" spans="1:21" s="1582" customFormat="1" x14ac:dyDescent="0.2">
      <c r="A32" s="1650"/>
      <c r="B32" s="1651" t="s">
        <v>456</v>
      </c>
      <c r="C32" s="1652">
        <v>3286095.29</v>
      </c>
      <c r="D32" s="1653">
        <v>-90225.49</v>
      </c>
      <c r="E32" s="1655">
        <v>3195869.8</v>
      </c>
      <c r="F32" s="1654">
        <v>60800</v>
      </c>
      <c r="G32" s="1653">
        <v>0</v>
      </c>
      <c r="H32" s="1654">
        <v>60800</v>
      </c>
      <c r="I32" s="1652">
        <v>3346895.29</v>
      </c>
      <c r="J32" s="1653">
        <v>-90225.49</v>
      </c>
      <c r="K32" s="1655">
        <v>3256669.8</v>
      </c>
      <c r="M32" s="1583"/>
      <c r="N32" s="1583"/>
      <c r="O32" s="1583"/>
      <c r="P32" s="1583"/>
      <c r="Q32" s="1583"/>
      <c r="R32" s="1583"/>
      <c r="S32" s="1583"/>
      <c r="T32" s="1583"/>
      <c r="U32" s="1583"/>
    </row>
    <row r="33" spans="1:21" s="1582" customFormat="1" x14ac:dyDescent="0.2">
      <c r="A33" s="1644">
        <v>12</v>
      </c>
      <c r="B33" s="1657" t="s">
        <v>16</v>
      </c>
      <c r="C33" s="1646">
        <v>81599735.059999987</v>
      </c>
      <c r="D33" s="1647">
        <v>-4150629.1</v>
      </c>
      <c r="E33" s="1649">
        <v>77449105.959999993</v>
      </c>
      <c r="F33" s="1648">
        <v>1930705.02</v>
      </c>
      <c r="G33" s="1647">
        <v>-1669160.13</v>
      </c>
      <c r="H33" s="1648">
        <v>261544.89000000013</v>
      </c>
      <c r="I33" s="1646">
        <v>83530440.079999983</v>
      </c>
      <c r="J33" s="1647">
        <v>-5819789.2300000004</v>
      </c>
      <c r="K33" s="1649">
        <v>77710650.849999994</v>
      </c>
      <c r="M33" s="1583"/>
      <c r="N33" s="1583"/>
      <c r="O33" s="1583"/>
      <c r="P33" s="1583"/>
      <c r="Q33" s="1583"/>
      <c r="R33" s="1583"/>
      <c r="S33" s="1583"/>
      <c r="T33" s="1583"/>
      <c r="U33" s="1583"/>
    </row>
    <row r="34" spans="1:21" s="1582" customFormat="1" x14ac:dyDescent="0.2">
      <c r="A34" s="1650"/>
      <c r="B34" s="1651" t="s">
        <v>456</v>
      </c>
      <c r="C34" s="1652">
        <v>9239960.0600000005</v>
      </c>
      <c r="D34" s="1653">
        <v>-238086.63</v>
      </c>
      <c r="E34" s="1655">
        <v>9001873.4299999997</v>
      </c>
      <c r="F34" s="1654">
        <v>214228.75</v>
      </c>
      <c r="G34" s="1653">
        <v>-44228.75</v>
      </c>
      <c r="H34" s="1654">
        <v>170000</v>
      </c>
      <c r="I34" s="1652">
        <v>9454188.8100000005</v>
      </c>
      <c r="J34" s="1653">
        <v>-282315.38</v>
      </c>
      <c r="K34" s="1655">
        <v>9171873.4299999997</v>
      </c>
      <c r="M34" s="1583"/>
      <c r="N34" s="1583"/>
      <c r="O34" s="1583"/>
      <c r="P34" s="1583"/>
      <c r="Q34" s="1583"/>
      <c r="R34" s="1583"/>
      <c r="S34" s="1583"/>
      <c r="T34" s="1583"/>
      <c r="U34" s="1583"/>
    </row>
    <row r="35" spans="1:21" s="1582" customFormat="1" x14ac:dyDescent="0.2">
      <c r="A35" s="1644">
        <v>13</v>
      </c>
      <c r="B35" s="1657" t="s">
        <v>17</v>
      </c>
      <c r="C35" s="1646">
        <v>79471779.729999989</v>
      </c>
      <c r="D35" s="1647">
        <v>-3651841.21</v>
      </c>
      <c r="E35" s="1649">
        <v>75819938.519999996</v>
      </c>
      <c r="F35" s="1648">
        <v>1907636</v>
      </c>
      <c r="G35" s="1647">
        <v>-1136308.03</v>
      </c>
      <c r="H35" s="1648">
        <v>771327.97</v>
      </c>
      <c r="I35" s="1646">
        <v>81379415.729999989</v>
      </c>
      <c r="J35" s="1647">
        <v>-4788149.24</v>
      </c>
      <c r="K35" s="1649">
        <v>76591266.489999995</v>
      </c>
      <c r="M35" s="1583"/>
    </row>
    <row r="36" spans="1:21" s="1582" customFormat="1" x14ac:dyDescent="0.2">
      <c r="A36" s="1650"/>
      <c r="B36" s="1651" t="s">
        <v>456</v>
      </c>
      <c r="C36" s="1652">
        <v>8118423.9000000004</v>
      </c>
      <c r="D36" s="1653">
        <v>-280826.23999999999</v>
      </c>
      <c r="E36" s="1655">
        <v>7837597.6600000001</v>
      </c>
      <c r="F36" s="1654">
        <v>154500</v>
      </c>
      <c r="G36" s="1653">
        <v>-37500</v>
      </c>
      <c r="H36" s="1654">
        <v>117000</v>
      </c>
      <c r="I36" s="1652">
        <v>8272923.9000000004</v>
      </c>
      <c r="J36" s="1653">
        <v>-318326.24</v>
      </c>
      <c r="K36" s="1655">
        <v>7954597.6600000001</v>
      </c>
      <c r="M36" s="1583"/>
    </row>
    <row r="37" spans="1:21" s="1582" customFormat="1" x14ac:dyDescent="0.2">
      <c r="A37" s="1644">
        <v>14</v>
      </c>
      <c r="B37" s="1657" t="s">
        <v>18</v>
      </c>
      <c r="C37" s="1646">
        <v>43979109.670000009</v>
      </c>
      <c r="D37" s="1647">
        <v>-5396862.8300000001</v>
      </c>
      <c r="E37" s="1649">
        <v>38582246.840000011</v>
      </c>
      <c r="F37" s="1648">
        <v>638366.68999999994</v>
      </c>
      <c r="G37" s="1647">
        <v>-803661.19</v>
      </c>
      <c r="H37" s="1648">
        <v>-165294.5</v>
      </c>
      <c r="I37" s="1646">
        <v>44617476.360000007</v>
      </c>
      <c r="J37" s="1647">
        <v>-6200524.0199999996</v>
      </c>
      <c r="K37" s="1649">
        <v>38416952.340000011</v>
      </c>
      <c r="M37" s="1583"/>
      <c r="O37" s="1658"/>
    </row>
    <row r="38" spans="1:21" s="1582" customFormat="1" x14ac:dyDescent="0.2">
      <c r="A38" s="1650"/>
      <c r="B38" s="1651" t="s">
        <v>456</v>
      </c>
      <c r="C38" s="1652">
        <v>5520273.4699999997</v>
      </c>
      <c r="D38" s="1653">
        <v>-1446184.15</v>
      </c>
      <c r="E38" s="1655">
        <v>4074089.32</v>
      </c>
      <c r="F38" s="1654">
        <v>0</v>
      </c>
      <c r="G38" s="1653">
        <v>0</v>
      </c>
      <c r="H38" s="1654">
        <v>0</v>
      </c>
      <c r="I38" s="1652">
        <v>5520273.4699999997</v>
      </c>
      <c r="J38" s="1653">
        <v>-1446184.15</v>
      </c>
      <c r="K38" s="1655">
        <v>4074089.32</v>
      </c>
      <c r="M38" s="1583"/>
      <c r="O38" s="1659"/>
    </row>
    <row r="39" spans="1:21" s="1582" customFormat="1" x14ac:dyDescent="0.2">
      <c r="A39" s="1644">
        <v>15</v>
      </c>
      <c r="B39" s="1657" t="s">
        <v>19</v>
      </c>
      <c r="C39" s="1646">
        <v>118792612.2</v>
      </c>
      <c r="D39" s="1647">
        <v>-7423966.1800000006</v>
      </c>
      <c r="E39" s="1649">
        <v>111368646.02</v>
      </c>
      <c r="F39" s="1648">
        <v>1562751.3</v>
      </c>
      <c r="G39" s="1647">
        <v>-1677451.73</v>
      </c>
      <c r="H39" s="1648">
        <v>-114700.42999999993</v>
      </c>
      <c r="I39" s="1646">
        <v>120355363.5</v>
      </c>
      <c r="J39" s="1647">
        <v>-9101417.9100000001</v>
      </c>
      <c r="K39" s="1649">
        <v>111253945.58999999</v>
      </c>
      <c r="M39" s="1583"/>
      <c r="O39" s="1660"/>
    </row>
    <row r="40" spans="1:21" s="1582" customFormat="1" ht="13.5" thickBot="1" x14ac:dyDescent="0.25">
      <c r="A40" s="1644"/>
      <c r="B40" s="1661" t="s">
        <v>456</v>
      </c>
      <c r="C40" s="1937">
        <v>6940231.0300000003</v>
      </c>
      <c r="D40" s="1662">
        <v>-126267.89</v>
      </c>
      <c r="E40" s="1938">
        <v>6813963.1400000006</v>
      </c>
      <c r="F40" s="1663">
        <v>198100</v>
      </c>
      <c r="G40" s="1662">
        <v>-36738.22</v>
      </c>
      <c r="H40" s="1663">
        <v>161361.78</v>
      </c>
      <c r="I40" s="1937">
        <v>7138331.0300000003</v>
      </c>
      <c r="J40" s="1662">
        <v>-163006.10999999999</v>
      </c>
      <c r="K40" s="1938">
        <v>6975324.9200000009</v>
      </c>
      <c r="M40" s="1583"/>
      <c r="O40" s="1664"/>
    </row>
    <row r="41" spans="1:21" ht="13.5" thickTop="1" x14ac:dyDescent="0.2">
      <c r="A41" s="1665"/>
      <c r="B41" s="1666" t="s">
        <v>534</v>
      </c>
      <c r="C41" s="1667">
        <f t="shared" ref="C41:K42" si="0">C11+C13+C15+C17+C19+C21+C23+C25+C27+C29+C31+C33+C35+C37+C39</f>
        <v>1371858734.47</v>
      </c>
      <c r="D41" s="1668">
        <f t="shared" si="0"/>
        <v>-80266880.060000002</v>
      </c>
      <c r="E41" s="1668">
        <f t="shared" si="0"/>
        <v>1291591854.4099998</v>
      </c>
      <c r="F41" s="1667">
        <f t="shared" si="0"/>
        <v>29658417.140000004</v>
      </c>
      <c r="G41" s="1668">
        <f t="shared" si="0"/>
        <v>-17895286.209999997</v>
      </c>
      <c r="H41" s="1668">
        <f t="shared" si="0"/>
        <v>11763130.930000002</v>
      </c>
      <c r="I41" s="1667">
        <f t="shared" si="0"/>
        <v>1401517151.6099999</v>
      </c>
      <c r="J41" s="1668">
        <f t="shared" si="0"/>
        <v>-98162166.269999966</v>
      </c>
      <c r="K41" s="1668">
        <f>K11+K13+K15+K17+K19+K21+K23+K25+K27+K29+K31+K33+K35+K37+K39</f>
        <v>1303354985.3399999</v>
      </c>
      <c r="M41" s="1577"/>
    </row>
    <row r="42" spans="1:21" ht="13.5" thickBot="1" x14ac:dyDescent="0.25">
      <c r="A42" s="1587"/>
      <c r="B42" s="1669" t="s">
        <v>456</v>
      </c>
      <c r="C42" s="1670">
        <f t="shared" si="0"/>
        <v>83368698.720000014</v>
      </c>
      <c r="D42" s="1671">
        <f t="shared" si="0"/>
        <v>-5313132.9399999985</v>
      </c>
      <c r="E42" s="1671">
        <f t="shared" si="0"/>
        <v>78055565.779999986</v>
      </c>
      <c r="F42" s="1670">
        <f t="shared" si="0"/>
        <v>1540172.45</v>
      </c>
      <c r="G42" s="1671">
        <f t="shared" si="0"/>
        <v>-563560.13</v>
      </c>
      <c r="H42" s="1671">
        <f t="shared" si="0"/>
        <v>976612.32000000007</v>
      </c>
      <c r="I42" s="1670">
        <f t="shared" si="0"/>
        <v>84908871.170000017</v>
      </c>
      <c r="J42" s="1671">
        <f t="shared" si="0"/>
        <v>-5876693.0699999994</v>
      </c>
      <c r="K42" s="1671">
        <f t="shared" si="0"/>
        <v>79032178.099999994</v>
      </c>
      <c r="M42" s="1577"/>
    </row>
    <row r="48" spans="1:21" x14ac:dyDescent="0.2">
      <c r="J48" s="1672"/>
    </row>
  </sheetData>
  <mergeCells count="3">
    <mergeCell ref="C9:E9"/>
    <mergeCell ref="F9:H9"/>
    <mergeCell ref="I9:K9"/>
  </mergeCells>
  <pageMargins left="0.39370078740157483" right="0.39370078740157483" top="0.78740157480314965" bottom="0.79" header="0.51181102362204722" footer="0.51181102362204722"/>
  <pageSetup paperSize="9" orientation="portrait" verticalDpi="0" r:id="rId1"/>
  <headerFooter alignWithMargins="0">
    <oddFooter>&amp;L&amp;F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50"/>
  <sheetViews>
    <sheetView showGridLines="0" topLeftCell="A3" workbookViewId="0">
      <selection activeCell="P7" sqref="P7"/>
    </sheetView>
  </sheetViews>
  <sheetFormatPr baseColWidth="10" defaultColWidth="11.42578125" defaultRowHeight="12.75" outlineLevelRow="1" x14ac:dyDescent="0.2"/>
  <cols>
    <col min="1" max="1" width="4.28515625" style="1523" customWidth="1"/>
    <col min="2" max="2" width="21.140625" style="1523" customWidth="1"/>
    <col min="3" max="10" width="11" style="1523" customWidth="1"/>
    <col min="11" max="11" width="12" style="1523" customWidth="1"/>
    <col min="12" max="12" width="11" style="1523" customWidth="1"/>
    <col min="13" max="13" width="12" style="1523" customWidth="1"/>
    <col min="14" max="14" width="11.42578125" style="1523"/>
    <col min="15" max="15" width="15.28515625" style="1523" bestFit="1" customWidth="1"/>
    <col min="16" max="16384" width="11.42578125" style="1523"/>
  </cols>
  <sheetData>
    <row r="2" spans="1:20" x14ac:dyDescent="0.2">
      <c r="A2" s="1673" t="s">
        <v>0</v>
      </c>
    </row>
    <row r="3" spans="1:20" x14ac:dyDescent="0.2">
      <c r="A3" s="1673"/>
    </row>
    <row r="4" spans="1:20" x14ac:dyDescent="0.2">
      <c r="A4" s="1673" t="str">
        <f>A8</f>
        <v>Tabell 4-1-C  Økonomisk sosialhjelp - brutto stønad (bidrag og lån) til klienter - regnskapsført for perioden 01.01.-31.12.2017</v>
      </c>
    </row>
    <row r="5" spans="1:20" x14ac:dyDescent="0.2">
      <c r="A5" s="1673"/>
    </row>
    <row r="6" spans="1:20" x14ac:dyDescent="0.2">
      <c r="A6" s="1673"/>
    </row>
    <row r="7" spans="1:20" x14ac:dyDescent="0.2">
      <c r="A7" s="1673"/>
    </row>
    <row r="8" spans="1:20" ht="34.5" customHeight="1" thickBot="1" x14ac:dyDescent="0.25">
      <c r="A8" s="1524" t="s">
        <v>559</v>
      </c>
      <c r="B8" s="1525"/>
      <c r="C8" s="1525"/>
      <c r="D8" s="1525"/>
      <c r="E8" s="1525"/>
      <c r="F8" s="1525"/>
      <c r="I8" s="1526"/>
    </row>
    <row r="9" spans="1:20" s="1526" customFormat="1" ht="18" customHeight="1" x14ac:dyDescent="0.25">
      <c r="A9" s="1634"/>
      <c r="B9" s="1635"/>
      <c r="C9" s="2193" t="s">
        <v>470</v>
      </c>
      <c r="D9" s="2194"/>
      <c r="E9" s="2194"/>
      <c r="F9" s="2194"/>
      <c r="G9" s="2194"/>
      <c r="H9" s="2194"/>
      <c r="I9" s="2194"/>
      <c r="J9" s="2194"/>
      <c r="K9" s="2195" t="s">
        <v>471</v>
      </c>
      <c r="L9" s="2197" t="s">
        <v>472</v>
      </c>
      <c r="M9" s="2197" t="s">
        <v>473</v>
      </c>
    </row>
    <row r="10" spans="1:20" s="1526" customFormat="1" ht="48" customHeight="1" thickBot="1" x14ac:dyDescent="0.25">
      <c r="A10" s="1636" t="s">
        <v>38</v>
      </c>
      <c r="B10" s="1531" t="s">
        <v>3</v>
      </c>
      <c r="C10" s="1674" t="s">
        <v>474</v>
      </c>
      <c r="D10" s="1675" t="s">
        <v>475</v>
      </c>
      <c r="E10" s="1675" t="s">
        <v>476</v>
      </c>
      <c r="F10" s="1675" t="s">
        <v>477</v>
      </c>
      <c r="G10" s="1675" t="s">
        <v>478</v>
      </c>
      <c r="H10" s="1675" t="s">
        <v>479</v>
      </c>
      <c r="I10" s="1675" t="s">
        <v>480</v>
      </c>
      <c r="J10" s="1676" t="s">
        <v>481</v>
      </c>
      <c r="K10" s="2196"/>
      <c r="L10" s="2198"/>
      <c r="M10" s="2199"/>
    </row>
    <row r="11" spans="1:20" ht="15.95" customHeight="1" x14ac:dyDescent="0.2">
      <c r="A11" s="1650">
        <v>1</v>
      </c>
      <c r="B11" s="1677" t="s">
        <v>5</v>
      </c>
      <c r="C11" s="1943">
        <v>66954997.509999998</v>
      </c>
      <c r="D11" s="1679">
        <v>114440097.05</v>
      </c>
      <c r="E11" s="1679">
        <v>7115245.6500000004</v>
      </c>
      <c r="F11" s="1679">
        <v>3270387.51</v>
      </c>
      <c r="G11" s="1679">
        <v>127609.18</v>
      </c>
      <c r="H11" s="1679">
        <v>5201252.12</v>
      </c>
      <c r="I11" s="1944">
        <v>6439077.6000000006</v>
      </c>
      <c r="J11" s="1945">
        <v>88459</v>
      </c>
      <c r="K11" s="1681">
        <f>SUM(C11:J11)</f>
        <v>203637125.62</v>
      </c>
      <c r="L11" s="1681">
        <v>4441020.96</v>
      </c>
      <c r="M11" s="1682">
        <f>SUM(K11:L11)</f>
        <v>208078146.58000001</v>
      </c>
      <c r="O11" s="1"/>
      <c r="P11" s="2"/>
      <c r="Q11" s="2"/>
      <c r="R11" s="1"/>
      <c r="S11" s="1683"/>
      <c r="T11" s="1683"/>
    </row>
    <row r="12" spans="1:20" ht="15.95" customHeight="1" x14ac:dyDescent="0.2">
      <c r="A12" s="1684">
        <v>2</v>
      </c>
      <c r="B12" s="1685" t="s">
        <v>6</v>
      </c>
      <c r="C12" s="1678">
        <v>48670480.489999995</v>
      </c>
      <c r="D12" s="1686">
        <v>90052746.480000004</v>
      </c>
      <c r="E12" s="1686">
        <v>7829580.3799999999</v>
      </c>
      <c r="F12" s="1686">
        <v>2951146.54</v>
      </c>
      <c r="G12" s="1686">
        <v>266206.65000000002</v>
      </c>
      <c r="H12" s="1686">
        <v>6920192.9699999997</v>
      </c>
      <c r="I12" s="1946">
        <v>11229703.59</v>
      </c>
      <c r="J12" s="1680">
        <v>61541.2</v>
      </c>
      <c r="K12" s="1682">
        <f>SUM(C12:J12)</f>
        <v>167981598.29999998</v>
      </c>
      <c r="L12" s="1682">
        <v>5527742.46</v>
      </c>
      <c r="M12" s="1682">
        <f t="shared" ref="M12:M25" si="0">SUM(K12:L12)</f>
        <v>173509340.75999999</v>
      </c>
      <c r="O12" s="1"/>
      <c r="P12" s="2"/>
      <c r="Q12" s="2"/>
      <c r="R12" s="1"/>
      <c r="S12" s="1683"/>
      <c r="T12" s="1683"/>
    </row>
    <row r="13" spans="1:20" ht="15.95" customHeight="1" x14ac:dyDescent="0.2">
      <c r="A13" s="1684">
        <v>3</v>
      </c>
      <c r="B13" s="1685" t="s">
        <v>7</v>
      </c>
      <c r="C13" s="1678">
        <v>45129471.799999997</v>
      </c>
      <c r="D13" s="1686">
        <v>72681560.129999995</v>
      </c>
      <c r="E13" s="1686">
        <v>2595215.7999999998</v>
      </c>
      <c r="F13" s="1686">
        <v>2004081.29</v>
      </c>
      <c r="G13" s="1686">
        <v>132367.37</v>
      </c>
      <c r="H13" s="1686">
        <v>3550602.52</v>
      </c>
      <c r="I13" s="1946">
        <v>3433062.24</v>
      </c>
      <c r="J13" s="1680">
        <v>58889.1</v>
      </c>
      <c r="K13" s="1682">
        <f t="shared" ref="K13:K25" si="1">SUM(C13:J13)</f>
        <v>129585250.24999999</v>
      </c>
      <c r="L13" s="1682">
        <v>1729659.07</v>
      </c>
      <c r="M13" s="1682">
        <f t="shared" si="0"/>
        <v>131314909.31999998</v>
      </c>
      <c r="O13" s="1"/>
      <c r="P13" s="2"/>
      <c r="Q13" s="2"/>
      <c r="R13" s="1"/>
      <c r="S13" s="1683"/>
      <c r="T13" s="1683"/>
    </row>
    <row r="14" spans="1:20" ht="15.95" customHeight="1" x14ac:dyDescent="0.2">
      <c r="A14" s="1684">
        <v>4</v>
      </c>
      <c r="B14" s="1685" t="s">
        <v>8</v>
      </c>
      <c r="C14" s="1678">
        <v>24052597.989999998</v>
      </c>
      <c r="D14" s="1686">
        <v>45530858.200000003</v>
      </c>
      <c r="E14" s="1686">
        <v>867562.99</v>
      </c>
      <c r="F14" s="1686">
        <v>1454946.62</v>
      </c>
      <c r="G14" s="1686">
        <v>37928.53</v>
      </c>
      <c r="H14" s="1686">
        <v>1608116.5999999999</v>
      </c>
      <c r="I14" s="1946">
        <v>2720781.81</v>
      </c>
      <c r="J14" s="1680">
        <v>90515.58</v>
      </c>
      <c r="K14" s="1682">
        <f t="shared" si="1"/>
        <v>76363308.319999993</v>
      </c>
      <c r="L14" s="1682">
        <v>2206143.7000000002</v>
      </c>
      <c r="M14" s="1682">
        <f t="shared" si="0"/>
        <v>78569452.019999996</v>
      </c>
      <c r="O14" s="1"/>
      <c r="P14" s="2"/>
      <c r="Q14" s="2"/>
      <c r="R14" s="1"/>
      <c r="S14" s="1683"/>
      <c r="T14" s="1683"/>
    </row>
    <row r="15" spans="1:20" ht="15.95" customHeight="1" x14ac:dyDescent="0.2">
      <c r="A15" s="1684">
        <v>5</v>
      </c>
      <c r="B15" s="1685" t="s">
        <v>9</v>
      </c>
      <c r="C15" s="1678">
        <v>25445252.490000002</v>
      </c>
      <c r="D15" s="1686">
        <v>45317772.590000004</v>
      </c>
      <c r="E15" s="1686">
        <v>1962463.83</v>
      </c>
      <c r="F15" s="1686">
        <v>1531729.02</v>
      </c>
      <c r="G15" s="1686">
        <v>109810</v>
      </c>
      <c r="H15" s="1686">
        <v>2331522.7799999998</v>
      </c>
      <c r="I15" s="1946">
        <v>3014148.71</v>
      </c>
      <c r="J15" s="1680">
        <v>89352</v>
      </c>
      <c r="K15" s="1682">
        <f t="shared" si="1"/>
        <v>79802051.420000002</v>
      </c>
      <c r="L15" s="1682">
        <v>3210179.0100000002</v>
      </c>
      <c r="M15" s="1682">
        <f t="shared" si="0"/>
        <v>83012230.430000007</v>
      </c>
      <c r="O15" s="1"/>
      <c r="P15" s="2"/>
      <c r="Q15" s="2"/>
      <c r="R15" s="1"/>
      <c r="S15" s="1683"/>
      <c r="T15" s="1683"/>
    </row>
    <row r="16" spans="1:20" ht="15.95" customHeight="1" x14ac:dyDescent="0.2">
      <c r="A16" s="1684">
        <v>6</v>
      </c>
      <c r="B16" s="1685" t="s">
        <v>10</v>
      </c>
      <c r="C16" s="1678">
        <v>8501080.8200000003</v>
      </c>
      <c r="D16" s="1686">
        <v>15453721.57</v>
      </c>
      <c r="E16" s="1686">
        <v>1413609</v>
      </c>
      <c r="F16" s="1686">
        <v>499763</v>
      </c>
      <c r="G16" s="1686">
        <v>2150</v>
      </c>
      <c r="H16" s="1686">
        <v>1024503.47</v>
      </c>
      <c r="I16" s="1946">
        <v>891025.38</v>
      </c>
      <c r="J16" s="1680">
        <v>12000</v>
      </c>
      <c r="K16" s="1682">
        <f t="shared" si="1"/>
        <v>27797853.239999998</v>
      </c>
      <c r="L16" s="1682">
        <v>750610.33</v>
      </c>
      <c r="M16" s="1682">
        <f t="shared" si="0"/>
        <v>28548463.569999997</v>
      </c>
      <c r="O16" s="1"/>
      <c r="P16" s="2"/>
      <c r="Q16" s="2"/>
      <c r="R16" s="1"/>
      <c r="S16" s="1683"/>
      <c r="T16" s="1683"/>
    </row>
    <row r="17" spans="1:20" ht="15.95" customHeight="1" x14ac:dyDescent="0.2">
      <c r="A17" s="1684">
        <v>7</v>
      </c>
      <c r="B17" s="1685" t="s">
        <v>11</v>
      </c>
      <c r="C17" s="1678">
        <v>13702854.82</v>
      </c>
      <c r="D17" s="1686">
        <v>24089498.050000001</v>
      </c>
      <c r="E17" s="1686">
        <v>145552.5</v>
      </c>
      <c r="F17" s="1686">
        <v>817933</v>
      </c>
      <c r="G17" s="1686">
        <v>44791.45</v>
      </c>
      <c r="H17" s="1686">
        <v>1476839.38</v>
      </c>
      <c r="I17" s="1946">
        <v>1485330.28</v>
      </c>
      <c r="J17" s="1680">
        <v>13600</v>
      </c>
      <c r="K17" s="1682">
        <f t="shared" si="1"/>
        <v>41776399.480000012</v>
      </c>
      <c r="L17" s="1682">
        <v>565228.12</v>
      </c>
      <c r="M17" s="1682">
        <f t="shared" si="0"/>
        <v>42341627.600000009</v>
      </c>
      <c r="O17" s="1"/>
      <c r="P17" s="2"/>
      <c r="Q17" s="2"/>
      <c r="R17" s="1"/>
      <c r="S17" s="1683"/>
      <c r="T17" s="1683"/>
    </row>
    <row r="18" spans="1:20" ht="15.95" customHeight="1" x14ac:dyDescent="0.2">
      <c r="A18" s="1684">
        <v>8</v>
      </c>
      <c r="B18" s="1685" t="s">
        <v>12</v>
      </c>
      <c r="C18" s="1678">
        <v>15213167.49</v>
      </c>
      <c r="D18" s="1686">
        <v>26130532.949999999</v>
      </c>
      <c r="E18" s="1686">
        <v>411894</v>
      </c>
      <c r="F18" s="1686">
        <v>1625720.2</v>
      </c>
      <c r="G18" s="1686">
        <v>69881.17</v>
      </c>
      <c r="H18" s="1686">
        <v>2113124.35</v>
      </c>
      <c r="I18" s="1946">
        <v>1914333.92</v>
      </c>
      <c r="J18" s="1680">
        <v>27300</v>
      </c>
      <c r="K18" s="1682">
        <f t="shared" si="1"/>
        <v>47505954.080000006</v>
      </c>
      <c r="L18" s="1682">
        <v>895939</v>
      </c>
      <c r="M18" s="1682">
        <f t="shared" si="0"/>
        <v>48401893.080000006</v>
      </c>
      <c r="O18" s="1"/>
      <c r="P18" s="2"/>
      <c r="Q18" s="2"/>
      <c r="R18" s="1"/>
      <c r="S18" s="1683"/>
      <c r="T18" s="1683"/>
    </row>
    <row r="19" spans="1:20" ht="15.95" customHeight="1" x14ac:dyDescent="0.2">
      <c r="A19" s="1684">
        <v>9</v>
      </c>
      <c r="B19" s="1685" t="s">
        <v>13</v>
      </c>
      <c r="C19" s="1678">
        <v>30231260.829999998</v>
      </c>
      <c r="D19" s="1686">
        <v>58256721.399999999</v>
      </c>
      <c r="E19" s="1686">
        <v>1350163</v>
      </c>
      <c r="F19" s="1686">
        <v>1215235.3899999999</v>
      </c>
      <c r="G19" s="1686">
        <v>305579.76</v>
      </c>
      <c r="H19" s="1686">
        <v>2429532.67</v>
      </c>
      <c r="I19" s="1946">
        <v>3321989.88</v>
      </c>
      <c r="J19" s="1680">
        <v>0</v>
      </c>
      <c r="K19" s="1682">
        <f t="shared" si="1"/>
        <v>97110482.929999992</v>
      </c>
      <c r="L19" s="1682">
        <v>1337532.5</v>
      </c>
      <c r="M19" s="1682">
        <f t="shared" si="0"/>
        <v>98448015.429999992</v>
      </c>
      <c r="O19" s="1"/>
      <c r="P19" s="2"/>
      <c r="Q19" s="2"/>
      <c r="R19" s="1"/>
      <c r="S19" s="1683"/>
      <c r="T19" s="1683"/>
    </row>
    <row r="20" spans="1:20" ht="15.95" customHeight="1" x14ac:dyDescent="0.2">
      <c r="A20" s="1684">
        <v>10</v>
      </c>
      <c r="B20" s="1685" t="s">
        <v>14</v>
      </c>
      <c r="C20" s="1678">
        <v>28671166.949999999</v>
      </c>
      <c r="D20" s="1686">
        <v>43535057.789999999</v>
      </c>
      <c r="E20" s="1686">
        <v>2902832.9</v>
      </c>
      <c r="F20" s="1686">
        <v>1237786</v>
      </c>
      <c r="G20" s="1686">
        <v>585135.53</v>
      </c>
      <c r="H20" s="1686">
        <v>1899385.62</v>
      </c>
      <c r="I20" s="1946">
        <v>3041848</v>
      </c>
      <c r="J20" s="1680">
        <v>0</v>
      </c>
      <c r="K20" s="1682">
        <f t="shared" si="1"/>
        <v>81873212.790000007</v>
      </c>
      <c r="L20" s="1682">
        <v>2049202.98</v>
      </c>
      <c r="M20" s="1682">
        <f t="shared" si="0"/>
        <v>83922415.770000011</v>
      </c>
      <c r="O20" s="1"/>
      <c r="P20" s="2"/>
      <c r="Q20" s="2"/>
      <c r="R20" s="1"/>
      <c r="S20" s="1683"/>
      <c r="T20" s="1683"/>
    </row>
    <row r="21" spans="1:20" ht="15.95" customHeight="1" x14ac:dyDescent="0.2">
      <c r="A21" s="1684">
        <v>11</v>
      </c>
      <c r="B21" s="1685" t="s">
        <v>15</v>
      </c>
      <c r="C21" s="1678">
        <v>25127178.09</v>
      </c>
      <c r="D21" s="1686">
        <v>51631081.350000001</v>
      </c>
      <c r="E21" s="1686">
        <v>1372872</v>
      </c>
      <c r="F21" s="1686">
        <v>1714554.5</v>
      </c>
      <c r="G21" s="1686">
        <v>239483.32</v>
      </c>
      <c r="H21" s="1686">
        <v>1190680.5</v>
      </c>
      <c r="I21" s="1946">
        <v>2533038.4300000002</v>
      </c>
      <c r="J21" s="1680">
        <v>0</v>
      </c>
      <c r="K21" s="1682">
        <f t="shared" si="1"/>
        <v>83808888.189999998</v>
      </c>
      <c r="L21" s="1682">
        <v>905700</v>
      </c>
      <c r="M21" s="1682">
        <f t="shared" si="0"/>
        <v>84714588.189999998</v>
      </c>
      <c r="O21" s="1"/>
      <c r="P21" s="2"/>
      <c r="Q21" s="2"/>
      <c r="R21" s="1"/>
      <c r="S21" s="1683"/>
      <c r="T21" s="1683"/>
    </row>
    <row r="22" spans="1:20" ht="15.95" customHeight="1" x14ac:dyDescent="0.2">
      <c r="A22" s="1684">
        <v>12</v>
      </c>
      <c r="B22" s="1685" t="s">
        <v>16</v>
      </c>
      <c r="C22" s="1678">
        <v>24981203.059999999</v>
      </c>
      <c r="D22" s="1686">
        <v>48468484.780000001</v>
      </c>
      <c r="E22" s="1686">
        <v>518525</v>
      </c>
      <c r="F22" s="1686">
        <v>1478263.85</v>
      </c>
      <c r="G22" s="1686">
        <v>250255.56</v>
      </c>
      <c r="H22" s="1686">
        <v>1641750.66</v>
      </c>
      <c r="I22" s="1946">
        <v>3319610.44</v>
      </c>
      <c r="J22" s="1680">
        <v>19007.98</v>
      </c>
      <c r="K22" s="1682">
        <f t="shared" si="1"/>
        <v>80677101.329999998</v>
      </c>
      <c r="L22" s="1682">
        <v>1930705.02</v>
      </c>
      <c r="M22" s="1682">
        <f t="shared" si="0"/>
        <v>82607806.349999994</v>
      </c>
      <c r="O22" s="1"/>
      <c r="P22" s="2"/>
      <c r="Q22" s="2"/>
      <c r="R22" s="1"/>
      <c r="S22" s="1683"/>
      <c r="T22" s="1683"/>
    </row>
    <row r="23" spans="1:20" ht="15.95" customHeight="1" x14ac:dyDescent="0.2">
      <c r="A23" s="1684">
        <v>13</v>
      </c>
      <c r="B23" s="1685" t="s">
        <v>17</v>
      </c>
      <c r="C23" s="1678">
        <v>27483465.279999997</v>
      </c>
      <c r="D23" s="1686">
        <v>42651275.719999999</v>
      </c>
      <c r="E23" s="1686">
        <v>592283.23</v>
      </c>
      <c r="F23" s="1686">
        <v>1736723.6400000001</v>
      </c>
      <c r="G23" s="1686">
        <v>393840.57</v>
      </c>
      <c r="H23" s="1686">
        <v>2714769.67</v>
      </c>
      <c r="I23" s="1946">
        <v>3545249.19</v>
      </c>
      <c r="J23" s="1680">
        <v>0</v>
      </c>
      <c r="K23" s="1682">
        <f t="shared" si="1"/>
        <v>79117607.299999997</v>
      </c>
      <c r="L23" s="1682">
        <v>1907636</v>
      </c>
      <c r="M23" s="1682">
        <f t="shared" si="0"/>
        <v>81025243.299999997</v>
      </c>
      <c r="O23" s="1"/>
      <c r="P23" s="2"/>
      <c r="Q23" s="2"/>
      <c r="R23" s="1"/>
      <c r="S23" s="1683"/>
      <c r="T23" s="1683"/>
    </row>
    <row r="24" spans="1:20" ht="15.95" customHeight="1" x14ac:dyDescent="0.2">
      <c r="A24" s="1684">
        <v>14</v>
      </c>
      <c r="B24" s="1685" t="s">
        <v>18</v>
      </c>
      <c r="C24" s="1678">
        <v>14370405.5</v>
      </c>
      <c r="D24" s="1686">
        <v>24507551.59</v>
      </c>
      <c r="E24" s="1686">
        <v>477128</v>
      </c>
      <c r="F24" s="1686">
        <v>912658.46</v>
      </c>
      <c r="G24" s="1686">
        <v>207070.8</v>
      </c>
      <c r="H24" s="1686">
        <v>1433464.2200000002</v>
      </c>
      <c r="I24" s="1946">
        <v>1559576.5</v>
      </c>
      <c r="J24" s="1680">
        <v>55462.27</v>
      </c>
      <c r="K24" s="1682">
        <f t="shared" si="1"/>
        <v>43523317.340000004</v>
      </c>
      <c r="L24" s="1682">
        <v>638366.68999999994</v>
      </c>
      <c r="M24" s="1682">
        <f t="shared" si="0"/>
        <v>44161684.030000001</v>
      </c>
      <c r="O24" s="1577"/>
    </row>
    <row r="25" spans="1:20" ht="15.95" customHeight="1" thickBot="1" x14ac:dyDescent="0.25">
      <c r="A25" s="1687">
        <v>15</v>
      </c>
      <c r="B25" s="1657" t="s">
        <v>19</v>
      </c>
      <c r="C25" s="1947">
        <v>34028204.060000002</v>
      </c>
      <c r="D25" s="1688">
        <v>74075080.870000005</v>
      </c>
      <c r="E25" s="1688">
        <v>1473153.78</v>
      </c>
      <c r="F25" s="1688">
        <v>2142051.06</v>
      </c>
      <c r="G25" s="1688">
        <v>477756.94</v>
      </c>
      <c r="H25" s="1688">
        <v>2712892.97</v>
      </c>
      <c r="I25" s="1948">
        <v>2977677.63</v>
      </c>
      <c r="J25" s="1949">
        <v>69370.42</v>
      </c>
      <c r="K25" s="1689">
        <f t="shared" si="1"/>
        <v>117956187.73</v>
      </c>
      <c r="L25" s="1689">
        <v>1562751.3</v>
      </c>
      <c r="M25" s="1682">
        <f t="shared" si="0"/>
        <v>119518939.03</v>
      </c>
      <c r="O25" s="1577"/>
    </row>
    <row r="26" spans="1:20" s="1570" customFormat="1" ht="15.95" customHeight="1" x14ac:dyDescent="0.2">
      <c r="A26" s="1711"/>
      <c r="B26" s="1690" t="s">
        <v>557</v>
      </c>
      <c r="C26" s="1691">
        <f t="shared" ref="C26:H26" si="2">SUM(C11:C25)</f>
        <v>432562787.17999995</v>
      </c>
      <c r="D26" s="1692">
        <f t="shared" si="2"/>
        <v>776822040.51999998</v>
      </c>
      <c r="E26" s="1693">
        <f t="shared" si="2"/>
        <v>31028082.059999999</v>
      </c>
      <c r="F26" s="1693">
        <f t="shared" si="2"/>
        <v>24592980.080000002</v>
      </c>
      <c r="G26" s="1693">
        <f t="shared" si="2"/>
        <v>3249866.8299999996</v>
      </c>
      <c r="H26" s="1693">
        <f t="shared" si="2"/>
        <v>38248630.5</v>
      </c>
      <c r="I26" s="1693">
        <f>SUM(I11:I25)</f>
        <v>51426453.600000001</v>
      </c>
      <c r="J26" s="1693">
        <f>SUM(J11:J25)</f>
        <v>585497.55000000005</v>
      </c>
      <c r="K26" s="1694">
        <f>SUM(K11:K25)</f>
        <v>1358516338.3199997</v>
      </c>
      <c r="L26" s="1695">
        <f>SUM(L11:L25)</f>
        <v>29658417.140000004</v>
      </c>
      <c r="M26" s="1695">
        <f>SUM(M11:M25)</f>
        <v>1388174755.46</v>
      </c>
      <c r="O26" s="1703"/>
      <c r="P26" s="1703"/>
    </row>
    <row r="27" spans="1:20" s="1570" customFormat="1" ht="15.95" customHeight="1" x14ac:dyDescent="0.2">
      <c r="A27" s="1696"/>
      <c r="B27" s="1697" t="s">
        <v>469</v>
      </c>
      <c r="C27" s="1698">
        <v>287069151.44999999</v>
      </c>
      <c r="D27" s="1699">
        <v>513227272.04000002</v>
      </c>
      <c r="E27" s="1700">
        <v>18035805.220000003</v>
      </c>
      <c r="F27" s="1700">
        <v>16508667.09</v>
      </c>
      <c r="G27" s="1700">
        <v>2024527.42</v>
      </c>
      <c r="H27" s="1700">
        <v>23525669.719999999</v>
      </c>
      <c r="I27" s="1700">
        <v>35381344.150000006</v>
      </c>
      <c r="J27" s="1700">
        <v>116898.92</v>
      </c>
      <c r="K27" s="1701">
        <v>895889336.00999999</v>
      </c>
      <c r="L27" s="1702">
        <v>19308760.100000001</v>
      </c>
      <c r="M27" s="1702">
        <v>915198096.11000025</v>
      </c>
      <c r="O27" s="1703"/>
      <c r="P27" s="1703"/>
    </row>
    <row r="28" spans="1:20" ht="15.95" customHeight="1" thickBot="1" x14ac:dyDescent="0.25">
      <c r="A28" s="1704"/>
      <c r="B28" s="1705" t="s">
        <v>528</v>
      </c>
      <c r="C28" s="1706">
        <v>105030567.91999999</v>
      </c>
      <c r="D28" s="1707">
        <v>186522196.40000001</v>
      </c>
      <c r="E28" s="1708">
        <v>6787233.0899999999</v>
      </c>
      <c r="F28" s="1708">
        <v>6718141.5000000009</v>
      </c>
      <c r="G28" s="1708">
        <v>813055.24</v>
      </c>
      <c r="H28" s="1708">
        <v>8418268.879999999</v>
      </c>
      <c r="I28" s="1708">
        <v>12483672.950000001</v>
      </c>
      <c r="J28" s="1708">
        <v>15041.31</v>
      </c>
      <c r="K28" s="1709">
        <v>326788177.28999996</v>
      </c>
      <c r="L28" s="1710">
        <v>7199928.5199999996</v>
      </c>
      <c r="M28" s="1710">
        <v>333988105.81</v>
      </c>
      <c r="O28" s="1577"/>
      <c r="P28" s="1577"/>
    </row>
    <row r="29" spans="1:20" s="1570" customFormat="1" ht="15.95" customHeight="1" x14ac:dyDescent="0.2">
      <c r="A29" s="1711"/>
      <c r="B29" s="1712" t="s">
        <v>455</v>
      </c>
      <c r="C29" s="1713">
        <v>409928758.11000001</v>
      </c>
      <c r="D29" s="1714">
        <v>708335034.91000009</v>
      </c>
      <c r="E29" s="1715">
        <v>29911083.929999996</v>
      </c>
      <c r="F29" s="1715">
        <v>26022164.680000003</v>
      </c>
      <c r="G29" s="1715">
        <v>2959971.58</v>
      </c>
      <c r="H29" s="1715">
        <v>38254671.249999993</v>
      </c>
      <c r="I29" s="1715">
        <v>44819356.600000009</v>
      </c>
      <c r="J29" s="1715">
        <v>1751727.5499999998</v>
      </c>
      <c r="K29" s="1716">
        <v>1261982768.6099999</v>
      </c>
      <c r="L29" s="1717">
        <v>28774962.73</v>
      </c>
      <c r="M29" s="1717">
        <v>1290757731.3399999</v>
      </c>
      <c r="O29" s="1703"/>
      <c r="P29" s="1703"/>
    </row>
    <row r="30" spans="1:20" s="1570" customFormat="1" ht="15.95" customHeight="1" x14ac:dyDescent="0.2">
      <c r="A30" s="1696"/>
      <c r="B30" s="1697" t="s">
        <v>457</v>
      </c>
      <c r="C30" s="1698">
        <v>267627261.56999996</v>
      </c>
      <c r="D30" s="1699">
        <v>459266910.13</v>
      </c>
      <c r="E30" s="1700">
        <v>19435843.59</v>
      </c>
      <c r="F30" s="1700">
        <v>16356460.029999999</v>
      </c>
      <c r="G30" s="1700">
        <v>1987722.6999999997</v>
      </c>
      <c r="H30" s="1700">
        <v>22899639.380000003</v>
      </c>
      <c r="I30" s="1700">
        <v>26951453.910000004</v>
      </c>
      <c r="J30" s="1700">
        <v>470486.29</v>
      </c>
      <c r="K30" s="1701">
        <v>814995777.60000014</v>
      </c>
      <c r="L30" s="1702">
        <v>18474958.98</v>
      </c>
      <c r="M30" s="1702">
        <v>833470736.58000004</v>
      </c>
      <c r="O30" s="1703"/>
      <c r="P30" s="1703"/>
    </row>
    <row r="31" spans="1:20" ht="15.95" customHeight="1" thickBot="1" x14ac:dyDescent="0.25">
      <c r="A31" s="1704"/>
      <c r="B31" s="1705" t="s">
        <v>482</v>
      </c>
      <c r="C31" s="1706">
        <v>99750559.439999998</v>
      </c>
      <c r="D31" s="1707">
        <v>173257133.38999999</v>
      </c>
      <c r="E31" s="1708">
        <v>7646867</v>
      </c>
      <c r="F31" s="1708">
        <v>6632036.3700000001</v>
      </c>
      <c r="G31" s="1708">
        <v>831079.24</v>
      </c>
      <c r="H31" s="1708">
        <v>8448210.3000000007</v>
      </c>
      <c r="I31" s="1708">
        <v>8980204.3200000003</v>
      </c>
      <c r="J31" s="1708">
        <v>27531</v>
      </c>
      <c r="K31" s="1709">
        <f>SUM(C31:J31)</f>
        <v>305573621.06</v>
      </c>
      <c r="L31" s="1710">
        <v>7422746</v>
      </c>
      <c r="M31" s="1710">
        <f>SUM(K31:L31)</f>
        <v>312996367.06</v>
      </c>
      <c r="O31" s="1577"/>
      <c r="P31" s="1577"/>
    </row>
    <row r="32" spans="1:20" s="1570" customFormat="1" ht="15.95" customHeight="1" x14ac:dyDescent="0.2">
      <c r="A32" s="1711"/>
      <c r="B32" s="1712" t="s">
        <v>459</v>
      </c>
      <c r="C32" s="1713">
        <v>374026254.18999994</v>
      </c>
      <c r="D32" s="1714">
        <v>649658906.53999996</v>
      </c>
      <c r="E32" s="1715">
        <v>28398668.170000002</v>
      </c>
      <c r="F32" s="1715">
        <v>24484453.109999999</v>
      </c>
      <c r="G32" s="1715">
        <v>3959984.78</v>
      </c>
      <c r="H32" s="1715">
        <v>34155006.409999996</v>
      </c>
      <c r="I32" s="1715">
        <v>49640325.159999989</v>
      </c>
      <c r="J32" s="1715">
        <v>494912.61</v>
      </c>
      <c r="K32" s="1716">
        <v>1164818510.9700003</v>
      </c>
      <c r="L32" s="1717">
        <v>26792806.259999998</v>
      </c>
      <c r="M32" s="1717">
        <v>1191611317.23</v>
      </c>
      <c r="O32" s="1703"/>
      <c r="P32" s="1703"/>
    </row>
    <row r="33" spans="1:16" ht="15.95" customHeight="1" x14ac:dyDescent="0.2">
      <c r="A33" s="1696"/>
      <c r="B33" s="1697" t="s">
        <v>460</v>
      </c>
      <c r="C33" s="1698">
        <v>244440872.37</v>
      </c>
      <c r="D33" s="1699">
        <v>429109256.4199999</v>
      </c>
      <c r="E33" s="1700">
        <v>18496065.920000002</v>
      </c>
      <c r="F33" s="1700">
        <v>14483576.319999998</v>
      </c>
      <c r="G33" s="1700">
        <v>2641585.2800000003</v>
      </c>
      <c r="H33" s="1700">
        <v>20205354.890000001</v>
      </c>
      <c r="I33" s="1700">
        <v>33096098.280000001</v>
      </c>
      <c r="J33" s="1700">
        <v>67512.7</v>
      </c>
      <c r="K33" s="1701">
        <v>762540322.18000007</v>
      </c>
      <c r="L33" s="1702">
        <v>18021219.559999999</v>
      </c>
      <c r="M33" s="1702">
        <v>780561541.74000001</v>
      </c>
      <c r="O33" s="1577"/>
      <c r="P33" s="1577"/>
    </row>
    <row r="34" spans="1:16" ht="15.95" customHeight="1" thickBot="1" x14ac:dyDescent="0.25">
      <c r="A34" s="1704"/>
      <c r="B34" s="1705" t="s">
        <v>483</v>
      </c>
      <c r="C34" s="1706">
        <v>93198884.189999998</v>
      </c>
      <c r="D34" s="1707">
        <v>167195853.77000001</v>
      </c>
      <c r="E34" s="1708">
        <v>7953141.8800000008</v>
      </c>
      <c r="F34" s="1708">
        <v>5481672.5700000003</v>
      </c>
      <c r="G34" s="1708">
        <v>1110044.75</v>
      </c>
      <c r="H34" s="1708">
        <v>7533666.9199999999</v>
      </c>
      <c r="I34" s="1708">
        <v>11822979.83</v>
      </c>
      <c r="J34" s="1708">
        <v>0</v>
      </c>
      <c r="K34" s="1709">
        <v>294296243.91000003</v>
      </c>
      <c r="L34" s="1710">
        <v>6932962.2700000005</v>
      </c>
      <c r="M34" s="1710">
        <v>301229206.18000001</v>
      </c>
      <c r="O34" s="1577"/>
      <c r="P34" s="1577"/>
    </row>
    <row r="35" spans="1:16" ht="15.95" customHeight="1" x14ac:dyDescent="0.2">
      <c r="A35" s="1718"/>
      <c r="B35" s="1719" t="s">
        <v>320</v>
      </c>
      <c r="C35" s="1720">
        <v>338859418.66999996</v>
      </c>
      <c r="D35" s="1721">
        <v>599802946.53999996</v>
      </c>
      <c r="E35" s="1722">
        <v>30492288.82</v>
      </c>
      <c r="F35" s="1722">
        <v>23014458.489999998</v>
      </c>
      <c r="G35" s="1722">
        <v>3828841.2699999996</v>
      </c>
      <c r="H35" s="1722">
        <v>31076124.179999996</v>
      </c>
      <c r="I35" s="1722">
        <v>58499462.18</v>
      </c>
      <c r="J35" s="1722">
        <v>532992.87</v>
      </c>
      <c r="K35" s="1723">
        <v>1086106533.02</v>
      </c>
      <c r="L35" s="1724">
        <v>27420501.619999997</v>
      </c>
      <c r="M35" s="1724">
        <v>1113527034.6399999</v>
      </c>
      <c r="O35" s="1577"/>
      <c r="P35" s="1577"/>
    </row>
    <row r="36" spans="1:16" ht="15.95" customHeight="1" x14ac:dyDescent="0.2">
      <c r="A36" s="1725"/>
      <c r="B36" s="1697" t="s">
        <v>328</v>
      </c>
      <c r="C36" s="1698">
        <v>217777641.42000005</v>
      </c>
      <c r="D36" s="1699">
        <v>388812004.37</v>
      </c>
      <c r="E36" s="1700">
        <v>18701015.469999999</v>
      </c>
      <c r="F36" s="1700">
        <v>14807936.240000002</v>
      </c>
      <c r="G36" s="1700">
        <v>2342395.2999999998</v>
      </c>
      <c r="H36" s="1700">
        <v>18306329.669999994</v>
      </c>
      <c r="I36" s="1700">
        <v>36907401.279999994</v>
      </c>
      <c r="J36" s="1700">
        <v>22988.73</v>
      </c>
      <c r="K36" s="1701">
        <v>697677712.48000002</v>
      </c>
      <c r="L36" s="1702">
        <v>17328216.960000001</v>
      </c>
      <c r="M36" s="1702">
        <v>715005929.44000006</v>
      </c>
      <c r="N36" s="1570"/>
      <c r="O36" s="1577"/>
      <c r="P36" s="1577"/>
    </row>
    <row r="37" spans="1:16" ht="13.5" thickBot="1" x14ac:dyDescent="0.25">
      <c r="A37" s="1726"/>
      <c r="B37" s="1727" t="s">
        <v>464</v>
      </c>
      <c r="C37" s="1728">
        <v>80659334.349999994</v>
      </c>
      <c r="D37" s="1729">
        <v>146869925.71999997</v>
      </c>
      <c r="E37" s="1730">
        <v>7653940.959999999</v>
      </c>
      <c r="F37" s="1730">
        <v>5482735.0800000001</v>
      </c>
      <c r="G37" s="1730">
        <v>767200.52999999991</v>
      </c>
      <c r="H37" s="1730">
        <v>7464634.209999999</v>
      </c>
      <c r="I37" s="1730">
        <v>12084267.709999999</v>
      </c>
      <c r="J37" s="1730">
        <v>2000</v>
      </c>
      <c r="K37" s="1731">
        <v>260984038.55999997</v>
      </c>
      <c r="L37" s="1732">
        <v>6738490.7999999998</v>
      </c>
      <c r="M37" s="1732">
        <v>267722529.35999998</v>
      </c>
    </row>
    <row r="38" spans="1:16" hidden="1" outlineLevel="1" x14ac:dyDescent="0.2">
      <c r="A38" s="1733"/>
      <c r="B38" s="1734" t="s">
        <v>111</v>
      </c>
      <c r="C38" s="1735">
        <v>270991845.04000002</v>
      </c>
      <c r="D38" s="1736">
        <v>490034009.44000006</v>
      </c>
      <c r="E38" s="1737">
        <v>30260277.260000002</v>
      </c>
      <c r="F38" s="1737">
        <v>18934626.719999999</v>
      </c>
      <c r="G38" s="1737">
        <v>2680584.9000000004</v>
      </c>
      <c r="H38" s="1737">
        <v>29833399.189999998</v>
      </c>
      <c r="I38" s="1737">
        <v>46847040.090000004</v>
      </c>
      <c r="J38" s="1737">
        <v>788270.29</v>
      </c>
      <c r="K38" s="1738">
        <v>890370052.93000019</v>
      </c>
      <c r="L38" s="1739">
        <v>23126625.999999996</v>
      </c>
      <c r="M38" s="1739">
        <v>913496678.93000007</v>
      </c>
    </row>
    <row r="39" spans="1:16" hidden="1" outlineLevel="1" x14ac:dyDescent="0.2">
      <c r="A39" s="1725"/>
      <c r="B39" s="1697" t="s">
        <v>105</v>
      </c>
      <c r="C39" s="1698">
        <v>175965135.13999999</v>
      </c>
      <c r="D39" s="1699">
        <v>321684970.95999998</v>
      </c>
      <c r="E39" s="1700">
        <v>19670601.960000001</v>
      </c>
      <c r="F39" s="1700">
        <v>12261628.939999999</v>
      </c>
      <c r="G39" s="1700">
        <v>1799985.24</v>
      </c>
      <c r="H39" s="1700">
        <v>17871938.949999999</v>
      </c>
      <c r="I39" s="1700">
        <v>24102330.559999999</v>
      </c>
      <c r="J39" s="1700">
        <v>336373.15</v>
      </c>
      <c r="K39" s="1701">
        <v>573692964.89999998</v>
      </c>
      <c r="L39" s="1702">
        <v>14198248.6</v>
      </c>
      <c r="M39" s="1702">
        <v>587891213.49999988</v>
      </c>
    </row>
    <row r="40" spans="1:16" ht="13.5" hidden="1" outlineLevel="1" thickBot="1" x14ac:dyDescent="0.25">
      <c r="A40" s="1726"/>
      <c r="B40" s="1727" t="s">
        <v>106</v>
      </c>
      <c r="C40" s="1728">
        <v>89429106.24000001</v>
      </c>
      <c r="D40" s="1729">
        <v>165286207.59</v>
      </c>
      <c r="E40" s="1730">
        <v>8752703.9600000009</v>
      </c>
      <c r="F40" s="1730">
        <v>5849251.2800000003</v>
      </c>
      <c r="G40" s="1730">
        <v>934451.85000000009</v>
      </c>
      <c r="H40" s="1730">
        <v>9194940.6999999993</v>
      </c>
      <c r="I40" s="1730">
        <v>10388927.990000002</v>
      </c>
      <c r="J40" s="1730">
        <v>176961.24</v>
      </c>
      <c r="K40" s="1731">
        <v>290012550.85000002</v>
      </c>
      <c r="L40" s="1732">
        <v>6942684.4799999995</v>
      </c>
      <c r="M40" s="1732">
        <v>296955235.32999998</v>
      </c>
    </row>
    <row r="41" spans="1:16" hidden="1" outlineLevel="1" x14ac:dyDescent="0.2">
      <c r="A41" s="1740"/>
      <c r="B41" s="1741" t="s">
        <v>107</v>
      </c>
      <c r="C41" s="1742">
        <v>274941898.50999999</v>
      </c>
      <c r="D41" s="1743">
        <v>524249690.35000008</v>
      </c>
      <c r="E41" s="1744">
        <v>23385576.75</v>
      </c>
      <c r="F41" s="1744">
        <v>17194384.540000003</v>
      </c>
      <c r="G41" s="1744">
        <v>3191004.3999999994</v>
      </c>
      <c r="H41" s="1744">
        <v>29227572.589999996</v>
      </c>
      <c r="I41" s="1744">
        <v>38537578.130000003</v>
      </c>
      <c r="J41" s="1744">
        <v>578725.48</v>
      </c>
      <c r="K41" s="1745">
        <v>911306430.75000012</v>
      </c>
      <c r="L41" s="1746">
        <v>20106746.969999999</v>
      </c>
      <c r="M41" s="1746">
        <v>931413177.71999991</v>
      </c>
    </row>
    <row r="42" spans="1:16" hidden="1" outlineLevel="1" x14ac:dyDescent="0.2">
      <c r="A42" s="1747"/>
      <c r="B42" s="1748" t="s">
        <v>108</v>
      </c>
      <c r="C42" s="1749">
        <v>181308385.22</v>
      </c>
      <c r="D42" s="1750">
        <v>350892629.74000001</v>
      </c>
      <c r="E42" s="1751">
        <v>14956745.99</v>
      </c>
      <c r="F42" s="1751">
        <v>10741549.83</v>
      </c>
      <c r="G42" s="1751">
        <v>2161436.31</v>
      </c>
      <c r="H42" s="1751">
        <v>16169724.390000001</v>
      </c>
      <c r="I42" s="1751">
        <v>25126574.949999999</v>
      </c>
      <c r="J42" s="1751">
        <v>201368</v>
      </c>
      <c r="K42" s="1752">
        <v>601558414.43000007</v>
      </c>
      <c r="L42" s="1753">
        <v>12725836.790000001</v>
      </c>
      <c r="M42" s="1753">
        <v>614284251.22000003</v>
      </c>
    </row>
    <row r="43" spans="1:16" ht="13.5" hidden="1" outlineLevel="1" thickBot="1" x14ac:dyDescent="0.25">
      <c r="A43" s="1754"/>
      <c r="B43" s="1755" t="s">
        <v>20</v>
      </c>
      <c r="C43" s="1756">
        <v>92528039.49000001</v>
      </c>
      <c r="D43" s="1757">
        <v>181250811.53</v>
      </c>
      <c r="E43" s="1758">
        <v>7306903.25</v>
      </c>
      <c r="F43" s="1758">
        <v>5433983.5699999994</v>
      </c>
      <c r="G43" s="1758">
        <v>1081797.6399999999</v>
      </c>
      <c r="H43" s="1758">
        <v>8099266.7800000012</v>
      </c>
      <c r="I43" s="1758">
        <v>12473754.899999999</v>
      </c>
      <c r="J43" s="1758">
        <v>123708</v>
      </c>
      <c r="K43" s="1759">
        <v>308298265.16000009</v>
      </c>
      <c r="L43" s="1760">
        <v>6404791.7199999997</v>
      </c>
      <c r="M43" s="1760">
        <v>314703056.88000005</v>
      </c>
    </row>
    <row r="44" spans="1:16" ht="13.5" hidden="1" outlineLevel="1" thickBot="1" x14ac:dyDescent="0.25">
      <c r="A44" s="1761"/>
      <c r="B44" s="1762" t="s">
        <v>109</v>
      </c>
      <c r="C44" s="1763">
        <v>307404535.76999998</v>
      </c>
      <c r="D44" s="1764">
        <v>544832822.11000001</v>
      </c>
      <c r="E44" s="1765">
        <v>19585308.940000001</v>
      </c>
      <c r="F44" s="1765">
        <v>16792457.450000003</v>
      </c>
      <c r="G44" s="1765">
        <v>3406328.1800000006</v>
      </c>
      <c r="H44" s="1765">
        <v>27597340.600000001</v>
      </c>
      <c r="I44" s="1765">
        <v>42057119.849999994</v>
      </c>
      <c r="J44" s="1765">
        <v>755957.46</v>
      </c>
      <c r="K44" s="1766">
        <v>962431870.36000025</v>
      </c>
      <c r="L44" s="1767">
        <v>16612964.789999999</v>
      </c>
      <c r="M44" s="1767">
        <v>979044835.14999986</v>
      </c>
    </row>
    <row r="45" spans="1:16" collapsed="1" x14ac:dyDescent="0.2">
      <c r="A45" s="1768" t="s">
        <v>465</v>
      </c>
    </row>
    <row r="46" spans="1:16" x14ac:dyDescent="0.2">
      <c r="A46" s="1629" t="s">
        <v>466</v>
      </c>
      <c r="B46" s="1633"/>
      <c r="C46" s="1633"/>
    </row>
    <row r="47" spans="1:16" x14ac:dyDescent="0.2">
      <c r="A47" s="1633" t="s">
        <v>484</v>
      </c>
      <c r="B47" s="1769"/>
      <c r="C47" s="1770"/>
      <c r="D47" s="1770"/>
    </row>
    <row r="48" spans="1:16" x14ac:dyDescent="0.2">
      <c r="A48" s="1633" t="s">
        <v>485</v>
      </c>
      <c r="B48" s="1769"/>
      <c r="C48" s="1769"/>
      <c r="D48" s="1769"/>
    </row>
    <row r="50" spans="11:11" x14ac:dyDescent="0.2">
      <c r="K50" s="1672"/>
    </row>
  </sheetData>
  <mergeCells count="4">
    <mergeCell ref="C9:J9"/>
    <mergeCell ref="K9:K10"/>
    <mergeCell ref="L9:L10"/>
    <mergeCell ref="M9:M10"/>
  </mergeCells>
  <pageMargins left="0.39370078740157483" right="0.39370078740157483" top="0.78740157480314965" bottom="0.79" header="0.51181102362204722" footer="0.51181102362204722"/>
  <pageSetup paperSize="9" orientation="portrait" verticalDpi="0" r:id="rId1"/>
  <headerFooter alignWithMargins="0">
    <oddFooter>&amp;L&amp;F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7"/>
  <sheetViews>
    <sheetView showGridLines="0" workbookViewId="0">
      <selection activeCell="P7" sqref="P7"/>
    </sheetView>
  </sheetViews>
  <sheetFormatPr baseColWidth="10" defaultColWidth="11.42578125" defaultRowHeight="12" outlineLevelRow="1" x14ac:dyDescent="0.2"/>
  <cols>
    <col min="1" max="1" width="4.85546875" style="1863" customWidth="1"/>
    <col min="2" max="2" width="23.85546875" style="1772" customWidth="1"/>
    <col min="3" max="3" width="14.85546875" style="1772" customWidth="1"/>
    <col min="4" max="7" width="10.7109375" style="1772" customWidth="1"/>
    <col min="8" max="8" width="11.7109375" style="1772" customWidth="1"/>
    <col min="9" max="9" width="16.42578125" style="1772" customWidth="1"/>
    <col min="10" max="10" width="18.28515625" style="1773" customWidth="1"/>
    <col min="11" max="11" width="5" style="1772" customWidth="1"/>
    <col min="12" max="16384" width="11.42578125" style="1772"/>
  </cols>
  <sheetData>
    <row r="1" spans="1:17" x14ac:dyDescent="0.2">
      <c r="A1" s="1771" t="s">
        <v>0</v>
      </c>
    </row>
    <row r="2" spans="1:17" x14ac:dyDescent="0.2">
      <c r="A2" s="1774"/>
    </row>
    <row r="3" spans="1:17" x14ac:dyDescent="0.2">
      <c r="A3" s="1771" t="str">
        <f>A6</f>
        <v>Tabell 4-2 - A - Gjennomsnittlig antall aktive klienter og brutto tilkjent stønad pr. klient pr. mnd. i perioden  31.08.-31.12.</v>
      </c>
    </row>
    <row r="4" spans="1:17" x14ac:dyDescent="0.2">
      <c r="A4" s="1775"/>
    </row>
    <row r="5" spans="1:17" s="1777" customFormat="1" x14ac:dyDescent="0.2">
      <c r="A5" s="1776"/>
      <c r="J5" s="1778"/>
    </row>
    <row r="6" spans="1:17" s="1777" customFormat="1" ht="15.75" thickBot="1" x14ac:dyDescent="0.25">
      <c r="A6" s="1779" t="s">
        <v>561</v>
      </c>
      <c r="B6" s="1780"/>
      <c r="C6" s="1780"/>
      <c r="D6" s="1780"/>
      <c r="E6" s="1780"/>
      <c r="F6" s="1780"/>
      <c r="G6" s="1780"/>
      <c r="H6" s="1780"/>
      <c r="I6" s="1780"/>
      <c r="J6" s="1781"/>
      <c r="K6" s="1780"/>
      <c r="L6" s="1780"/>
      <c r="M6" s="1780"/>
    </row>
    <row r="7" spans="1:17" s="1777" customFormat="1" ht="12.75" x14ac:dyDescent="0.2">
      <c r="A7" s="1782"/>
      <c r="B7" s="1783"/>
      <c r="C7" s="1784"/>
      <c r="D7" s="2200" t="s">
        <v>486</v>
      </c>
      <c r="E7" s="2201"/>
      <c r="F7" s="2201"/>
      <c r="G7" s="2202"/>
      <c r="H7" s="1785"/>
      <c r="I7" s="1786" t="s">
        <v>487</v>
      </c>
      <c r="J7" s="1787"/>
      <c r="K7" s="1780"/>
      <c r="L7" s="1780"/>
      <c r="M7" s="1780"/>
    </row>
    <row r="8" spans="1:17" s="1777" customFormat="1" ht="51.75" thickBot="1" x14ac:dyDescent="0.25">
      <c r="A8" s="1788" t="s">
        <v>38</v>
      </c>
      <c r="B8" s="1789" t="s">
        <v>3</v>
      </c>
      <c r="C8" s="1790" t="s">
        <v>488</v>
      </c>
      <c r="D8" s="1791" t="s">
        <v>489</v>
      </c>
      <c r="E8" s="1792" t="s">
        <v>490</v>
      </c>
      <c r="F8" s="1793" t="s">
        <v>491</v>
      </c>
      <c r="G8" s="1793" t="s">
        <v>492</v>
      </c>
      <c r="H8" s="1791" t="s">
        <v>493</v>
      </c>
      <c r="I8" s="1792" t="s">
        <v>494</v>
      </c>
      <c r="J8" s="1794" t="s">
        <v>495</v>
      </c>
      <c r="K8" s="1780"/>
      <c r="L8" s="1780"/>
      <c r="M8" s="1780"/>
    </row>
    <row r="9" spans="1:17" ht="14.25" x14ac:dyDescent="0.2">
      <c r="A9" s="1795">
        <v>1</v>
      </c>
      <c r="B9" s="1796" t="s">
        <v>5</v>
      </c>
      <c r="C9" s="1797">
        <v>1367</v>
      </c>
      <c r="D9" s="1800">
        <v>10</v>
      </c>
      <c r="E9" s="1800">
        <v>106</v>
      </c>
      <c r="F9" s="1800">
        <v>30</v>
      </c>
      <c r="G9" s="1864">
        <v>1221</v>
      </c>
      <c r="H9" s="1799">
        <f>SUM(D9:G9)</f>
        <v>1367</v>
      </c>
      <c r="I9" s="1800">
        <v>13550</v>
      </c>
      <c r="J9" s="1801">
        <f>I9*100/$I$24</f>
        <v>104.60897089477341</v>
      </c>
      <c r="K9" s="1802"/>
      <c r="L9" s="1802"/>
      <c r="M9" s="1802"/>
    </row>
    <row r="10" spans="1:17" ht="15" x14ac:dyDescent="0.25">
      <c r="A10" s="1803">
        <v>2</v>
      </c>
      <c r="B10" s="1804" t="s">
        <v>6</v>
      </c>
      <c r="C10" s="1805">
        <v>1070</v>
      </c>
      <c r="D10" s="1808">
        <v>18</v>
      </c>
      <c r="E10" s="1808">
        <v>139</v>
      </c>
      <c r="F10" s="1808">
        <v>44</v>
      </c>
      <c r="G10" s="1865">
        <v>869</v>
      </c>
      <c r="H10" s="1807">
        <f>SUM(D10:G10)</f>
        <v>1070</v>
      </c>
      <c r="I10" s="1808">
        <v>15065</v>
      </c>
      <c r="J10" s="1809">
        <f>I10*100/$I$24</f>
        <v>116.30510306492704</v>
      </c>
      <c r="K10" s="1802"/>
      <c r="L10" s="1810"/>
      <c r="M10" s="1811"/>
      <c r="N10" s="1811"/>
      <c r="O10" s="1811"/>
    </row>
    <row r="11" spans="1:17" ht="14.25" x14ac:dyDescent="0.2">
      <c r="A11" s="1803">
        <v>3</v>
      </c>
      <c r="B11" s="1804" t="s">
        <v>7</v>
      </c>
      <c r="C11" s="1805">
        <v>957</v>
      </c>
      <c r="D11" s="1808">
        <v>16</v>
      </c>
      <c r="E11" s="1808">
        <v>87</v>
      </c>
      <c r="F11" s="1808">
        <v>21</v>
      </c>
      <c r="G11" s="1865">
        <v>833</v>
      </c>
      <c r="H11" s="1807">
        <f t="shared" ref="H11:H22" si="0">SUM(D11:G11)</f>
        <v>957</v>
      </c>
      <c r="I11" s="1808">
        <v>12543</v>
      </c>
      <c r="J11" s="1809">
        <f>I11*100/$I$24</f>
        <v>96.834710105767002</v>
      </c>
      <c r="K11" s="1802"/>
      <c r="L11" s="1812"/>
      <c r="M11" s="1802"/>
    </row>
    <row r="12" spans="1:17" ht="14.25" x14ac:dyDescent="0.2">
      <c r="A12" s="1803">
        <v>4</v>
      </c>
      <c r="B12" s="1804" t="s">
        <v>8</v>
      </c>
      <c r="C12" s="1805">
        <v>537</v>
      </c>
      <c r="D12" s="1808">
        <v>13</v>
      </c>
      <c r="E12" s="1808">
        <v>63</v>
      </c>
      <c r="F12" s="1808">
        <v>30</v>
      </c>
      <c r="G12" s="1865">
        <v>431</v>
      </c>
      <c r="H12" s="1807">
        <f t="shared" si="0"/>
        <v>537</v>
      </c>
      <c r="I12" s="1808">
        <v>11248</v>
      </c>
      <c r="J12" s="1809">
        <f t="shared" ref="J12:J23" si="1">I12*100/$I$24</f>
        <v>86.837026171543272</v>
      </c>
      <c r="K12" s="1802"/>
      <c r="L12" s="1813"/>
      <c r="M12" s="1802"/>
    </row>
    <row r="13" spans="1:17" ht="15" x14ac:dyDescent="0.25">
      <c r="A13" s="1803">
        <v>5</v>
      </c>
      <c r="B13" s="1804" t="s">
        <v>9</v>
      </c>
      <c r="C13" s="1805">
        <v>635</v>
      </c>
      <c r="D13" s="1808">
        <v>12</v>
      </c>
      <c r="E13" s="1808">
        <v>43</v>
      </c>
      <c r="F13" s="1808">
        <v>40</v>
      </c>
      <c r="G13" s="1865">
        <v>540</v>
      </c>
      <c r="H13" s="1807">
        <f t="shared" si="0"/>
        <v>635</v>
      </c>
      <c r="I13" s="1808">
        <v>10749</v>
      </c>
      <c r="J13" s="1809">
        <f t="shared" si="1"/>
        <v>82.984636763684094</v>
      </c>
      <c r="K13" s="1802"/>
      <c r="L13" s="1810"/>
      <c r="M13" s="1802"/>
      <c r="N13" s="1802"/>
      <c r="O13" s="1802"/>
      <c r="P13" s="1802"/>
      <c r="Q13" s="1802"/>
    </row>
    <row r="14" spans="1:17" ht="14.25" x14ac:dyDescent="0.2">
      <c r="A14" s="1803">
        <v>6</v>
      </c>
      <c r="B14" s="1804" t="s">
        <v>10</v>
      </c>
      <c r="C14" s="1805">
        <v>194</v>
      </c>
      <c r="D14" s="1808">
        <v>7</v>
      </c>
      <c r="E14" s="1808">
        <v>19</v>
      </c>
      <c r="F14" s="1808">
        <v>19</v>
      </c>
      <c r="G14" s="1865">
        <v>149</v>
      </c>
      <c r="H14" s="1807">
        <f t="shared" si="0"/>
        <v>194</v>
      </c>
      <c r="I14" s="1808">
        <v>13613</v>
      </c>
      <c r="J14" s="1809">
        <f t="shared" si="1"/>
        <v>105.09534470778971</v>
      </c>
      <c r="K14" s="1802"/>
      <c r="L14" s="1813"/>
      <c r="M14" s="1802"/>
      <c r="N14" s="1802"/>
      <c r="O14" s="1802"/>
      <c r="P14" s="1802"/>
      <c r="Q14" s="1802"/>
    </row>
    <row r="15" spans="1:17" ht="15" x14ac:dyDescent="0.25">
      <c r="A15" s="1803">
        <v>7</v>
      </c>
      <c r="B15" s="1804" t="s">
        <v>11</v>
      </c>
      <c r="C15" s="1805">
        <v>306</v>
      </c>
      <c r="D15" s="1808">
        <v>15</v>
      </c>
      <c r="E15" s="1808">
        <v>21</v>
      </c>
      <c r="F15" s="1808">
        <v>37</v>
      </c>
      <c r="G15" s="1865">
        <v>233</v>
      </c>
      <c r="H15" s="1807">
        <f t="shared" si="0"/>
        <v>306</v>
      </c>
      <c r="I15" s="1808">
        <v>12030</v>
      </c>
      <c r="J15" s="1809">
        <f t="shared" si="1"/>
        <v>92.874237628348652</v>
      </c>
      <c r="K15" s="1802"/>
      <c r="L15" s="1814"/>
      <c r="M15" s="1802"/>
      <c r="N15" s="1802"/>
      <c r="O15" s="1802" t="s">
        <v>104</v>
      </c>
      <c r="P15" s="1802"/>
      <c r="Q15" s="1802"/>
    </row>
    <row r="16" spans="1:17" ht="14.25" x14ac:dyDescent="0.2">
      <c r="A16" s="1803">
        <v>8</v>
      </c>
      <c r="B16" s="1804" t="s">
        <v>12</v>
      </c>
      <c r="C16" s="1805">
        <v>354</v>
      </c>
      <c r="D16" s="1808">
        <v>17</v>
      </c>
      <c r="E16" s="1808">
        <v>34</v>
      </c>
      <c r="F16" s="1808">
        <v>48</v>
      </c>
      <c r="G16" s="1865">
        <v>255</v>
      </c>
      <c r="H16" s="1807">
        <f t="shared" si="0"/>
        <v>354</v>
      </c>
      <c r="I16" s="1808">
        <v>10516.5</v>
      </c>
      <c r="J16" s="1809">
        <f t="shared" si="1"/>
        <v>81.189685787076357</v>
      </c>
      <c r="K16" s="1802"/>
      <c r="L16" s="1802"/>
      <c r="M16" s="1802"/>
      <c r="N16" s="1802"/>
      <c r="O16" s="1802"/>
      <c r="P16" s="1802"/>
      <c r="Q16" s="1802"/>
    </row>
    <row r="17" spans="1:18" ht="14.25" x14ac:dyDescent="0.2">
      <c r="A17" s="1803">
        <v>9</v>
      </c>
      <c r="B17" s="1804" t="s">
        <v>13</v>
      </c>
      <c r="C17" s="1805">
        <v>620</v>
      </c>
      <c r="D17" s="1808">
        <v>9</v>
      </c>
      <c r="E17" s="1808">
        <v>49</v>
      </c>
      <c r="F17" s="1808">
        <v>23</v>
      </c>
      <c r="G17" s="1865">
        <v>539</v>
      </c>
      <c r="H17" s="1807">
        <f t="shared" si="0"/>
        <v>620</v>
      </c>
      <c r="I17" s="1808">
        <v>14003</v>
      </c>
      <c r="J17" s="1809">
        <f t="shared" si="1"/>
        <v>108.10623021693816</v>
      </c>
      <c r="K17" s="1802"/>
      <c r="L17" s="1815"/>
      <c r="M17" s="1802"/>
      <c r="N17" s="1802"/>
      <c r="O17" s="1802"/>
      <c r="P17" s="1802"/>
      <c r="Q17" s="1802"/>
    </row>
    <row r="18" spans="1:18" ht="14.25" x14ac:dyDescent="0.2">
      <c r="A18" s="1803">
        <v>10</v>
      </c>
      <c r="B18" s="1804" t="s">
        <v>14</v>
      </c>
      <c r="C18" s="1805">
        <v>559</v>
      </c>
      <c r="D18" s="1808">
        <v>9</v>
      </c>
      <c r="E18" s="1808">
        <v>44</v>
      </c>
      <c r="F18" s="1808">
        <v>22</v>
      </c>
      <c r="G18" s="1865">
        <v>484</v>
      </c>
      <c r="H18" s="1807">
        <f t="shared" si="0"/>
        <v>559</v>
      </c>
      <c r="I18" s="1808">
        <v>12784</v>
      </c>
      <c r="J18" s="1809">
        <f t="shared" si="1"/>
        <v>98.695282946035661</v>
      </c>
      <c r="K18" s="1802"/>
      <c r="L18" s="1802"/>
      <c r="M18" s="1802"/>
      <c r="N18" s="1802"/>
      <c r="O18" s="1802"/>
      <c r="P18" s="1802"/>
      <c r="Q18" s="1802"/>
    </row>
    <row r="19" spans="1:18" ht="14.25" x14ac:dyDescent="0.2">
      <c r="A19" s="1803">
        <v>11</v>
      </c>
      <c r="B19" s="1804" t="s">
        <v>15</v>
      </c>
      <c r="C19" s="1805">
        <v>567</v>
      </c>
      <c r="D19" s="1808">
        <v>6</v>
      </c>
      <c r="E19" s="1808">
        <v>29</v>
      </c>
      <c r="F19" s="1808">
        <v>27</v>
      </c>
      <c r="G19" s="1865">
        <v>505</v>
      </c>
      <c r="H19" s="1807">
        <f t="shared" si="0"/>
        <v>567</v>
      </c>
      <c r="I19" s="1808">
        <v>13272</v>
      </c>
      <c r="J19" s="1816">
        <f t="shared" si="1"/>
        <v>102.46274994209836</v>
      </c>
      <c r="K19" s="1802"/>
      <c r="L19" s="1802"/>
      <c r="M19" s="1802"/>
      <c r="N19" s="1802"/>
      <c r="O19" s="1802"/>
      <c r="P19" s="1802"/>
      <c r="Q19" s="1802"/>
    </row>
    <row r="20" spans="1:18" ht="14.25" x14ac:dyDescent="0.2">
      <c r="A20" s="1803">
        <v>12</v>
      </c>
      <c r="B20" s="1804" t="s">
        <v>16</v>
      </c>
      <c r="C20" s="1805">
        <v>531</v>
      </c>
      <c r="D20" s="1808">
        <v>12</v>
      </c>
      <c r="E20" s="1808">
        <v>33</v>
      </c>
      <c r="F20" s="1808">
        <v>43</v>
      </c>
      <c r="G20" s="1865">
        <v>443</v>
      </c>
      <c r="H20" s="1807">
        <f t="shared" si="0"/>
        <v>531</v>
      </c>
      <c r="I20" s="1808">
        <v>12862</v>
      </c>
      <c r="J20" s="1809">
        <f t="shared" si="1"/>
        <v>99.297460047865357</v>
      </c>
      <c r="K20" s="1802"/>
      <c r="L20" s="1802"/>
      <c r="M20" s="1802"/>
      <c r="N20" s="1802"/>
      <c r="O20" s="1802"/>
      <c r="P20" s="1817"/>
      <c r="Q20" s="1802"/>
    </row>
    <row r="21" spans="1:18" ht="14.25" x14ac:dyDescent="0.2">
      <c r="A21" s="1803">
        <v>13</v>
      </c>
      <c r="B21" s="1804" t="s">
        <v>17</v>
      </c>
      <c r="C21" s="1805">
        <v>555</v>
      </c>
      <c r="D21" s="1808">
        <v>6</v>
      </c>
      <c r="E21" s="1808">
        <v>44</v>
      </c>
      <c r="F21" s="1808">
        <v>38</v>
      </c>
      <c r="G21" s="1865">
        <v>467</v>
      </c>
      <c r="H21" s="1807">
        <f>SUM(D21:G21)</f>
        <v>555</v>
      </c>
      <c r="I21" s="1808">
        <v>13341</v>
      </c>
      <c r="J21" s="1809">
        <f t="shared" si="1"/>
        <v>102.99544507064</v>
      </c>
      <c r="K21" s="1802"/>
      <c r="L21" s="1802"/>
      <c r="M21" s="1802"/>
      <c r="N21" s="1802"/>
      <c r="O21" s="1802"/>
      <c r="P21" s="1802"/>
      <c r="Q21" s="1802"/>
    </row>
    <row r="22" spans="1:18" ht="14.25" x14ac:dyDescent="0.2">
      <c r="A22" s="1803">
        <v>14</v>
      </c>
      <c r="B22" s="1804" t="s">
        <v>496</v>
      </c>
      <c r="C22" s="1805">
        <v>341</v>
      </c>
      <c r="D22" s="1808">
        <v>13</v>
      </c>
      <c r="E22" s="1808">
        <v>26</v>
      </c>
      <c r="F22" s="1808">
        <v>38</v>
      </c>
      <c r="G22" s="1865">
        <v>264</v>
      </c>
      <c r="H22" s="1807">
        <f t="shared" si="0"/>
        <v>341</v>
      </c>
      <c r="I22" s="1808">
        <v>11351</v>
      </c>
      <c r="J22" s="1809">
        <f>I22*100/$I$24</f>
        <v>87.632208754728637</v>
      </c>
      <c r="K22" s="1802"/>
      <c r="L22" s="1811"/>
      <c r="M22" s="1802"/>
      <c r="N22" s="1802"/>
      <c r="O22" s="1802"/>
      <c r="P22" s="1802"/>
      <c r="Q22" s="1802"/>
    </row>
    <row r="23" spans="1:18" ht="15" thickBot="1" x14ac:dyDescent="0.25">
      <c r="A23" s="1818">
        <v>15</v>
      </c>
      <c r="B23" s="1819" t="s">
        <v>19</v>
      </c>
      <c r="C23" s="1820">
        <v>703</v>
      </c>
      <c r="D23" s="1823">
        <v>9</v>
      </c>
      <c r="E23" s="1823">
        <v>33</v>
      </c>
      <c r="F23" s="1823">
        <v>30</v>
      </c>
      <c r="G23" s="1866">
        <v>631</v>
      </c>
      <c r="H23" s="2055">
        <f>SUM(D23:G23)</f>
        <v>703</v>
      </c>
      <c r="I23" s="1823">
        <v>13133</v>
      </c>
      <c r="J23" s="2056">
        <f t="shared" si="1"/>
        <v>101.38963946576082</v>
      </c>
      <c r="K23" s="1802"/>
      <c r="L23" s="1802"/>
      <c r="M23" s="1802"/>
      <c r="N23" s="1802"/>
      <c r="O23" s="1802"/>
      <c r="P23" s="1802"/>
      <c r="Q23" s="1802"/>
    </row>
    <row r="24" spans="1:18" ht="15" x14ac:dyDescent="0.25">
      <c r="A24" s="2057"/>
      <c r="B24" s="2060" t="s">
        <v>560</v>
      </c>
      <c r="C24" s="2061">
        <f t="shared" ref="C24:G24" si="2">SUM(C9:C23)</f>
        <v>9296</v>
      </c>
      <c r="D24" s="2062">
        <f t="shared" si="2"/>
        <v>172</v>
      </c>
      <c r="E24" s="2062">
        <f t="shared" si="2"/>
        <v>770</v>
      </c>
      <c r="F24" s="2062">
        <f t="shared" si="2"/>
        <v>490</v>
      </c>
      <c r="G24" s="2063">
        <f t="shared" si="2"/>
        <v>7864</v>
      </c>
      <c r="H24" s="2064">
        <f>SUM(H9:H23)</f>
        <v>9296</v>
      </c>
      <c r="I24" s="2062">
        <v>12953</v>
      </c>
      <c r="J24" s="2065">
        <f>I24*100/$I$24</f>
        <v>100</v>
      </c>
      <c r="K24" s="1802"/>
      <c r="L24" s="1802"/>
      <c r="M24" s="1802"/>
      <c r="N24" s="1802"/>
      <c r="O24" s="1802"/>
      <c r="P24" s="1802"/>
      <c r="Q24" s="1802"/>
    </row>
    <row r="25" spans="1:18" ht="15" thickBot="1" x14ac:dyDescent="0.25">
      <c r="A25" s="2058"/>
      <c r="B25" s="2059" t="s">
        <v>507</v>
      </c>
      <c r="C25" s="1820">
        <v>8972.73</v>
      </c>
      <c r="D25" s="1823">
        <v>133.75</v>
      </c>
      <c r="E25" s="1823">
        <v>761.65000000000009</v>
      </c>
      <c r="F25" s="1823">
        <v>424.25</v>
      </c>
      <c r="G25" s="1866">
        <v>7653.08</v>
      </c>
      <c r="H25" s="1822">
        <v>8972.73</v>
      </c>
      <c r="I25" s="1823">
        <v>12569.534535197203</v>
      </c>
      <c r="J25" s="1824">
        <v>100</v>
      </c>
      <c r="K25" s="1802"/>
      <c r="L25" s="1802"/>
      <c r="M25" s="1802"/>
      <c r="N25" s="1802"/>
      <c r="O25" s="1802"/>
      <c r="P25" s="1802"/>
      <c r="Q25" s="1802"/>
    </row>
    <row r="26" spans="1:18" ht="14.25" x14ac:dyDescent="0.2">
      <c r="A26" s="1839"/>
      <c r="B26" s="1840" t="s">
        <v>497</v>
      </c>
      <c r="C26" s="1841">
        <v>8727.75</v>
      </c>
      <c r="D26" s="1842">
        <v>164.75</v>
      </c>
      <c r="E26" s="1843">
        <v>799.5</v>
      </c>
      <c r="F26" s="1843">
        <v>383.75</v>
      </c>
      <c r="G26" s="1844">
        <v>7537.75</v>
      </c>
      <c r="H26" s="1845">
        <v>8885.75</v>
      </c>
      <c r="I26" s="1846">
        <v>13057</v>
      </c>
      <c r="J26" s="1847">
        <v>100</v>
      </c>
      <c r="K26" s="1802"/>
      <c r="L26" s="1832"/>
      <c r="M26" s="1802"/>
      <c r="N26" s="1802"/>
      <c r="O26" s="1802"/>
      <c r="P26" s="1802"/>
      <c r="Q26" s="1802"/>
    </row>
    <row r="27" spans="1:18" ht="15" thickBot="1" x14ac:dyDescent="0.25">
      <c r="A27" s="1826"/>
      <c r="B27" s="1827" t="s">
        <v>498</v>
      </c>
      <c r="C27" s="1828">
        <v>8478</v>
      </c>
      <c r="D27" s="1806">
        <v>100.75</v>
      </c>
      <c r="E27" s="1808">
        <v>767.5</v>
      </c>
      <c r="F27" s="1808">
        <v>302.25</v>
      </c>
      <c r="G27" s="1829">
        <v>7307.5</v>
      </c>
      <c r="H27" s="1830">
        <v>8478</v>
      </c>
      <c r="I27" s="1808">
        <v>12356</v>
      </c>
      <c r="J27" s="1831">
        <v>100</v>
      </c>
      <c r="K27" s="1802"/>
      <c r="L27" s="1832"/>
      <c r="M27" s="1802"/>
      <c r="N27" s="1802"/>
      <c r="O27" s="1802"/>
      <c r="P27" s="1802"/>
      <c r="Q27" s="1802"/>
    </row>
    <row r="28" spans="1:18" ht="14.25" x14ac:dyDescent="0.2">
      <c r="A28" s="1839"/>
      <c r="B28" s="1840" t="s">
        <v>499</v>
      </c>
      <c r="C28" s="1841">
        <v>8352.25</v>
      </c>
      <c r="D28" s="1842">
        <v>68.5</v>
      </c>
      <c r="E28" s="1843">
        <v>843.5</v>
      </c>
      <c r="F28" s="1843">
        <v>349</v>
      </c>
      <c r="G28" s="1844">
        <v>7091.25</v>
      </c>
      <c r="H28" s="1845">
        <v>8352.25</v>
      </c>
      <c r="I28" s="1846">
        <v>12312</v>
      </c>
      <c r="J28" s="1847">
        <v>100</v>
      </c>
      <c r="K28" s="1802"/>
      <c r="L28" s="1825"/>
      <c r="M28" s="1802"/>
      <c r="N28" s="1802"/>
      <c r="O28" s="1802"/>
      <c r="P28" s="1802"/>
      <c r="Q28" s="1802"/>
    </row>
    <row r="29" spans="1:18" ht="15" thickBot="1" x14ac:dyDescent="0.25">
      <c r="A29" s="1826"/>
      <c r="B29" s="1827" t="s">
        <v>500</v>
      </c>
      <c r="C29" s="1828">
        <v>8085.95</v>
      </c>
      <c r="D29" s="1806">
        <v>49</v>
      </c>
      <c r="E29" s="1808">
        <v>786.4</v>
      </c>
      <c r="F29" s="1808">
        <v>278.39999999999998</v>
      </c>
      <c r="G29" s="1829">
        <v>6932.4</v>
      </c>
      <c r="H29" s="1830">
        <v>8046.2</v>
      </c>
      <c r="I29" s="1808">
        <v>11652</v>
      </c>
      <c r="J29" s="1831">
        <v>100</v>
      </c>
      <c r="K29" s="1802"/>
      <c r="L29" s="1802"/>
      <c r="M29" s="1802"/>
      <c r="R29" s="1772" t="s">
        <v>104</v>
      </c>
    </row>
    <row r="30" spans="1:18" ht="14.25" x14ac:dyDescent="0.2">
      <c r="A30" s="1848"/>
      <c r="B30" s="1849" t="s">
        <v>501</v>
      </c>
      <c r="C30" s="1850">
        <v>8281.75</v>
      </c>
      <c r="D30" s="1798">
        <v>64</v>
      </c>
      <c r="E30" s="1800">
        <v>861</v>
      </c>
      <c r="F30" s="1800">
        <v>303</v>
      </c>
      <c r="G30" s="1851">
        <v>7053.75</v>
      </c>
      <c r="H30" s="1852">
        <v>8281.75</v>
      </c>
      <c r="I30" s="1846">
        <v>12251</v>
      </c>
      <c r="J30" s="1853">
        <v>100</v>
      </c>
      <c r="K30" s="1802"/>
      <c r="L30" s="1811"/>
      <c r="M30" s="1811"/>
      <c r="N30" s="1811"/>
      <c r="O30" s="1802"/>
      <c r="P30" s="1802"/>
      <c r="Q30" s="1802"/>
    </row>
    <row r="31" spans="1:18" ht="15" thickBot="1" x14ac:dyDescent="0.25">
      <c r="A31" s="1833"/>
      <c r="B31" s="1834" t="s">
        <v>502</v>
      </c>
      <c r="C31" s="1835">
        <v>7713.05</v>
      </c>
      <c r="D31" s="1821">
        <v>48.55</v>
      </c>
      <c r="E31" s="1823">
        <v>777.4</v>
      </c>
      <c r="F31" s="1823">
        <v>244.45</v>
      </c>
      <c r="G31" s="1836">
        <v>6642.65</v>
      </c>
      <c r="H31" s="1837">
        <v>7713.05</v>
      </c>
      <c r="I31" s="1823">
        <v>11423</v>
      </c>
      <c r="J31" s="1838">
        <v>100</v>
      </c>
      <c r="K31" s="1802"/>
      <c r="L31" s="1802"/>
      <c r="M31" s="1802"/>
    </row>
    <row r="32" spans="1:18" s="1855" customFormat="1" ht="14.25" hidden="1" outlineLevel="1" x14ac:dyDescent="0.2">
      <c r="A32" s="2203" t="s">
        <v>503</v>
      </c>
      <c r="B32" s="2203"/>
      <c r="C32" s="2203"/>
      <c r="D32" s="2203"/>
      <c r="E32" s="2203"/>
      <c r="F32" s="2203"/>
      <c r="G32" s="2203"/>
      <c r="H32" s="2203"/>
      <c r="I32" s="2203"/>
      <c r="J32" s="2203"/>
      <c r="K32" s="1854"/>
      <c r="L32" s="1854"/>
      <c r="M32" s="1854"/>
    </row>
    <row r="33" spans="1:13" s="1855" customFormat="1" ht="12.75" hidden="1" outlineLevel="1" x14ac:dyDescent="0.2">
      <c r="A33" s="2204" t="s">
        <v>504</v>
      </c>
      <c r="B33" s="2204"/>
      <c r="C33" s="2204"/>
      <c r="D33" s="2204"/>
      <c r="E33" s="2204"/>
      <c r="F33" s="2204"/>
      <c r="G33" s="2204"/>
      <c r="H33" s="2204"/>
      <c r="I33" s="2204"/>
      <c r="J33" s="2204"/>
      <c r="K33" s="1856"/>
      <c r="L33" s="1854"/>
      <c r="M33" s="1854"/>
    </row>
    <row r="34" spans="1:13" s="1855" customFormat="1" ht="14.25" hidden="1" outlineLevel="1" x14ac:dyDescent="0.2">
      <c r="A34" s="1854" t="s">
        <v>505</v>
      </c>
      <c r="B34" s="1854"/>
      <c r="C34" s="1854"/>
      <c r="D34" s="1854"/>
      <c r="E34" s="1854"/>
      <c r="F34" s="1854"/>
      <c r="G34" s="1854"/>
      <c r="H34" s="1854"/>
      <c r="I34" s="1857"/>
      <c r="J34" s="1858"/>
      <c r="K34" s="1854"/>
      <c r="L34" s="1854"/>
      <c r="M34" s="1854"/>
    </row>
    <row r="35" spans="1:13" ht="12.75" collapsed="1" x14ac:dyDescent="0.2">
      <c r="A35" s="1859" t="s">
        <v>506</v>
      </c>
      <c r="B35" s="1802"/>
      <c r="C35" s="1860"/>
      <c r="D35" s="1860"/>
      <c r="E35" s="1860"/>
      <c r="F35" s="1860"/>
      <c r="G35" s="1860"/>
      <c r="H35" s="1860"/>
      <c r="I35" s="1802"/>
      <c r="J35" s="1861"/>
      <c r="K35" s="1802"/>
      <c r="L35" s="1802"/>
      <c r="M35" s="1802"/>
    </row>
    <row r="36" spans="1:13" x14ac:dyDescent="0.2">
      <c r="A36" s="1862"/>
      <c r="B36" s="1802"/>
      <c r="C36" s="1802"/>
      <c r="D36" s="1802"/>
      <c r="E36" s="1802"/>
      <c r="F36" s="1802"/>
      <c r="G36" s="1802"/>
      <c r="H36" s="1802"/>
      <c r="I36" s="1832"/>
      <c r="J36" s="1861"/>
      <c r="K36" s="1802"/>
      <c r="L36" s="1802"/>
      <c r="M36" s="1802"/>
    </row>
    <row r="37" spans="1:13" x14ac:dyDescent="0.2">
      <c r="A37" s="1862"/>
      <c r="B37" s="1802"/>
      <c r="C37" s="1802"/>
      <c r="D37" s="1802"/>
      <c r="E37" s="1802"/>
      <c r="F37" s="1802"/>
      <c r="G37" s="1802"/>
      <c r="H37" s="1802"/>
      <c r="I37" s="1802"/>
      <c r="J37" s="1861"/>
      <c r="K37" s="1802"/>
      <c r="L37" s="1802"/>
      <c r="M37" s="1802"/>
    </row>
  </sheetData>
  <mergeCells count="3">
    <mergeCell ref="D7:G7"/>
    <mergeCell ref="A32:J32"/>
    <mergeCell ref="A33:J33"/>
  </mergeCells>
  <pageMargins left="0.39370078740157483" right="0.39370078740157483" top="0.78740157480314965" bottom="0.79" header="0.51181102362204722" footer="0.51181102362204722"/>
  <pageSetup paperSize="9" orientation="portrait" verticalDpi="0" r:id="rId1"/>
  <headerFooter alignWithMargins="0">
    <oddFooter>&amp;L&amp;F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M40"/>
  <sheetViews>
    <sheetView showGridLines="0" workbookViewId="0">
      <selection activeCell="P7" sqref="P7"/>
    </sheetView>
  </sheetViews>
  <sheetFormatPr baseColWidth="10" defaultColWidth="11.42578125" defaultRowHeight="12.75" x14ac:dyDescent="0.2"/>
  <cols>
    <col min="1" max="1" width="4.85546875" style="2" customWidth="1"/>
    <col min="2" max="2" width="29.7109375" style="2067" customWidth="1"/>
    <col min="3" max="3" width="15.28515625" style="2067" customWidth="1"/>
    <col min="4" max="4" width="16" style="2067" customWidth="1"/>
    <col min="5" max="6" width="15.140625" style="2067" customWidth="1"/>
    <col min="7" max="7" width="16.7109375" style="2067" customWidth="1"/>
    <col min="8" max="8" width="15.42578125" style="2067" customWidth="1"/>
    <col min="9" max="16384" width="11.42578125" style="2067"/>
  </cols>
  <sheetData>
    <row r="1" spans="1:9" x14ac:dyDescent="0.2">
      <c r="A1" s="1867" t="s">
        <v>26</v>
      </c>
      <c r="B1" s="247"/>
    </row>
    <row r="2" spans="1:9" x14ac:dyDescent="0.2">
      <c r="A2" s="1868" t="s">
        <v>0</v>
      </c>
    </row>
    <row r="3" spans="1:9" x14ac:dyDescent="0.2">
      <c r="A3" s="1869"/>
    </row>
    <row r="4" spans="1:9" x14ac:dyDescent="0.2">
      <c r="A4" s="1868" t="s">
        <v>508</v>
      </c>
    </row>
    <row r="5" spans="1:9" s="4" customFormat="1" x14ac:dyDescent="0.2">
      <c r="A5" s="3"/>
    </row>
    <row r="6" spans="1:9" s="4" customFormat="1" ht="13.5" thickBot="1" x14ac:dyDescent="0.25">
      <c r="A6" s="3" t="s">
        <v>508</v>
      </c>
    </row>
    <row r="7" spans="1:9" s="4" customFormat="1" ht="78" thickBot="1" x14ac:dyDescent="0.3">
      <c r="A7" s="1870" t="s">
        <v>38</v>
      </c>
      <c r="B7" s="1871" t="s">
        <v>3</v>
      </c>
      <c r="C7" s="1870" t="s">
        <v>565</v>
      </c>
      <c r="D7" s="1872" t="s">
        <v>509</v>
      </c>
      <c r="E7" s="1873" t="s">
        <v>510</v>
      </c>
      <c r="F7" s="1874" t="s">
        <v>511</v>
      </c>
      <c r="G7" s="1875" t="s">
        <v>512</v>
      </c>
      <c r="H7" s="1873" t="s">
        <v>513</v>
      </c>
    </row>
    <row r="8" spans="1:9" ht="15" x14ac:dyDescent="0.25">
      <c r="A8" s="1876">
        <v>1</v>
      </c>
      <c r="B8" s="1877" t="s">
        <v>5</v>
      </c>
      <c r="C8" s="2077">
        <v>3076</v>
      </c>
      <c r="D8" s="1878">
        <v>1471</v>
      </c>
      <c r="E8" s="1879">
        <v>758</v>
      </c>
      <c r="F8" s="2078">
        <f>SUM(C8:E8)</f>
        <v>5305</v>
      </c>
      <c r="G8" s="2079">
        <f>D8/F8</f>
        <v>0.2772855796418473</v>
      </c>
      <c r="H8" s="2080">
        <f t="shared" ref="H8:H22" si="0">E8/F8</f>
        <v>0.14288407163053723</v>
      </c>
    </row>
    <row r="9" spans="1:9" ht="15" x14ac:dyDescent="0.25">
      <c r="A9" s="1880">
        <v>2</v>
      </c>
      <c r="B9" s="1881" t="s">
        <v>6</v>
      </c>
      <c r="C9" s="2081">
        <v>2628</v>
      </c>
      <c r="D9" s="1883">
        <v>1174</v>
      </c>
      <c r="E9" s="1884">
        <v>1902</v>
      </c>
      <c r="F9" s="2082">
        <f>SUM(C9:E9)</f>
        <v>5704</v>
      </c>
      <c r="G9" s="2083">
        <f t="shared" ref="G9:G22" si="1">D9/F9</f>
        <v>0.20582047685834501</v>
      </c>
      <c r="H9" s="2084">
        <f t="shared" si="0"/>
        <v>0.33345021037868161</v>
      </c>
    </row>
    <row r="10" spans="1:9" ht="15" x14ac:dyDescent="0.25">
      <c r="A10" s="1880">
        <v>3</v>
      </c>
      <c r="B10" s="1881" t="s">
        <v>7</v>
      </c>
      <c r="C10" s="2081">
        <v>2021</v>
      </c>
      <c r="D10" s="1883">
        <v>908</v>
      </c>
      <c r="E10" s="1884">
        <v>601</v>
      </c>
      <c r="F10" s="2082">
        <f t="shared" ref="F10:F21" si="2">SUM(C10:E10)</f>
        <v>3530</v>
      </c>
      <c r="G10" s="2083">
        <f t="shared" si="1"/>
        <v>0.25722379603399431</v>
      </c>
      <c r="H10" s="2084">
        <f t="shared" si="0"/>
        <v>0.17025495750708217</v>
      </c>
      <c r="I10" s="9"/>
    </row>
    <row r="11" spans="1:9" ht="15" x14ac:dyDescent="0.25">
      <c r="A11" s="1880">
        <v>4</v>
      </c>
      <c r="B11" s="1881" t="s">
        <v>8</v>
      </c>
      <c r="C11" s="2081">
        <v>1455</v>
      </c>
      <c r="D11" s="1883">
        <v>379</v>
      </c>
      <c r="E11" s="1884">
        <v>1240</v>
      </c>
      <c r="F11" s="2082">
        <f t="shared" si="2"/>
        <v>3074</v>
      </c>
      <c r="G11" s="2083">
        <f t="shared" si="1"/>
        <v>0.12329212752114509</v>
      </c>
      <c r="H11" s="2084">
        <f t="shared" si="0"/>
        <v>0.4033832140533507</v>
      </c>
    </row>
    <row r="12" spans="1:9" ht="15" x14ac:dyDescent="0.25">
      <c r="A12" s="1880">
        <v>5</v>
      </c>
      <c r="B12" s="1881" t="s">
        <v>9</v>
      </c>
      <c r="C12" s="2081">
        <v>1603</v>
      </c>
      <c r="D12" s="1883">
        <v>1645</v>
      </c>
      <c r="E12" s="1884">
        <v>996</v>
      </c>
      <c r="F12" s="2082">
        <f t="shared" si="2"/>
        <v>4244</v>
      </c>
      <c r="G12" s="2083">
        <f t="shared" si="1"/>
        <v>0.38760603204524036</v>
      </c>
      <c r="H12" s="2084">
        <f t="shared" si="0"/>
        <v>0.23468426013195098</v>
      </c>
    </row>
    <row r="13" spans="1:9" ht="15" customHeight="1" x14ac:dyDescent="0.25">
      <c r="A13" s="1880">
        <v>6</v>
      </c>
      <c r="B13" s="1881" t="s">
        <v>10</v>
      </c>
      <c r="C13" s="2081">
        <v>485</v>
      </c>
      <c r="D13" s="1883">
        <v>652</v>
      </c>
      <c r="E13" s="1884">
        <v>358</v>
      </c>
      <c r="F13" s="2082">
        <f t="shared" si="2"/>
        <v>1495</v>
      </c>
      <c r="G13" s="2083">
        <f t="shared" si="1"/>
        <v>0.43612040133779262</v>
      </c>
      <c r="H13" s="2084">
        <f t="shared" si="0"/>
        <v>0.2394648829431438</v>
      </c>
    </row>
    <row r="14" spans="1:9" ht="15" x14ac:dyDescent="0.25">
      <c r="A14" s="1880">
        <v>7</v>
      </c>
      <c r="B14" s="1881" t="s">
        <v>11</v>
      </c>
      <c r="C14" s="2081">
        <v>732</v>
      </c>
      <c r="D14" s="1883">
        <v>0</v>
      </c>
      <c r="E14" s="1884">
        <v>446</v>
      </c>
      <c r="F14" s="2082">
        <f t="shared" si="2"/>
        <v>1178</v>
      </c>
      <c r="G14" s="2083">
        <f t="shared" si="1"/>
        <v>0</v>
      </c>
      <c r="H14" s="2084">
        <f t="shared" si="0"/>
        <v>0.37860780984719866</v>
      </c>
    </row>
    <row r="15" spans="1:9" ht="15" x14ac:dyDescent="0.25">
      <c r="A15" s="1880">
        <v>8</v>
      </c>
      <c r="B15" s="1881" t="s">
        <v>12</v>
      </c>
      <c r="C15" s="2081">
        <v>956</v>
      </c>
      <c r="D15" s="1883">
        <v>1264</v>
      </c>
      <c r="E15" s="1884">
        <v>1923</v>
      </c>
      <c r="F15" s="2082">
        <f t="shared" si="2"/>
        <v>4143</v>
      </c>
      <c r="G15" s="2083">
        <f t="shared" si="1"/>
        <v>0.3050929278300748</v>
      </c>
      <c r="H15" s="2084">
        <f t="shared" si="0"/>
        <v>0.46415640839971034</v>
      </c>
    </row>
    <row r="16" spans="1:9" ht="15" x14ac:dyDescent="0.25">
      <c r="A16" s="1880">
        <v>9</v>
      </c>
      <c r="B16" s="1881" t="s">
        <v>13</v>
      </c>
      <c r="C16" s="2081">
        <v>1244</v>
      </c>
      <c r="D16" s="1883">
        <v>504</v>
      </c>
      <c r="E16" s="1884">
        <v>449</v>
      </c>
      <c r="F16" s="2082">
        <f t="shared" si="2"/>
        <v>2197</v>
      </c>
      <c r="G16" s="2083">
        <f t="shared" si="1"/>
        <v>0.22940373236231223</v>
      </c>
      <c r="H16" s="2084">
        <f t="shared" si="0"/>
        <v>0.20436959490213927</v>
      </c>
    </row>
    <row r="17" spans="1:13" ht="15" x14ac:dyDescent="0.25">
      <c r="A17" s="1880">
        <v>10</v>
      </c>
      <c r="B17" s="1881" t="s">
        <v>14</v>
      </c>
      <c r="C17" s="2081">
        <v>1255</v>
      </c>
      <c r="D17" s="1883">
        <v>1708</v>
      </c>
      <c r="E17" s="1884">
        <v>1090</v>
      </c>
      <c r="F17" s="2082">
        <f t="shared" si="2"/>
        <v>4053</v>
      </c>
      <c r="G17" s="2083">
        <f t="shared" si="1"/>
        <v>0.4214162348877375</v>
      </c>
      <c r="H17" s="2084">
        <f t="shared" si="0"/>
        <v>0.26893659018011351</v>
      </c>
    </row>
    <row r="18" spans="1:13" ht="15" x14ac:dyDescent="0.25">
      <c r="A18" s="1880">
        <v>11</v>
      </c>
      <c r="B18" s="1881" t="s">
        <v>15</v>
      </c>
      <c r="C18" s="2081">
        <v>1378</v>
      </c>
      <c r="D18" s="1883">
        <v>1533</v>
      </c>
      <c r="E18" s="1884">
        <v>579</v>
      </c>
      <c r="F18" s="2082">
        <f t="shared" si="2"/>
        <v>3490</v>
      </c>
      <c r="G18" s="2083">
        <f t="shared" si="1"/>
        <v>0.43925501432664754</v>
      </c>
      <c r="H18" s="2084">
        <f t="shared" si="0"/>
        <v>0.16590257879656162</v>
      </c>
    </row>
    <row r="19" spans="1:13" ht="15" x14ac:dyDescent="0.25">
      <c r="A19" s="1880">
        <v>12</v>
      </c>
      <c r="B19" s="1881" t="s">
        <v>16</v>
      </c>
      <c r="C19" s="2085">
        <v>1349</v>
      </c>
      <c r="D19" s="1883">
        <v>1417</v>
      </c>
      <c r="E19" s="1884">
        <v>2116</v>
      </c>
      <c r="F19" s="2082">
        <f t="shared" si="2"/>
        <v>4882</v>
      </c>
      <c r="G19" s="2083">
        <f t="shared" si="1"/>
        <v>0.29024989758295783</v>
      </c>
      <c r="H19" s="2084">
        <f t="shared" si="0"/>
        <v>0.43342892257271609</v>
      </c>
    </row>
    <row r="20" spans="1:13" ht="15" x14ac:dyDescent="0.25">
      <c r="A20" s="1880">
        <v>13</v>
      </c>
      <c r="B20" s="1881" t="s">
        <v>17</v>
      </c>
      <c r="C20" s="2085">
        <v>1196</v>
      </c>
      <c r="D20" s="1883">
        <v>966</v>
      </c>
      <c r="E20" s="1884">
        <v>468</v>
      </c>
      <c r="F20" s="2082">
        <f t="shared" si="2"/>
        <v>2630</v>
      </c>
      <c r="G20" s="2083">
        <f t="shared" si="1"/>
        <v>0.36730038022813688</v>
      </c>
      <c r="H20" s="2084">
        <f t="shared" si="0"/>
        <v>0.17794676806083651</v>
      </c>
    </row>
    <row r="21" spans="1:13" ht="15" x14ac:dyDescent="0.25">
      <c r="A21" s="1880">
        <v>14</v>
      </c>
      <c r="B21" s="1881" t="s">
        <v>18</v>
      </c>
      <c r="C21" s="2085">
        <v>838</v>
      </c>
      <c r="D21" s="1883">
        <v>363</v>
      </c>
      <c r="E21" s="1884">
        <v>769</v>
      </c>
      <c r="F21" s="2082">
        <f t="shared" si="2"/>
        <v>1970</v>
      </c>
      <c r="G21" s="2083">
        <f t="shared" si="1"/>
        <v>0.18426395939086293</v>
      </c>
      <c r="H21" s="2084">
        <f t="shared" si="0"/>
        <v>0.39035532994923861</v>
      </c>
    </row>
    <row r="22" spans="1:13" ht="15.75" thickBot="1" x14ac:dyDescent="0.3">
      <c r="A22" s="1880">
        <v>15</v>
      </c>
      <c r="B22" s="1881" t="s">
        <v>19</v>
      </c>
      <c r="C22" s="2086">
        <v>1632</v>
      </c>
      <c r="D22" s="1885">
        <v>903</v>
      </c>
      <c r="E22" s="1886">
        <v>657</v>
      </c>
      <c r="F22" s="2082">
        <f>SUM(C22:E22)</f>
        <v>3192</v>
      </c>
      <c r="G22" s="2083">
        <f t="shared" si="1"/>
        <v>0.28289473684210525</v>
      </c>
      <c r="H22" s="2084">
        <f t="shared" si="0"/>
        <v>0.20582706766917294</v>
      </c>
    </row>
    <row r="23" spans="1:13" s="9" customFormat="1" ht="15.75" thickBot="1" x14ac:dyDescent="0.3">
      <c r="A23" s="447"/>
      <c r="B23" s="1887" t="s">
        <v>566</v>
      </c>
      <c r="C23" s="2087">
        <f>SUM(C8:C22)</f>
        <v>21848</v>
      </c>
      <c r="D23" s="2087">
        <f t="shared" ref="D23:E23" si="3">SUM(D8:D22)</f>
        <v>14887</v>
      </c>
      <c r="E23" s="2087">
        <f t="shared" si="3"/>
        <v>14352</v>
      </c>
      <c r="F23" s="2087">
        <f>SUM(F8:F22)</f>
        <v>51087</v>
      </c>
      <c r="G23" s="2088">
        <f>D23/F23</f>
        <v>0.29140485837884395</v>
      </c>
      <c r="H23" s="2089">
        <f>E23/F23</f>
        <v>0.28093252686593456</v>
      </c>
      <c r="J23" s="387"/>
      <c r="K23" s="2090"/>
      <c r="M23" s="2091"/>
    </row>
    <row r="24" spans="1:13" ht="15" x14ac:dyDescent="0.25">
      <c r="A24" s="2066"/>
      <c r="B24" s="442" t="s">
        <v>567</v>
      </c>
      <c r="C24" s="2092" t="s">
        <v>568</v>
      </c>
      <c r="D24" s="2093" t="s">
        <v>568</v>
      </c>
      <c r="E24" s="2094" t="s">
        <v>568</v>
      </c>
      <c r="F24" s="2095" t="s">
        <v>568</v>
      </c>
      <c r="G24" s="2096" t="s">
        <v>568</v>
      </c>
      <c r="H24" s="2097" t="s">
        <v>568</v>
      </c>
      <c r="I24" s="1856"/>
      <c r="J24" s="1856"/>
    </row>
    <row r="25" spans="1:13" ht="15" x14ac:dyDescent="0.25">
      <c r="A25" s="2066"/>
      <c r="B25" s="442" t="s">
        <v>569</v>
      </c>
      <c r="C25" s="2098" t="s">
        <v>568</v>
      </c>
      <c r="D25" s="2099" t="s">
        <v>568</v>
      </c>
      <c r="E25" s="2100" t="s">
        <v>568</v>
      </c>
      <c r="F25" s="2101" t="s">
        <v>568</v>
      </c>
      <c r="G25" s="2102" t="s">
        <v>568</v>
      </c>
      <c r="H25" s="2103" t="s">
        <v>568</v>
      </c>
    </row>
    <row r="26" spans="1:13" ht="15" x14ac:dyDescent="0.25">
      <c r="A26" s="1880"/>
      <c r="B26" s="1881" t="s">
        <v>570</v>
      </c>
      <c r="C26" s="1882">
        <v>19998</v>
      </c>
      <c r="D26" s="1883">
        <v>4843</v>
      </c>
      <c r="E26" s="2104">
        <v>12452</v>
      </c>
      <c r="F26" s="2105">
        <v>37293</v>
      </c>
      <c r="G26" s="2106">
        <v>0.12986351325986109</v>
      </c>
      <c r="H26" s="2084">
        <v>0.33389644169147026</v>
      </c>
    </row>
    <row r="27" spans="1:13" ht="15" x14ac:dyDescent="0.25">
      <c r="A27" s="1880"/>
      <c r="B27" s="1881" t="s">
        <v>571</v>
      </c>
      <c r="C27" s="1882">
        <v>18955</v>
      </c>
      <c r="D27" s="1883">
        <v>4655</v>
      </c>
      <c r="E27" s="2104">
        <v>13898</v>
      </c>
      <c r="F27" s="2105">
        <v>37508</v>
      </c>
      <c r="G27" s="2106">
        <v>0.12410685720379652</v>
      </c>
      <c r="H27" s="2084">
        <v>0.37053428601898264</v>
      </c>
    </row>
    <row r="28" spans="1:13" ht="17.25" x14ac:dyDescent="0.25">
      <c r="A28" s="1" t="s">
        <v>572</v>
      </c>
      <c r="C28" s="1856"/>
      <c r="D28" s="1856"/>
      <c r="E28" s="1856"/>
      <c r="F28" s="1856"/>
      <c r="G28" s="1856"/>
      <c r="H28" s="1856"/>
    </row>
    <row r="29" spans="1:13" ht="14.25" x14ac:dyDescent="0.2">
      <c r="A29" s="1" t="s">
        <v>573</v>
      </c>
      <c r="D29" s="1856"/>
      <c r="E29" s="1856"/>
      <c r="F29" s="1856"/>
      <c r="G29" s="1856"/>
    </row>
    <row r="30" spans="1:13" ht="17.25" x14ac:dyDescent="0.25">
      <c r="A30" s="1888" t="s">
        <v>574</v>
      </c>
      <c r="D30" s="20"/>
      <c r="E30" s="20"/>
      <c r="F30" s="20"/>
      <c r="G30" s="1856"/>
      <c r="K30" s="2067" t="s">
        <v>104</v>
      </c>
    </row>
    <row r="31" spans="1:13" x14ac:dyDescent="0.2">
      <c r="A31" s="1" t="s">
        <v>575</v>
      </c>
      <c r="D31" s="1856"/>
      <c r="E31" s="1856"/>
      <c r="F31" s="1856"/>
      <c r="G31" s="1856"/>
    </row>
    <row r="32" spans="1:13" ht="17.25" x14ac:dyDescent="0.25">
      <c r="A32" s="2107" t="s">
        <v>576</v>
      </c>
      <c r="D32" s="1856"/>
      <c r="E32" s="1856"/>
      <c r="F32" s="1856"/>
      <c r="G32" s="1856"/>
    </row>
    <row r="33" spans="1:7" x14ac:dyDescent="0.2">
      <c r="A33" s="2067"/>
      <c r="D33" s="1856"/>
      <c r="E33" s="1856"/>
      <c r="F33" s="1856"/>
      <c r="G33" s="1856"/>
    </row>
    <row r="34" spans="1:7" x14ac:dyDescent="0.2">
      <c r="A34" s="2067"/>
      <c r="D34" s="1856"/>
      <c r="E34" s="1856"/>
      <c r="F34" s="1856"/>
      <c r="G34" s="1856"/>
    </row>
    <row r="35" spans="1:7" x14ac:dyDescent="0.2">
      <c r="A35" s="2067"/>
      <c r="D35" s="1856"/>
      <c r="E35" s="1856"/>
      <c r="F35" s="1856"/>
      <c r="G35" s="1856"/>
    </row>
    <row r="36" spans="1:7" x14ac:dyDescent="0.2">
      <c r="A36" s="2067"/>
      <c r="D36" s="1856"/>
      <c r="E36" s="1856"/>
      <c r="F36" s="1856"/>
      <c r="G36" s="1856"/>
    </row>
    <row r="37" spans="1:7" x14ac:dyDescent="0.2">
      <c r="A37" s="2067"/>
      <c r="D37" s="1856"/>
      <c r="E37" s="1856"/>
      <c r="F37" s="1856"/>
      <c r="G37" s="1856"/>
    </row>
    <row r="38" spans="1:7" x14ac:dyDescent="0.2">
      <c r="A38" s="2067"/>
      <c r="D38" s="1856"/>
      <c r="E38" s="1856"/>
      <c r="F38" s="1856"/>
      <c r="G38" s="1856"/>
    </row>
    <row r="39" spans="1:7" x14ac:dyDescent="0.2">
      <c r="A39" s="2067"/>
      <c r="D39" s="1856"/>
      <c r="E39" s="1856"/>
      <c r="F39" s="1856"/>
      <c r="G39" s="1856"/>
    </row>
    <row r="40" spans="1:7" x14ac:dyDescent="0.2">
      <c r="A40" s="2067"/>
      <c r="D40" s="1856"/>
      <c r="E40" s="1856"/>
      <c r="F40" s="1856"/>
      <c r="G40" s="1856"/>
    </row>
  </sheetData>
  <pageMargins left="0.39370078740157483" right="0.39370078740157483" top="0.78740157480314965" bottom="0.79" header="0.51181102362204722" footer="0.51181102362204722"/>
  <pageSetup paperSize="9" orientation="portrait" verticalDpi="0" r:id="rId1"/>
  <headerFooter alignWithMargins="0">
    <oddFooter>&amp;L&amp;F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W43"/>
  <sheetViews>
    <sheetView showGridLines="0" zoomScaleNormal="100" workbookViewId="0">
      <selection activeCell="P7" sqref="P7"/>
    </sheetView>
  </sheetViews>
  <sheetFormatPr baseColWidth="10" defaultColWidth="11.42578125" defaultRowHeight="12.75" outlineLevelRow="1" x14ac:dyDescent="0.2"/>
  <cols>
    <col min="1" max="1" width="5" style="827" customWidth="1"/>
    <col min="2" max="2" width="24.28515625" style="404" customWidth="1"/>
    <col min="3" max="3" width="9" style="404" customWidth="1"/>
    <col min="4" max="4" width="10.140625" style="404" customWidth="1"/>
    <col min="5" max="5" width="8.7109375" style="404" customWidth="1"/>
    <col min="6" max="6" width="9.85546875" style="1084" customWidth="1"/>
    <col min="7" max="7" width="8.140625" style="1085" customWidth="1"/>
    <col min="8" max="8" width="10" style="1085" customWidth="1"/>
    <col min="9" max="9" width="10.85546875" style="404" customWidth="1"/>
    <col min="10" max="10" width="10.28515625" style="404" customWidth="1"/>
    <col min="11" max="11" width="8.7109375" style="404" customWidth="1"/>
    <col min="12" max="12" width="9" style="404" customWidth="1"/>
    <col min="13" max="13" width="9.7109375" style="404" customWidth="1"/>
    <col min="14" max="14" width="10" style="404" customWidth="1"/>
    <col min="15" max="15" width="11.42578125" style="404" customWidth="1"/>
    <col min="16" max="16" width="9.7109375" style="404" customWidth="1"/>
    <col min="17" max="17" width="10.28515625" style="404" customWidth="1"/>
    <col min="18" max="18" width="11.42578125" style="404" customWidth="1"/>
    <col min="19" max="16384" width="11.42578125" style="404"/>
  </cols>
  <sheetData>
    <row r="1" spans="1:22" x14ac:dyDescent="0.2">
      <c r="A1" s="742" t="s">
        <v>0</v>
      </c>
    </row>
    <row r="2" spans="1:22" x14ac:dyDescent="0.2">
      <c r="A2" s="742"/>
    </row>
    <row r="3" spans="1:22" x14ac:dyDescent="0.2">
      <c r="A3" s="742" t="str">
        <f>A8</f>
        <v>Tabell  1-3 - B1  - Saksbehandlingstid - bistand til bolig - hittil i år</v>
      </c>
      <c r="M3" s="405"/>
      <c r="N3" s="405"/>
      <c r="O3" s="405"/>
      <c r="P3" s="405"/>
      <c r="Q3" s="405"/>
    </row>
    <row r="4" spans="1:22" x14ac:dyDescent="0.2">
      <c r="A4" s="742"/>
    </row>
    <row r="5" spans="1:22" x14ac:dyDescent="0.2">
      <c r="A5" s="742"/>
    </row>
    <row r="6" spans="1:22" x14ac:dyDescent="0.2">
      <c r="T6" s="404" t="s">
        <v>104</v>
      </c>
    </row>
    <row r="8" spans="1:22" s="14" customFormat="1" ht="30" customHeight="1" thickBot="1" x14ac:dyDescent="0.25">
      <c r="A8" s="1455" t="s">
        <v>158</v>
      </c>
      <c r="B8" s="1452"/>
      <c r="C8" s="1453"/>
      <c r="D8" s="1453"/>
      <c r="E8" s="1453"/>
      <c r="F8" s="1454"/>
      <c r="G8" s="1086"/>
      <c r="H8" s="1086"/>
      <c r="J8" s="14" t="s">
        <v>104</v>
      </c>
    </row>
    <row r="9" spans="1:22" s="14" customFormat="1" ht="30" customHeight="1" x14ac:dyDescent="0.2">
      <c r="A9" s="35"/>
      <c r="B9" s="1087"/>
      <c r="C9" s="2117" t="s">
        <v>31</v>
      </c>
      <c r="D9" s="2118"/>
      <c r="E9" s="2118"/>
      <c r="F9" s="2118"/>
      <c r="G9" s="2118"/>
      <c r="H9" s="2119"/>
      <c r="I9" s="2117" t="s">
        <v>32</v>
      </c>
      <c r="J9" s="2118"/>
      <c r="K9" s="2118"/>
      <c r="L9" s="2118"/>
      <c r="M9" s="2118"/>
      <c r="N9" s="2118"/>
      <c r="O9" s="2118"/>
      <c r="P9" s="2118"/>
      <c r="Q9" s="2120"/>
    </row>
    <row r="10" spans="1:22" s="4" customFormat="1" ht="86.25" customHeight="1" thickBot="1" x14ac:dyDescent="0.25">
      <c r="A10" s="5" t="s">
        <v>38</v>
      </c>
      <c r="B10" s="32" t="s">
        <v>3</v>
      </c>
      <c r="C10" s="1402" t="s">
        <v>33</v>
      </c>
      <c r="D10" s="1403" t="s">
        <v>34</v>
      </c>
      <c r="E10" s="1445" t="s">
        <v>294</v>
      </c>
      <c r="F10" s="1446" t="s">
        <v>295</v>
      </c>
      <c r="G10" s="1447" t="s">
        <v>300</v>
      </c>
      <c r="H10" s="1448" t="s">
        <v>35</v>
      </c>
      <c r="I10" s="1402" t="s">
        <v>33</v>
      </c>
      <c r="J10" s="1403" t="s">
        <v>34</v>
      </c>
      <c r="K10" s="1445" t="s">
        <v>296</v>
      </c>
      <c r="L10" s="1445" t="s">
        <v>297</v>
      </c>
      <c r="M10" s="1403" t="s">
        <v>214</v>
      </c>
      <c r="N10" s="1403" t="s">
        <v>35</v>
      </c>
      <c r="O10" s="1403" t="s">
        <v>36</v>
      </c>
      <c r="P10" s="1445" t="s">
        <v>299</v>
      </c>
      <c r="Q10" s="1449" t="s">
        <v>298</v>
      </c>
      <c r="U10" s="642" t="s">
        <v>104</v>
      </c>
    </row>
    <row r="11" spans="1:22" ht="15" customHeight="1" x14ac:dyDescent="0.2">
      <c r="A11" s="1456">
        <v>1</v>
      </c>
      <c r="B11" s="1457" t="s">
        <v>5</v>
      </c>
      <c r="C11" s="1458">
        <v>347</v>
      </c>
      <c r="D11" s="1461">
        <v>332</v>
      </c>
      <c r="E11" s="1497">
        <v>307</v>
      </c>
      <c r="F11" s="1512">
        <f>E11/D11</f>
        <v>0.92469879518072284</v>
      </c>
      <c r="G11" s="1458">
        <v>97</v>
      </c>
      <c r="H11" s="1461">
        <v>235</v>
      </c>
      <c r="I11" s="1458">
        <v>922</v>
      </c>
      <c r="J11" s="1461">
        <v>946</v>
      </c>
      <c r="K11" s="1497">
        <v>926</v>
      </c>
      <c r="L11" s="1512">
        <f>K11/J11</f>
        <v>0.97885835095137419</v>
      </c>
      <c r="M11" s="1458">
        <v>453</v>
      </c>
      <c r="N11" s="1461">
        <v>493</v>
      </c>
      <c r="O11" s="1458">
        <v>217</v>
      </c>
      <c r="P11" s="1461">
        <v>175</v>
      </c>
      <c r="Q11" s="1512">
        <f>P11/O11</f>
        <v>0.80645161290322576</v>
      </c>
      <c r="U11" s="642"/>
    </row>
    <row r="12" spans="1:22" ht="15" customHeight="1" x14ac:dyDescent="0.2">
      <c r="A12" s="1462">
        <v>2</v>
      </c>
      <c r="B12" s="1463" t="s">
        <v>6</v>
      </c>
      <c r="C12" s="1464">
        <v>254</v>
      </c>
      <c r="D12" s="1467">
        <v>212</v>
      </c>
      <c r="E12" s="1490">
        <v>186</v>
      </c>
      <c r="F12" s="1513">
        <f t="shared" ref="F12:F25" si="0">E12/D12</f>
        <v>0.87735849056603776</v>
      </c>
      <c r="G12" s="1464">
        <v>19</v>
      </c>
      <c r="H12" s="1467">
        <v>193</v>
      </c>
      <c r="I12" s="1464">
        <v>571</v>
      </c>
      <c r="J12" s="1467">
        <v>660</v>
      </c>
      <c r="K12" s="1490">
        <v>657</v>
      </c>
      <c r="L12" s="1513">
        <f t="shared" ref="L12:L25" si="1">K12/J12</f>
        <v>0.99545454545454548</v>
      </c>
      <c r="M12" s="1464">
        <v>375</v>
      </c>
      <c r="N12" s="1467">
        <v>285</v>
      </c>
      <c r="O12" s="1464">
        <v>69</v>
      </c>
      <c r="P12" s="1467">
        <v>62</v>
      </c>
      <c r="Q12" s="1513">
        <f t="shared" ref="Q12:Q25" si="2">P12/O12</f>
        <v>0.89855072463768115</v>
      </c>
      <c r="R12" s="423"/>
      <c r="T12" s="404" t="s">
        <v>104</v>
      </c>
      <c r="U12" s="642"/>
    </row>
    <row r="13" spans="1:22" ht="15" customHeight="1" x14ac:dyDescent="0.2">
      <c r="A13" s="1462">
        <v>3</v>
      </c>
      <c r="B13" s="1463" t="s">
        <v>7</v>
      </c>
      <c r="C13" s="1464">
        <v>194</v>
      </c>
      <c r="D13" s="1467">
        <v>205</v>
      </c>
      <c r="E13" s="1490">
        <v>131</v>
      </c>
      <c r="F13" s="1513">
        <f t="shared" si="0"/>
        <v>0.63902439024390245</v>
      </c>
      <c r="G13" s="1464">
        <v>44</v>
      </c>
      <c r="H13" s="1467">
        <v>161</v>
      </c>
      <c r="I13" s="1464">
        <v>809</v>
      </c>
      <c r="J13" s="1467">
        <v>767</v>
      </c>
      <c r="K13" s="1490">
        <v>658</v>
      </c>
      <c r="L13" s="1513">
        <f t="shared" si="1"/>
        <v>0.85788787483702733</v>
      </c>
      <c r="M13" s="1464">
        <v>581</v>
      </c>
      <c r="N13" s="1467">
        <v>189</v>
      </c>
      <c r="O13" s="1464">
        <v>286</v>
      </c>
      <c r="P13" s="1467">
        <v>235</v>
      </c>
      <c r="Q13" s="1513">
        <f t="shared" si="2"/>
        <v>0.82167832167832167</v>
      </c>
      <c r="R13" s="423"/>
      <c r="S13" s="404" t="s">
        <v>104</v>
      </c>
      <c r="U13" s="643"/>
      <c r="V13" s="404" t="s">
        <v>104</v>
      </c>
    </row>
    <row r="14" spans="1:22" ht="15" customHeight="1" x14ac:dyDescent="0.2">
      <c r="A14" s="1462">
        <v>4</v>
      </c>
      <c r="B14" s="1463" t="s">
        <v>8</v>
      </c>
      <c r="C14" s="1464">
        <v>98</v>
      </c>
      <c r="D14" s="1467">
        <v>141</v>
      </c>
      <c r="E14" s="1490">
        <v>72</v>
      </c>
      <c r="F14" s="1513">
        <f t="shared" si="0"/>
        <v>0.51063829787234039</v>
      </c>
      <c r="G14" s="1464">
        <v>25</v>
      </c>
      <c r="H14" s="1467">
        <v>106</v>
      </c>
      <c r="I14" s="1464">
        <v>383</v>
      </c>
      <c r="J14" s="1467">
        <v>387</v>
      </c>
      <c r="K14" s="1490">
        <v>336</v>
      </c>
      <c r="L14" s="1513">
        <f t="shared" si="1"/>
        <v>0.86821705426356588</v>
      </c>
      <c r="M14" s="1464">
        <v>216</v>
      </c>
      <c r="N14" s="1467">
        <v>170</v>
      </c>
      <c r="O14" s="1464">
        <v>77</v>
      </c>
      <c r="P14" s="1467">
        <v>67</v>
      </c>
      <c r="Q14" s="1513">
        <f t="shared" si="2"/>
        <v>0.87012987012987009</v>
      </c>
      <c r="R14" s="423"/>
      <c r="S14" s="404" t="s">
        <v>104</v>
      </c>
      <c r="U14" s="642"/>
    </row>
    <row r="15" spans="1:22" ht="15" customHeight="1" x14ac:dyDescent="0.2">
      <c r="A15" s="1462">
        <v>5</v>
      </c>
      <c r="B15" s="1463" t="s">
        <v>9</v>
      </c>
      <c r="C15" s="1464">
        <v>71</v>
      </c>
      <c r="D15" s="1467">
        <v>71</v>
      </c>
      <c r="E15" s="1490">
        <v>71</v>
      </c>
      <c r="F15" s="1513">
        <f t="shared" si="0"/>
        <v>1</v>
      </c>
      <c r="G15" s="1464">
        <v>49</v>
      </c>
      <c r="H15" s="1467">
        <v>22</v>
      </c>
      <c r="I15" s="1464">
        <v>337</v>
      </c>
      <c r="J15" s="1467">
        <v>332</v>
      </c>
      <c r="K15" s="1490">
        <v>332</v>
      </c>
      <c r="L15" s="1513">
        <f t="shared" si="1"/>
        <v>1</v>
      </c>
      <c r="M15" s="1464">
        <v>202</v>
      </c>
      <c r="N15" s="1467">
        <v>130</v>
      </c>
      <c r="O15" s="1464">
        <v>117</v>
      </c>
      <c r="P15" s="1467">
        <v>116</v>
      </c>
      <c r="Q15" s="1513">
        <f t="shared" si="2"/>
        <v>0.99145299145299148</v>
      </c>
      <c r="R15" s="422"/>
      <c r="U15" s="642" t="s">
        <v>104</v>
      </c>
    </row>
    <row r="16" spans="1:22" ht="15" customHeight="1" x14ac:dyDescent="0.2">
      <c r="A16" s="1462">
        <v>6</v>
      </c>
      <c r="B16" s="1463" t="s">
        <v>10</v>
      </c>
      <c r="C16" s="1464">
        <v>143</v>
      </c>
      <c r="D16" s="1467">
        <v>56</v>
      </c>
      <c r="E16" s="1490">
        <v>29</v>
      </c>
      <c r="F16" s="1513">
        <f t="shared" si="0"/>
        <v>0.5178571428571429</v>
      </c>
      <c r="G16" s="1464">
        <v>9</v>
      </c>
      <c r="H16" s="1467">
        <v>19</v>
      </c>
      <c r="I16" s="1464">
        <v>101</v>
      </c>
      <c r="J16" s="1467">
        <v>119</v>
      </c>
      <c r="K16" s="1490">
        <v>112</v>
      </c>
      <c r="L16" s="1513">
        <f t="shared" si="1"/>
        <v>0.94117647058823528</v>
      </c>
      <c r="M16" s="1464">
        <v>77</v>
      </c>
      <c r="N16" s="1467">
        <v>42</v>
      </c>
      <c r="O16" s="1464">
        <v>39</v>
      </c>
      <c r="P16" s="1467">
        <v>39</v>
      </c>
      <c r="Q16" s="1513">
        <f t="shared" si="2"/>
        <v>1</v>
      </c>
      <c r="R16" s="423"/>
      <c r="U16" s="642"/>
    </row>
    <row r="17" spans="1:23" ht="15" customHeight="1" x14ac:dyDescent="0.2">
      <c r="A17" s="1462">
        <v>7</v>
      </c>
      <c r="B17" s="1463" t="s">
        <v>11</v>
      </c>
      <c r="C17" s="1464">
        <v>144</v>
      </c>
      <c r="D17" s="1467">
        <v>96</v>
      </c>
      <c r="E17" s="1490">
        <v>48</v>
      </c>
      <c r="F17" s="1513">
        <f t="shared" si="0"/>
        <v>0.5</v>
      </c>
      <c r="G17" s="1464">
        <v>19</v>
      </c>
      <c r="H17" s="1467">
        <v>77</v>
      </c>
      <c r="I17" s="1464">
        <v>151</v>
      </c>
      <c r="J17" s="1467">
        <v>64</v>
      </c>
      <c r="K17" s="1490">
        <v>54</v>
      </c>
      <c r="L17" s="1513">
        <f t="shared" si="1"/>
        <v>0.84375</v>
      </c>
      <c r="M17" s="1464">
        <v>54</v>
      </c>
      <c r="N17" s="1467">
        <v>10</v>
      </c>
      <c r="O17" s="1464">
        <v>27</v>
      </c>
      <c r="P17" s="1467">
        <v>25</v>
      </c>
      <c r="Q17" s="1513">
        <f t="shared" si="2"/>
        <v>0.92592592592592593</v>
      </c>
      <c r="R17" s="423"/>
      <c r="U17" s="642"/>
    </row>
    <row r="18" spans="1:23" ht="15" customHeight="1" x14ac:dyDescent="0.2">
      <c r="A18" s="1462">
        <v>8</v>
      </c>
      <c r="B18" s="1463" t="s">
        <v>12</v>
      </c>
      <c r="C18" s="1464">
        <v>109</v>
      </c>
      <c r="D18" s="1467">
        <v>79</v>
      </c>
      <c r="E18" s="1490">
        <v>65</v>
      </c>
      <c r="F18" s="1513">
        <f t="shared" si="0"/>
        <v>0.82278481012658233</v>
      </c>
      <c r="G18" s="1464">
        <v>19</v>
      </c>
      <c r="H18" s="1467">
        <v>121</v>
      </c>
      <c r="I18" s="1464">
        <v>189</v>
      </c>
      <c r="J18" s="1467">
        <v>190</v>
      </c>
      <c r="K18" s="1490">
        <v>182</v>
      </c>
      <c r="L18" s="1513">
        <f t="shared" si="1"/>
        <v>0.95789473684210524</v>
      </c>
      <c r="M18" s="1464">
        <v>122</v>
      </c>
      <c r="N18" s="1467">
        <v>68</v>
      </c>
      <c r="O18" s="1464">
        <v>48</v>
      </c>
      <c r="P18" s="1467">
        <v>48</v>
      </c>
      <c r="Q18" s="1513">
        <f t="shared" si="2"/>
        <v>1</v>
      </c>
      <c r="R18" s="423"/>
      <c r="U18" s="642"/>
    </row>
    <row r="19" spans="1:23" ht="15" customHeight="1" x14ac:dyDescent="0.2">
      <c r="A19" s="1462">
        <v>9</v>
      </c>
      <c r="B19" s="1463" t="s">
        <v>13</v>
      </c>
      <c r="C19" s="1464">
        <v>249</v>
      </c>
      <c r="D19" s="1467">
        <v>249</v>
      </c>
      <c r="E19" s="1490">
        <v>184</v>
      </c>
      <c r="F19" s="1513">
        <f t="shared" si="0"/>
        <v>0.73895582329317266</v>
      </c>
      <c r="G19" s="1464">
        <v>35</v>
      </c>
      <c r="H19" s="1467">
        <v>164</v>
      </c>
      <c r="I19" s="1464">
        <v>260</v>
      </c>
      <c r="J19" s="1467">
        <v>251</v>
      </c>
      <c r="K19" s="1490">
        <v>245</v>
      </c>
      <c r="L19" s="1513">
        <f t="shared" si="1"/>
        <v>0.9760956175298805</v>
      </c>
      <c r="M19" s="1464">
        <v>98</v>
      </c>
      <c r="N19" s="1467">
        <v>153</v>
      </c>
      <c r="O19" s="1464">
        <v>43</v>
      </c>
      <c r="P19" s="1467">
        <v>35</v>
      </c>
      <c r="Q19" s="1513">
        <f t="shared" si="2"/>
        <v>0.81395348837209303</v>
      </c>
      <c r="R19" s="423"/>
      <c r="U19" s="643"/>
    </row>
    <row r="20" spans="1:23" ht="15" customHeight="1" x14ac:dyDescent="0.2">
      <c r="A20" s="1462">
        <v>10</v>
      </c>
      <c r="B20" s="1463" t="s">
        <v>14</v>
      </c>
      <c r="C20" s="1464">
        <v>194</v>
      </c>
      <c r="D20" s="1467">
        <v>190</v>
      </c>
      <c r="E20" s="1490">
        <v>174</v>
      </c>
      <c r="F20" s="1513">
        <f t="shared" si="0"/>
        <v>0.91578947368421049</v>
      </c>
      <c r="G20" s="1464">
        <v>81</v>
      </c>
      <c r="H20" s="1467">
        <v>138</v>
      </c>
      <c r="I20" s="1464">
        <v>316</v>
      </c>
      <c r="J20" s="1467">
        <v>290</v>
      </c>
      <c r="K20" s="1490">
        <v>290</v>
      </c>
      <c r="L20" s="1513">
        <f t="shared" si="1"/>
        <v>1</v>
      </c>
      <c r="M20" s="1464">
        <v>145</v>
      </c>
      <c r="N20" s="1467">
        <v>145</v>
      </c>
      <c r="O20" s="1464">
        <v>67</v>
      </c>
      <c r="P20" s="1467">
        <v>67</v>
      </c>
      <c r="Q20" s="1513">
        <f t="shared" si="2"/>
        <v>1</v>
      </c>
      <c r="R20" s="422"/>
    </row>
    <row r="21" spans="1:23" ht="15" customHeight="1" x14ac:dyDescent="0.2">
      <c r="A21" s="1462">
        <v>11</v>
      </c>
      <c r="B21" s="1463" t="s">
        <v>15</v>
      </c>
      <c r="C21" s="1464">
        <v>221</v>
      </c>
      <c r="D21" s="1467">
        <v>211</v>
      </c>
      <c r="E21" s="1490">
        <v>201</v>
      </c>
      <c r="F21" s="1513">
        <f t="shared" si="0"/>
        <v>0.95260663507109</v>
      </c>
      <c r="G21" s="1464">
        <v>48</v>
      </c>
      <c r="H21" s="1467">
        <v>163</v>
      </c>
      <c r="I21" s="1464">
        <v>370</v>
      </c>
      <c r="J21" s="1467">
        <v>379</v>
      </c>
      <c r="K21" s="1490">
        <v>332</v>
      </c>
      <c r="L21" s="1513">
        <f t="shared" si="1"/>
        <v>0.87598944591029027</v>
      </c>
      <c r="M21" s="1464">
        <v>209</v>
      </c>
      <c r="N21" s="1467">
        <v>170</v>
      </c>
      <c r="O21" s="1464">
        <v>84</v>
      </c>
      <c r="P21" s="1467">
        <v>77</v>
      </c>
      <c r="Q21" s="1513">
        <f t="shared" si="2"/>
        <v>0.91666666666666663</v>
      </c>
    </row>
    <row r="22" spans="1:23" ht="15" customHeight="1" x14ac:dyDescent="0.2">
      <c r="A22" s="1462">
        <v>12</v>
      </c>
      <c r="B22" s="1463" t="s">
        <v>16</v>
      </c>
      <c r="C22" s="1464">
        <v>267</v>
      </c>
      <c r="D22" s="1467">
        <v>234</v>
      </c>
      <c r="E22" s="1490">
        <v>134</v>
      </c>
      <c r="F22" s="1513">
        <f t="shared" si="0"/>
        <v>0.57264957264957261</v>
      </c>
      <c r="G22" s="1464">
        <v>31</v>
      </c>
      <c r="H22" s="1467">
        <v>216</v>
      </c>
      <c r="I22" s="1464">
        <v>394</v>
      </c>
      <c r="J22" s="1467">
        <v>393</v>
      </c>
      <c r="K22" s="1490">
        <v>382</v>
      </c>
      <c r="L22" s="1513">
        <f t="shared" si="1"/>
        <v>0.97201017811704837</v>
      </c>
      <c r="M22" s="1464">
        <v>218</v>
      </c>
      <c r="N22" s="1467">
        <v>175</v>
      </c>
      <c r="O22" s="1464">
        <v>83</v>
      </c>
      <c r="P22" s="1467">
        <v>72</v>
      </c>
      <c r="Q22" s="1513">
        <f t="shared" si="2"/>
        <v>0.86746987951807231</v>
      </c>
    </row>
    <row r="23" spans="1:23" ht="15" customHeight="1" x14ac:dyDescent="0.2">
      <c r="A23" s="1462">
        <v>13</v>
      </c>
      <c r="B23" s="1463" t="s">
        <v>17</v>
      </c>
      <c r="C23" s="1464">
        <v>168</v>
      </c>
      <c r="D23" s="1467">
        <v>178</v>
      </c>
      <c r="E23" s="1490">
        <v>174</v>
      </c>
      <c r="F23" s="1513">
        <f t="shared" si="0"/>
        <v>0.97752808988764039</v>
      </c>
      <c r="G23" s="1464">
        <v>30</v>
      </c>
      <c r="H23" s="1467">
        <v>130</v>
      </c>
      <c r="I23" s="1464">
        <v>425</v>
      </c>
      <c r="J23" s="1467">
        <v>388</v>
      </c>
      <c r="K23" s="1490">
        <v>385</v>
      </c>
      <c r="L23" s="1513">
        <f t="shared" si="1"/>
        <v>0.99226804123711343</v>
      </c>
      <c r="M23" s="1464">
        <v>281</v>
      </c>
      <c r="N23" s="1467">
        <v>107</v>
      </c>
      <c r="O23" s="1464">
        <v>107</v>
      </c>
      <c r="P23" s="1467">
        <v>96</v>
      </c>
      <c r="Q23" s="1513">
        <f t="shared" si="2"/>
        <v>0.89719626168224298</v>
      </c>
      <c r="W23" s="404" t="s">
        <v>104</v>
      </c>
    </row>
    <row r="24" spans="1:23" ht="15" customHeight="1" x14ac:dyDescent="0.2">
      <c r="A24" s="1462">
        <v>14</v>
      </c>
      <c r="B24" s="1463" t="s">
        <v>18</v>
      </c>
      <c r="C24" s="1464">
        <v>149</v>
      </c>
      <c r="D24" s="1467">
        <v>151</v>
      </c>
      <c r="E24" s="1490">
        <v>145</v>
      </c>
      <c r="F24" s="1513">
        <f t="shared" si="0"/>
        <v>0.96026490066225167</v>
      </c>
      <c r="G24" s="1464">
        <v>41</v>
      </c>
      <c r="H24" s="1467">
        <v>110</v>
      </c>
      <c r="I24" s="1464">
        <v>275</v>
      </c>
      <c r="J24" s="1467">
        <v>336</v>
      </c>
      <c r="K24" s="1490">
        <v>329</v>
      </c>
      <c r="L24" s="1513">
        <f t="shared" si="1"/>
        <v>0.97916666666666663</v>
      </c>
      <c r="M24" s="1464">
        <v>228</v>
      </c>
      <c r="N24" s="1467">
        <v>108</v>
      </c>
      <c r="O24" s="1464">
        <v>91</v>
      </c>
      <c r="P24" s="1467">
        <v>89</v>
      </c>
      <c r="Q24" s="1513">
        <f t="shared" si="2"/>
        <v>0.97802197802197799</v>
      </c>
    </row>
    <row r="25" spans="1:23" ht="15" customHeight="1" thickBot="1" x14ac:dyDescent="0.25">
      <c r="A25" s="1468">
        <v>15</v>
      </c>
      <c r="B25" s="1469" t="s">
        <v>432</v>
      </c>
      <c r="C25" s="1470">
        <v>220</v>
      </c>
      <c r="D25" s="1472">
        <v>231</v>
      </c>
      <c r="E25" s="1475">
        <v>110</v>
      </c>
      <c r="F25" s="1514">
        <f t="shared" si="0"/>
        <v>0.47619047619047616</v>
      </c>
      <c r="G25" s="1470">
        <v>46</v>
      </c>
      <c r="H25" s="1472">
        <v>176</v>
      </c>
      <c r="I25" s="1470">
        <v>195</v>
      </c>
      <c r="J25" s="1472">
        <v>181</v>
      </c>
      <c r="K25" s="1475">
        <v>165</v>
      </c>
      <c r="L25" s="1514">
        <f t="shared" si="1"/>
        <v>0.91160220994475138</v>
      </c>
      <c r="M25" s="1470">
        <v>129</v>
      </c>
      <c r="N25" s="1472">
        <v>52</v>
      </c>
      <c r="O25" s="1470">
        <v>50</v>
      </c>
      <c r="P25" s="1472">
        <v>39</v>
      </c>
      <c r="Q25" s="1514">
        <f t="shared" si="2"/>
        <v>0.78</v>
      </c>
      <c r="S25" s="404" t="s">
        <v>104</v>
      </c>
    </row>
    <row r="26" spans="1:23" s="9" customFormat="1" ht="15.75" customHeight="1" x14ac:dyDescent="0.25">
      <c r="A26" s="1967"/>
      <c r="B26" s="1968" t="s">
        <v>531</v>
      </c>
      <c r="C26" s="1969">
        <f>SUM(C11:C25)</f>
        <v>2828</v>
      </c>
      <c r="D26" s="1970">
        <f t="shared" ref="D26:P26" si="3">SUM(D11:D25)</f>
        <v>2636</v>
      </c>
      <c r="E26" s="1971">
        <f t="shared" si="3"/>
        <v>2031</v>
      </c>
      <c r="F26" s="1972">
        <f>E26/D26</f>
        <v>0.77048558421851288</v>
      </c>
      <c r="G26" s="1973">
        <f t="shared" ref="G26" si="4">SUM(G11:G25)</f>
        <v>593</v>
      </c>
      <c r="H26" s="1974">
        <f t="shared" ref="H26" si="5">SUM(H11:H25)</f>
        <v>2031</v>
      </c>
      <c r="I26" s="1969">
        <f t="shared" ref="I26" si="6">SUM(I11:I25)</f>
        <v>5698</v>
      </c>
      <c r="J26" s="1975">
        <f t="shared" ref="J26" si="7">SUM(J11:J25)</f>
        <v>5683</v>
      </c>
      <c r="K26" s="1971">
        <f t="shared" ref="K26" si="8">SUM(K11:K25)</f>
        <v>5385</v>
      </c>
      <c r="L26" s="1972">
        <f>K26/J26</f>
        <v>0.9475629069153616</v>
      </c>
      <c r="M26" s="1969">
        <f t="shared" si="3"/>
        <v>3388</v>
      </c>
      <c r="N26" s="1970">
        <f t="shared" si="3"/>
        <v>2297</v>
      </c>
      <c r="O26" s="1971">
        <f t="shared" si="3"/>
        <v>1405</v>
      </c>
      <c r="P26" s="1973">
        <f t="shared" si="3"/>
        <v>1242</v>
      </c>
      <c r="Q26" s="1998">
        <f>P26/O26</f>
        <v>0.88398576512455518</v>
      </c>
      <c r="S26" s="9" t="s">
        <v>104</v>
      </c>
    </row>
    <row r="27" spans="1:23" ht="15.75" customHeight="1" thickBot="1" x14ac:dyDescent="0.25">
      <c r="A27" s="1473"/>
      <c r="B27" s="1474" t="s">
        <v>437</v>
      </c>
      <c r="C27" s="1470">
        <v>1830</v>
      </c>
      <c r="D27" s="1475">
        <v>1687</v>
      </c>
      <c r="E27" s="1964">
        <v>1256</v>
      </c>
      <c r="F27" s="1965">
        <v>0.74451689389448727</v>
      </c>
      <c r="G27" s="1472">
        <v>389</v>
      </c>
      <c r="H27" s="1471">
        <v>1319</v>
      </c>
      <c r="I27" s="1470">
        <v>3812</v>
      </c>
      <c r="J27" s="1476">
        <v>3883</v>
      </c>
      <c r="K27" s="1964">
        <v>3682</v>
      </c>
      <c r="L27" s="1965">
        <v>0.94823590007725989</v>
      </c>
      <c r="M27" s="1470">
        <v>2263</v>
      </c>
      <c r="N27" s="1477">
        <v>1619</v>
      </c>
      <c r="O27" s="1478">
        <v>950</v>
      </c>
      <c r="P27" s="1472">
        <v>840</v>
      </c>
      <c r="Q27" s="1966">
        <v>0.88421052631578945</v>
      </c>
      <c r="S27" s="404" t="s">
        <v>104</v>
      </c>
    </row>
    <row r="28" spans="1:23" ht="15" customHeight="1" x14ac:dyDescent="0.2">
      <c r="A28" s="1495"/>
      <c r="B28" s="1496" t="s">
        <v>417</v>
      </c>
      <c r="C28" s="1458">
        <v>3305</v>
      </c>
      <c r="D28" s="1497">
        <v>2997</v>
      </c>
      <c r="E28" s="1498">
        <v>2266</v>
      </c>
      <c r="F28" s="1460">
        <v>0.75608942275608937</v>
      </c>
      <c r="G28" s="1461">
        <v>735</v>
      </c>
      <c r="H28" s="1459">
        <v>2092</v>
      </c>
      <c r="I28" s="1458">
        <v>5770</v>
      </c>
      <c r="J28" s="1499">
        <v>5523</v>
      </c>
      <c r="K28" s="1498">
        <v>5228</v>
      </c>
      <c r="L28" s="1460">
        <v>0.94658699981893901</v>
      </c>
      <c r="M28" s="1458">
        <v>3300</v>
      </c>
      <c r="N28" s="1497">
        <v>2233</v>
      </c>
      <c r="O28" s="1498">
        <v>1465</v>
      </c>
      <c r="P28" s="1461">
        <v>1270</v>
      </c>
      <c r="Q28" s="1999">
        <v>0.86689419795221845</v>
      </c>
    </row>
    <row r="29" spans="1:23" ht="15" customHeight="1" thickBot="1" x14ac:dyDescent="0.25">
      <c r="A29" s="1473"/>
      <c r="B29" s="1474" t="s">
        <v>383</v>
      </c>
      <c r="C29" s="1470">
        <v>2311</v>
      </c>
      <c r="D29" s="1475">
        <v>2068</v>
      </c>
      <c r="E29" s="1964">
        <v>1552</v>
      </c>
      <c r="F29" s="1965">
        <v>0.75048355899419728</v>
      </c>
      <c r="G29" s="1472">
        <v>489</v>
      </c>
      <c r="H29" s="1471">
        <v>1472</v>
      </c>
      <c r="I29" s="1470">
        <v>3872</v>
      </c>
      <c r="J29" s="1476">
        <v>3688</v>
      </c>
      <c r="K29" s="1964">
        <v>3490</v>
      </c>
      <c r="L29" s="1965">
        <v>0.94631236442516264</v>
      </c>
      <c r="M29" s="1470">
        <v>2219</v>
      </c>
      <c r="N29" s="1477">
        <v>1461</v>
      </c>
      <c r="O29" s="1478">
        <v>891</v>
      </c>
      <c r="P29" s="1472">
        <v>773</v>
      </c>
      <c r="Q29" s="1966">
        <v>0.86756453423120095</v>
      </c>
    </row>
    <row r="30" spans="1:23" s="9" customFormat="1" ht="15" customHeight="1" x14ac:dyDescent="0.2">
      <c r="A30" s="1479"/>
      <c r="B30" s="1480" t="s">
        <v>365</v>
      </c>
      <c r="C30" s="1481">
        <v>3164</v>
      </c>
      <c r="D30" s="1482">
        <v>2914</v>
      </c>
      <c r="E30" s="1483">
        <v>2101</v>
      </c>
      <c r="F30" s="1484">
        <v>0.7210020590253946</v>
      </c>
      <c r="G30" s="1485">
        <v>683</v>
      </c>
      <c r="H30" s="1486">
        <v>1959</v>
      </c>
      <c r="I30" s="1481">
        <v>5343</v>
      </c>
      <c r="J30" s="1487">
        <v>5263</v>
      </c>
      <c r="K30" s="1483">
        <v>4934</v>
      </c>
      <c r="L30" s="1484">
        <v>0.93748812464373932</v>
      </c>
      <c r="M30" s="1481">
        <v>3200</v>
      </c>
      <c r="N30" s="1482">
        <v>2065</v>
      </c>
      <c r="O30" s="1483">
        <v>1420</v>
      </c>
      <c r="P30" s="1485">
        <v>1258</v>
      </c>
      <c r="Q30" s="1484">
        <v>0.88591549295774652</v>
      </c>
    </row>
    <row r="31" spans="1:23" ht="15" customHeight="1" thickBot="1" x14ac:dyDescent="0.25">
      <c r="A31" s="1488"/>
      <c r="B31" s="1489" t="s">
        <v>357</v>
      </c>
      <c r="C31" s="1464">
        <v>2077</v>
      </c>
      <c r="D31" s="1490">
        <v>1859</v>
      </c>
      <c r="E31" s="1491">
        <v>1400</v>
      </c>
      <c r="F31" s="1466">
        <v>0.75309306078536853</v>
      </c>
      <c r="G31" s="1467">
        <v>412</v>
      </c>
      <c r="H31" s="1465">
        <v>1231</v>
      </c>
      <c r="I31" s="1464">
        <v>3445</v>
      </c>
      <c r="J31" s="1492">
        <v>3427</v>
      </c>
      <c r="K31" s="1491">
        <v>3182</v>
      </c>
      <c r="L31" s="1466">
        <v>0.92850889991245988</v>
      </c>
      <c r="M31" s="1464">
        <v>1992</v>
      </c>
      <c r="N31" s="1493">
        <v>1364</v>
      </c>
      <c r="O31" s="1494">
        <v>769</v>
      </c>
      <c r="P31" s="1467">
        <v>686</v>
      </c>
      <c r="Q31" s="1466">
        <v>0.89206762028608577</v>
      </c>
    </row>
    <row r="32" spans="1:23" ht="15" customHeight="1" x14ac:dyDescent="0.2">
      <c r="A32" s="1495"/>
      <c r="B32" s="1496" t="s">
        <v>343</v>
      </c>
      <c r="C32" s="1458">
        <v>3850</v>
      </c>
      <c r="D32" s="1497">
        <v>3353</v>
      </c>
      <c r="E32" s="1498">
        <v>2761</v>
      </c>
      <c r="F32" s="1460">
        <v>0.82344169400536837</v>
      </c>
      <c r="G32" s="1461">
        <v>894</v>
      </c>
      <c r="H32" s="1459">
        <v>2267</v>
      </c>
      <c r="I32" s="1458">
        <v>4912</v>
      </c>
      <c r="J32" s="1499">
        <v>4437</v>
      </c>
      <c r="K32" s="1498">
        <v>4134</v>
      </c>
      <c r="L32" s="1460">
        <v>0.93171061528059496</v>
      </c>
      <c r="M32" s="1458">
        <v>2462</v>
      </c>
      <c r="N32" s="1497">
        <v>1976</v>
      </c>
      <c r="O32" s="1498">
        <v>1045</v>
      </c>
      <c r="P32" s="1461">
        <v>886</v>
      </c>
      <c r="Q32" s="1999">
        <v>0.84784688995215307</v>
      </c>
    </row>
    <row r="33" spans="1:17" ht="15" customHeight="1" thickBot="1" x14ac:dyDescent="0.25">
      <c r="A33" s="1473"/>
      <c r="B33" s="1474" t="s">
        <v>324</v>
      </c>
      <c r="C33" s="1470">
        <v>2427</v>
      </c>
      <c r="D33" s="1475">
        <v>2093</v>
      </c>
      <c r="E33" s="1964">
        <v>1808</v>
      </c>
      <c r="F33" s="1965">
        <v>0.86383182035355943</v>
      </c>
      <c r="G33" s="1472">
        <v>486</v>
      </c>
      <c r="H33" s="1471">
        <v>1471</v>
      </c>
      <c r="I33" s="1470">
        <v>3220</v>
      </c>
      <c r="J33" s="1476">
        <v>2822</v>
      </c>
      <c r="K33" s="1964">
        <v>2654</v>
      </c>
      <c r="L33" s="1965">
        <v>0.94046775336640676</v>
      </c>
      <c r="M33" s="1470">
        <v>1550</v>
      </c>
      <c r="N33" s="1477">
        <v>1297</v>
      </c>
      <c r="O33" s="1478">
        <v>651</v>
      </c>
      <c r="P33" s="1472">
        <v>587</v>
      </c>
      <c r="Q33" s="1966">
        <v>0.90168970814132099</v>
      </c>
    </row>
    <row r="34" spans="1:17" ht="15" hidden="1" customHeight="1" outlineLevel="1" x14ac:dyDescent="0.2">
      <c r="A34" s="208"/>
      <c r="B34" s="607" t="s">
        <v>228</v>
      </c>
      <c r="C34" s="788">
        <v>3169</v>
      </c>
      <c r="D34" s="789">
        <v>2512</v>
      </c>
      <c r="E34" s="1212">
        <v>2071</v>
      </c>
      <c r="F34" s="1215">
        <v>0.82444267515923564</v>
      </c>
      <c r="G34" s="787">
        <v>707</v>
      </c>
      <c r="H34" s="1093">
        <v>1509</v>
      </c>
      <c r="I34" s="788">
        <v>3180</v>
      </c>
      <c r="J34" s="1214">
        <v>2800</v>
      </c>
      <c r="K34" s="1212">
        <v>2668</v>
      </c>
      <c r="L34" s="1215">
        <v>0.95285714285714285</v>
      </c>
      <c r="M34" s="1099">
        <v>1354</v>
      </c>
      <c r="N34" s="1098">
        <v>1304</v>
      </c>
      <c r="O34" s="1099">
        <v>811</v>
      </c>
      <c r="P34" s="1100">
        <v>651</v>
      </c>
      <c r="Q34" s="1101">
        <v>0.80271270036991371</v>
      </c>
    </row>
    <row r="35" spans="1:17" ht="15" hidden="1" customHeight="1" outlineLevel="1" thickBot="1" x14ac:dyDescent="0.25">
      <c r="A35" s="370"/>
      <c r="B35" s="366" t="s">
        <v>216</v>
      </c>
      <c r="C35" s="782">
        <v>1741</v>
      </c>
      <c r="D35" s="784">
        <v>1322</v>
      </c>
      <c r="E35" s="1211">
        <v>1132</v>
      </c>
      <c r="F35" s="1089">
        <v>0.85627836611195163</v>
      </c>
      <c r="G35" s="786">
        <v>454.15999999999997</v>
      </c>
      <c r="H35" s="785">
        <v>737</v>
      </c>
      <c r="I35" s="782">
        <v>1587</v>
      </c>
      <c r="J35" s="1213">
        <v>1436</v>
      </c>
      <c r="K35" s="1211">
        <v>1357</v>
      </c>
      <c r="L35" s="1089">
        <v>0.94498607242339838</v>
      </c>
      <c r="M35" s="1092">
        <v>678</v>
      </c>
      <c r="N35" s="1091">
        <v>674</v>
      </c>
      <c r="O35" s="1092">
        <v>409</v>
      </c>
      <c r="P35" s="1104">
        <v>334</v>
      </c>
      <c r="Q35" s="1090">
        <v>0.81662591687041564</v>
      </c>
    </row>
    <row r="36" spans="1:17" ht="15" hidden="1" customHeight="1" outlineLevel="1" x14ac:dyDescent="0.2">
      <c r="A36" s="208"/>
      <c r="B36" s="607" t="s">
        <v>111</v>
      </c>
      <c r="C36" s="1105">
        <v>3650</v>
      </c>
      <c r="D36" s="1106">
        <v>3314</v>
      </c>
      <c r="E36" s="1095">
        <v>2839</v>
      </c>
      <c r="F36" s="1107">
        <v>0.85666867833433913</v>
      </c>
      <c r="G36" s="787">
        <v>1205</v>
      </c>
      <c r="H36" s="1108">
        <v>1928</v>
      </c>
      <c r="I36" s="1109">
        <v>4612</v>
      </c>
      <c r="J36" s="1106">
        <v>4507</v>
      </c>
      <c r="K36" s="1095">
        <v>4228</v>
      </c>
      <c r="L36" s="1096">
        <v>0.93809629465276234</v>
      </c>
      <c r="M36" s="1097">
        <v>2019</v>
      </c>
      <c r="N36" s="1110">
        <v>2287</v>
      </c>
      <c r="O36" s="1111">
        <v>1227</v>
      </c>
      <c r="P36" s="1100">
        <v>1075</v>
      </c>
      <c r="Q36" s="1101">
        <v>0.876120619396903</v>
      </c>
    </row>
    <row r="37" spans="1:17" ht="15" hidden="1" customHeight="1" outlineLevel="1" x14ac:dyDescent="0.2">
      <c r="A37" s="369"/>
      <c r="B37" s="218" t="s">
        <v>105</v>
      </c>
      <c r="C37" s="1112">
        <v>2996</v>
      </c>
      <c r="D37" s="1113">
        <v>2604</v>
      </c>
      <c r="E37" s="1102">
        <v>2125</v>
      </c>
      <c r="F37" s="1114">
        <v>0.8160522273425499</v>
      </c>
      <c r="G37" s="790">
        <v>960</v>
      </c>
      <c r="H37" s="1115">
        <v>1294</v>
      </c>
      <c r="I37" s="1112">
        <v>3258</v>
      </c>
      <c r="J37" s="1113">
        <v>3012</v>
      </c>
      <c r="K37" s="1102">
        <v>2836</v>
      </c>
      <c r="L37" s="1114">
        <v>0.94156706507304122</v>
      </c>
      <c r="M37" s="790">
        <v>1384</v>
      </c>
      <c r="N37" s="1094">
        <v>1518</v>
      </c>
      <c r="O37" s="1113">
        <v>901</v>
      </c>
      <c r="P37" s="1116">
        <v>789</v>
      </c>
      <c r="Q37" s="1103">
        <v>0.87569367369589346</v>
      </c>
    </row>
    <row r="38" spans="1:17" s="9" customFormat="1" ht="15" hidden="1" customHeight="1" outlineLevel="1" thickBot="1" x14ac:dyDescent="0.25">
      <c r="A38" s="192"/>
      <c r="B38" s="219" t="s">
        <v>106</v>
      </c>
      <c r="C38" s="1117">
        <v>1457</v>
      </c>
      <c r="D38" s="1118">
        <v>1231</v>
      </c>
      <c r="E38" s="1119">
        <v>991</v>
      </c>
      <c r="F38" s="1120">
        <v>0.80503655564581644</v>
      </c>
      <c r="G38" s="1121">
        <v>494</v>
      </c>
      <c r="H38" s="1122">
        <v>416</v>
      </c>
      <c r="I38" s="1117">
        <v>1730</v>
      </c>
      <c r="J38" s="1118">
        <v>1596</v>
      </c>
      <c r="K38" s="1119">
        <v>1499</v>
      </c>
      <c r="L38" s="1123">
        <v>0.93922305764411029</v>
      </c>
      <c r="M38" s="1124">
        <v>777</v>
      </c>
      <c r="N38" s="1125">
        <v>730</v>
      </c>
      <c r="O38" s="1118">
        <v>503</v>
      </c>
      <c r="P38" s="1126">
        <v>437</v>
      </c>
      <c r="Q38" s="1127">
        <v>0.8687872763419483</v>
      </c>
    </row>
    <row r="39" spans="1:17" s="9" customFormat="1" ht="15" hidden="1" customHeight="1" outlineLevel="1" x14ac:dyDescent="0.2">
      <c r="A39" s="152"/>
      <c r="B39" s="154" t="s">
        <v>107</v>
      </c>
      <c r="C39" s="1128">
        <v>3464</v>
      </c>
      <c r="D39" s="1129">
        <v>3221</v>
      </c>
      <c r="E39" s="1130">
        <v>2665</v>
      </c>
      <c r="F39" s="1131">
        <v>0.82738280037255507</v>
      </c>
      <c r="G39" s="1132">
        <v>1444</v>
      </c>
      <c r="H39" s="1133">
        <v>1492</v>
      </c>
      <c r="I39" s="1128">
        <v>4968</v>
      </c>
      <c r="J39" s="1129">
        <v>4531</v>
      </c>
      <c r="K39" s="1130">
        <v>4140</v>
      </c>
      <c r="L39" s="1131">
        <v>0.91370558375634514</v>
      </c>
      <c r="M39" s="1134">
        <v>2227</v>
      </c>
      <c r="N39" s="1135">
        <v>2186</v>
      </c>
      <c r="O39" s="1136">
        <v>1738</v>
      </c>
      <c r="P39" s="1137">
        <v>1513</v>
      </c>
      <c r="Q39" s="1138">
        <v>0.8705408515535098</v>
      </c>
    </row>
    <row r="40" spans="1:17" s="9" customFormat="1" ht="15" hidden="1" customHeight="1" outlineLevel="1" x14ac:dyDescent="0.2">
      <c r="A40" s="89"/>
      <c r="B40" s="333" t="s">
        <v>108</v>
      </c>
      <c r="C40" s="1139">
        <v>2408</v>
      </c>
      <c r="D40" s="1140">
        <v>2250</v>
      </c>
      <c r="E40" s="1141">
        <v>1812</v>
      </c>
      <c r="F40" s="1142">
        <v>0.80533333333333335</v>
      </c>
      <c r="G40" s="1143">
        <v>1061</v>
      </c>
      <c r="H40" s="1144">
        <v>982</v>
      </c>
      <c r="I40" s="1139">
        <v>3280</v>
      </c>
      <c r="J40" s="1140">
        <v>3015</v>
      </c>
      <c r="K40" s="1141">
        <v>2749</v>
      </c>
      <c r="L40" s="1142">
        <v>0.91177446102819237</v>
      </c>
      <c r="M40" s="1145">
        <v>1461</v>
      </c>
      <c r="N40" s="1146">
        <v>1502</v>
      </c>
      <c r="O40" s="1147">
        <v>1097</v>
      </c>
      <c r="P40" s="1148">
        <v>964</v>
      </c>
      <c r="Q40" s="1149">
        <v>0.87876025524156787</v>
      </c>
    </row>
    <row r="41" spans="1:17" s="9" customFormat="1" ht="15" hidden="1" customHeight="1" outlineLevel="1" thickBot="1" x14ac:dyDescent="0.25">
      <c r="A41" s="36"/>
      <c r="B41" s="37" t="s">
        <v>20</v>
      </c>
      <c r="C41" s="1150">
        <v>1325</v>
      </c>
      <c r="D41" s="1151">
        <v>1169</v>
      </c>
      <c r="E41" s="1152">
        <v>893</v>
      </c>
      <c r="F41" s="1153">
        <v>0.76390076988879385</v>
      </c>
      <c r="G41" s="1154">
        <v>629</v>
      </c>
      <c r="H41" s="1155">
        <v>499</v>
      </c>
      <c r="I41" s="1150">
        <v>1741</v>
      </c>
      <c r="J41" s="1151">
        <v>1552</v>
      </c>
      <c r="K41" s="1152">
        <v>1400</v>
      </c>
      <c r="L41" s="1153">
        <v>0.90206185567010311</v>
      </c>
      <c r="M41" s="1156">
        <v>690</v>
      </c>
      <c r="N41" s="1157">
        <v>753</v>
      </c>
      <c r="O41" s="1158">
        <v>517</v>
      </c>
      <c r="P41" s="1159">
        <v>440</v>
      </c>
      <c r="Q41" s="1160">
        <v>0.85106382978723405</v>
      </c>
    </row>
    <row r="42" spans="1:17" s="9" customFormat="1" ht="15" hidden="1" customHeight="1" outlineLevel="1" thickBot="1" x14ac:dyDescent="0.25">
      <c r="A42" s="7"/>
      <c r="B42" s="38" t="s">
        <v>109</v>
      </c>
      <c r="C42" s="1161">
        <v>3705</v>
      </c>
      <c r="D42" s="1162">
        <v>3214</v>
      </c>
      <c r="E42" s="1163">
        <v>2752</v>
      </c>
      <c r="F42" s="1164">
        <v>0.85625388923459866</v>
      </c>
      <c r="G42" s="1165">
        <v>1432</v>
      </c>
      <c r="H42" s="1166">
        <v>1296</v>
      </c>
      <c r="I42" s="1161">
        <v>4858</v>
      </c>
      <c r="J42" s="1162">
        <v>4230</v>
      </c>
      <c r="K42" s="1167">
        <v>3913</v>
      </c>
      <c r="L42" s="1168">
        <v>0.92505910165484628</v>
      </c>
      <c r="M42" s="1169">
        <v>1968</v>
      </c>
      <c r="N42" s="1170">
        <v>2134</v>
      </c>
      <c r="O42" s="1171">
        <v>1642</v>
      </c>
      <c r="P42" s="1172">
        <v>1457</v>
      </c>
      <c r="Q42" s="1173">
        <v>0.88733252131546891</v>
      </c>
    </row>
    <row r="43" spans="1:17" collapsed="1" x14ac:dyDescent="0.2">
      <c r="A43" s="742"/>
    </row>
  </sheetData>
  <mergeCells count="2">
    <mergeCell ref="C9:H9"/>
    <mergeCell ref="I9:Q9"/>
  </mergeCells>
  <pageMargins left="0.39370078740157483" right="0.39370078740157483" top="0.78740157480314965" bottom="0.79" header="0.51181102362204722" footer="0.51181102362204722"/>
  <pageSetup paperSize="9" orientation="landscape" r:id="rId1"/>
  <headerFooter alignWithMargins="0">
    <oddFooter>&amp;L&amp;F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3"/>
  <dimension ref="A1:AH23"/>
  <sheetViews>
    <sheetView zoomScaleNormal="100" workbookViewId="0">
      <selection activeCell="P7" sqref="P7"/>
    </sheetView>
  </sheetViews>
  <sheetFormatPr baseColWidth="10" defaultRowHeight="12.75" x14ac:dyDescent="0.2"/>
  <cols>
    <col min="1" max="1" width="25.42578125" style="72" customWidth="1"/>
    <col min="2" max="2" width="10.7109375" style="471" customWidth="1"/>
    <col min="3" max="19" width="8.7109375" style="472" customWidth="1"/>
    <col min="20" max="20" width="5.5703125" style="72" customWidth="1"/>
    <col min="21" max="27" width="8.28515625" style="72" customWidth="1"/>
    <col min="28" max="28" width="4.7109375" style="72" customWidth="1"/>
    <col min="29" max="34" width="7.7109375" style="72" customWidth="1"/>
    <col min="35" max="16384" width="11.42578125" style="72"/>
  </cols>
  <sheetData>
    <row r="1" spans="1:27" x14ac:dyDescent="0.2">
      <c r="A1" s="461" t="s">
        <v>577</v>
      </c>
      <c r="B1" s="461"/>
      <c r="C1" s="461"/>
      <c r="D1" s="461"/>
      <c r="E1" s="461"/>
      <c r="F1" s="461"/>
      <c r="G1" s="461"/>
      <c r="H1" s="461"/>
      <c r="I1" s="461"/>
      <c r="J1" s="461"/>
      <c r="K1" s="461"/>
      <c r="L1" s="461"/>
      <c r="M1" s="461"/>
      <c r="N1" s="613"/>
      <c r="O1" s="613"/>
      <c r="P1" s="614" t="s">
        <v>379</v>
      </c>
      <c r="Q1" s="613"/>
      <c r="R1" s="613"/>
      <c r="S1" s="613"/>
    </row>
    <row r="2" spans="1:27" x14ac:dyDescent="0.2">
      <c r="A2" s="615"/>
      <c r="B2" s="616"/>
      <c r="C2" s="616"/>
      <c r="D2" s="616"/>
      <c r="E2" s="616"/>
      <c r="F2" s="616"/>
      <c r="G2" s="616"/>
      <c r="H2" s="616"/>
      <c r="I2" s="616"/>
      <c r="J2" s="616"/>
      <c r="K2" s="616"/>
      <c r="L2" s="616"/>
      <c r="M2" s="616"/>
      <c r="N2" s="616"/>
      <c r="O2" s="616"/>
      <c r="P2" s="616"/>
      <c r="Q2" s="616"/>
      <c r="R2" s="616"/>
      <c r="S2" s="616"/>
      <c r="U2" s="617" t="s">
        <v>380</v>
      </c>
    </row>
    <row r="3" spans="1:27" s="619" customFormat="1" ht="18" customHeight="1" x14ac:dyDescent="0.2">
      <c r="A3" s="618"/>
      <c r="B3" s="462" t="s">
        <v>73</v>
      </c>
      <c r="C3" s="463" t="s">
        <v>74</v>
      </c>
      <c r="D3" s="463" t="s">
        <v>75</v>
      </c>
      <c r="E3" s="463" t="s">
        <v>76</v>
      </c>
      <c r="F3" s="463" t="s">
        <v>77</v>
      </c>
      <c r="G3" s="463" t="s">
        <v>78</v>
      </c>
      <c r="H3" s="463" t="s">
        <v>79</v>
      </c>
      <c r="I3" s="463" t="s">
        <v>80</v>
      </c>
      <c r="J3" s="463" t="s">
        <v>81</v>
      </c>
      <c r="K3" s="463" t="s">
        <v>82</v>
      </c>
      <c r="L3" s="463" t="s">
        <v>83</v>
      </c>
      <c r="M3" s="463" t="s">
        <v>84</v>
      </c>
      <c r="N3" s="463" t="s">
        <v>136</v>
      </c>
      <c r="O3" s="463" t="s">
        <v>137</v>
      </c>
      <c r="P3" s="463" t="s">
        <v>138</v>
      </c>
      <c r="Q3" s="463" t="s">
        <v>139</v>
      </c>
      <c r="R3" s="463" t="s">
        <v>434</v>
      </c>
      <c r="S3" s="463" t="s">
        <v>435</v>
      </c>
      <c r="U3" s="463" t="s">
        <v>136</v>
      </c>
      <c r="V3" s="463" t="s">
        <v>137</v>
      </c>
      <c r="W3" s="463" t="s">
        <v>138</v>
      </c>
      <c r="X3" s="463" t="s">
        <v>139</v>
      </c>
      <c r="Y3" s="463" t="s">
        <v>434</v>
      </c>
      <c r="Z3" s="463" t="s">
        <v>435</v>
      </c>
      <c r="AA3" s="463" t="s">
        <v>28</v>
      </c>
    </row>
    <row r="4" spans="1:27" ht="18" customHeight="1" x14ac:dyDescent="0.2">
      <c r="A4" s="620" t="s">
        <v>85</v>
      </c>
      <c r="B4" s="464">
        <v>673520</v>
      </c>
      <c r="C4" s="465">
        <v>9235</v>
      </c>
      <c r="D4" s="465">
        <v>41672</v>
      </c>
      <c r="E4" s="465">
        <v>50497</v>
      </c>
      <c r="F4" s="465">
        <v>18700</v>
      </c>
      <c r="G4" s="465">
        <v>12025</v>
      </c>
      <c r="H4" s="465">
        <v>12664</v>
      </c>
      <c r="I4" s="465">
        <v>45890</v>
      </c>
      <c r="J4" s="465">
        <v>73381</v>
      </c>
      <c r="K4" s="465">
        <v>126977</v>
      </c>
      <c r="L4" s="465">
        <v>94224</v>
      </c>
      <c r="M4" s="465">
        <v>115258</v>
      </c>
      <c r="N4" s="465">
        <v>38497</v>
      </c>
      <c r="O4" s="465">
        <v>13577</v>
      </c>
      <c r="P4" s="465">
        <v>9196</v>
      </c>
      <c r="Q4" s="465">
        <v>6876</v>
      </c>
      <c r="R4" s="465">
        <v>3547</v>
      </c>
      <c r="S4" s="465">
        <v>1304</v>
      </c>
      <c r="U4" s="465">
        <v>27</v>
      </c>
      <c r="V4" s="465">
        <v>14</v>
      </c>
      <c r="W4" s="465">
        <v>11</v>
      </c>
      <c r="X4" s="465">
        <v>6</v>
      </c>
      <c r="Y4" s="465">
        <v>5</v>
      </c>
      <c r="Z4" s="465">
        <v>6</v>
      </c>
      <c r="AA4" s="465">
        <v>69</v>
      </c>
    </row>
    <row r="5" spans="1:27" s="623" customFormat="1" ht="18" customHeight="1" x14ac:dyDescent="0.2">
      <c r="A5" s="621" t="s">
        <v>86</v>
      </c>
      <c r="B5" s="466">
        <v>54614</v>
      </c>
      <c r="C5" s="467">
        <v>951</v>
      </c>
      <c r="D5" s="467">
        <v>3579</v>
      </c>
      <c r="E5" s="467">
        <v>3221</v>
      </c>
      <c r="F5" s="467">
        <v>950</v>
      </c>
      <c r="G5" s="467">
        <v>613</v>
      </c>
      <c r="H5" s="467">
        <v>736</v>
      </c>
      <c r="I5" s="467">
        <v>3561</v>
      </c>
      <c r="J5" s="467">
        <v>7866</v>
      </c>
      <c r="K5" s="467">
        <v>14426</v>
      </c>
      <c r="L5" s="467">
        <v>7850</v>
      </c>
      <c r="M5" s="467">
        <v>7665</v>
      </c>
      <c r="N5" s="622">
        <v>1983</v>
      </c>
      <c r="O5" s="622">
        <v>518</v>
      </c>
      <c r="P5" s="622">
        <v>303</v>
      </c>
      <c r="Q5" s="622">
        <v>208</v>
      </c>
      <c r="R5" s="622">
        <v>132</v>
      </c>
      <c r="S5" s="622">
        <v>52</v>
      </c>
      <c r="U5" s="72">
        <v>3</v>
      </c>
      <c r="V5" s="72">
        <v>7</v>
      </c>
      <c r="W5" s="72">
        <v>7</v>
      </c>
      <c r="X5" s="72">
        <v>7</v>
      </c>
      <c r="Y5" s="72">
        <v>9</v>
      </c>
      <c r="Z5" s="72">
        <v>5</v>
      </c>
      <c r="AA5" s="624">
        <v>38</v>
      </c>
    </row>
    <row r="6" spans="1:27" s="623" customFormat="1" x14ac:dyDescent="0.2">
      <c r="A6" s="621" t="s">
        <v>87</v>
      </c>
      <c r="B6" s="466">
        <v>58881</v>
      </c>
      <c r="C6" s="467">
        <v>1030</v>
      </c>
      <c r="D6" s="467">
        <v>3385</v>
      </c>
      <c r="E6" s="467">
        <v>2714</v>
      </c>
      <c r="F6" s="467">
        <v>812</v>
      </c>
      <c r="G6" s="467">
        <v>513</v>
      </c>
      <c r="H6" s="467">
        <v>674</v>
      </c>
      <c r="I6" s="467">
        <v>5304</v>
      </c>
      <c r="J6" s="467">
        <v>10995</v>
      </c>
      <c r="K6" s="467">
        <v>16186</v>
      </c>
      <c r="L6" s="467">
        <v>7556</v>
      </c>
      <c r="M6" s="467">
        <v>6732</v>
      </c>
      <c r="N6" s="622">
        <v>1777</v>
      </c>
      <c r="O6" s="622">
        <v>514</v>
      </c>
      <c r="P6" s="622">
        <v>285</v>
      </c>
      <c r="Q6" s="622">
        <v>214</v>
      </c>
      <c r="R6" s="622">
        <v>125</v>
      </c>
      <c r="S6" s="622">
        <v>65</v>
      </c>
      <c r="U6" s="72">
        <v>6</v>
      </c>
      <c r="V6" s="72">
        <v>-3</v>
      </c>
      <c r="W6" s="72">
        <v>-2</v>
      </c>
      <c r="X6" s="72">
        <v>-7</v>
      </c>
      <c r="Y6" s="72">
        <v>-10</v>
      </c>
      <c r="Z6" s="72">
        <v>-9</v>
      </c>
      <c r="AA6" s="624">
        <v>-25</v>
      </c>
    </row>
    <row r="7" spans="1:27" s="623" customFormat="1" x14ac:dyDescent="0.2">
      <c r="A7" s="621" t="s">
        <v>88</v>
      </c>
      <c r="B7" s="466">
        <v>43067</v>
      </c>
      <c r="C7" s="467">
        <v>824</v>
      </c>
      <c r="D7" s="467">
        <v>2646</v>
      </c>
      <c r="E7" s="467">
        <v>1782</v>
      </c>
      <c r="F7" s="467">
        <v>540</v>
      </c>
      <c r="G7" s="467">
        <v>302</v>
      </c>
      <c r="H7" s="467">
        <v>451</v>
      </c>
      <c r="I7" s="467">
        <v>3424</v>
      </c>
      <c r="J7" s="467">
        <v>8056</v>
      </c>
      <c r="K7" s="467">
        <v>11938</v>
      </c>
      <c r="L7" s="467">
        <v>5137</v>
      </c>
      <c r="M7" s="467">
        <v>5210</v>
      </c>
      <c r="N7" s="622">
        <v>1622</v>
      </c>
      <c r="O7" s="622">
        <v>480</v>
      </c>
      <c r="P7" s="622">
        <v>287</v>
      </c>
      <c r="Q7" s="622">
        <v>191</v>
      </c>
      <c r="R7" s="622">
        <v>111</v>
      </c>
      <c r="S7" s="622">
        <v>66</v>
      </c>
      <c r="U7" s="72">
        <v>-12</v>
      </c>
      <c r="V7" s="72">
        <v>-11</v>
      </c>
      <c r="W7" s="72">
        <v>-3</v>
      </c>
      <c r="X7" s="72">
        <v>-12</v>
      </c>
      <c r="Y7" s="72">
        <v>-23</v>
      </c>
      <c r="Z7" s="72">
        <v>-3</v>
      </c>
      <c r="AA7" s="624">
        <v>-64</v>
      </c>
    </row>
    <row r="8" spans="1:27" s="623" customFormat="1" x14ac:dyDescent="0.2">
      <c r="A8" s="621" t="s">
        <v>89</v>
      </c>
      <c r="B8" s="466">
        <v>39094</v>
      </c>
      <c r="C8" s="467">
        <v>546</v>
      </c>
      <c r="D8" s="467">
        <v>1751</v>
      </c>
      <c r="E8" s="467">
        <v>1550</v>
      </c>
      <c r="F8" s="467">
        <v>503</v>
      </c>
      <c r="G8" s="467">
        <v>333</v>
      </c>
      <c r="H8" s="467">
        <v>480</v>
      </c>
      <c r="I8" s="467">
        <v>4081</v>
      </c>
      <c r="J8" s="467">
        <v>7717</v>
      </c>
      <c r="K8" s="467">
        <v>9774</v>
      </c>
      <c r="L8" s="467">
        <v>4723</v>
      </c>
      <c r="M8" s="467">
        <v>4927</v>
      </c>
      <c r="N8" s="622">
        <v>1502</v>
      </c>
      <c r="O8" s="622">
        <v>527</v>
      </c>
      <c r="P8" s="622">
        <v>298</v>
      </c>
      <c r="Q8" s="622">
        <v>189</v>
      </c>
      <c r="R8" s="622">
        <v>116</v>
      </c>
      <c r="S8" s="622">
        <v>77</v>
      </c>
      <c r="U8" s="72">
        <v>-6</v>
      </c>
      <c r="V8" s="72">
        <v>-13</v>
      </c>
      <c r="W8" s="72">
        <v>-17</v>
      </c>
      <c r="X8" s="72">
        <v>-39</v>
      </c>
      <c r="Y8" s="72">
        <v>-25</v>
      </c>
      <c r="Z8" s="72">
        <v>-29</v>
      </c>
      <c r="AA8" s="624">
        <v>-129</v>
      </c>
    </row>
    <row r="9" spans="1:27" s="623" customFormat="1" x14ac:dyDescent="0.2">
      <c r="A9" s="621" t="s">
        <v>90</v>
      </c>
      <c r="B9" s="466">
        <v>58293</v>
      </c>
      <c r="C9" s="467">
        <v>646</v>
      </c>
      <c r="D9" s="467">
        <v>2382</v>
      </c>
      <c r="E9" s="467">
        <v>2292</v>
      </c>
      <c r="F9" s="467">
        <v>896</v>
      </c>
      <c r="G9" s="467">
        <v>578</v>
      </c>
      <c r="H9" s="467">
        <v>792</v>
      </c>
      <c r="I9" s="467">
        <v>5331</v>
      </c>
      <c r="J9" s="467">
        <v>9349</v>
      </c>
      <c r="K9" s="467">
        <v>11693</v>
      </c>
      <c r="L9" s="467">
        <v>6908</v>
      </c>
      <c r="M9" s="467">
        <v>10036</v>
      </c>
      <c r="N9" s="622">
        <v>4015</v>
      </c>
      <c r="O9" s="622">
        <v>1428</v>
      </c>
      <c r="P9" s="622">
        <v>899</v>
      </c>
      <c r="Q9" s="622">
        <v>600</v>
      </c>
      <c r="R9" s="622">
        <v>308</v>
      </c>
      <c r="S9" s="622">
        <v>140</v>
      </c>
      <c r="U9" s="72">
        <v>12</v>
      </c>
      <c r="V9" s="72">
        <v>5</v>
      </c>
      <c r="W9" s="72">
        <v>-4</v>
      </c>
      <c r="X9" s="72">
        <v>4</v>
      </c>
      <c r="Y9" s="72">
        <v>-6</v>
      </c>
      <c r="Z9" s="72">
        <v>-1</v>
      </c>
      <c r="AA9" s="624">
        <v>10</v>
      </c>
    </row>
    <row r="10" spans="1:27" s="623" customFormat="1" ht="18" customHeight="1" x14ac:dyDescent="0.2">
      <c r="A10" s="621" t="s">
        <v>91</v>
      </c>
      <c r="B10" s="466">
        <v>33354</v>
      </c>
      <c r="C10" s="467">
        <v>400</v>
      </c>
      <c r="D10" s="467">
        <v>2095</v>
      </c>
      <c r="E10" s="467">
        <v>2935</v>
      </c>
      <c r="F10" s="467">
        <v>1044</v>
      </c>
      <c r="G10" s="467">
        <v>659</v>
      </c>
      <c r="H10" s="467">
        <v>589</v>
      </c>
      <c r="I10" s="467">
        <v>1602</v>
      </c>
      <c r="J10" s="467">
        <v>2040</v>
      </c>
      <c r="K10" s="467">
        <v>4931</v>
      </c>
      <c r="L10" s="467">
        <v>4568</v>
      </c>
      <c r="M10" s="467">
        <v>6780</v>
      </c>
      <c r="N10" s="622">
        <v>3011</v>
      </c>
      <c r="O10" s="622">
        <v>1131</v>
      </c>
      <c r="P10" s="622">
        <v>676</v>
      </c>
      <c r="Q10" s="622">
        <v>527</v>
      </c>
      <c r="R10" s="622">
        <v>286</v>
      </c>
      <c r="S10" s="622">
        <v>80</v>
      </c>
      <c r="U10" s="72">
        <v>-20</v>
      </c>
      <c r="V10" s="72">
        <v>-8</v>
      </c>
      <c r="W10" s="72">
        <v>-16</v>
      </c>
      <c r="X10" s="72">
        <v>-15</v>
      </c>
      <c r="Y10" s="72">
        <v>-23</v>
      </c>
      <c r="Z10" s="72">
        <v>-27</v>
      </c>
      <c r="AA10" s="624">
        <v>-109</v>
      </c>
    </row>
    <row r="11" spans="1:27" s="623" customFormat="1" x14ac:dyDescent="0.2">
      <c r="A11" s="621" t="s">
        <v>92</v>
      </c>
      <c r="B11" s="466">
        <v>49414</v>
      </c>
      <c r="C11" s="467">
        <v>654</v>
      </c>
      <c r="D11" s="467">
        <v>3424</v>
      </c>
      <c r="E11" s="467">
        <v>4785</v>
      </c>
      <c r="F11" s="467">
        <v>1754</v>
      </c>
      <c r="G11" s="467">
        <v>1167</v>
      </c>
      <c r="H11" s="467">
        <v>1088</v>
      </c>
      <c r="I11" s="467">
        <v>2610</v>
      </c>
      <c r="J11" s="467">
        <v>2900</v>
      </c>
      <c r="K11" s="467">
        <v>6710</v>
      </c>
      <c r="L11" s="467">
        <v>7224</v>
      </c>
      <c r="M11" s="467">
        <v>9705</v>
      </c>
      <c r="N11" s="622">
        <v>3983</v>
      </c>
      <c r="O11" s="622">
        <v>1348</v>
      </c>
      <c r="P11" s="622">
        <v>875</v>
      </c>
      <c r="Q11" s="622">
        <v>682</v>
      </c>
      <c r="R11" s="622">
        <v>361</v>
      </c>
      <c r="S11" s="622">
        <v>144</v>
      </c>
      <c r="U11" s="72">
        <v>4</v>
      </c>
      <c r="V11" s="72">
        <v>8</v>
      </c>
      <c r="W11" s="72">
        <v>3</v>
      </c>
      <c r="X11" s="72">
        <v>4</v>
      </c>
      <c r="Y11" s="72">
        <v>9</v>
      </c>
      <c r="Z11" s="72">
        <v>24</v>
      </c>
      <c r="AA11" s="624">
        <v>52</v>
      </c>
    </row>
    <row r="12" spans="1:27" s="623" customFormat="1" x14ac:dyDescent="0.2">
      <c r="A12" s="621" t="s">
        <v>93</v>
      </c>
      <c r="B12" s="466">
        <v>51598</v>
      </c>
      <c r="C12" s="467">
        <v>574</v>
      </c>
      <c r="D12" s="467">
        <v>3257</v>
      </c>
      <c r="E12" s="467">
        <v>4789</v>
      </c>
      <c r="F12" s="467">
        <v>1830</v>
      </c>
      <c r="G12" s="467">
        <v>1113</v>
      </c>
      <c r="H12" s="467">
        <v>1203</v>
      </c>
      <c r="I12" s="467">
        <v>4057</v>
      </c>
      <c r="J12" s="467">
        <v>4203</v>
      </c>
      <c r="K12" s="467">
        <v>7301</v>
      </c>
      <c r="L12" s="467">
        <v>7580</v>
      </c>
      <c r="M12" s="467">
        <v>9501</v>
      </c>
      <c r="N12" s="622">
        <v>3156</v>
      </c>
      <c r="O12" s="622">
        <v>1144</v>
      </c>
      <c r="P12" s="622">
        <v>814</v>
      </c>
      <c r="Q12" s="622">
        <v>645</v>
      </c>
      <c r="R12" s="622">
        <v>327</v>
      </c>
      <c r="S12" s="622">
        <v>104</v>
      </c>
      <c r="U12" s="72">
        <v>16</v>
      </c>
      <c r="V12" s="72">
        <v>10</v>
      </c>
      <c r="W12" s="72">
        <v>15</v>
      </c>
      <c r="X12" s="72">
        <v>9</v>
      </c>
      <c r="Y12" s="72">
        <v>18</v>
      </c>
      <c r="Z12" s="72">
        <v>5</v>
      </c>
      <c r="AA12" s="624">
        <v>73</v>
      </c>
    </row>
    <row r="13" spans="1:27" s="623" customFormat="1" x14ac:dyDescent="0.2">
      <c r="A13" s="621" t="s">
        <v>94</v>
      </c>
      <c r="B13" s="466">
        <v>32072</v>
      </c>
      <c r="C13" s="467">
        <v>508</v>
      </c>
      <c r="D13" s="467">
        <v>2380</v>
      </c>
      <c r="E13" s="467">
        <v>3066</v>
      </c>
      <c r="F13" s="467">
        <v>1067</v>
      </c>
      <c r="G13" s="467">
        <v>659</v>
      </c>
      <c r="H13" s="467">
        <v>640</v>
      </c>
      <c r="I13" s="467">
        <v>1744</v>
      </c>
      <c r="J13" s="467">
        <v>2778</v>
      </c>
      <c r="K13" s="467">
        <v>5891</v>
      </c>
      <c r="L13" s="467">
        <v>4923</v>
      </c>
      <c r="M13" s="467">
        <v>5201</v>
      </c>
      <c r="N13" s="622">
        <v>1568</v>
      </c>
      <c r="O13" s="622">
        <v>573</v>
      </c>
      <c r="P13" s="622">
        <v>434</v>
      </c>
      <c r="Q13" s="622">
        <v>375</v>
      </c>
      <c r="R13" s="622">
        <v>202</v>
      </c>
      <c r="S13" s="622">
        <v>63</v>
      </c>
      <c r="U13" s="72">
        <v>0</v>
      </c>
      <c r="V13" s="72">
        <v>1</v>
      </c>
      <c r="W13" s="72">
        <v>19</v>
      </c>
      <c r="X13" s="72">
        <v>28</v>
      </c>
      <c r="Y13" s="72">
        <v>35</v>
      </c>
      <c r="Z13" s="72">
        <v>16</v>
      </c>
      <c r="AA13" s="624">
        <v>99</v>
      </c>
    </row>
    <row r="14" spans="1:27" s="623" customFormat="1" x14ac:dyDescent="0.2">
      <c r="A14" s="621" t="s">
        <v>95</v>
      </c>
      <c r="B14" s="466">
        <v>27405</v>
      </c>
      <c r="C14" s="467">
        <v>332</v>
      </c>
      <c r="D14" s="467">
        <v>1710</v>
      </c>
      <c r="E14" s="467">
        <v>2291</v>
      </c>
      <c r="F14" s="467">
        <v>939</v>
      </c>
      <c r="G14" s="467">
        <v>633</v>
      </c>
      <c r="H14" s="467">
        <v>647</v>
      </c>
      <c r="I14" s="467">
        <v>1669</v>
      </c>
      <c r="J14" s="467">
        <v>2078</v>
      </c>
      <c r="K14" s="467">
        <v>4239</v>
      </c>
      <c r="L14" s="467">
        <v>4067</v>
      </c>
      <c r="M14" s="467">
        <v>5535</v>
      </c>
      <c r="N14" s="622">
        <v>1619</v>
      </c>
      <c r="O14" s="622">
        <v>628</v>
      </c>
      <c r="P14" s="622">
        <v>492</v>
      </c>
      <c r="Q14" s="622">
        <v>334</v>
      </c>
      <c r="R14" s="622">
        <v>141</v>
      </c>
      <c r="S14" s="622">
        <v>51</v>
      </c>
      <c r="U14" s="72">
        <v>-8</v>
      </c>
      <c r="V14" s="72">
        <v>-16</v>
      </c>
      <c r="W14" s="72">
        <v>-25</v>
      </c>
      <c r="X14" s="72">
        <v>-33</v>
      </c>
      <c r="Y14" s="72">
        <v>-23</v>
      </c>
      <c r="Z14" s="72">
        <v>-19</v>
      </c>
      <c r="AA14" s="624">
        <v>-124</v>
      </c>
    </row>
    <row r="15" spans="1:27" s="623" customFormat="1" ht="18" customHeight="1" x14ac:dyDescent="0.2">
      <c r="A15" s="621" t="s">
        <v>96</v>
      </c>
      <c r="B15" s="466">
        <v>32751</v>
      </c>
      <c r="C15" s="467">
        <v>348</v>
      </c>
      <c r="D15" s="467">
        <v>2138</v>
      </c>
      <c r="E15" s="467">
        <v>3015</v>
      </c>
      <c r="F15" s="467">
        <v>1408</v>
      </c>
      <c r="G15" s="467">
        <v>973</v>
      </c>
      <c r="H15" s="467">
        <v>963</v>
      </c>
      <c r="I15" s="467">
        <v>2083</v>
      </c>
      <c r="J15" s="467">
        <v>2085</v>
      </c>
      <c r="K15" s="467">
        <v>4356</v>
      </c>
      <c r="L15" s="467">
        <v>4769</v>
      </c>
      <c r="M15" s="467">
        <v>6261</v>
      </c>
      <c r="N15" s="622">
        <v>2323</v>
      </c>
      <c r="O15" s="622">
        <v>959</v>
      </c>
      <c r="P15" s="622">
        <v>577</v>
      </c>
      <c r="Q15" s="622">
        <v>348</v>
      </c>
      <c r="R15" s="622">
        <v>113</v>
      </c>
      <c r="S15" s="622">
        <v>32</v>
      </c>
      <c r="U15" s="72">
        <v>-7</v>
      </c>
      <c r="V15" s="72">
        <v>5</v>
      </c>
      <c r="W15" s="72">
        <v>-10</v>
      </c>
      <c r="X15" s="72">
        <v>-21</v>
      </c>
      <c r="Y15" s="72">
        <v>-42</v>
      </c>
      <c r="Z15" s="72">
        <v>-24</v>
      </c>
      <c r="AA15" s="624">
        <v>-99</v>
      </c>
    </row>
    <row r="16" spans="1:27" s="623" customFormat="1" x14ac:dyDescent="0.2">
      <c r="A16" s="621" t="s">
        <v>97</v>
      </c>
      <c r="B16" s="466">
        <v>49427</v>
      </c>
      <c r="C16" s="467">
        <v>675</v>
      </c>
      <c r="D16" s="467">
        <v>3312</v>
      </c>
      <c r="E16" s="467">
        <v>4273</v>
      </c>
      <c r="F16" s="467">
        <v>1688</v>
      </c>
      <c r="G16" s="467">
        <v>1117</v>
      </c>
      <c r="H16" s="467">
        <v>1120</v>
      </c>
      <c r="I16" s="467">
        <v>2773</v>
      </c>
      <c r="J16" s="467">
        <v>3866</v>
      </c>
      <c r="K16" s="467">
        <v>8268</v>
      </c>
      <c r="L16" s="467">
        <v>6903</v>
      </c>
      <c r="M16" s="467">
        <v>9336</v>
      </c>
      <c r="N16" s="622">
        <v>3324</v>
      </c>
      <c r="O16" s="622">
        <v>1182</v>
      </c>
      <c r="P16" s="622">
        <v>704</v>
      </c>
      <c r="Q16" s="622">
        <v>541</v>
      </c>
      <c r="R16" s="622">
        <v>248</v>
      </c>
      <c r="S16" s="622">
        <v>97</v>
      </c>
      <c r="U16" s="72">
        <v>16</v>
      </c>
      <c r="V16" s="72">
        <v>8</v>
      </c>
      <c r="W16" s="72">
        <v>2</v>
      </c>
      <c r="X16" s="72">
        <v>3</v>
      </c>
      <c r="Y16" s="72">
        <v>19</v>
      </c>
      <c r="Z16" s="72">
        <v>11</v>
      </c>
      <c r="AA16" s="624">
        <v>59</v>
      </c>
    </row>
    <row r="17" spans="1:34" s="623" customFormat="1" x14ac:dyDescent="0.2">
      <c r="A17" s="621" t="s">
        <v>98</v>
      </c>
      <c r="B17" s="466">
        <v>50163</v>
      </c>
      <c r="C17" s="467">
        <v>596</v>
      </c>
      <c r="D17" s="467">
        <v>3386</v>
      </c>
      <c r="E17" s="467">
        <v>4702</v>
      </c>
      <c r="F17" s="467">
        <v>1677</v>
      </c>
      <c r="G17" s="467">
        <v>1064</v>
      </c>
      <c r="H17" s="467">
        <v>1021</v>
      </c>
      <c r="I17" s="467">
        <v>2385</v>
      </c>
      <c r="J17" s="467">
        <v>3379</v>
      </c>
      <c r="K17" s="467">
        <v>7611</v>
      </c>
      <c r="L17" s="467">
        <v>7943</v>
      </c>
      <c r="M17" s="467">
        <v>9587</v>
      </c>
      <c r="N17" s="622">
        <v>2811</v>
      </c>
      <c r="O17" s="622">
        <v>1168</v>
      </c>
      <c r="P17" s="622">
        <v>1219</v>
      </c>
      <c r="Q17" s="622">
        <v>1019</v>
      </c>
      <c r="R17" s="622">
        <v>453</v>
      </c>
      <c r="S17" s="622">
        <v>142</v>
      </c>
      <c r="U17" s="72">
        <v>4</v>
      </c>
      <c r="V17" s="72">
        <v>1</v>
      </c>
      <c r="W17" s="72">
        <v>27</v>
      </c>
      <c r="X17" s="72">
        <v>52</v>
      </c>
      <c r="Y17" s="72">
        <v>45</v>
      </c>
      <c r="Z17" s="72">
        <v>39</v>
      </c>
      <c r="AA17" s="624">
        <v>168</v>
      </c>
    </row>
    <row r="18" spans="1:34" s="623" customFormat="1" x14ac:dyDescent="0.2">
      <c r="A18" s="621" t="s">
        <v>99</v>
      </c>
      <c r="B18" s="466">
        <v>51294</v>
      </c>
      <c r="C18" s="467">
        <v>602</v>
      </c>
      <c r="D18" s="467">
        <v>3300</v>
      </c>
      <c r="E18" s="467">
        <v>4807</v>
      </c>
      <c r="F18" s="467">
        <v>1822</v>
      </c>
      <c r="G18" s="467">
        <v>1146</v>
      </c>
      <c r="H18" s="467">
        <v>1114</v>
      </c>
      <c r="I18" s="467">
        <v>2646</v>
      </c>
      <c r="J18" s="467">
        <v>3196</v>
      </c>
      <c r="K18" s="467">
        <v>7134</v>
      </c>
      <c r="L18" s="467">
        <v>7854</v>
      </c>
      <c r="M18" s="467">
        <v>10206</v>
      </c>
      <c r="N18" s="622">
        <v>3664</v>
      </c>
      <c r="O18" s="622">
        <v>1326</v>
      </c>
      <c r="P18" s="622">
        <v>1005</v>
      </c>
      <c r="Q18" s="622">
        <v>796</v>
      </c>
      <c r="R18" s="622">
        <v>514</v>
      </c>
      <c r="S18" s="622">
        <v>162</v>
      </c>
      <c r="U18" s="72">
        <v>15</v>
      </c>
      <c r="V18" s="72">
        <v>16</v>
      </c>
      <c r="W18" s="72">
        <v>18</v>
      </c>
      <c r="X18" s="72">
        <v>27</v>
      </c>
      <c r="Y18" s="72">
        <v>25</v>
      </c>
      <c r="Z18" s="72">
        <v>24</v>
      </c>
      <c r="AA18" s="624">
        <v>125</v>
      </c>
    </row>
    <row r="19" spans="1:34" s="623" customFormat="1" x14ac:dyDescent="0.2">
      <c r="A19" s="621" t="s">
        <v>100</v>
      </c>
      <c r="B19" s="466">
        <v>38965</v>
      </c>
      <c r="C19" s="467">
        <v>538</v>
      </c>
      <c r="D19" s="467">
        <v>2801</v>
      </c>
      <c r="E19" s="467">
        <v>4017</v>
      </c>
      <c r="F19" s="467">
        <v>1710</v>
      </c>
      <c r="G19" s="467">
        <v>1119</v>
      </c>
      <c r="H19" s="467">
        <v>1111</v>
      </c>
      <c r="I19" s="467">
        <v>2467</v>
      </c>
      <c r="J19" s="467">
        <v>2546</v>
      </c>
      <c r="K19" s="467">
        <v>5763</v>
      </c>
      <c r="L19" s="467">
        <v>5536</v>
      </c>
      <c r="M19" s="467">
        <v>8014</v>
      </c>
      <c r="N19" s="622">
        <v>2075</v>
      </c>
      <c r="O19" s="622">
        <v>626</v>
      </c>
      <c r="P19" s="622">
        <v>312</v>
      </c>
      <c r="Q19" s="622">
        <v>196</v>
      </c>
      <c r="R19" s="622">
        <v>107</v>
      </c>
      <c r="S19" s="622">
        <v>27</v>
      </c>
      <c r="U19" s="1510">
        <v>4</v>
      </c>
      <c r="V19" s="1510">
        <v>4</v>
      </c>
      <c r="W19" s="1510">
        <v>-3</v>
      </c>
      <c r="X19" s="1510">
        <v>-1</v>
      </c>
      <c r="Y19" s="1510">
        <v>-3</v>
      </c>
      <c r="Z19" s="1510">
        <v>-6</v>
      </c>
      <c r="AA19" s="625">
        <v>-5</v>
      </c>
      <c r="AC19" s="626"/>
      <c r="AD19" s="626"/>
      <c r="AE19" s="626"/>
      <c r="AF19" s="626"/>
      <c r="AG19" s="626"/>
      <c r="AH19" s="626"/>
    </row>
    <row r="20" spans="1:34" s="623" customFormat="1" ht="18" customHeight="1" x14ac:dyDescent="0.2">
      <c r="A20" s="627" t="s">
        <v>101</v>
      </c>
      <c r="B20" s="468">
        <v>3128</v>
      </c>
      <c r="C20" s="469">
        <v>11</v>
      </c>
      <c r="D20" s="469">
        <v>126</v>
      </c>
      <c r="E20" s="469">
        <v>258</v>
      </c>
      <c r="F20" s="469">
        <v>60</v>
      </c>
      <c r="G20" s="469">
        <v>36</v>
      </c>
      <c r="H20" s="469">
        <v>35</v>
      </c>
      <c r="I20" s="469">
        <v>153</v>
      </c>
      <c r="J20" s="469">
        <v>327</v>
      </c>
      <c r="K20" s="469">
        <v>756</v>
      </c>
      <c r="L20" s="469">
        <v>683</v>
      </c>
      <c r="M20" s="469">
        <v>562</v>
      </c>
      <c r="N20" s="628">
        <v>64</v>
      </c>
      <c r="O20" s="628">
        <v>25</v>
      </c>
      <c r="P20" s="628">
        <v>16</v>
      </c>
      <c r="Q20" s="628">
        <v>11</v>
      </c>
      <c r="R20" s="628">
        <v>3</v>
      </c>
      <c r="S20" s="628">
        <v>2</v>
      </c>
    </row>
    <row r="21" spans="1:34" s="623" customFormat="1" x14ac:dyDescent="0.2">
      <c r="A21" s="470" t="s">
        <v>578</v>
      </c>
      <c r="B21" s="471"/>
      <c r="C21" s="472"/>
      <c r="D21" s="472"/>
      <c r="E21" s="472"/>
      <c r="F21" s="472"/>
      <c r="G21" s="472"/>
      <c r="H21" s="472"/>
      <c r="I21" s="472"/>
      <c r="J21" s="472"/>
      <c r="K21" s="472"/>
      <c r="L21" s="472"/>
      <c r="M21" s="472"/>
      <c r="N21" s="472"/>
      <c r="O21" s="472"/>
      <c r="P21" s="472"/>
      <c r="Q21" s="472"/>
      <c r="R21" s="472"/>
      <c r="S21" s="472"/>
    </row>
    <row r="22" spans="1:34" s="623" customFormat="1" x14ac:dyDescent="0.2">
      <c r="A22" s="629" t="s">
        <v>579</v>
      </c>
      <c r="B22" s="2111"/>
      <c r="C22" s="2111"/>
      <c r="D22" s="2111"/>
      <c r="E22" s="2111"/>
      <c r="F22" s="2111"/>
      <c r="G22" s="2111"/>
      <c r="H22" s="2111"/>
      <c r="I22" s="2111"/>
      <c r="J22" s="2111"/>
      <c r="K22" s="2111"/>
      <c r="L22" s="2111"/>
      <c r="M22" s="2111"/>
      <c r="N22" s="630"/>
      <c r="O22" s="630"/>
      <c r="P22" s="630"/>
      <c r="Q22" s="630"/>
      <c r="R22" s="630"/>
      <c r="S22" s="630"/>
    </row>
    <row r="23" spans="1:34" ht="25.5" x14ac:dyDescent="0.2">
      <c r="A23" s="2112" t="s">
        <v>381</v>
      </c>
      <c r="B23" s="631">
        <v>18</v>
      </c>
      <c r="C23" s="632"/>
      <c r="D23" s="632"/>
      <c r="E23" s="632"/>
      <c r="F23" s="632"/>
      <c r="G23" s="632"/>
      <c r="H23" s="632"/>
      <c r="I23" s="632"/>
      <c r="J23" s="632"/>
      <c r="K23" s="632"/>
      <c r="L23" s="632"/>
      <c r="M23" s="632"/>
      <c r="N23" s="633">
        <v>8</v>
      </c>
      <c r="O23" s="633">
        <v>4</v>
      </c>
      <c r="P23" s="633">
        <v>3</v>
      </c>
      <c r="Q23" s="633">
        <v>1</v>
      </c>
      <c r="R23" s="633">
        <v>0</v>
      </c>
      <c r="S23" s="633">
        <v>2</v>
      </c>
      <c r="U23" s="623"/>
      <c r="V23" s="623"/>
      <c r="W23" s="623"/>
      <c r="X23" s="623"/>
      <c r="Y23" s="623"/>
      <c r="Z23" s="623"/>
    </row>
  </sheetData>
  <pageMargins left="0.39370078740157483" right="0.39370078740157483" top="0.78740157480314965" bottom="0.79" header="0.51181102362204722" footer="0.51181102362204722"/>
  <pageSetup paperSize="9" orientation="landscape" r:id="rId1"/>
  <headerFooter alignWithMargins="0">
    <oddFooter>&amp;L&amp;F</oddFooter>
  </headerFooter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23" sqref="F23"/>
    </sheetView>
  </sheetViews>
  <sheetFormatPr baseColWidth="10" defaultRowHeight="12.75" x14ac:dyDescent="0.2"/>
  <sheetData/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P57"/>
  <sheetViews>
    <sheetView showGridLines="0" zoomScaleNormal="100" workbookViewId="0">
      <selection activeCell="P7" sqref="P7"/>
    </sheetView>
  </sheetViews>
  <sheetFormatPr baseColWidth="10" defaultColWidth="11.42578125" defaultRowHeight="12.75" outlineLevelRow="1" x14ac:dyDescent="0.2"/>
  <cols>
    <col min="1" max="1" width="6.140625" style="827" bestFit="1" customWidth="1"/>
    <col min="2" max="2" width="22" style="404" bestFit="1" customWidth="1"/>
    <col min="3" max="3" width="12.85546875" style="404" customWidth="1"/>
    <col min="4" max="4" width="12.5703125" style="404" customWidth="1"/>
    <col min="5" max="6" width="10.42578125" style="404" customWidth="1"/>
    <col min="7" max="8" width="11.42578125" style="404" customWidth="1"/>
    <col min="9" max="9" width="21.7109375" style="404" customWidth="1"/>
    <col min="10" max="12" width="8.7109375" style="404" bestFit="1" customWidth="1"/>
    <col min="13" max="13" width="9.7109375" style="404" bestFit="1" customWidth="1"/>
    <col min="14" max="14" width="8.7109375" style="404" bestFit="1" customWidth="1"/>
    <col min="15" max="15" width="11.42578125" style="404" customWidth="1"/>
    <col min="16" max="16384" width="11.42578125" style="404"/>
  </cols>
  <sheetData>
    <row r="1" spans="1:16" x14ac:dyDescent="0.2">
      <c r="A1" s="246" t="s">
        <v>26</v>
      </c>
      <c r="B1" s="829"/>
    </row>
    <row r="2" spans="1:16" x14ac:dyDescent="0.2">
      <c r="A2" s="742" t="s">
        <v>0</v>
      </c>
    </row>
    <row r="3" spans="1:16" x14ac:dyDescent="0.2">
      <c r="A3" s="742"/>
    </row>
    <row r="4" spans="1:16" x14ac:dyDescent="0.2">
      <c r="A4" s="742" t="str">
        <f>A10</f>
        <v>Tabell  1-3 - B2 - Antall personer som har bostøtte pr. 31.12</v>
      </c>
    </row>
    <row r="5" spans="1:16" x14ac:dyDescent="0.2">
      <c r="A5" s="742" t="str">
        <f>H10</f>
        <v>Tabell  1-3 - B3 - Ventetid på effektuering av tildelt kommunal bolig i perioden 1.1 - 31.12</v>
      </c>
    </row>
    <row r="6" spans="1:16" x14ac:dyDescent="0.2">
      <c r="A6" s="742"/>
    </row>
    <row r="10" spans="1:16" s="14" customFormat="1" ht="30" customHeight="1" thickBot="1" x14ac:dyDescent="0.25">
      <c r="A10" s="3" t="s">
        <v>243</v>
      </c>
      <c r="B10" s="13"/>
      <c r="H10" s="3" t="s">
        <v>244</v>
      </c>
      <c r="I10" s="13"/>
    </row>
    <row r="11" spans="1:16" s="14" customFormat="1" ht="25.5" customHeight="1" x14ac:dyDescent="0.2">
      <c r="A11" s="425"/>
      <c r="B11" s="635"/>
      <c r="C11" s="2121" t="s">
        <v>245</v>
      </c>
      <c r="D11" s="2121"/>
      <c r="E11" s="2122"/>
      <c r="F11" s="13"/>
      <c r="H11" s="425"/>
      <c r="I11" s="635"/>
      <c r="J11" s="2123" t="s">
        <v>246</v>
      </c>
      <c r="K11" s="2124"/>
      <c r="L11" s="2124"/>
      <c r="M11" s="2124"/>
      <c r="N11" s="2124"/>
      <c r="O11" s="639"/>
      <c r="P11" s="640"/>
    </row>
    <row r="12" spans="1:16" s="4" customFormat="1" ht="79.5" customHeight="1" thickBot="1" x14ac:dyDescent="0.25">
      <c r="A12" s="427" t="s">
        <v>2</v>
      </c>
      <c r="B12" s="80" t="s">
        <v>3</v>
      </c>
      <c r="C12" s="221" t="s">
        <v>247</v>
      </c>
      <c r="D12" s="296" t="s">
        <v>248</v>
      </c>
      <c r="E12" s="636" t="s">
        <v>249</v>
      </c>
      <c r="G12" s="4" t="s">
        <v>104</v>
      </c>
      <c r="H12" s="641" t="s">
        <v>2</v>
      </c>
      <c r="I12" s="10" t="s">
        <v>3</v>
      </c>
      <c r="J12" s="5" t="s">
        <v>250</v>
      </c>
      <c r="K12" s="67" t="s">
        <v>251</v>
      </c>
      <c r="L12" s="67" t="s">
        <v>252</v>
      </c>
      <c r="M12" s="67" t="s">
        <v>253</v>
      </c>
      <c r="N12" s="32" t="s">
        <v>254</v>
      </c>
      <c r="O12" s="97" t="s">
        <v>37</v>
      </c>
      <c r="P12" s="1992" t="s">
        <v>255</v>
      </c>
    </row>
    <row r="13" spans="1:16" s="245" customFormat="1" ht="15" customHeight="1" x14ac:dyDescent="0.2">
      <c r="A13" s="803">
        <v>1</v>
      </c>
      <c r="B13" s="804" t="s">
        <v>5</v>
      </c>
      <c r="C13" s="566">
        <v>2416</v>
      </c>
      <c r="D13" s="1985">
        <v>1076</v>
      </c>
      <c r="E13" s="1351">
        <f>SUM(C13:D13)</f>
        <v>3492</v>
      </c>
      <c r="H13" s="803">
        <v>1</v>
      </c>
      <c r="I13" s="804" t="s">
        <v>5</v>
      </c>
      <c r="J13" s="566">
        <v>97</v>
      </c>
      <c r="K13" s="373">
        <v>47</v>
      </c>
      <c r="L13" s="373">
        <v>31</v>
      </c>
      <c r="M13" s="373">
        <v>32</v>
      </c>
      <c r="N13" s="1985">
        <v>10</v>
      </c>
      <c r="O13" s="1987">
        <f>SUM(J13:N13)</f>
        <v>217</v>
      </c>
      <c r="P13" s="1993">
        <f t="shared" ref="P13:P28" si="0">(J13*1.5+K13*3+L13*5+M13*9+N13*12)/O13</f>
        <v>3.914746543778802</v>
      </c>
    </row>
    <row r="14" spans="1:16" s="245" customFormat="1" ht="15" customHeight="1" x14ac:dyDescent="0.2">
      <c r="A14" s="750">
        <v>2</v>
      </c>
      <c r="B14" s="71" t="s">
        <v>6</v>
      </c>
      <c r="C14" s="568">
        <v>1962</v>
      </c>
      <c r="D14" s="449">
        <v>1063</v>
      </c>
      <c r="E14" s="1352">
        <f>SUM(C14:D14)</f>
        <v>3025</v>
      </c>
      <c r="H14" s="750">
        <v>2</v>
      </c>
      <c r="I14" s="71" t="s">
        <v>6</v>
      </c>
      <c r="J14" s="1989">
        <v>32</v>
      </c>
      <c r="K14" s="372">
        <v>17</v>
      </c>
      <c r="L14" s="372">
        <v>13</v>
      </c>
      <c r="M14" s="372">
        <v>4</v>
      </c>
      <c r="N14" s="1990">
        <v>3</v>
      </c>
      <c r="O14" s="634">
        <f t="shared" ref="O14:O27" si="1">SUM(J14:N14)</f>
        <v>69</v>
      </c>
      <c r="P14" s="1994">
        <f t="shared" si="0"/>
        <v>3.4202898550724639</v>
      </c>
    </row>
    <row r="15" spans="1:16" s="245" customFormat="1" ht="15" customHeight="1" x14ac:dyDescent="0.2">
      <c r="A15" s="750">
        <v>3</v>
      </c>
      <c r="B15" s="71" t="s">
        <v>7</v>
      </c>
      <c r="C15" s="568">
        <v>1852</v>
      </c>
      <c r="D15" s="449">
        <v>1521</v>
      </c>
      <c r="E15" s="1352">
        <f>SUM(C15:D15)</f>
        <v>3373</v>
      </c>
      <c r="H15" s="750">
        <v>3</v>
      </c>
      <c r="I15" s="71" t="s">
        <v>7</v>
      </c>
      <c r="J15" s="1989">
        <v>156</v>
      </c>
      <c r="K15" s="372">
        <v>56</v>
      </c>
      <c r="L15" s="372">
        <v>26</v>
      </c>
      <c r="M15" s="372">
        <v>27</v>
      </c>
      <c r="N15" s="1990">
        <v>21</v>
      </c>
      <c r="O15" s="634">
        <f t="shared" si="1"/>
        <v>286</v>
      </c>
      <c r="P15" s="1994">
        <f t="shared" si="0"/>
        <v>3.5909090909090908</v>
      </c>
    </row>
    <row r="16" spans="1:16" s="245" customFormat="1" ht="15" customHeight="1" x14ac:dyDescent="0.2">
      <c r="A16" s="750">
        <v>4</v>
      </c>
      <c r="B16" s="71" t="s">
        <v>8</v>
      </c>
      <c r="C16" s="568">
        <v>1146</v>
      </c>
      <c r="D16" s="449">
        <v>249</v>
      </c>
      <c r="E16" s="1352">
        <f t="shared" ref="E16:E27" si="2">SUM(C16:D16)</f>
        <v>1395</v>
      </c>
      <c r="H16" s="750">
        <v>4</v>
      </c>
      <c r="I16" s="71" t="s">
        <v>8</v>
      </c>
      <c r="J16" s="1989">
        <v>43</v>
      </c>
      <c r="K16" s="372">
        <v>12</v>
      </c>
      <c r="L16" s="372">
        <v>12</v>
      </c>
      <c r="M16" s="372">
        <v>8</v>
      </c>
      <c r="N16" s="1990">
        <v>2</v>
      </c>
      <c r="O16" s="634">
        <f t="shared" si="1"/>
        <v>77</v>
      </c>
      <c r="P16" s="1994">
        <f t="shared" si="0"/>
        <v>3.331168831168831</v>
      </c>
    </row>
    <row r="17" spans="1:16" s="443" customFormat="1" ht="15" customHeight="1" x14ac:dyDescent="0.2">
      <c r="A17" s="637">
        <v>5</v>
      </c>
      <c r="B17" s="442" t="s">
        <v>9</v>
      </c>
      <c r="C17" s="568">
        <v>1457</v>
      </c>
      <c r="D17" s="449">
        <v>387</v>
      </c>
      <c r="E17" s="1352">
        <f t="shared" si="2"/>
        <v>1844</v>
      </c>
      <c r="H17" s="637">
        <v>5</v>
      </c>
      <c r="I17" s="442" t="s">
        <v>9</v>
      </c>
      <c r="J17" s="1989">
        <v>94</v>
      </c>
      <c r="K17" s="372">
        <v>16</v>
      </c>
      <c r="L17" s="372">
        <v>6</v>
      </c>
      <c r="M17" s="372">
        <v>1</v>
      </c>
      <c r="N17" s="1990">
        <v>0</v>
      </c>
      <c r="O17" s="634">
        <f t="shared" si="1"/>
        <v>117</v>
      </c>
      <c r="P17" s="1995">
        <f t="shared" si="0"/>
        <v>1.9487179487179487</v>
      </c>
    </row>
    <row r="18" spans="1:16" s="443" customFormat="1" ht="15" customHeight="1" x14ac:dyDescent="0.2">
      <c r="A18" s="637">
        <v>6</v>
      </c>
      <c r="B18" s="442" t="s">
        <v>10</v>
      </c>
      <c r="C18" s="568">
        <v>346</v>
      </c>
      <c r="D18" s="449">
        <v>149</v>
      </c>
      <c r="E18" s="1352">
        <f t="shared" si="2"/>
        <v>495</v>
      </c>
      <c r="H18" s="637">
        <v>6</v>
      </c>
      <c r="I18" s="442" t="s">
        <v>10</v>
      </c>
      <c r="J18" s="1989">
        <v>36</v>
      </c>
      <c r="K18" s="372">
        <v>2</v>
      </c>
      <c r="L18" s="372">
        <v>1</v>
      </c>
      <c r="M18" s="372">
        <v>0</v>
      </c>
      <c r="N18" s="1990">
        <v>0</v>
      </c>
      <c r="O18" s="634">
        <f t="shared" si="1"/>
        <v>39</v>
      </c>
      <c r="P18" s="1995">
        <f t="shared" si="0"/>
        <v>1.6666666666666667</v>
      </c>
    </row>
    <row r="19" spans="1:16" s="443" customFormat="1" ht="15" customHeight="1" x14ac:dyDescent="0.2">
      <c r="A19" s="637">
        <v>7</v>
      </c>
      <c r="B19" s="442" t="s">
        <v>11</v>
      </c>
      <c r="C19" s="568">
        <v>506</v>
      </c>
      <c r="D19" s="449">
        <v>279</v>
      </c>
      <c r="E19" s="1352">
        <f t="shared" si="2"/>
        <v>785</v>
      </c>
      <c r="H19" s="637">
        <v>7</v>
      </c>
      <c r="I19" s="442" t="s">
        <v>11</v>
      </c>
      <c r="J19" s="1989">
        <v>22</v>
      </c>
      <c r="K19" s="372">
        <v>2</v>
      </c>
      <c r="L19" s="372">
        <v>1</v>
      </c>
      <c r="M19" s="372">
        <v>2</v>
      </c>
      <c r="N19" s="1990">
        <v>0</v>
      </c>
      <c r="O19" s="634">
        <f t="shared" si="1"/>
        <v>27</v>
      </c>
      <c r="P19" s="1995">
        <f t="shared" si="0"/>
        <v>2.2962962962962963</v>
      </c>
    </row>
    <row r="20" spans="1:16" s="443" customFormat="1" ht="15" customHeight="1" x14ac:dyDescent="0.2">
      <c r="A20" s="637">
        <v>8</v>
      </c>
      <c r="B20" s="442" t="s">
        <v>12</v>
      </c>
      <c r="C20" s="568">
        <v>694</v>
      </c>
      <c r="D20" s="449">
        <v>271</v>
      </c>
      <c r="E20" s="1352">
        <f t="shared" si="2"/>
        <v>965</v>
      </c>
      <c r="H20" s="637">
        <v>8</v>
      </c>
      <c r="I20" s="442" t="s">
        <v>12</v>
      </c>
      <c r="J20" s="1989">
        <v>42</v>
      </c>
      <c r="K20" s="372">
        <v>4</v>
      </c>
      <c r="L20" s="372">
        <v>2</v>
      </c>
      <c r="M20" s="372">
        <v>0</v>
      </c>
      <c r="N20" s="1990">
        <v>0</v>
      </c>
      <c r="O20" s="634">
        <f t="shared" si="1"/>
        <v>48</v>
      </c>
      <c r="P20" s="1995">
        <f t="shared" si="0"/>
        <v>1.7708333333333333</v>
      </c>
    </row>
    <row r="21" spans="1:16" s="443" customFormat="1" ht="15" customHeight="1" x14ac:dyDescent="0.2">
      <c r="A21" s="637">
        <v>9</v>
      </c>
      <c r="B21" s="442" t="s">
        <v>13</v>
      </c>
      <c r="C21" s="568">
        <v>987</v>
      </c>
      <c r="D21" s="449">
        <v>110</v>
      </c>
      <c r="E21" s="1352">
        <f t="shared" si="2"/>
        <v>1097</v>
      </c>
      <c r="H21" s="637">
        <v>9</v>
      </c>
      <c r="I21" s="442" t="s">
        <v>13</v>
      </c>
      <c r="J21" s="1989">
        <v>16</v>
      </c>
      <c r="K21" s="372">
        <v>11</v>
      </c>
      <c r="L21" s="372">
        <v>6</v>
      </c>
      <c r="M21" s="372">
        <v>3</v>
      </c>
      <c r="N21" s="1990">
        <v>7</v>
      </c>
      <c r="O21" s="634">
        <f t="shared" si="1"/>
        <v>43</v>
      </c>
      <c r="P21" s="1995">
        <f t="shared" si="0"/>
        <v>4.6046511627906979</v>
      </c>
    </row>
    <row r="22" spans="1:16" s="443" customFormat="1" ht="15" customHeight="1" x14ac:dyDescent="0.2">
      <c r="A22" s="637">
        <v>10</v>
      </c>
      <c r="B22" s="442" t="s">
        <v>14</v>
      </c>
      <c r="C22" s="568">
        <v>891</v>
      </c>
      <c r="D22" s="449">
        <v>509</v>
      </c>
      <c r="E22" s="1352">
        <f t="shared" si="2"/>
        <v>1400</v>
      </c>
      <c r="H22" s="637">
        <v>10</v>
      </c>
      <c r="I22" s="442" t="s">
        <v>14</v>
      </c>
      <c r="J22" s="1989">
        <v>54</v>
      </c>
      <c r="K22" s="372">
        <v>9</v>
      </c>
      <c r="L22" s="372">
        <v>4</v>
      </c>
      <c r="M22" s="372">
        <v>0</v>
      </c>
      <c r="N22" s="1990">
        <v>0</v>
      </c>
      <c r="O22" s="634">
        <f t="shared" si="1"/>
        <v>67</v>
      </c>
      <c r="P22" s="1995">
        <f t="shared" si="0"/>
        <v>1.9104477611940298</v>
      </c>
    </row>
    <row r="23" spans="1:16" s="443" customFormat="1" ht="15" customHeight="1" x14ac:dyDescent="0.2">
      <c r="A23" s="637">
        <v>11</v>
      </c>
      <c r="B23" s="442" t="s">
        <v>15</v>
      </c>
      <c r="C23" s="568">
        <v>997</v>
      </c>
      <c r="D23" s="449">
        <v>534</v>
      </c>
      <c r="E23" s="1352">
        <f t="shared" si="2"/>
        <v>1531</v>
      </c>
      <c r="H23" s="637">
        <v>11</v>
      </c>
      <c r="I23" s="442" t="s">
        <v>15</v>
      </c>
      <c r="J23" s="1989">
        <v>55</v>
      </c>
      <c r="K23" s="372">
        <v>15</v>
      </c>
      <c r="L23" s="372">
        <v>7</v>
      </c>
      <c r="M23" s="372">
        <v>5</v>
      </c>
      <c r="N23" s="1990">
        <v>2</v>
      </c>
      <c r="O23" s="634">
        <f t="shared" si="1"/>
        <v>84</v>
      </c>
      <c r="P23" s="1995">
        <f t="shared" si="0"/>
        <v>2.7559523809523809</v>
      </c>
    </row>
    <row r="24" spans="1:16" s="443" customFormat="1" ht="15" customHeight="1" x14ac:dyDescent="0.2">
      <c r="A24" s="637">
        <v>12</v>
      </c>
      <c r="B24" s="442" t="s">
        <v>16</v>
      </c>
      <c r="C24" s="568">
        <v>1097</v>
      </c>
      <c r="D24" s="449">
        <v>246</v>
      </c>
      <c r="E24" s="1352">
        <f t="shared" si="2"/>
        <v>1343</v>
      </c>
      <c r="H24" s="637">
        <v>12</v>
      </c>
      <c r="I24" s="442" t="s">
        <v>16</v>
      </c>
      <c r="J24" s="1989">
        <v>35</v>
      </c>
      <c r="K24" s="372">
        <v>27</v>
      </c>
      <c r="L24" s="372">
        <v>16</v>
      </c>
      <c r="M24" s="372">
        <v>10</v>
      </c>
      <c r="N24" s="1990">
        <v>2</v>
      </c>
      <c r="O24" s="634">
        <f t="shared" si="1"/>
        <v>90</v>
      </c>
      <c r="P24" s="1995">
        <f t="shared" si="0"/>
        <v>3.6388888888888888</v>
      </c>
    </row>
    <row r="25" spans="1:16" s="443" customFormat="1" ht="15" customHeight="1" x14ac:dyDescent="0.2">
      <c r="A25" s="637">
        <v>13</v>
      </c>
      <c r="B25" s="442" t="s">
        <v>17</v>
      </c>
      <c r="C25" s="568">
        <v>1058</v>
      </c>
      <c r="D25" s="449">
        <v>576</v>
      </c>
      <c r="E25" s="1352">
        <f t="shared" si="2"/>
        <v>1634</v>
      </c>
      <c r="H25" s="637">
        <v>13</v>
      </c>
      <c r="I25" s="442" t="s">
        <v>17</v>
      </c>
      <c r="J25" s="1989">
        <v>74</v>
      </c>
      <c r="K25" s="372">
        <v>16</v>
      </c>
      <c r="L25" s="372">
        <v>7</v>
      </c>
      <c r="M25" s="372">
        <v>4</v>
      </c>
      <c r="N25" s="1990">
        <v>6</v>
      </c>
      <c r="O25" s="634">
        <f t="shared" si="1"/>
        <v>107</v>
      </c>
      <c r="P25" s="1995">
        <f t="shared" si="0"/>
        <v>2.8224299065420562</v>
      </c>
    </row>
    <row r="26" spans="1:16" s="443" customFormat="1" ht="15" customHeight="1" x14ac:dyDescent="0.2">
      <c r="A26" s="637">
        <v>14</v>
      </c>
      <c r="B26" s="442" t="s">
        <v>18</v>
      </c>
      <c r="C26" s="568">
        <v>714</v>
      </c>
      <c r="D26" s="449">
        <v>531</v>
      </c>
      <c r="E26" s="1352">
        <f t="shared" si="2"/>
        <v>1245</v>
      </c>
      <c r="H26" s="637">
        <v>14</v>
      </c>
      <c r="I26" s="442" t="s">
        <v>18</v>
      </c>
      <c r="J26" s="1989">
        <v>64</v>
      </c>
      <c r="K26" s="372">
        <v>16</v>
      </c>
      <c r="L26" s="372">
        <v>9</v>
      </c>
      <c r="M26" s="372">
        <v>2</v>
      </c>
      <c r="N26" s="1990">
        <v>0</v>
      </c>
      <c r="O26" s="634">
        <f t="shared" si="1"/>
        <v>91</v>
      </c>
      <c r="P26" s="1995">
        <f t="shared" si="0"/>
        <v>2.2747252747252746</v>
      </c>
    </row>
    <row r="27" spans="1:16" s="443" customFormat="1" ht="15" customHeight="1" thickBot="1" x14ac:dyDescent="0.25">
      <c r="A27" s="638">
        <v>15</v>
      </c>
      <c r="B27" s="448" t="s">
        <v>19</v>
      </c>
      <c r="C27" s="569">
        <v>1181</v>
      </c>
      <c r="D27" s="1986">
        <v>459</v>
      </c>
      <c r="E27" s="1353">
        <f t="shared" si="2"/>
        <v>1640</v>
      </c>
      <c r="H27" s="638">
        <v>15</v>
      </c>
      <c r="I27" s="448" t="s">
        <v>19</v>
      </c>
      <c r="J27" s="567">
        <v>25</v>
      </c>
      <c r="K27" s="1991">
        <v>6</v>
      </c>
      <c r="L27" s="1991">
        <v>8</v>
      </c>
      <c r="M27" s="1991">
        <v>8</v>
      </c>
      <c r="N27" s="297">
        <v>3</v>
      </c>
      <c r="O27" s="1988">
        <f t="shared" si="1"/>
        <v>50</v>
      </c>
      <c r="P27" s="1996">
        <f t="shared" si="0"/>
        <v>4.07</v>
      </c>
    </row>
    <row r="28" spans="1:16" s="121" customFormat="1" ht="15" customHeight="1" x14ac:dyDescent="0.2">
      <c r="A28" s="371"/>
      <c r="B28" s="554" t="s">
        <v>529</v>
      </c>
      <c r="C28" s="1976">
        <f>SUM(C13:C27)</f>
        <v>17304</v>
      </c>
      <c r="D28" s="1977">
        <f>SUM(D13:D27)</f>
        <v>7960</v>
      </c>
      <c r="E28" s="1978">
        <f>SUM(E13:E27)</f>
        <v>25264</v>
      </c>
      <c r="H28" s="371"/>
      <c r="I28" s="1979" t="s">
        <v>532</v>
      </c>
      <c r="J28" s="1980">
        <f>SUM(J13:J27)</f>
        <v>845</v>
      </c>
      <c r="K28" s="1981">
        <f>SUM(K13:K27)</f>
        <v>256</v>
      </c>
      <c r="L28" s="1981">
        <f t="shared" ref="L28:O28" si="3">SUM(L13:L27)</f>
        <v>149</v>
      </c>
      <c r="M28" s="1981">
        <f t="shared" si="3"/>
        <v>106</v>
      </c>
      <c r="N28" s="1982">
        <f t="shared" si="3"/>
        <v>56</v>
      </c>
      <c r="O28" s="1983">
        <f t="shared" si="3"/>
        <v>1412</v>
      </c>
      <c r="P28" s="1984">
        <f t="shared" si="0"/>
        <v>3.1207507082152977</v>
      </c>
    </row>
    <row r="29" spans="1:16" s="245" customFormat="1" ht="15" customHeight="1" x14ac:dyDescent="0.2">
      <c r="A29" s="208"/>
      <c r="B29" s="388" t="s">
        <v>416</v>
      </c>
      <c r="C29" s="1354">
        <v>18038</v>
      </c>
      <c r="D29" s="1355">
        <v>7586</v>
      </c>
      <c r="E29" s="1356">
        <v>25624</v>
      </c>
      <c r="H29" s="208"/>
      <c r="I29" s="1181" t="s">
        <v>412</v>
      </c>
      <c r="J29" s="725">
        <v>832</v>
      </c>
      <c r="K29" s="445">
        <v>282</v>
      </c>
      <c r="L29" s="445">
        <v>112</v>
      </c>
      <c r="M29" s="445">
        <v>126</v>
      </c>
      <c r="N29" s="728">
        <v>60</v>
      </c>
      <c r="O29" s="735">
        <v>1412</v>
      </c>
      <c r="P29" s="731">
        <v>3.1926345609065154</v>
      </c>
    </row>
    <row r="30" spans="1:16" s="245" customFormat="1" ht="15" customHeight="1" x14ac:dyDescent="0.2">
      <c r="A30" s="208"/>
      <c r="B30" s="388" t="s">
        <v>363</v>
      </c>
      <c r="C30" s="1354">
        <v>18180</v>
      </c>
      <c r="D30" s="1355">
        <v>7228</v>
      </c>
      <c r="E30" s="1356">
        <v>25408</v>
      </c>
      <c r="H30" s="208"/>
      <c r="I30" s="1181" t="s">
        <v>366</v>
      </c>
      <c r="J30" s="725">
        <v>861</v>
      </c>
      <c r="K30" s="445">
        <v>290</v>
      </c>
      <c r="L30" s="445">
        <v>119</v>
      </c>
      <c r="M30" s="445">
        <v>113</v>
      </c>
      <c r="N30" s="728">
        <v>46</v>
      </c>
      <c r="O30" s="735">
        <v>1429</v>
      </c>
      <c r="P30" s="731">
        <v>3.0269419174247725</v>
      </c>
    </row>
    <row r="31" spans="1:16" s="245" customFormat="1" ht="15" customHeight="1" x14ac:dyDescent="0.2">
      <c r="A31" s="208"/>
      <c r="B31" s="388" t="s">
        <v>342</v>
      </c>
      <c r="C31" s="1354">
        <v>18463</v>
      </c>
      <c r="D31" s="1355">
        <v>7293</v>
      </c>
      <c r="E31" s="1356">
        <v>25756</v>
      </c>
      <c r="H31" s="208"/>
      <c r="I31" s="1181" t="s">
        <v>322</v>
      </c>
      <c r="J31" s="725">
        <v>624</v>
      </c>
      <c r="K31" s="445">
        <v>192</v>
      </c>
      <c r="L31" s="445">
        <v>68</v>
      </c>
      <c r="M31" s="445">
        <v>131</v>
      </c>
      <c r="N31" s="728">
        <v>70</v>
      </c>
      <c r="O31" s="735">
        <v>1085</v>
      </c>
      <c r="P31" s="731">
        <v>3.5677419354838711</v>
      </c>
    </row>
    <row r="32" spans="1:16" s="245" customFormat="1" ht="15" customHeight="1" thickBot="1" x14ac:dyDescent="0.25">
      <c r="A32" s="413"/>
      <c r="B32" s="410" t="s">
        <v>234</v>
      </c>
      <c r="C32" s="1357">
        <v>18105</v>
      </c>
      <c r="D32" s="1358">
        <v>7696</v>
      </c>
      <c r="E32" s="1359">
        <v>25801</v>
      </c>
      <c r="H32" s="413"/>
      <c r="I32" s="1182" t="s">
        <v>242</v>
      </c>
      <c r="J32" s="725">
        <v>576</v>
      </c>
      <c r="K32" s="445">
        <v>279</v>
      </c>
      <c r="L32" s="445">
        <v>134</v>
      </c>
      <c r="M32" s="445">
        <v>126</v>
      </c>
      <c r="N32" s="728">
        <v>140</v>
      </c>
      <c r="O32" s="735">
        <v>1255</v>
      </c>
      <c r="P32" s="732">
        <v>4.1314741035856573</v>
      </c>
    </row>
    <row r="33" spans="1:16" s="245" customFormat="1" ht="15" hidden="1" customHeight="1" outlineLevel="1" x14ac:dyDescent="0.2">
      <c r="A33" s="208"/>
      <c r="B33" s="388" t="s">
        <v>157</v>
      </c>
      <c r="C33" s="568">
        <v>18498</v>
      </c>
      <c r="D33" s="449">
        <v>7888</v>
      </c>
      <c r="E33" s="634">
        <v>26386</v>
      </c>
      <c r="H33" s="208"/>
      <c r="I33" s="1181" t="s">
        <v>239</v>
      </c>
      <c r="J33" s="726">
        <v>695</v>
      </c>
      <c r="K33" s="372">
        <v>231</v>
      </c>
      <c r="L33" s="372">
        <v>142</v>
      </c>
      <c r="M33" s="372">
        <v>124</v>
      </c>
      <c r="N33" s="729">
        <v>58</v>
      </c>
      <c r="O33" s="736">
        <v>1250</v>
      </c>
      <c r="P33" s="733">
        <v>3.4060000000000001</v>
      </c>
    </row>
    <row r="34" spans="1:16" s="121" customFormat="1" ht="15" hidden="1" customHeight="1" outlineLevel="1" thickBot="1" x14ac:dyDescent="0.25">
      <c r="A34" s="370"/>
      <c r="B34" s="222" t="s">
        <v>135</v>
      </c>
      <c r="C34" s="567">
        <v>18550</v>
      </c>
      <c r="D34" s="297">
        <v>7822</v>
      </c>
      <c r="E34" s="565">
        <v>26372</v>
      </c>
      <c r="H34" s="413"/>
      <c r="I34" s="1182" t="s">
        <v>240</v>
      </c>
      <c r="J34" s="727">
        <v>988</v>
      </c>
      <c r="K34" s="570">
        <v>310</v>
      </c>
      <c r="L34" s="570">
        <v>178</v>
      </c>
      <c r="M34" s="570">
        <v>146</v>
      </c>
      <c r="N34" s="730">
        <v>120</v>
      </c>
      <c r="O34" s="737">
        <v>1742</v>
      </c>
      <c r="P34" s="734">
        <v>3.4764638346727899</v>
      </c>
    </row>
    <row r="35" spans="1:16" s="121" customFormat="1" ht="15" hidden="1" customHeight="1" outlineLevel="1" x14ac:dyDescent="0.2">
      <c r="A35" s="208"/>
      <c r="B35" s="388" t="s">
        <v>292</v>
      </c>
      <c r="C35" s="568">
        <v>18063</v>
      </c>
      <c r="D35" s="449">
        <v>8201</v>
      </c>
      <c r="E35" s="634">
        <v>26264</v>
      </c>
      <c r="H35" s="444"/>
      <c r="I35" s="399" t="s">
        <v>241</v>
      </c>
      <c r="J35" s="445">
        <v>942</v>
      </c>
      <c r="K35" s="445">
        <v>284</v>
      </c>
      <c r="L35" s="445">
        <v>193</v>
      </c>
      <c r="M35" s="445">
        <v>136</v>
      </c>
      <c r="N35" s="445">
        <v>66</v>
      </c>
      <c r="O35" s="445">
        <v>1621</v>
      </c>
      <c r="P35" s="446">
        <v>3.2362739049969154</v>
      </c>
    </row>
    <row r="36" spans="1:16" s="121" customFormat="1" ht="15" hidden="1" customHeight="1" outlineLevel="1" thickBot="1" x14ac:dyDescent="0.25">
      <c r="A36" s="370"/>
      <c r="B36" s="222" t="s">
        <v>293</v>
      </c>
      <c r="C36" s="567">
        <v>16540</v>
      </c>
      <c r="D36" s="297">
        <v>8108</v>
      </c>
      <c r="E36" s="565">
        <v>24648</v>
      </c>
      <c r="H36" s="440"/>
      <c r="I36" s="236" t="s">
        <v>21</v>
      </c>
      <c r="J36" s="372">
        <v>813</v>
      </c>
      <c r="K36" s="372">
        <v>301</v>
      </c>
      <c r="L36" s="372">
        <v>228</v>
      </c>
      <c r="M36" s="372">
        <v>175</v>
      </c>
      <c r="N36" s="372">
        <v>124</v>
      </c>
      <c r="O36" s="372">
        <v>1641</v>
      </c>
      <c r="P36" s="441">
        <v>3.8546617915904937</v>
      </c>
    </row>
    <row r="37" spans="1:16" s="9" customFormat="1" ht="15" hidden="1" customHeight="1" outlineLevel="1" collapsed="1" x14ac:dyDescent="0.2"/>
    <row r="38" spans="1:16" s="9" customFormat="1" ht="15" customHeight="1" collapsed="1" x14ac:dyDescent="0.2">
      <c r="H38" s="742" t="s">
        <v>411</v>
      </c>
    </row>
    <row r="39" spans="1:16" s="9" customFormat="1" ht="15" customHeight="1" x14ac:dyDescent="0.2"/>
    <row r="40" spans="1:16" s="14" customFormat="1" ht="30" customHeight="1" x14ac:dyDescent="0.2"/>
    <row r="41" spans="1:16" s="4" customFormat="1" ht="86.25" customHeight="1" x14ac:dyDescent="0.2"/>
    <row r="42" spans="1:16" ht="17.25" customHeight="1" x14ac:dyDescent="0.2"/>
    <row r="47" spans="1:16" ht="19.7" customHeight="1" x14ac:dyDescent="0.2"/>
    <row r="57" s="9" customFormat="1" x14ac:dyDescent="0.2"/>
  </sheetData>
  <mergeCells count="2">
    <mergeCell ref="C11:E11"/>
    <mergeCell ref="J11:N11"/>
  </mergeCells>
  <pageMargins left="0.39370078740157483" right="0.39370078740157483" top="0.78740157480314965" bottom="0.79" header="0.51181102362204722" footer="0.51181102362204722"/>
  <pageSetup paperSize="9" orientation="landscape" r:id="rId1"/>
  <headerFooter alignWithMargins="0">
    <oddFooter>&amp;L&amp;F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AG46"/>
  <sheetViews>
    <sheetView showGridLines="0" zoomScaleNormal="100" workbookViewId="0">
      <selection activeCell="P7" sqref="P7"/>
    </sheetView>
  </sheetViews>
  <sheetFormatPr baseColWidth="10" defaultColWidth="11.42578125" defaultRowHeight="12.75" outlineLevelRow="1" x14ac:dyDescent="0.2"/>
  <cols>
    <col min="1" max="1" width="4.85546875" style="827" customWidth="1"/>
    <col min="2" max="2" width="22" style="404" bestFit="1" customWidth="1"/>
    <col min="3" max="7" width="8.28515625" style="404" customWidth="1"/>
    <col min="8" max="8" width="9.7109375" style="404" customWidth="1"/>
    <col min="9" max="9" width="6.85546875" style="404" hidden="1" customWidth="1"/>
    <col min="10" max="14" width="8.28515625" style="404" customWidth="1"/>
    <col min="15" max="15" width="9.7109375" style="404" customWidth="1"/>
    <col min="16" max="16" width="8.5703125" style="404" hidden="1" customWidth="1"/>
    <col min="17" max="17" width="13.28515625" style="404" hidden="1" customWidth="1"/>
    <col min="18" max="18" width="11.42578125" style="404" customWidth="1"/>
    <col min="19" max="19" width="11.42578125" style="405" customWidth="1"/>
    <col min="20" max="16384" width="11.42578125" style="404"/>
  </cols>
  <sheetData>
    <row r="1" spans="1:33" x14ac:dyDescent="0.2">
      <c r="A1" s="742" t="s">
        <v>0</v>
      </c>
    </row>
    <row r="2" spans="1:33" x14ac:dyDescent="0.2">
      <c r="A2" s="742"/>
    </row>
    <row r="3" spans="1:33" x14ac:dyDescent="0.2">
      <c r="A3" s="742" t="str">
        <f>A5</f>
        <v>Tabell 1 - 4 - A-1  - Bruk av private døgnovernattingstilbud  - hittil i år.  Antall personer etter oppholdslengde og kvalitetsavtale.</v>
      </c>
    </row>
    <row r="5" spans="1:33" s="4" customFormat="1" ht="26.25" customHeight="1" thickBot="1" x14ac:dyDescent="0.25">
      <c r="A5" s="1450" t="s">
        <v>217</v>
      </c>
      <c r="S5" s="19"/>
    </row>
    <row r="6" spans="1:33" s="4" customFormat="1" ht="26.25" customHeight="1" thickBot="1" x14ac:dyDescent="0.25">
      <c r="A6" s="35"/>
      <c r="B6" s="805"/>
      <c r="C6" s="2125" t="s">
        <v>200</v>
      </c>
      <c r="D6" s="2126"/>
      <c r="E6" s="2126"/>
      <c r="F6" s="2126"/>
      <c r="G6" s="2126"/>
      <c r="H6" s="2126"/>
      <c r="I6" s="2127"/>
      <c r="J6" s="2125" t="s">
        <v>201</v>
      </c>
      <c r="K6" s="2126"/>
      <c r="L6" s="2126"/>
      <c r="M6" s="2126"/>
      <c r="N6" s="2126"/>
      <c r="O6" s="2127"/>
      <c r="P6" s="1046"/>
      <c r="Q6" s="1047"/>
      <c r="S6" s="19"/>
    </row>
    <row r="7" spans="1:33" s="4" customFormat="1" ht="76.5" customHeight="1" thickBot="1" x14ac:dyDescent="0.25">
      <c r="A7" s="5" t="s">
        <v>38</v>
      </c>
      <c r="B7" s="32" t="s">
        <v>3</v>
      </c>
      <c r="C7" s="1501" t="s">
        <v>39</v>
      </c>
      <c r="D7" s="1502" t="s">
        <v>40</v>
      </c>
      <c r="E7" s="1502" t="s">
        <v>41</v>
      </c>
      <c r="F7" s="1502" t="s">
        <v>42</v>
      </c>
      <c r="G7" s="1502" t="s">
        <v>197</v>
      </c>
      <c r="H7" s="1502" t="s">
        <v>199</v>
      </c>
      <c r="I7" s="1503" t="s">
        <v>103</v>
      </c>
      <c r="J7" s="1504" t="s">
        <v>39</v>
      </c>
      <c r="K7" s="1502" t="s">
        <v>40</v>
      </c>
      <c r="L7" s="1502" t="s">
        <v>41</v>
      </c>
      <c r="M7" s="1502" t="s">
        <v>42</v>
      </c>
      <c r="N7" s="1502" t="s">
        <v>198</v>
      </c>
      <c r="O7" s="1503" t="s">
        <v>199</v>
      </c>
      <c r="P7" s="22" t="s">
        <v>44</v>
      </c>
      <c r="Q7" s="22" t="s">
        <v>45</v>
      </c>
      <c r="S7" s="19"/>
    </row>
    <row r="8" spans="1:33" ht="15" customHeight="1" x14ac:dyDescent="0.2">
      <c r="A8" s="806">
        <v>1</v>
      </c>
      <c r="B8" s="807" t="s">
        <v>5</v>
      </c>
      <c r="C8" s="1183">
        <v>16</v>
      </c>
      <c r="D8" s="1184">
        <v>9</v>
      </c>
      <c r="E8" s="1184">
        <v>5</v>
      </c>
      <c r="F8" s="1187">
        <v>1</v>
      </c>
      <c r="G8" s="1185">
        <f>SUM(C8:F8)</f>
        <v>31</v>
      </c>
      <c r="H8" s="1185">
        <v>16</v>
      </c>
      <c r="I8" s="1186"/>
      <c r="J8" s="1183">
        <v>119</v>
      </c>
      <c r="K8" s="1184">
        <v>63</v>
      </c>
      <c r="L8" s="1184">
        <v>25</v>
      </c>
      <c r="M8" s="1187">
        <v>5</v>
      </c>
      <c r="N8" s="1185">
        <f>SUM(J8:M8)</f>
        <v>212</v>
      </c>
      <c r="O8" s="1185">
        <v>101</v>
      </c>
      <c r="P8" s="1048">
        <v>0</v>
      </c>
      <c r="Q8" s="1048">
        <v>1</v>
      </c>
      <c r="S8" s="439"/>
      <c r="T8" s="439"/>
      <c r="U8" s="439"/>
      <c r="V8" s="439"/>
      <c r="W8" s="439"/>
      <c r="X8" s="434"/>
      <c r="Y8" s="439"/>
      <c r="Z8" s="434"/>
      <c r="AA8" s="434"/>
      <c r="AB8" s="439"/>
      <c r="AC8" s="439"/>
      <c r="AD8" s="439"/>
      <c r="AE8" s="439"/>
      <c r="AF8" s="434"/>
      <c r="AG8" s="439"/>
    </row>
    <row r="9" spans="1:33" ht="15" customHeight="1" x14ac:dyDescent="0.2">
      <c r="A9" s="750">
        <v>2</v>
      </c>
      <c r="B9" s="71" t="s">
        <v>6</v>
      </c>
      <c r="C9" s="808">
        <v>18</v>
      </c>
      <c r="D9" s="809">
        <v>0</v>
      </c>
      <c r="E9" s="809">
        <v>0</v>
      </c>
      <c r="F9" s="1188">
        <v>0</v>
      </c>
      <c r="G9" s="810">
        <f>SUM(C9:F9)</f>
        <v>18</v>
      </c>
      <c r="H9" s="810">
        <v>0</v>
      </c>
      <c r="I9" s="811"/>
      <c r="J9" s="808">
        <v>172</v>
      </c>
      <c r="K9" s="809">
        <v>0</v>
      </c>
      <c r="L9" s="809">
        <v>0</v>
      </c>
      <c r="M9" s="1188">
        <v>0</v>
      </c>
      <c r="N9" s="810">
        <f>SUM(J9:M9)</f>
        <v>172</v>
      </c>
      <c r="O9" s="810">
        <v>76</v>
      </c>
      <c r="P9" s="1049">
        <v>0</v>
      </c>
      <c r="Q9" s="1049">
        <v>0</v>
      </c>
      <c r="S9" s="439"/>
      <c r="T9" s="439"/>
      <c r="U9" s="439"/>
      <c r="V9" s="439"/>
      <c r="W9" s="439"/>
      <c r="X9" s="434" t="s">
        <v>104</v>
      </c>
      <c r="Y9" s="439"/>
      <c r="Z9" s="434"/>
      <c r="AA9" s="434"/>
      <c r="AB9" s="439"/>
      <c r="AC9" s="439"/>
      <c r="AD9" s="439"/>
      <c r="AE9" s="439"/>
      <c r="AF9" s="434"/>
      <c r="AG9" s="439"/>
    </row>
    <row r="10" spans="1:33" ht="15" customHeight="1" x14ac:dyDescent="0.2">
      <c r="A10" s="750">
        <v>3</v>
      </c>
      <c r="B10" s="71" t="s">
        <v>7</v>
      </c>
      <c r="C10" s="808">
        <v>3</v>
      </c>
      <c r="D10" s="809">
        <v>3</v>
      </c>
      <c r="E10" s="809">
        <v>0</v>
      </c>
      <c r="F10" s="1188">
        <v>0</v>
      </c>
      <c r="G10" s="810">
        <f t="shared" ref="G10:G21" si="0">SUM(C10:F10)</f>
        <v>6</v>
      </c>
      <c r="H10" s="810">
        <v>1</v>
      </c>
      <c r="I10" s="811"/>
      <c r="J10" s="808">
        <v>46</v>
      </c>
      <c r="K10" s="809">
        <v>29</v>
      </c>
      <c r="L10" s="809">
        <v>2</v>
      </c>
      <c r="M10" s="1188">
        <v>1</v>
      </c>
      <c r="N10" s="810">
        <f t="shared" ref="N10:N21" si="1">SUM(J10:M10)</f>
        <v>78</v>
      </c>
      <c r="O10" s="810">
        <v>27</v>
      </c>
      <c r="P10" s="1049">
        <v>0</v>
      </c>
      <c r="Q10" s="1049">
        <v>0</v>
      </c>
      <c r="S10" s="439"/>
      <c r="T10" s="439"/>
      <c r="U10" s="439"/>
      <c r="V10" s="439"/>
      <c r="W10" s="439"/>
      <c r="X10" s="434"/>
      <c r="Y10" s="439"/>
      <c r="Z10" s="434"/>
      <c r="AA10" s="434"/>
      <c r="AB10" s="439"/>
      <c r="AC10" s="439"/>
      <c r="AD10" s="439"/>
      <c r="AE10" s="439"/>
      <c r="AF10" s="434"/>
      <c r="AG10" s="439"/>
    </row>
    <row r="11" spans="1:33" ht="15" customHeight="1" x14ac:dyDescent="0.2">
      <c r="A11" s="750">
        <v>4</v>
      </c>
      <c r="B11" s="71" t="s">
        <v>8</v>
      </c>
      <c r="C11" s="808">
        <v>3</v>
      </c>
      <c r="D11" s="809">
        <v>3</v>
      </c>
      <c r="E11" s="809">
        <v>0</v>
      </c>
      <c r="F11" s="1188">
        <v>0</v>
      </c>
      <c r="G11" s="810">
        <f t="shared" si="0"/>
        <v>6</v>
      </c>
      <c r="H11" s="810">
        <v>2</v>
      </c>
      <c r="I11" s="812"/>
      <c r="J11" s="808">
        <v>45</v>
      </c>
      <c r="K11" s="809">
        <v>10</v>
      </c>
      <c r="L11" s="809">
        <v>2</v>
      </c>
      <c r="M11" s="1188">
        <v>2</v>
      </c>
      <c r="N11" s="810">
        <f t="shared" si="1"/>
        <v>59</v>
      </c>
      <c r="O11" s="810">
        <v>30</v>
      </c>
      <c r="P11" s="1049">
        <v>0</v>
      </c>
      <c r="Q11" s="1049">
        <v>0</v>
      </c>
      <c r="S11" s="439"/>
      <c r="T11" s="439"/>
      <c r="U11" s="439"/>
      <c r="V11" s="439"/>
      <c r="W11" s="439"/>
      <c r="X11" s="434"/>
      <c r="Y11" s="439"/>
      <c r="Z11" s="434"/>
      <c r="AA11" s="434"/>
      <c r="AB11" s="439"/>
      <c r="AC11" s="439"/>
      <c r="AD11" s="439"/>
      <c r="AE11" s="439"/>
      <c r="AF11" s="434"/>
      <c r="AG11" s="439"/>
    </row>
    <row r="12" spans="1:33" ht="15" customHeight="1" x14ac:dyDescent="0.2">
      <c r="A12" s="750">
        <v>5</v>
      </c>
      <c r="B12" s="71" t="s">
        <v>9</v>
      </c>
      <c r="C12" s="808">
        <v>11</v>
      </c>
      <c r="D12" s="809">
        <v>9</v>
      </c>
      <c r="E12" s="809">
        <v>0</v>
      </c>
      <c r="F12" s="1188">
        <v>0</v>
      </c>
      <c r="G12" s="810">
        <f t="shared" si="0"/>
        <v>20</v>
      </c>
      <c r="H12" s="810">
        <v>1</v>
      </c>
      <c r="I12" s="812"/>
      <c r="J12" s="808">
        <v>49</v>
      </c>
      <c r="K12" s="809">
        <v>22</v>
      </c>
      <c r="L12" s="809">
        <v>4</v>
      </c>
      <c r="M12" s="1188">
        <v>2</v>
      </c>
      <c r="N12" s="810">
        <f t="shared" si="1"/>
        <v>77</v>
      </c>
      <c r="O12" s="810">
        <v>28</v>
      </c>
      <c r="P12" s="1049">
        <v>0</v>
      </c>
      <c r="Q12" s="1049">
        <v>0</v>
      </c>
      <c r="S12" s="439"/>
      <c r="T12" s="439"/>
      <c r="U12" s="439"/>
      <c r="V12" s="439"/>
      <c r="W12" s="439"/>
      <c r="X12" s="434"/>
      <c r="Y12" s="439"/>
      <c r="Z12" s="434"/>
      <c r="AA12" s="434"/>
      <c r="AB12" s="439"/>
      <c r="AC12" s="439"/>
      <c r="AD12" s="439"/>
      <c r="AE12" s="439"/>
      <c r="AF12" s="434"/>
      <c r="AG12" s="439"/>
    </row>
    <row r="13" spans="1:33" ht="15" customHeight="1" x14ac:dyDescent="0.2">
      <c r="A13" s="750">
        <v>6</v>
      </c>
      <c r="B13" s="71" t="s">
        <v>10</v>
      </c>
      <c r="C13" s="808">
        <v>0</v>
      </c>
      <c r="D13" s="809">
        <v>0</v>
      </c>
      <c r="E13" s="809">
        <v>0</v>
      </c>
      <c r="F13" s="1188">
        <v>0</v>
      </c>
      <c r="G13" s="810">
        <f t="shared" si="0"/>
        <v>0</v>
      </c>
      <c r="H13" s="810">
        <v>0</v>
      </c>
      <c r="I13" s="812"/>
      <c r="J13" s="808">
        <v>10</v>
      </c>
      <c r="K13" s="809">
        <v>9</v>
      </c>
      <c r="L13" s="809">
        <v>2</v>
      </c>
      <c r="M13" s="1188">
        <v>5</v>
      </c>
      <c r="N13" s="810">
        <f t="shared" si="1"/>
        <v>26</v>
      </c>
      <c r="O13" s="810">
        <v>9</v>
      </c>
      <c r="P13" s="1049">
        <v>0</v>
      </c>
      <c r="Q13" s="1049">
        <v>0</v>
      </c>
      <c r="S13" s="439"/>
      <c r="T13" s="439"/>
      <c r="U13" s="439"/>
      <c r="V13" s="439"/>
      <c r="W13" s="439"/>
      <c r="X13" s="434"/>
      <c r="Y13" s="439"/>
      <c r="Z13" s="434"/>
      <c r="AA13" s="434"/>
      <c r="AB13" s="439"/>
      <c r="AC13" s="439"/>
      <c r="AD13" s="439"/>
      <c r="AE13" s="439"/>
      <c r="AF13" s="434"/>
      <c r="AG13" s="439"/>
    </row>
    <row r="14" spans="1:33" ht="15" customHeight="1" x14ac:dyDescent="0.2">
      <c r="A14" s="750">
        <v>7</v>
      </c>
      <c r="B14" s="71" t="s">
        <v>11</v>
      </c>
      <c r="C14" s="808">
        <v>0</v>
      </c>
      <c r="D14" s="809">
        <v>9</v>
      </c>
      <c r="E14" s="809">
        <v>1</v>
      </c>
      <c r="F14" s="1188">
        <v>0</v>
      </c>
      <c r="G14" s="810">
        <f t="shared" si="0"/>
        <v>10</v>
      </c>
      <c r="H14" s="810">
        <v>1</v>
      </c>
      <c r="I14" s="812"/>
      <c r="J14" s="808">
        <v>0</v>
      </c>
      <c r="K14" s="809">
        <v>0</v>
      </c>
      <c r="L14" s="809">
        <v>0</v>
      </c>
      <c r="M14" s="1188">
        <v>0</v>
      </c>
      <c r="N14" s="810">
        <f t="shared" si="1"/>
        <v>0</v>
      </c>
      <c r="O14" s="810">
        <v>0</v>
      </c>
      <c r="P14" s="1049">
        <v>0</v>
      </c>
      <c r="Q14" s="1049">
        <v>0</v>
      </c>
      <c r="S14" s="19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</row>
    <row r="15" spans="1:33" ht="15" customHeight="1" x14ac:dyDescent="0.2">
      <c r="A15" s="750">
        <v>8</v>
      </c>
      <c r="B15" s="71" t="s">
        <v>12</v>
      </c>
      <c r="C15" s="808">
        <v>4</v>
      </c>
      <c r="D15" s="809">
        <v>0</v>
      </c>
      <c r="E15" s="809">
        <v>0</v>
      </c>
      <c r="F15" s="1188">
        <v>0</v>
      </c>
      <c r="G15" s="810">
        <f t="shared" si="0"/>
        <v>4</v>
      </c>
      <c r="H15" s="810">
        <v>0</v>
      </c>
      <c r="I15" s="812"/>
      <c r="J15" s="808">
        <v>22</v>
      </c>
      <c r="K15" s="809">
        <v>4</v>
      </c>
      <c r="L15" s="809">
        <v>0</v>
      </c>
      <c r="M15" s="1188">
        <v>0</v>
      </c>
      <c r="N15" s="810">
        <f t="shared" si="1"/>
        <v>26</v>
      </c>
      <c r="O15" s="810">
        <v>15</v>
      </c>
      <c r="P15" s="1049">
        <v>0</v>
      </c>
      <c r="Q15" s="1049">
        <v>0</v>
      </c>
      <c r="S15" s="19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</row>
    <row r="16" spans="1:33" ht="15" customHeight="1" x14ac:dyDescent="0.2">
      <c r="A16" s="750">
        <v>9</v>
      </c>
      <c r="B16" s="71" t="s">
        <v>13</v>
      </c>
      <c r="C16" s="808">
        <v>15</v>
      </c>
      <c r="D16" s="809">
        <v>6</v>
      </c>
      <c r="E16" s="809">
        <v>0</v>
      </c>
      <c r="F16" s="1188">
        <v>0</v>
      </c>
      <c r="G16" s="810">
        <f t="shared" si="0"/>
        <v>21</v>
      </c>
      <c r="H16" s="810">
        <v>3</v>
      </c>
      <c r="I16" s="811"/>
      <c r="J16" s="808">
        <v>36</v>
      </c>
      <c r="K16" s="809">
        <v>8</v>
      </c>
      <c r="L16" s="809">
        <v>2</v>
      </c>
      <c r="M16" s="1188">
        <v>1</v>
      </c>
      <c r="N16" s="810">
        <f t="shared" si="1"/>
        <v>47</v>
      </c>
      <c r="O16" s="810">
        <v>3</v>
      </c>
      <c r="P16" s="1049">
        <v>0</v>
      </c>
      <c r="Q16" s="1049">
        <v>0</v>
      </c>
      <c r="S16" s="19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</row>
    <row r="17" spans="1:33" ht="15" customHeight="1" x14ac:dyDescent="0.2">
      <c r="A17" s="750">
        <v>10</v>
      </c>
      <c r="B17" s="71" t="s">
        <v>14</v>
      </c>
      <c r="C17" s="808">
        <v>6</v>
      </c>
      <c r="D17" s="809">
        <v>6</v>
      </c>
      <c r="E17" s="809">
        <v>7</v>
      </c>
      <c r="F17" s="1188">
        <v>0</v>
      </c>
      <c r="G17" s="810">
        <f t="shared" si="0"/>
        <v>19</v>
      </c>
      <c r="H17" s="810">
        <v>5</v>
      </c>
      <c r="I17" s="811"/>
      <c r="J17" s="808">
        <v>25</v>
      </c>
      <c r="K17" s="809">
        <v>19</v>
      </c>
      <c r="L17" s="809">
        <v>7</v>
      </c>
      <c r="M17" s="1188">
        <v>6</v>
      </c>
      <c r="N17" s="810">
        <f t="shared" si="1"/>
        <v>57</v>
      </c>
      <c r="O17" s="810">
        <v>12</v>
      </c>
      <c r="P17" s="1049">
        <v>0</v>
      </c>
      <c r="Q17" s="1049">
        <v>0</v>
      </c>
      <c r="S17" s="19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</row>
    <row r="18" spans="1:33" ht="15" customHeight="1" x14ac:dyDescent="0.2">
      <c r="A18" s="750">
        <v>11</v>
      </c>
      <c r="B18" s="71" t="s">
        <v>15</v>
      </c>
      <c r="C18" s="808">
        <v>3</v>
      </c>
      <c r="D18" s="809">
        <v>0</v>
      </c>
      <c r="E18" s="809">
        <v>0</v>
      </c>
      <c r="F18" s="1188">
        <v>0</v>
      </c>
      <c r="G18" s="810">
        <f t="shared" si="0"/>
        <v>3</v>
      </c>
      <c r="H18" s="810">
        <v>3</v>
      </c>
      <c r="I18" s="811"/>
      <c r="J18" s="808">
        <v>25</v>
      </c>
      <c r="K18" s="809">
        <v>8</v>
      </c>
      <c r="L18" s="809">
        <v>5</v>
      </c>
      <c r="M18" s="1188">
        <v>0</v>
      </c>
      <c r="N18" s="810">
        <f t="shared" si="1"/>
        <v>38</v>
      </c>
      <c r="O18" s="810">
        <v>19</v>
      </c>
      <c r="P18" s="1049">
        <v>0</v>
      </c>
      <c r="Q18" s="1049">
        <v>0</v>
      </c>
      <c r="R18" s="404" t="s">
        <v>104</v>
      </c>
      <c r="S18" s="19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</row>
    <row r="19" spans="1:33" ht="15" customHeight="1" x14ac:dyDescent="0.2">
      <c r="A19" s="750">
        <v>12</v>
      </c>
      <c r="B19" s="71" t="s">
        <v>16</v>
      </c>
      <c r="C19" s="808">
        <v>7</v>
      </c>
      <c r="D19" s="809">
        <v>0</v>
      </c>
      <c r="E19" s="809">
        <v>0</v>
      </c>
      <c r="F19" s="1188">
        <v>0</v>
      </c>
      <c r="G19" s="810">
        <f t="shared" si="0"/>
        <v>7</v>
      </c>
      <c r="H19" s="810">
        <v>4</v>
      </c>
      <c r="I19" s="811"/>
      <c r="J19" s="808">
        <v>7</v>
      </c>
      <c r="K19" s="809">
        <v>4</v>
      </c>
      <c r="L19" s="809">
        <v>0</v>
      </c>
      <c r="M19" s="1188">
        <v>1</v>
      </c>
      <c r="N19" s="810">
        <f t="shared" si="1"/>
        <v>12</v>
      </c>
      <c r="O19" s="810">
        <v>5</v>
      </c>
      <c r="P19" s="1049">
        <v>0</v>
      </c>
      <c r="Q19" s="1049">
        <v>0</v>
      </c>
      <c r="S19" s="19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</row>
    <row r="20" spans="1:33" ht="15" customHeight="1" x14ac:dyDescent="0.2">
      <c r="A20" s="750">
        <v>13</v>
      </c>
      <c r="B20" s="71" t="s">
        <v>17</v>
      </c>
      <c r="C20" s="808">
        <v>6</v>
      </c>
      <c r="D20" s="809">
        <v>0</v>
      </c>
      <c r="E20" s="809">
        <v>0</v>
      </c>
      <c r="F20" s="1188">
        <v>0</v>
      </c>
      <c r="G20" s="810">
        <f t="shared" si="0"/>
        <v>6</v>
      </c>
      <c r="H20" s="810">
        <v>1</v>
      </c>
      <c r="I20" s="811"/>
      <c r="J20" s="808">
        <v>32</v>
      </c>
      <c r="K20" s="809">
        <v>7</v>
      </c>
      <c r="L20" s="809">
        <v>2</v>
      </c>
      <c r="M20" s="1188">
        <v>0</v>
      </c>
      <c r="N20" s="810">
        <f t="shared" si="1"/>
        <v>41</v>
      </c>
      <c r="O20" s="810">
        <v>14</v>
      </c>
      <c r="P20" s="1049">
        <v>0</v>
      </c>
      <c r="Q20" s="1049">
        <v>0</v>
      </c>
      <c r="S20" s="19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</row>
    <row r="21" spans="1:33" ht="15" customHeight="1" x14ac:dyDescent="0.2">
      <c r="A21" s="750">
        <v>14</v>
      </c>
      <c r="B21" s="71" t="s">
        <v>18</v>
      </c>
      <c r="C21" s="808">
        <v>0</v>
      </c>
      <c r="D21" s="809">
        <v>1</v>
      </c>
      <c r="E21" s="809">
        <v>0</v>
      </c>
      <c r="F21" s="1188">
        <v>0</v>
      </c>
      <c r="G21" s="810">
        <f t="shared" si="0"/>
        <v>1</v>
      </c>
      <c r="H21" s="810">
        <v>0</v>
      </c>
      <c r="I21" s="811"/>
      <c r="J21" s="808">
        <v>16</v>
      </c>
      <c r="K21" s="809">
        <v>4</v>
      </c>
      <c r="L21" s="809">
        <v>0</v>
      </c>
      <c r="M21" s="1188">
        <v>0</v>
      </c>
      <c r="N21" s="810">
        <f t="shared" si="1"/>
        <v>20</v>
      </c>
      <c r="O21" s="810">
        <v>11</v>
      </c>
      <c r="P21" s="1049">
        <v>0</v>
      </c>
      <c r="Q21" s="1049">
        <v>0</v>
      </c>
      <c r="S21" s="19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</row>
    <row r="22" spans="1:33" ht="15" customHeight="1" thickBot="1" x14ac:dyDescent="0.25">
      <c r="A22" s="813">
        <v>15</v>
      </c>
      <c r="B22" s="163" t="s">
        <v>19</v>
      </c>
      <c r="C22" s="814">
        <v>1</v>
      </c>
      <c r="D22" s="815">
        <v>0</v>
      </c>
      <c r="E22" s="815">
        <v>0</v>
      </c>
      <c r="F22" s="1189">
        <v>0</v>
      </c>
      <c r="G22" s="816">
        <f>SUM(C22:F22)</f>
        <v>1</v>
      </c>
      <c r="H22" s="816">
        <v>0</v>
      </c>
      <c r="I22" s="817"/>
      <c r="J22" s="814">
        <v>30</v>
      </c>
      <c r="K22" s="815">
        <v>11</v>
      </c>
      <c r="L22" s="815">
        <v>5</v>
      </c>
      <c r="M22" s="1189">
        <v>0</v>
      </c>
      <c r="N22" s="816">
        <f>SUM(J22:M22)</f>
        <v>46</v>
      </c>
      <c r="O22" s="816">
        <v>1</v>
      </c>
      <c r="P22" s="1050">
        <v>0</v>
      </c>
      <c r="Q22" s="1050">
        <v>0</v>
      </c>
      <c r="S22" s="19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</row>
    <row r="23" spans="1:33" s="9" customFormat="1" ht="15" customHeight="1" thickBot="1" x14ac:dyDescent="0.25">
      <c r="A23" s="371"/>
      <c r="B23" s="1404" t="s">
        <v>531</v>
      </c>
      <c r="C23" s="1405">
        <f>SUM(C8:C22)</f>
        <v>93</v>
      </c>
      <c r="D23" s="1406">
        <f t="shared" ref="D23:O23" si="2">SUM(D8:D22)</f>
        <v>46</v>
      </c>
      <c r="E23" s="1406">
        <f t="shared" si="2"/>
        <v>13</v>
      </c>
      <c r="F23" s="1407">
        <f t="shared" si="2"/>
        <v>1</v>
      </c>
      <c r="G23" s="1408">
        <f t="shared" si="2"/>
        <v>153</v>
      </c>
      <c r="H23" s="1408">
        <f t="shared" si="2"/>
        <v>37</v>
      </c>
      <c r="I23" s="1409">
        <f t="shared" si="2"/>
        <v>0</v>
      </c>
      <c r="J23" s="1406">
        <f t="shared" si="2"/>
        <v>634</v>
      </c>
      <c r="K23" s="1406">
        <f t="shared" si="2"/>
        <v>198</v>
      </c>
      <c r="L23" s="1406">
        <f t="shared" si="2"/>
        <v>56</v>
      </c>
      <c r="M23" s="1407">
        <f t="shared" si="2"/>
        <v>23</v>
      </c>
      <c r="N23" s="1408">
        <f t="shared" ref="N23" si="3">SUM(N8:N22)</f>
        <v>911</v>
      </c>
      <c r="O23" s="1410">
        <f t="shared" si="2"/>
        <v>351</v>
      </c>
      <c r="P23" s="1053">
        <v>0</v>
      </c>
      <c r="Q23" s="1053">
        <v>1</v>
      </c>
      <c r="S23" s="19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</row>
    <row r="24" spans="1:33" ht="15" customHeight="1" thickBot="1" x14ac:dyDescent="0.25">
      <c r="A24" s="370"/>
      <c r="B24" s="222" t="s">
        <v>437</v>
      </c>
      <c r="C24" s="195">
        <v>51</v>
      </c>
      <c r="D24" s="187">
        <v>31</v>
      </c>
      <c r="E24" s="187">
        <v>4</v>
      </c>
      <c r="F24" s="420">
        <v>1</v>
      </c>
      <c r="G24" s="419">
        <v>87</v>
      </c>
      <c r="H24" s="419">
        <v>24</v>
      </c>
      <c r="I24" s="818">
        <v>0</v>
      </c>
      <c r="J24" s="187">
        <v>429</v>
      </c>
      <c r="K24" s="187">
        <v>138</v>
      </c>
      <c r="L24" s="187">
        <v>34</v>
      </c>
      <c r="M24" s="420">
        <v>13</v>
      </c>
      <c r="N24" s="419">
        <v>614</v>
      </c>
      <c r="O24" s="819">
        <v>217</v>
      </c>
      <c r="P24" s="1051">
        <v>0</v>
      </c>
      <c r="Q24" s="1051">
        <v>1</v>
      </c>
      <c r="S24" s="555"/>
      <c r="T24" s="1052"/>
      <c r="U24" s="1052"/>
      <c r="V24" s="1052"/>
      <c r="W24" s="1052"/>
      <c r="X24" s="1052"/>
      <c r="Y24" s="1052"/>
      <c r="Z24" s="1052"/>
      <c r="AA24" s="1052"/>
      <c r="AB24" s="1052"/>
      <c r="AC24" s="1052"/>
      <c r="AD24" s="1052"/>
      <c r="AE24" s="1052"/>
      <c r="AF24" s="1052"/>
      <c r="AG24" s="1052"/>
    </row>
    <row r="25" spans="1:33" ht="15" customHeight="1" thickBot="1" x14ac:dyDescent="0.25">
      <c r="A25" s="168"/>
      <c r="B25" s="1350" t="s">
        <v>417</v>
      </c>
      <c r="C25" s="193">
        <v>123</v>
      </c>
      <c r="D25" s="395">
        <v>69</v>
      </c>
      <c r="E25" s="395">
        <v>13</v>
      </c>
      <c r="F25" s="412">
        <v>0</v>
      </c>
      <c r="G25" s="428">
        <v>205</v>
      </c>
      <c r="H25" s="428">
        <v>66</v>
      </c>
      <c r="I25" s="1361">
        <v>0</v>
      </c>
      <c r="J25" s="395">
        <v>657</v>
      </c>
      <c r="K25" s="395">
        <v>232</v>
      </c>
      <c r="L25" s="395">
        <v>69</v>
      </c>
      <c r="M25" s="412">
        <v>26</v>
      </c>
      <c r="N25" s="428">
        <v>984</v>
      </c>
      <c r="O25" s="1362">
        <v>391</v>
      </c>
      <c r="P25" s="1051">
        <v>0</v>
      </c>
      <c r="Q25" s="1051">
        <v>1</v>
      </c>
      <c r="S25" s="555"/>
      <c r="T25" s="1052"/>
      <c r="U25" s="1052"/>
      <c r="V25" s="1052"/>
      <c r="W25" s="1052"/>
      <c r="X25" s="1052"/>
      <c r="Y25" s="1052"/>
      <c r="Z25" s="1052"/>
      <c r="AA25" s="1052"/>
      <c r="AB25" s="1052"/>
      <c r="AC25" s="1052"/>
      <c r="AD25" s="1052"/>
      <c r="AE25" s="1052"/>
      <c r="AF25" s="1052"/>
      <c r="AG25" s="1052"/>
    </row>
    <row r="26" spans="1:33" ht="18.75" customHeight="1" thickBot="1" x14ac:dyDescent="0.25">
      <c r="A26" s="370"/>
      <c r="B26" s="222" t="s">
        <v>383</v>
      </c>
      <c r="C26" s="195">
        <v>71</v>
      </c>
      <c r="D26" s="187">
        <v>30</v>
      </c>
      <c r="E26" s="187">
        <v>9</v>
      </c>
      <c r="F26" s="420">
        <v>1</v>
      </c>
      <c r="G26" s="419">
        <v>111</v>
      </c>
      <c r="H26" s="419">
        <v>36</v>
      </c>
      <c r="I26" s="818">
        <v>0</v>
      </c>
      <c r="J26" s="187">
        <v>421</v>
      </c>
      <c r="K26" s="187">
        <v>171</v>
      </c>
      <c r="L26" s="187">
        <v>56</v>
      </c>
      <c r="M26" s="420">
        <v>16</v>
      </c>
      <c r="N26" s="419">
        <v>664</v>
      </c>
      <c r="O26" s="819">
        <v>206</v>
      </c>
      <c r="P26" s="1051">
        <v>0</v>
      </c>
      <c r="Q26" s="1051">
        <v>1</v>
      </c>
      <c r="S26" s="555"/>
      <c r="T26" s="1052"/>
      <c r="U26" s="1052"/>
      <c r="V26" s="1052"/>
      <c r="W26" s="1052"/>
      <c r="X26" s="1052"/>
      <c r="Y26" s="1052"/>
      <c r="Z26" s="1052"/>
      <c r="AA26" s="1052"/>
      <c r="AB26" s="1052"/>
      <c r="AC26" s="1052"/>
      <c r="AD26" s="1052"/>
      <c r="AE26" s="1052"/>
      <c r="AF26" s="1052"/>
      <c r="AG26" s="1052"/>
    </row>
    <row r="27" spans="1:33" ht="15" customHeight="1" thickBot="1" x14ac:dyDescent="0.25">
      <c r="A27" s="168"/>
      <c r="B27" s="1350" t="s">
        <v>365</v>
      </c>
      <c r="C27" s="193">
        <v>70</v>
      </c>
      <c r="D27" s="395">
        <v>33</v>
      </c>
      <c r="E27" s="395">
        <v>3</v>
      </c>
      <c r="F27" s="412">
        <v>0</v>
      </c>
      <c r="G27" s="428">
        <v>106</v>
      </c>
      <c r="H27" s="428">
        <v>45</v>
      </c>
      <c r="I27" s="1361">
        <v>0</v>
      </c>
      <c r="J27" s="395">
        <v>538</v>
      </c>
      <c r="K27" s="395">
        <v>274</v>
      </c>
      <c r="L27" s="395">
        <v>76</v>
      </c>
      <c r="M27" s="412">
        <v>30</v>
      </c>
      <c r="N27" s="428">
        <v>918</v>
      </c>
      <c r="O27" s="1362">
        <v>254</v>
      </c>
      <c r="P27" s="1051">
        <v>0</v>
      </c>
      <c r="Q27" s="1051">
        <v>1</v>
      </c>
      <c r="S27" s="555"/>
      <c r="T27" s="1052"/>
      <c r="U27" s="1052"/>
      <c r="V27" s="1052"/>
      <c r="W27" s="1052"/>
      <c r="X27" s="1052"/>
      <c r="Y27" s="1052"/>
      <c r="Z27" s="1052"/>
      <c r="AA27" s="1052"/>
      <c r="AB27" s="1052"/>
      <c r="AC27" s="1052"/>
      <c r="AD27" s="1052"/>
      <c r="AE27" s="1052"/>
      <c r="AF27" s="1052"/>
      <c r="AG27" s="1052"/>
    </row>
    <row r="28" spans="1:33" ht="16.5" customHeight="1" thickBot="1" x14ac:dyDescent="0.25">
      <c r="A28" s="370"/>
      <c r="B28" s="222" t="s">
        <v>357</v>
      </c>
      <c r="C28" s="195">
        <v>57</v>
      </c>
      <c r="D28" s="187">
        <v>13</v>
      </c>
      <c r="E28" s="187">
        <v>3</v>
      </c>
      <c r="F28" s="420">
        <v>0</v>
      </c>
      <c r="G28" s="419">
        <v>73</v>
      </c>
      <c r="H28" s="419">
        <v>17</v>
      </c>
      <c r="I28" s="818">
        <v>0</v>
      </c>
      <c r="J28" s="187">
        <v>384</v>
      </c>
      <c r="K28" s="187">
        <v>193</v>
      </c>
      <c r="L28" s="187">
        <v>64</v>
      </c>
      <c r="M28" s="420">
        <v>22</v>
      </c>
      <c r="N28" s="419">
        <v>663</v>
      </c>
      <c r="O28" s="819">
        <v>175</v>
      </c>
      <c r="P28" s="1051">
        <v>0</v>
      </c>
      <c r="Q28" s="1051">
        <v>1</v>
      </c>
      <c r="S28" s="555"/>
      <c r="T28" s="1052"/>
      <c r="U28" s="1052"/>
      <c r="V28" s="1052"/>
      <c r="W28" s="1052"/>
      <c r="X28" s="1052"/>
      <c r="Y28" s="1052"/>
      <c r="Z28" s="1052"/>
      <c r="AA28" s="1052"/>
      <c r="AB28" s="1052"/>
      <c r="AC28" s="1052"/>
      <c r="AD28" s="1052"/>
      <c r="AE28" s="1052"/>
      <c r="AF28" s="1052"/>
      <c r="AG28" s="1052"/>
    </row>
    <row r="29" spans="1:33" ht="15" customHeight="1" thickBot="1" x14ac:dyDescent="0.25">
      <c r="A29" s="168"/>
      <c r="B29" s="1350" t="s">
        <v>346</v>
      </c>
      <c r="C29" s="193">
        <v>118</v>
      </c>
      <c r="D29" s="395">
        <v>45</v>
      </c>
      <c r="E29" s="395">
        <v>2</v>
      </c>
      <c r="F29" s="412">
        <v>0</v>
      </c>
      <c r="G29" s="428">
        <v>165</v>
      </c>
      <c r="H29" s="428">
        <v>90</v>
      </c>
      <c r="I29" s="1361">
        <v>0</v>
      </c>
      <c r="J29" s="395">
        <v>575</v>
      </c>
      <c r="K29" s="395">
        <v>280</v>
      </c>
      <c r="L29" s="395">
        <v>88</v>
      </c>
      <c r="M29" s="412">
        <v>55</v>
      </c>
      <c r="N29" s="428">
        <v>998</v>
      </c>
      <c r="O29" s="1362">
        <v>326</v>
      </c>
      <c r="P29" s="1051">
        <v>0</v>
      </c>
      <c r="Q29" s="1051">
        <v>1</v>
      </c>
      <c r="S29" s="555"/>
      <c r="T29" s="1052"/>
      <c r="U29" s="1052"/>
      <c r="V29" s="1052"/>
      <c r="W29" s="1052"/>
      <c r="X29" s="1052"/>
      <c r="Y29" s="1052"/>
      <c r="Z29" s="1052"/>
      <c r="AA29" s="1052"/>
      <c r="AB29" s="1052"/>
      <c r="AC29" s="1052"/>
      <c r="AD29" s="1052"/>
      <c r="AE29" s="1052"/>
      <c r="AF29" s="1052"/>
      <c r="AG29" s="1052"/>
    </row>
    <row r="30" spans="1:33" ht="15" customHeight="1" thickBot="1" x14ac:dyDescent="0.25">
      <c r="A30" s="370"/>
      <c r="B30" s="366" t="s">
        <v>327</v>
      </c>
      <c r="C30" s="195">
        <v>52</v>
      </c>
      <c r="D30" s="187">
        <v>20</v>
      </c>
      <c r="E30" s="187">
        <v>2</v>
      </c>
      <c r="F30" s="420">
        <v>0</v>
      </c>
      <c r="G30" s="419">
        <v>74</v>
      </c>
      <c r="H30" s="419">
        <v>36</v>
      </c>
      <c r="I30" s="818">
        <v>0</v>
      </c>
      <c r="J30" s="187">
        <v>370</v>
      </c>
      <c r="K30" s="187">
        <v>164</v>
      </c>
      <c r="L30" s="187">
        <v>67</v>
      </c>
      <c r="M30" s="420">
        <v>39</v>
      </c>
      <c r="N30" s="419">
        <v>640</v>
      </c>
      <c r="O30" s="819">
        <v>177</v>
      </c>
      <c r="P30" s="1051">
        <v>0</v>
      </c>
      <c r="Q30" s="1051">
        <v>1</v>
      </c>
      <c r="S30" s="555"/>
      <c r="T30" s="1052"/>
      <c r="U30" s="1052"/>
      <c r="V30" s="1052"/>
      <c r="W30" s="1052"/>
      <c r="X30" s="1052"/>
      <c r="Y30" s="1052"/>
      <c r="Z30" s="1052"/>
      <c r="AA30" s="1052"/>
      <c r="AB30" s="1052"/>
      <c r="AC30" s="1052"/>
      <c r="AD30" s="1052"/>
      <c r="AE30" s="1052"/>
      <c r="AF30" s="1052"/>
      <c r="AG30" s="1052"/>
    </row>
    <row r="31" spans="1:33" s="9" customFormat="1" ht="15" hidden="1" customHeight="1" outlineLevel="1" thickBot="1" x14ac:dyDescent="0.25">
      <c r="A31" s="413"/>
      <c r="B31" s="1322" t="s">
        <v>314</v>
      </c>
      <c r="C31" s="408">
        <v>23</v>
      </c>
      <c r="D31" s="1363">
        <v>9</v>
      </c>
      <c r="E31" s="1363">
        <v>2</v>
      </c>
      <c r="F31" s="1364">
        <v>0</v>
      </c>
      <c r="G31" s="1366">
        <v>34</v>
      </c>
      <c r="H31" s="1366">
        <v>23</v>
      </c>
      <c r="I31" s="1372">
        <v>0</v>
      </c>
      <c r="J31" s="1363">
        <v>174</v>
      </c>
      <c r="K31" s="1363">
        <v>84</v>
      </c>
      <c r="L31" s="1363">
        <v>46</v>
      </c>
      <c r="M31" s="1364">
        <v>21</v>
      </c>
      <c r="N31" s="1366">
        <v>325</v>
      </c>
      <c r="O31" s="1373">
        <v>110</v>
      </c>
      <c r="P31" s="1053"/>
      <c r="Q31" s="1053"/>
      <c r="S31" s="19"/>
      <c r="T31" s="4"/>
      <c r="U31" s="4" t="s">
        <v>104</v>
      </c>
      <c r="V31" s="4"/>
      <c r="W31" s="4" t="s">
        <v>104</v>
      </c>
      <c r="X31" s="4"/>
      <c r="Y31" s="4"/>
      <c r="Z31" s="4"/>
      <c r="AA31" s="4"/>
      <c r="AB31" s="4"/>
      <c r="AC31" s="4"/>
      <c r="AD31" s="4"/>
      <c r="AE31" s="4"/>
      <c r="AF31" s="4"/>
      <c r="AG31" s="4"/>
    </row>
    <row r="32" spans="1:33" ht="15" customHeight="1" collapsed="1" thickBot="1" x14ac:dyDescent="0.25">
      <c r="A32" s="413"/>
      <c r="B32" s="1322" t="s">
        <v>415</v>
      </c>
      <c r="C32" s="408">
        <v>103</v>
      </c>
      <c r="D32" s="1363">
        <v>58</v>
      </c>
      <c r="E32" s="1363">
        <v>9</v>
      </c>
      <c r="F32" s="1363">
        <v>1</v>
      </c>
      <c r="G32" s="1364">
        <v>171</v>
      </c>
      <c r="H32" s="699">
        <v>168</v>
      </c>
      <c r="I32" s="1365">
        <v>0</v>
      </c>
      <c r="J32" s="408">
        <v>511</v>
      </c>
      <c r="K32" s="1363">
        <v>256</v>
      </c>
      <c r="L32" s="1363">
        <v>98</v>
      </c>
      <c r="M32" s="1364">
        <v>64</v>
      </c>
      <c r="N32" s="1366">
        <v>929</v>
      </c>
      <c r="O32" s="1367">
        <v>412</v>
      </c>
      <c r="P32" s="1051">
        <v>0</v>
      </c>
      <c r="Q32" s="1051">
        <v>1</v>
      </c>
      <c r="S32" s="19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</row>
    <row r="33" spans="1:33" s="9" customFormat="1" ht="15" hidden="1" customHeight="1" outlineLevel="1" thickBot="1" x14ac:dyDescent="0.25">
      <c r="A33" s="1360"/>
      <c r="B33" s="607" t="s">
        <v>229</v>
      </c>
      <c r="C33" s="390">
        <v>95</v>
      </c>
      <c r="D33" s="821">
        <v>31</v>
      </c>
      <c r="E33" s="821">
        <v>6</v>
      </c>
      <c r="F33" s="821">
        <v>1</v>
      </c>
      <c r="G33" s="822">
        <v>133</v>
      </c>
      <c r="H33" s="820">
        <v>126</v>
      </c>
      <c r="I33" s="823">
        <v>0</v>
      </c>
      <c r="J33" s="390">
        <v>349</v>
      </c>
      <c r="K33" s="821">
        <v>172</v>
      </c>
      <c r="L33" s="821">
        <v>67</v>
      </c>
      <c r="M33" s="822">
        <v>53</v>
      </c>
      <c r="N33" s="820">
        <v>641</v>
      </c>
      <c r="O33" s="824">
        <v>266</v>
      </c>
      <c r="P33" s="1053">
        <v>0</v>
      </c>
      <c r="Q33" s="1053">
        <v>1</v>
      </c>
      <c r="S33" s="19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</row>
    <row r="34" spans="1:33" ht="15" hidden="1" customHeight="1" outlineLevel="1" thickBot="1" x14ac:dyDescent="0.25">
      <c r="A34" s="370"/>
      <c r="B34" s="366" t="s">
        <v>216</v>
      </c>
      <c r="C34" s="195">
        <v>57</v>
      </c>
      <c r="D34" s="187">
        <v>15</v>
      </c>
      <c r="E34" s="187">
        <v>3</v>
      </c>
      <c r="F34" s="187">
        <v>1</v>
      </c>
      <c r="G34" s="420">
        <v>76</v>
      </c>
      <c r="H34" s="419">
        <v>74</v>
      </c>
      <c r="I34" s="825">
        <v>0</v>
      </c>
      <c r="J34" s="195">
        <v>194</v>
      </c>
      <c r="K34" s="187">
        <v>100</v>
      </c>
      <c r="L34" s="187">
        <v>52</v>
      </c>
      <c r="M34" s="420">
        <v>42</v>
      </c>
      <c r="N34" s="419">
        <v>388</v>
      </c>
      <c r="O34" s="826">
        <v>199</v>
      </c>
      <c r="P34" s="1051">
        <v>0</v>
      </c>
      <c r="Q34" s="1051">
        <v>1</v>
      </c>
      <c r="S34" s="19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</row>
    <row r="35" spans="1:33" ht="15" hidden="1" customHeight="1" outlineLevel="1" thickBot="1" x14ac:dyDescent="0.25">
      <c r="A35" s="692"/>
      <c r="B35" s="1054" t="s">
        <v>111</v>
      </c>
      <c r="C35" s="390">
        <v>101</v>
      </c>
      <c r="D35" s="821">
        <v>59</v>
      </c>
      <c r="E35" s="821">
        <v>19</v>
      </c>
      <c r="F35" s="822">
        <v>5</v>
      </c>
      <c r="G35" s="820">
        <v>184</v>
      </c>
      <c r="H35" s="820">
        <v>186</v>
      </c>
      <c r="I35" s="147">
        <v>0</v>
      </c>
      <c r="J35" s="1055">
        <v>465</v>
      </c>
      <c r="K35" s="1056">
        <v>248</v>
      </c>
      <c r="L35" s="1056">
        <v>111</v>
      </c>
      <c r="M35" s="147">
        <v>71</v>
      </c>
      <c r="N35" s="1057">
        <v>895</v>
      </c>
      <c r="O35" s="1058">
        <v>447</v>
      </c>
      <c r="P35" s="1051">
        <v>0</v>
      </c>
      <c r="Q35" s="1051">
        <v>1</v>
      </c>
      <c r="S35" s="19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</row>
    <row r="36" spans="1:33" s="9" customFormat="1" ht="15" hidden="1" customHeight="1" outlineLevel="1" thickBot="1" x14ac:dyDescent="0.25">
      <c r="A36" s="89"/>
      <c r="B36" s="71" t="s">
        <v>105</v>
      </c>
      <c r="C36" s="194">
        <v>79</v>
      </c>
      <c r="D36" s="186">
        <v>21</v>
      </c>
      <c r="E36" s="186">
        <v>23</v>
      </c>
      <c r="F36" s="421">
        <v>5</v>
      </c>
      <c r="G36" s="409">
        <v>128</v>
      </c>
      <c r="H36" s="409">
        <v>117</v>
      </c>
      <c r="I36" s="1059">
        <v>0</v>
      </c>
      <c r="J36" s="1060">
        <v>323</v>
      </c>
      <c r="K36" s="1061">
        <v>166</v>
      </c>
      <c r="L36" s="1061">
        <v>84</v>
      </c>
      <c r="M36" s="1059">
        <v>47</v>
      </c>
      <c r="N36" s="1062">
        <v>620</v>
      </c>
      <c r="O36" s="1063">
        <v>308</v>
      </c>
      <c r="P36" s="1053">
        <v>90</v>
      </c>
      <c r="Q36" s="1053">
        <v>30</v>
      </c>
      <c r="S36" s="19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</row>
    <row r="37" spans="1:33" s="9" customFormat="1" ht="15" hidden="1" customHeight="1" outlineLevel="1" thickBot="1" x14ac:dyDescent="0.25">
      <c r="A37" s="64"/>
      <c r="B37" s="37" t="s">
        <v>106</v>
      </c>
      <c r="C37" s="195">
        <v>17</v>
      </c>
      <c r="D37" s="187">
        <v>26</v>
      </c>
      <c r="E37" s="187">
        <v>36</v>
      </c>
      <c r="F37" s="420">
        <v>4</v>
      </c>
      <c r="G37" s="419">
        <v>83</v>
      </c>
      <c r="H37" s="419">
        <v>78</v>
      </c>
      <c r="I37" s="1064">
        <v>0</v>
      </c>
      <c r="J37" s="1065">
        <v>183</v>
      </c>
      <c r="K37" s="1066">
        <v>130</v>
      </c>
      <c r="L37" s="1066">
        <v>58</v>
      </c>
      <c r="M37" s="1064">
        <v>30</v>
      </c>
      <c r="N37" s="1067">
        <v>401</v>
      </c>
      <c r="O37" s="1068">
        <v>194</v>
      </c>
      <c r="P37" s="1053">
        <v>72</v>
      </c>
      <c r="Q37" s="1053">
        <v>36</v>
      </c>
      <c r="S37" s="19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</row>
    <row r="38" spans="1:33" s="9" customFormat="1" ht="15" hidden="1" customHeight="1" outlineLevel="1" thickBot="1" x14ac:dyDescent="0.25">
      <c r="A38" s="1069"/>
      <c r="B38" s="1070" t="s">
        <v>107</v>
      </c>
      <c r="C38" s="1071">
        <v>77</v>
      </c>
      <c r="D38" s="1056">
        <v>42</v>
      </c>
      <c r="E38" s="1056">
        <v>23</v>
      </c>
      <c r="F38" s="147">
        <v>1</v>
      </c>
      <c r="G38" s="1057">
        <v>143</v>
      </c>
      <c r="H38" s="1072">
        <v>108</v>
      </c>
      <c r="I38" s="1073">
        <v>0</v>
      </c>
      <c r="J38" s="1074">
        <v>436</v>
      </c>
      <c r="K38" s="1075">
        <v>207</v>
      </c>
      <c r="L38" s="1075">
        <v>73</v>
      </c>
      <c r="M38" s="1073">
        <v>65</v>
      </c>
      <c r="N38" s="1076">
        <v>781</v>
      </c>
      <c r="O38" s="1077">
        <v>347</v>
      </c>
      <c r="P38" s="1053">
        <v>0</v>
      </c>
      <c r="Q38" s="1053">
        <v>1</v>
      </c>
      <c r="S38" s="19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</row>
    <row r="39" spans="1:33" s="9" customFormat="1" ht="15" hidden="1" customHeight="1" outlineLevel="1" thickBot="1" x14ac:dyDescent="0.25">
      <c r="A39" s="65"/>
      <c r="B39" s="333" t="s">
        <v>108</v>
      </c>
      <c r="C39" s="1078">
        <v>39</v>
      </c>
      <c r="D39" s="1061">
        <v>28</v>
      </c>
      <c r="E39" s="1061">
        <v>26</v>
      </c>
      <c r="F39" s="1059">
        <v>0</v>
      </c>
      <c r="G39" s="1062">
        <v>93</v>
      </c>
      <c r="H39" s="1079">
        <v>48</v>
      </c>
      <c r="I39" s="1059">
        <v>0</v>
      </c>
      <c r="J39" s="1060">
        <v>213</v>
      </c>
      <c r="K39" s="1061">
        <v>136</v>
      </c>
      <c r="L39" s="1061">
        <v>62</v>
      </c>
      <c r="M39" s="1059">
        <v>41</v>
      </c>
      <c r="N39" s="1062">
        <v>452</v>
      </c>
      <c r="O39" s="1080">
        <v>160</v>
      </c>
      <c r="P39" s="1053">
        <v>101</v>
      </c>
      <c r="Q39" s="1053">
        <v>36</v>
      </c>
      <c r="S39" s="20"/>
    </row>
    <row r="40" spans="1:33" s="9" customFormat="1" ht="15" hidden="1" customHeight="1" outlineLevel="1" thickBot="1" x14ac:dyDescent="0.25">
      <c r="A40" s="64"/>
      <c r="B40" s="37" t="s">
        <v>20</v>
      </c>
      <c r="C40" s="1081">
        <v>21</v>
      </c>
      <c r="D40" s="1066">
        <v>19</v>
      </c>
      <c r="E40" s="1066">
        <v>18</v>
      </c>
      <c r="F40" s="1064">
        <v>2</v>
      </c>
      <c r="G40" s="1067">
        <v>60</v>
      </c>
      <c r="H40" s="1082">
        <v>28</v>
      </c>
      <c r="I40" s="1064">
        <v>0</v>
      </c>
      <c r="J40" s="1065">
        <v>266</v>
      </c>
      <c r="K40" s="1066">
        <v>191</v>
      </c>
      <c r="L40" s="1066">
        <v>77</v>
      </c>
      <c r="M40" s="1064">
        <v>37</v>
      </c>
      <c r="N40" s="1067">
        <v>571</v>
      </c>
      <c r="O40" s="1083">
        <v>89</v>
      </c>
      <c r="P40" s="1053"/>
      <c r="Q40" s="1053"/>
      <c r="S40" s="20"/>
    </row>
    <row r="41" spans="1:33" hidden="1" outlineLevel="1" x14ac:dyDescent="0.2"/>
    <row r="42" spans="1:33" hidden="1" outlineLevel="1" x14ac:dyDescent="0.2">
      <c r="B42" s="404" t="s">
        <v>110</v>
      </c>
      <c r="C42" s="404">
        <v>42</v>
      </c>
      <c r="D42" s="404">
        <v>10</v>
      </c>
      <c r="E42" s="404">
        <v>7</v>
      </c>
      <c r="F42" s="404">
        <v>0</v>
      </c>
      <c r="G42" s="404">
        <v>59</v>
      </c>
      <c r="I42" s="404">
        <v>12</v>
      </c>
      <c r="J42" s="404">
        <v>283</v>
      </c>
      <c r="K42" s="404">
        <v>149</v>
      </c>
      <c r="L42" s="404">
        <v>60</v>
      </c>
      <c r="M42" s="404">
        <v>44</v>
      </c>
      <c r="N42" s="404">
        <v>536</v>
      </c>
      <c r="P42" s="404">
        <v>62</v>
      </c>
      <c r="Q42" s="404">
        <v>24</v>
      </c>
    </row>
    <row r="43" spans="1:33" hidden="1" outlineLevel="1" x14ac:dyDescent="0.2">
      <c r="B43" s="404" t="s">
        <v>24</v>
      </c>
      <c r="C43" s="404">
        <v>25</v>
      </c>
      <c r="D43" s="404">
        <v>28</v>
      </c>
      <c r="E43" s="404">
        <v>4</v>
      </c>
      <c r="F43" s="404">
        <v>2</v>
      </c>
      <c r="G43" s="404">
        <v>59</v>
      </c>
      <c r="I43" s="404">
        <v>2</v>
      </c>
      <c r="J43" s="404">
        <v>221</v>
      </c>
      <c r="K43" s="404">
        <v>142</v>
      </c>
      <c r="L43" s="404">
        <v>43</v>
      </c>
      <c r="M43" s="404">
        <v>34</v>
      </c>
      <c r="N43" s="404">
        <v>440</v>
      </c>
      <c r="P43" s="404">
        <v>40</v>
      </c>
      <c r="Q43" s="404">
        <v>20</v>
      </c>
    </row>
    <row r="44" spans="1:33" hidden="1" outlineLevel="1" x14ac:dyDescent="0.2">
      <c r="B44" s="404" t="s">
        <v>25</v>
      </c>
      <c r="C44" s="404">
        <v>23</v>
      </c>
      <c r="D44" s="404">
        <v>22</v>
      </c>
      <c r="E44" s="404">
        <v>2</v>
      </c>
      <c r="F44" s="404">
        <v>1</v>
      </c>
      <c r="G44" s="404">
        <v>48</v>
      </c>
      <c r="I44" s="404">
        <v>5</v>
      </c>
      <c r="J44" s="404">
        <v>253</v>
      </c>
      <c r="K44" s="404">
        <v>166</v>
      </c>
      <c r="L44" s="404">
        <v>89</v>
      </c>
      <c r="M44" s="404">
        <v>61</v>
      </c>
      <c r="N44" s="404">
        <v>569</v>
      </c>
      <c r="P44" s="404">
        <v>74</v>
      </c>
      <c r="Q44" s="404" t="s">
        <v>46</v>
      </c>
    </row>
    <row r="45" spans="1:33" hidden="1" outlineLevel="1" x14ac:dyDescent="0.2">
      <c r="B45" s="404" t="s">
        <v>27</v>
      </c>
      <c r="C45" s="404">
        <v>10</v>
      </c>
      <c r="D45" s="404">
        <v>1</v>
      </c>
      <c r="E45" s="404">
        <v>0</v>
      </c>
      <c r="F45" s="404">
        <v>0</v>
      </c>
      <c r="G45" s="404">
        <v>11</v>
      </c>
      <c r="I45" s="404">
        <v>0</v>
      </c>
      <c r="J45" s="404">
        <v>320</v>
      </c>
      <c r="K45" s="404">
        <v>147</v>
      </c>
      <c r="L45" s="404">
        <v>85</v>
      </c>
      <c r="M45" s="404">
        <v>61</v>
      </c>
      <c r="N45" s="404">
        <v>613</v>
      </c>
      <c r="P45" s="404">
        <v>137</v>
      </c>
      <c r="Q45" s="404" t="s">
        <v>46</v>
      </c>
    </row>
    <row r="46" spans="1:33" collapsed="1" x14ac:dyDescent="0.2"/>
  </sheetData>
  <mergeCells count="2">
    <mergeCell ref="C6:I6"/>
    <mergeCell ref="J6:O6"/>
  </mergeCells>
  <pageMargins left="0.39370078740157483" right="0.39370078740157483" top="0.78740157480314965" bottom="0.79" header="0.51181102362204722" footer="0.51181102362204722"/>
  <pageSetup paperSize="9" orientation="landscape" r:id="rId1"/>
  <headerFooter alignWithMargins="0">
    <oddFooter>&amp;L&amp;F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8"/>
  <dimension ref="A1:AC48"/>
  <sheetViews>
    <sheetView showGridLines="0" zoomScaleNormal="100" workbookViewId="0">
      <selection activeCell="P7" sqref="P7"/>
    </sheetView>
  </sheetViews>
  <sheetFormatPr baseColWidth="10" defaultColWidth="11.42578125" defaultRowHeight="12.75" outlineLevelRow="1" x14ac:dyDescent="0.2"/>
  <cols>
    <col min="1" max="1" width="4.85546875" style="832" customWidth="1"/>
    <col min="2" max="2" width="22" style="405" bestFit="1" customWidth="1"/>
    <col min="3" max="4" width="15.7109375" style="405" customWidth="1"/>
    <col min="5" max="5" width="13.42578125" style="405" customWidth="1"/>
    <col min="6" max="7" width="15.7109375" style="405" customWidth="1"/>
    <col min="8" max="8" width="16.28515625" style="405" customWidth="1"/>
    <col min="9" max="9" width="15" style="405" customWidth="1"/>
    <col min="10" max="12" width="11.42578125" style="405" customWidth="1"/>
    <col min="13" max="16384" width="11.42578125" style="405"/>
  </cols>
  <sheetData>
    <row r="1" spans="1:29" x14ac:dyDescent="0.2">
      <c r="A1" s="828" t="s">
        <v>0</v>
      </c>
    </row>
    <row r="2" spans="1:29" x14ac:dyDescent="0.2">
      <c r="A2" s="828"/>
    </row>
    <row r="3" spans="1:29" x14ac:dyDescent="0.2">
      <c r="A3" s="828" t="str">
        <f>A5</f>
        <v>Tabell 1 -5 - Bruk av private døgnovernattingstilbud - antall som er i tilbudet pr. 31.12.</v>
      </c>
      <c r="G3" s="122" t="s">
        <v>289</v>
      </c>
      <c r="H3" s="20"/>
    </row>
    <row r="5" spans="1:29" s="19" customFormat="1" ht="26.25" customHeight="1" thickBot="1" x14ac:dyDescent="0.25">
      <c r="A5" s="1500" t="s">
        <v>535</v>
      </c>
      <c r="L5" s="19" t="s">
        <v>104</v>
      </c>
    </row>
    <row r="6" spans="1:29" s="19" customFormat="1" ht="26.25" customHeight="1" x14ac:dyDescent="0.2">
      <c r="A6" s="51"/>
      <c r="B6" s="30"/>
      <c r="C6" s="2128" t="s">
        <v>159</v>
      </c>
      <c r="D6" s="2128"/>
      <c r="E6" s="2128"/>
      <c r="F6" s="2128" t="s">
        <v>160</v>
      </c>
      <c r="G6" s="2128"/>
      <c r="H6" s="2128"/>
      <c r="I6" s="138"/>
    </row>
    <row r="7" spans="1:29" s="19" customFormat="1" ht="61.5" customHeight="1" thickBot="1" x14ac:dyDescent="0.25">
      <c r="A7" s="52" t="s">
        <v>38</v>
      </c>
      <c r="B7" s="120" t="s">
        <v>3</v>
      </c>
      <c r="C7" s="140" t="s">
        <v>47</v>
      </c>
      <c r="D7" s="141" t="s">
        <v>48</v>
      </c>
      <c r="E7" s="142" t="s">
        <v>43</v>
      </c>
      <c r="F7" s="140" t="s">
        <v>47</v>
      </c>
      <c r="G7" s="141" t="s">
        <v>48</v>
      </c>
      <c r="H7" s="142" t="s">
        <v>43</v>
      </c>
      <c r="I7" s="2021" t="s">
        <v>161</v>
      </c>
    </row>
    <row r="8" spans="1:29" ht="15" customHeight="1" x14ac:dyDescent="0.2">
      <c r="A8" s="806">
        <v>1</v>
      </c>
      <c r="B8" s="807" t="s">
        <v>5</v>
      </c>
      <c r="C8" s="560">
        <v>0</v>
      </c>
      <c r="D8" s="650">
        <v>0</v>
      </c>
      <c r="E8" s="560">
        <f>C8+D8</f>
        <v>0</v>
      </c>
      <c r="F8" s="560">
        <v>5</v>
      </c>
      <c r="G8" s="650">
        <v>7</v>
      </c>
      <c r="H8" s="560">
        <f>F8+G8</f>
        <v>12</v>
      </c>
      <c r="I8" s="2022">
        <f>E8+H8</f>
        <v>12</v>
      </c>
      <c r="K8" s="435"/>
      <c r="L8" s="435"/>
      <c r="M8" s="435"/>
      <c r="N8" s="435"/>
      <c r="O8" s="435"/>
      <c r="P8" s="434"/>
      <c r="Q8" s="435"/>
      <c r="R8" s="434"/>
      <c r="S8" s="434"/>
      <c r="T8" s="435"/>
      <c r="U8" s="435"/>
      <c r="V8" s="435"/>
      <c r="W8" s="435"/>
      <c r="X8" s="434"/>
      <c r="Y8" s="435"/>
      <c r="Z8" s="19"/>
      <c r="AA8" s="19"/>
      <c r="AB8" s="19"/>
      <c r="AC8" s="19"/>
    </row>
    <row r="9" spans="1:29" ht="15" customHeight="1" x14ac:dyDescent="0.2">
      <c r="A9" s="750">
        <v>2</v>
      </c>
      <c r="B9" s="71" t="s">
        <v>6</v>
      </c>
      <c r="C9" s="561">
        <v>0</v>
      </c>
      <c r="D9" s="651">
        <v>0</v>
      </c>
      <c r="E9" s="561">
        <f t="shared" ref="E9:E22" si="0">C9+D9</f>
        <v>0</v>
      </c>
      <c r="F9" s="561">
        <v>0</v>
      </c>
      <c r="G9" s="651">
        <v>4</v>
      </c>
      <c r="H9" s="561">
        <f t="shared" ref="H9:H22" si="1">F9+G9</f>
        <v>4</v>
      </c>
      <c r="I9" s="2023">
        <f>E9+H9</f>
        <v>4</v>
      </c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</row>
    <row r="10" spans="1:29" ht="15" customHeight="1" x14ac:dyDescent="0.2">
      <c r="A10" s="750">
        <v>3</v>
      </c>
      <c r="B10" s="71" t="s">
        <v>7</v>
      </c>
      <c r="C10" s="561">
        <v>3</v>
      </c>
      <c r="D10" s="651">
        <v>0</v>
      </c>
      <c r="E10" s="561">
        <f t="shared" si="0"/>
        <v>3</v>
      </c>
      <c r="F10" s="561">
        <v>7</v>
      </c>
      <c r="G10" s="651">
        <v>3</v>
      </c>
      <c r="H10" s="561">
        <f t="shared" si="1"/>
        <v>10</v>
      </c>
      <c r="I10" s="2023">
        <f t="shared" ref="I10:I21" si="2">E10+H10</f>
        <v>13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</row>
    <row r="11" spans="1:29" ht="15" customHeight="1" x14ac:dyDescent="0.2">
      <c r="A11" s="750">
        <v>4</v>
      </c>
      <c r="B11" s="71" t="s">
        <v>8</v>
      </c>
      <c r="C11" s="561">
        <v>1</v>
      </c>
      <c r="D11" s="651">
        <v>0</v>
      </c>
      <c r="E11" s="561">
        <f t="shared" si="0"/>
        <v>1</v>
      </c>
      <c r="F11" s="561">
        <v>2</v>
      </c>
      <c r="G11" s="651">
        <v>5</v>
      </c>
      <c r="H11" s="561">
        <f t="shared" si="1"/>
        <v>7</v>
      </c>
      <c r="I11" s="2023">
        <f t="shared" si="2"/>
        <v>8</v>
      </c>
      <c r="K11" s="19"/>
      <c r="L11" s="19"/>
      <c r="M11" s="19"/>
      <c r="N11" s="19"/>
      <c r="O11" s="555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</row>
    <row r="12" spans="1:29" ht="15" customHeight="1" x14ac:dyDescent="0.2">
      <c r="A12" s="750">
        <v>5</v>
      </c>
      <c r="B12" s="71" t="s">
        <v>9</v>
      </c>
      <c r="C12" s="561">
        <v>0</v>
      </c>
      <c r="D12" s="651">
        <v>0</v>
      </c>
      <c r="E12" s="561">
        <f t="shared" si="0"/>
        <v>0</v>
      </c>
      <c r="F12" s="561">
        <v>0</v>
      </c>
      <c r="G12" s="651">
        <v>1</v>
      </c>
      <c r="H12" s="561">
        <f t="shared" si="1"/>
        <v>1</v>
      </c>
      <c r="I12" s="2023">
        <f t="shared" si="2"/>
        <v>1</v>
      </c>
      <c r="J12" s="122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</row>
    <row r="13" spans="1:29" ht="15" customHeight="1" x14ac:dyDescent="0.2">
      <c r="A13" s="750">
        <v>6</v>
      </c>
      <c r="B13" s="71" t="s">
        <v>10</v>
      </c>
      <c r="C13" s="561">
        <v>0</v>
      </c>
      <c r="D13" s="651">
        <v>0</v>
      </c>
      <c r="E13" s="561">
        <f t="shared" si="0"/>
        <v>0</v>
      </c>
      <c r="F13" s="561">
        <v>5</v>
      </c>
      <c r="G13" s="651">
        <v>3</v>
      </c>
      <c r="H13" s="561">
        <f t="shared" si="1"/>
        <v>8</v>
      </c>
      <c r="I13" s="2023">
        <f t="shared" si="2"/>
        <v>8</v>
      </c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</row>
    <row r="14" spans="1:29" ht="15" customHeight="1" x14ac:dyDescent="0.2">
      <c r="A14" s="750">
        <v>7</v>
      </c>
      <c r="B14" s="71" t="s">
        <v>11</v>
      </c>
      <c r="C14" s="561">
        <v>0</v>
      </c>
      <c r="D14" s="651">
        <v>0</v>
      </c>
      <c r="E14" s="561">
        <f t="shared" si="0"/>
        <v>0</v>
      </c>
      <c r="F14" s="561">
        <v>2</v>
      </c>
      <c r="G14" s="651">
        <v>0</v>
      </c>
      <c r="H14" s="561">
        <f t="shared" si="1"/>
        <v>2</v>
      </c>
      <c r="I14" s="2023">
        <f t="shared" si="2"/>
        <v>2</v>
      </c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</row>
    <row r="15" spans="1:29" ht="15" customHeight="1" x14ac:dyDescent="0.2">
      <c r="A15" s="750">
        <v>8</v>
      </c>
      <c r="B15" s="71" t="s">
        <v>12</v>
      </c>
      <c r="C15" s="561">
        <v>0</v>
      </c>
      <c r="D15" s="651">
        <v>0</v>
      </c>
      <c r="E15" s="561">
        <f t="shared" si="0"/>
        <v>0</v>
      </c>
      <c r="F15" s="561">
        <v>0</v>
      </c>
      <c r="G15" s="651">
        <v>0</v>
      </c>
      <c r="H15" s="561">
        <f t="shared" si="1"/>
        <v>0</v>
      </c>
      <c r="I15" s="2023">
        <f t="shared" si="2"/>
        <v>0</v>
      </c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</row>
    <row r="16" spans="1:29" ht="15" customHeight="1" x14ac:dyDescent="0.2">
      <c r="A16" s="750">
        <v>9</v>
      </c>
      <c r="B16" s="71" t="s">
        <v>13</v>
      </c>
      <c r="C16" s="561">
        <v>0</v>
      </c>
      <c r="D16" s="651">
        <v>0</v>
      </c>
      <c r="E16" s="561">
        <f t="shared" si="0"/>
        <v>0</v>
      </c>
      <c r="F16" s="561">
        <v>1</v>
      </c>
      <c r="G16" s="651">
        <v>1</v>
      </c>
      <c r="H16" s="561">
        <f t="shared" si="1"/>
        <v>2</v>
      </c>
      <c r="I16" s="2023">
        <f t="shared" si="2"/>
        <v>2</v>
      </c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</row>
    <row r="17" spans="1:29" ht="15" customHeight="1" x14ac:dyDescent="0.2">
      <c r="A17" s="750">
        <v>10</v>
      </c>
      <c r="B17" s="71" t="s">
        <v>14</v>
      </c>
      <c r="C17" s="561">
        <v>5</v>
      </c>
      <c r="D17" s="651">
        <v>0</v>
      </c>
      <c r="E17" s="561">
        <f t="shared" si="0"/>
        <v>5</v>
      </c>
      <c r="F17" s="561">
        <v>8</v>
      </c>
      <c r="G17" s="651">
        <v>0</v>
      </c>
      <c r="H17" s="561">
        <f t="shared" si="1"/>
        <v>8</v>
      </c>
      <c r="I17" s="2023">
        <f t="shared" si="2"/>
        <v>13</v>
      </c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</row>
    <row r="18" spans="1:29" ht="15" customHeight="1" x14ac:dyDescent="0.2">
      <c r="A18" s="750">
        <v>11</v>
      </c>
      <c r="B18" s="71" t="s">
        <v>15</v>
      </c>
      <c r="C18" s="561">
        <v>0</v>
      </c>
      <c r="D18" s="651">
        <v>0</v>
      </c>
      <c r="E18" s="561">
        <f t="shared" si="0"/>
        <v>0</v>
      </c>
      <c r="F18" s="561">
        <v>1</v>
      </c>
      <c r="G18" s="651">
        <v>0</v>
      </c>
      <c r="H18" s="561">
        <f t="shared" si="1"/>
        <v>1</v>
      </c>
      <c r="I18" s="2023">
        <f t="shared" si="2"/>
        <v>1</v>
      </c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</row>
    <row r="19" spans="1:29" ht="15" customHeight="1" x14ac:dyDescent="0.2">
      <c r="A19" s="750">
        <v>12</v>
      </c>
      <c r="B19" s="71" t="s">
        <v>16</v>
      </c>
      <c r="C19" s="561">
        <v>0</v>
      </c>
      <c r="D19" s="651">
        <v>0</v>
      </c>
      <c r="E19" s="561">
        <f t="shared" si="0"/>
        <v>0</v>
      </c>
      <c r="F19" s="561">
        <v>0</v>
      </c>
      <c r="G19" s="651">
        <v>0</v>
      </c>
      <c r="H19" s="561">
        <f t="shared" si="1"/>
        <v>0</v>
      </c>
      <c r="I19" s="2023">
        <f t="shared" si="2"/>
        <v>0</v>
      </c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</row>
    <row r="20" spans="1:29" ht="15" customHeight="1" x14ac:dyDescent="0.2">
      <c r="A20" s="750">
        <v>13</v>
      </c>
      <c r="B20" s="71" t="s">
        <v>17</v>
      </c>
      <c r="C20" s="561">
        <v>0</v>
      </c>
      <c r="D20" s="651">
        <v>0</v>
      </c>
      <c r="E20" s="561">
        <f t="shared" si="0"/>
        <v>0</v>
      </c>
      <c r="F20" s="561">
        <v>5</v>
      </c>
      <c r="G20" s="651">
        <v>1</v>
      </c>
      <c r="H20" s="561">
        <f t="shared" si="1"/>
        <v>6</v>
      </c>
      <c r="I20" s="2023">
        <f t="shared" si="2"/>
        <v>6</v>
      </c>
    </row>
    <row r="21" spans="1:29" ht="15" customHeight="1" x14ac:dyDescent="0.2">
      <c r="A21" s="750">
        <v>14</v>
      </c>
      <c r="B21" s="71" t="s">
        <v>18</v>
      </c>
      <c r="C21" s="561">
        <v>0</v>
      </c>
      <c r="D21" s="651">
        <v>0</v>
      </c>
      <c r="E21" s="561">
        <f t="shared" si="0"/>
        <v>0</v>
      </c>
      <c r="F21" s="561">
        <v>0</v>
      </c>
      <c r="G21" s="651">
        <v>0</v>
      </c>
      <c r="H21" s="561">
        <f t="shared" si="1"/>
        <v>0</v>
      </c>
      <c r="I21" s="2023">
        <f t="shared" si="2"/>
        <v>0</v>
      </c>
      <c r="L21" s="405" t="s">
        <v>104</v>
      </c>
    </row>
    <row r="22" spans="1:29" ht="15" customHeight="1" thickBot="1" x14ac:dyDescent="0.25">
      <c r="A22" s="813">
        <v>15</v>
      </c>
      <c r="B22" s="163" t="s">
        <v>19</v>
      </c>
      <c r="C22" s="562">
        <v>0</v>
      </c>
      <c r="D22" s="652">
        <v>0</v>
      </c>
      <c r="E22" s="562">
        <f t="shared" si="0"/>
        <v>0</v>
      </c>
      <c r="F22" s="562">
        <v>1</v>
      </c>
      <c r="G22" s="652">
        <v>0</v>
      </c>
      <c r="H22" s="562">
        <f t="shared" si="1"/>
        <v>1</v>
      </c>
      <c r="I22" s="2024">
        <f>E22+H22</f>
        <v>1</v>
      </c>
    </row>
    <row r="23" spans="1:29" s="20" customFormat="1" ht="15" customHeight="1" x14ac:dyDescent="0.2">
      <c r="A23" s="646"/>
      <c r="B23" s="2005" t="s">
        <v>555</v>
      </c>
      <c r="C23" s="2017">
        <f t="shared" ref="C23:I23" si="3">SUM(C8:C22)</f>
        <v>9</v>
      </c>
      <c r="D23" s="2018">
        <f t="shared" si="3"/>
        <v>0</v>
      </c>
      <c r="E23" s="2019">
        <f t="shared" si="3"/>
        <v>9</v>
      </c>
      <c r="F23" s="2019">
        <f t="shared" si="3"/>
        <v>37</v>
      </c>
      <c r="G23" s="2020">
        <f t="shared" si="3"/>
        <v>25</v>
      </c>
      <c r="H23" s="2020">
        <f t="shared" si="3"/>
        <v>62</v>
      </c>
      <c r="I23" s="2020">
        <f t="shared" si="3"/>
        <v>71</v>
      </c>
    </row>
    <row r="24" spans="1:29" ht="15" customHeight="1" thickBot="1" x14ac:dyDescent="0.25">
      <c r="A24" s="238"/>
      <c r="B24" s="222" t="s">
        <v>438</v>
      </c>
      <c r="C24" s="418">
        <v>7</v>
      </c>
      <c r="D24" s="696">
        <v>1</v>
      </c>
      <c r="E24" s="563">
        <v>8</v>
      </c>
      <c r="F24" s="563">
        <v>28</v>
      </c>
      <c r="G24" s="414">
        <v>13</v>
      </c>
      <c r="H24" s="414">
        <v>41</v>
      </c>
      <c r="I24" s="414">
        <v>49</v>
      </c>
    </row>
    <row r="25" spans="1:29" ht="15" customHeight="1" x14ac:dyDescent="0.2">
      <c r="A25" s="646"/>
      <c r="B25" s="231" t="s">
        <v>418</v>
      </c>
      <c r="C25" s="647">
        <v>8</v>
      </c>
      <c r="D25" s="648">
        <v>2</v>
      </c>
      <c r="E25" s="700">
        <v>10</v>
      </c>
      <c r="F25" s="700">
        <v>47</v>
      </c>
      <c r="G25" s="649">
        <v>18</v>
      </c>
      <c r="H25" s="649">
        <v>65</v>
      </c>
      <c r="I25" s="649">
        <v>75</v>
      </c>
    </row>
    <row r="26" spans="1:29" s="20" customFormat="1" ht="15" customHeight="1" thickBot="1" x14ac:dyDescent="0.25">
      <c r="A26" s="238"/>
      <c r="B26" s="222" t="s">
        <v>384</v>
      </c>
      <c r="C26" s="418">
        <v>5</v>
      </c>
      <c r="D26" s="696">
        <v>0</v>
      </c>
      <c r="E26" s="563">
        <v>5</v>
      </c>
      <c r="F26" s="563">
        <v>51</v>
      </c>
      <c r="G26" s="414">
        <v>19</v>
      </c>
      <c r="H26" s="414">
        <v>70</v>
      </c>
      <c r="I26" s="414">
        <v>75</v>
      </c>
    </row>
    <row r="27" spans="1:29" ht="15" customHeight="1" x14ac:dyDescent="0.2">
      <c r="A27" s="646"/>
      <c r="B27" s="231" t="s">
        <v>364</v>
      </c>
      <c r="C27" s="647">
        <v>10</v>
      </c>
      <c r="D27" s="648">
        <v>0</v>
      </c>
      <c r="E27" s="700">
        <v>10</v>
      </c>
      <c r="F27" s="700">
        <v>66</v>
      </c>
      <c r="G27" s="1190">
        <v>22</v>
      </c>
      <c r="H27" s="649">
        <v>88</v>
      </c>
      <c r="I27" s="649">
        <v>98</v>
      </c>
    </row>
    <row r="28" spans="1:29" ht="15" customHeight="1" thickBot="1" x14ac:dyDescent="0.25">
      <c r="A28" s="238"/>
      <c r="B28" s="222" t="s">
        <v>353</v>
      </c>
      <c r="C28" s="418">
        <v>0</v>
      </c>
      <c r="D28" s="696">
        <v>1</v>
      </c>
      <c r="E28" s="563">
        <v>1</v>
      </c>
      <c r="F28" s="563">
        <v>56</v>
      </c>
      <c r="G28" s="414">
        <v>16</v>
      </c>
      <c r="H28" s="414">
        <v>72</v>
      </c>
      <c r="I28" s="414">
        <v>82</v>
      </c>
    </row>
    <row r="29" spans="1:29" ht="15" customHeight="1" x14ac:dyDescent="0.2">
      <c r="A29" s="385"/>
      <c r="B29" s="217" t="s">
        <v>344</v>
      </c>
      <c r="C29" s="415">
        <v>8</v>
      </c>
      <c r="D29" s="698">
        <v>3</v>
      </c>
      <c r="E29" s="702">
        <v>11</v>
      </c>
      <c r="F29" s="702">
        <v>71</v>
      </c>
      <c r="G29" s="417">
        <v>21</v>
      </c>
      <c r="H29" s="417">
        <v>92</v>
      </c>
      <c r="I29" s="417">
        <v>103</v>
      </c>
    </row>
    <row r="30" spans="1:29" ht="15" customHeight="1" thickBot="1" x14ac:dyDescent="0.25">
      <c r="A30" s="238"/>
      <c r="B30" s="222" t="s">
        <v>325</v>
      </c>
      <c r="C30" s="418">
        <v>1</v>
      </c>
      <c r="D30" s="696">
        <v>1</v>
      </c>
      <c r="E30" s="563">
        <v>2</v>
      </c>
      <c r="F30" s="563">
        <v>43</v>
      </c>
      <c r="G30" s="414">
        <v>17</v>
      </c>
      <c r="H30" s="414">
        <v>60</v>
      </c>
      <c r="I30" s="414">
        <v>62</v>
      </c>
    </row>
    <row r="31" spans="1:29" s="20" customFormat="1" ht="15" hidden="1" customHeight="1" outlineLevel="1" x14ac:dyDescent="0.2">
      <c r="A31" s="646"/>
      <c r="B31" s="231" t="s">
        <v>316</v>
      </c>
      <c r="C31" s="647">
        <v>5</v>
      </c>
      <c r="D31" s="648">
        <v>3</v>
      </c>
      <c r="E31" s="700">
        <v>8</v>
      </c>
      <c r="F31" s="700">
        <v>69</v>
      </c>
      <c r="G31" s="649">
        <v>23</v>
      </c>
      <c r="H31" s="649">
        <v>92</v>
      </c>
      <c r="I31" s="649">
        <v>100</v>
      </c>
      <c r="O31" s="20" t="s">
        <v>104</v>
      </c>
    </row>
    <row r="32" spans="1:29" ht="15" customHeight="1" collapsed="1" thickBot="1" x14ac:dyDescent="0.25">
      <c r="A32" s="238"/>
      <c r="B32" s="222" t="s">
        <v>236</v>
      </c>
      <c r="C32" s="418">
        <v>0</v>
      </c>
      <c r="D32" s="696">
        <v>10</v>
      </c>
      <c r="E32" s="563">
        <v>10</v>
      </c>
      <c r="F32" s="563">
        <v>62</v>
      </c>
      <c r="G32" s="414">
        <v>28</v>
      </c>
      <c r="H32" s="414">
        <v>90</v>
      </c>
      <c r="I32" s="414">
        <v>100</v>
      </c>
    </row>
    <row r="33" spans="1:12" ht="15" hidden="1" customHeight="1" outlineLevel="1" x14ac:dyDescent="0.2">
      <c r="A33" s="556"/>
      <c r="B33" s="388" t="s">
        <v>230</v>
      </c>
      <c r="C33" s="557">
        <v>1</v>
      </c>
      <c r="D33" s="697">
        <v>6</v>
      </c>
      <c r="E33" s="701">
        <v>7</v>
      </c>
      <c r="F33" s="701">
        <v>65</v>
      </c>
      <c r="G33" s="559">
        <v>36</v>
      </c>
      <c r="H33" s="559">
        <v>101</v>
      </c>
      <c r="I33" s="559">
        <v>108</v>
      </c>
    </row>
    <row r="34" spans="1:12" ht="15" hidden="1" customHeight="1" outlineLevel="1" thickBot="1" x14ac:dyDescent="0.25">
      <c r="A34" s="238"/>
      <c r="B34" s="222" t="s">
        <v>218</v>
      </c>
      <c r="C34" s="418">
        <v>0</v>
      </c>
      <c r="D34" s="696">
        <v>10</v>
      </c>
      <c r="E34" s="563">
        <v>10</v>
      </c>
      <c r="F34" s="563">
        <v>61</v>
      </c>
      <c r="G34" s="414">
        <v>44</v>
      </c>
      <c r="H34" s="414">
        <v>105</v>
      </c>
      <c r="I34" s="414">
        <v>115</v>
      </c>
    </row>
    <row r="35" spans="1:12" ht="15" hidden="1" customHeight="1" outlineLevel="1" x14ac:dyDescent="0.2">
      <c r="A35" s="234"/>
      <c r="B35" s="99" t="s">
        <v>148</v>
      </c>
      <c r="C35" s="148">
        <v>0</v>
      </c>
      <c r="D35" s="149">
        <v>15</v>
      </c>
      <c r="E35" s="150">
        <v>15</v>
      </c>
      <c r="F35" s="148">
        <v>64</v>
      </c>
      <c r="G35" s="149">
        <v>33</v>
      </c>
      <c r="H35" s="150">
        <v>97</v>
      </c>
      <c r="I35" s="235">
        <v>112</v>
      </c>
    </row>
    <row r="36" spans="1:12" s="20" customFormat="1" ht="15" hidden="1" customHeight="1" outlineLevel="1" x14ac:dyDescent="0.2">
      <c r="A36" s="198"/>
      <c r="B36" s="98" t="s">
        <v>167</v>
      </c>
      <c r="C36" s="125">
        <v>0</v>
      </c>
      <c r="D36" s="139">
        <v>29</v>
      </c>
      <c r="E36" s="126">
        <v>29</v>
      </c>
      <c r="F36" s="125">
        <v>86</v>
      </c>
      <c r="G36" s="139">
        <v>54</v>
      </c>
      <c r="H36" s="126">
        <v>140</v>
      </c>
      <c r="I36" s="199">
        <v>169</v>
      </c>
    </row>
    <row r="37" spans="1:12" s="20" customFormat="1" ht="15" hidden="1" customHeight="1" outlineLevel="1" thickBot="1" x14ac:dyDescent="0.25">
      <c r="A37" s="200"/>
      <c r="B37" s="1045" t="s">
        <v>168</v>
      </c>
      <c r="C37" s="201">
        <v>1</v>
      </c>
      <c r="D37" s="202">
        <v>24</v>
      </c>
      <c r="E37" s="203">
        <v>25</v>
      </c>
      <c r="F37" s="201">
        <v>72</v>
      </c>
      <c r="G37" s="202">
        <v>33</v>
      </c>
      <c r="H37" s="203">
        <v>105</v>
      </c>
      <c r="I37" s="204">
        <v>130</v>
      </c>
      <c r="L37" s="20" t="s">
        <v>104</v>
      </c>
    </row>
    <row r="38" spans="1:12" s="20" customFormat="1" ht="15" hidden="1" customHeight="1" outlineLevel="1" x14ac:dyDescent="0.2">
      <c r="A38" s="124"/>
      <c r="B38" s="161" t="s">
        <v>169</v>
      </c>
      <c r="C38" s="148">
        <v>1</v>
      </c>
      <c r="D38" s="149">
        <v>9</v>
      </c>
      <c r="E38" s="150">
        <v>10</v>
      </c>
      <c r="F38" s="148">
        <v>73</v>
      </c>
      <c r="G38" s="149">
        <v>39</v>
      </c>
      <c r="H38" s="150">
        <v>112</v>
      </c>
      <c r="I38" s="151">
        <v>122</v>
      </c>
    </row>
    <row r="39" spans="1:12" s="20" customFormat="1" ht="15" hidden="1" customHeight="1" outlineLevel="1" x14ac:dyDescent="0.2">
      <c r="A39" s="133"/>
      <c r="B39" s="98" t="s">
        <v>112</v>
      </c>
      <c r="C39" s="125">
        <v>7</v>
      </c>
      <c r="D39" s="127">
        <v>4</v>
      </c>
      <c r="E39" s="126">
        <v>11</v>
      </c>
      <c r="F39" s="125">
        <v>88</v>
      </c>
      <c r="G39" s="127">
        <v>26</v>
      </c>
      <c r="H39" s="126">
        <v>114</v>
      </c>
      <c r="I39" s="128">
        <v>125</v>
      </c>
    </row>
    <row r="40" spans="1:12" s="20" customFormat="1" ht="15" hidden="1" customHeight="1" outlineLevel="1" thickBot="1" x14ac:dyDescent="0.25">
      <c r="A40" s="134"/>
      <c r="B40" s="55" t="s">
        <v>170</v>
      </c>
      <c r="C40" s="129">
        <v>9</v>
      </c>
      <c r="D40" s="131">
        <v>3</v>
      </c>
      <c r="E40" s="130">
        <v>12</v>
      </c>
      <c r="F40" s="129">
        <v>76</v>
      </c>
      <c r="G40" s="131">
        <v>27</v>
      </c>
      <c r="H40" s="130">
        <v>103</v>
      </c>
      <c r="I40" s="132">
        <v>115</v>
      </c>
    </row>
    <row r="41" spans="1:12" s="20" customFormat="1" ht="15" hidden="1" customHeight="1" outlineLevel="1" thickBot="1" x14ac:dyDescent="0.25">
      <c r="A41" s="135"/>
      <c r="B41" s="109" t="s">
        <v>171</v>
      </c>
      <c r="C41" s="136">
        <v>5</v>
      </c>
      <c r="D41" s="137">
        <v>28</v>
      </c>
      <c r="E41" s="196">
        <v>33</v>
      </c>
      <c r="F41" s="136">
        <v>64</v>
      </c>
      <c r="G41" s="137">
        <v>37</v>
      </c>
      <c r="H41" s="196">
        <v>101</v>
      </c>
      <c r="I41" s="197">
        <v>134</v>
      </c>
    </row>
    <row r="42" spans="1:12" s="20" customFormat="1" ht="19.7" customHeight="1" collapsed="1" x14ac:dyDescent="0.2"/>
    <row r="48" spans="1:12" x14ac:dyDescent="0.2">
      <c r="D48" s="405" t="s">
        <v>104</v>
      </c>
    </row>
  </sheetData>
  <mergeCells count="2">
    <mergeCell ref="C6:E6"/>
    <mergeCell ref="F6:H6"/>
  </mergeCells>
  <pageMargins left="0.39370078740157483" right="0.39370078740157483" top="0.78740157480314965" bottom="0.79" header="0.51181102362204722" footer="0.51181102362204722"/>
  <pageSetup paperSize="9" orientation="landscape" r:id="rId1"/>
  <headerFooter alignWithMargins="0">
    <oddFooter>&amp;L&amp;F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9"/>
  <dimension ref="A1:AJ46"/>
  <sheetViews>
    <sheetView showGridLines="0" zoomScaleNormal="100" workbookViewId="0">
      <selection activeCell="P7" sqref="P7"/>
    </sheetView>
  </sheetViews>
  <sheetFormatPr baseColWidth="10" defaultColWidth="11.42578125" defaultRowHeight="12.75" outlineLevelRow="1" x14ac:dyDescent="0.2"/>
  <cols>
    <col min="1" max="1" width="4.85546875" style="832" customWidth="1"/>
    <col min="2" max="2" width="19" style="405" customWidth="1"/>
    <col min="3" max="3" width="6.42578125" style="405" customWidth="1"/>
    <col min="4" max="4" width="11.85546875" style="405" customWidth="1"/>
    <col min="5" max="5" width="12.140625" style="405" customWidth="1"/>
    <col min="6" max="7" width="10.5703125" style="405" customWidth="1"/>
    <col min="8" max="8" width="11.7109375" style="405" customWidth="1"/>
    <col min="9" max="9" width="11.5703125" style="405" customWidth="1"/>
    <col min="10" max="10" width="7.85546875" style="405" customWidth="1"/>
    <col min="11" max="11" width="6.7109375" style="405" customWidth="1"/>
    <col min="12" max="13" width="12" style="405" customWidth="1"/>
    <col min="14" max="15" width="10.5703125" style="405" customWidth="1"/>
    <col min="16" max="16" width="11.85546875" style="405" customWidth="1"/>
    <col min="17" max="17" width="11.7109375" style="405" customWidth="1"/>
    <col min="18" max="18" width="7.28515625" style="405" customWidth="1"/>
    <col min="19" max="19" width="11.42578125" style="405" customWidth="1"/>
    <col min="20" max="16384" width="11.42578125" style="405"/>
  </cols>
  <sheetData>
    <row r="1" spans="1:36" x14ac:dyDescent="0.2">
      <c r="A1" s="828" t="s">
        <v>0</v>
      </c>
    </row>
    <row r="2" spans="1:36" x14ac:dyDescent="0.2">
      <c r="A2" s="828"/>
    </row>
    <row r="3" spans="1:36" x14ac:dyDescent="0.2">
      <c r="A3" s="988" t="str">
        <f>A5</f>
        <v>Tabell 1 - 6 - Bydelens oppfølging av personer i private døgnovernattingstilbud pr. 31.12.</v>
      </c>
      <c r="L3" s="20" t="s">
        <v>49</v>
      </c>
      <c r="M3" s="20"/>
      <c r="N3" s="20"/>
    </row>
    <row r="5" spans="1:36" s="19" customFormat="1" ht="21.75" customHeight="1" thickBot="1" x14ac:dyDescent="0.25">
      <c r="A5" s="989" t="s">
        <v>537</v>
      </c>
      <c r="B5" s="990"/>
      <c r="C5" s="990"/>
      <c r="D5" s="990"/>
      <c r="E5" s="990"/>
      <c r="F5" s="990"/>
      <c r="G5" s="990"/>
      <c r="H5" s="990"/>
      <c r="I5" s="990"/>
      <c r="J5" s="990"/>
      <c r="K5" s="990"/>
      <c r="L5" s="990"/>
      <c r="M5" s="990"/>
      <c r="N5" s="990"/>
      <c r="O5" s="990"/>
      <c r="P5" s="990"/>
      <c r="Q5" s="990"/>
      <c r="R5" s="990"/>
    </row>
    <row r="6" spans="1:36" s="19" customFormat="1" ht="21" customHeight="1" x14ac:dyDescent="0.2">
      <c r="A6" s="179"/>
      <c r="B6" s="991"/>
      <c r="C6" s="2129" t="s">
        <v>174</v>
      </c>
      <c r="D6" s="2130"/>
      <c r="E6" s="2130"/>
      <c r="F6" s="2130"/>
      <c r="G6" s="2130"/>
      <c r="H6" s="2130"/>
      <c r="I6" s="2130"/>
      <c r="J6" s="2131"/>
      <c r="K6" s="2129" t="s">
        <v>173</v>
      </c>
      <c r="L6" s="2130"/>
      <c r="M6" s="2130"/>
      <c r="N6" s="2130"/>
      <c r="O6" s="2130"/>
      <c r="P6" s="2130"/>
      <c r="Q6" s="2130"/>
      <c r="R6" s="2132"/>
    </row>
    <row r="7" spans="1:36" s="19" customFormat="1" ht="125.25" customHeight="1" thickBot="1" x14ac:dyDescent="0.25">
      <c r="A7" s="181" t="s">
        <v>38</v>
      </c>
      <c r="B7" s="120" t="s">
        <v>3</v>
      </c>
      <c r="C7" s="992" t="s">
        <v>420</v>
      </c>
      <c r="D7" s="993" t="s">
        <v>405</v>
      </c>
      <c r="E7" s="993" t="s">
        <v>406</v>
      </c>
      <c r="F7" s="993" t="s">
        <v>407</v>
      </c>
      <c r="G7" s="993" t="s">
        <v>408</v>
      </c>
      <c r="H7" s="993" t="s">
        <v>409</v>
      </c>
      <c r="I7" s="993" t="s">
        <v>410</v>
      </c>
      <c r="J7" s="994" t="s">
        <v>50</v>
      </c>
      <c r="K7" s="992" t="s">
        <v>420</v>
      </c>
      <c r="L7" s="993" t="s">
        <v>405</v>
      </c>
      <c r="M7" s="993" t="s">
        <v>406</v>
      </c>
      <c r="N7" s="993" t="s">
        <v>407</v>
      </c>
      <c r="O7" s="993" t="s">
        <v>408</v>
      </c>
      <c r="P7" s="993" t="s">
        <v>409</v>
      </c>
      <c r="Q7" s="993" t="s">
        <v>410</v>
      </c>
      <c r="R7" s="995" t="s">
        <v>50</v>
      </c>
    </row>
    <row r="8" spans="1:36" ht="15" customHeight="1" x14ac:dyDescent="0.2">
      <c r="A8" s="806">
        <v>1</v>
      </c>
      <c r="B8" s="996" t="s">
        <v>5</v>
      </c>
      <c r="C8" s="997">
        <f>'Tabell_1-5-kvalitetsavtale'!E8</f>
        <v>0</v>
      </c>
      <c r="D8" s="998">
        <v>0</v>
      </c>
      <c r="E8" s="1000">
        <v>0</v>
      </c>
      <c r="F8" s="998">
        <v>0</v>
      </c>
      <c r="G8" s="999">
        <v>0</v>
      </c>
      <c r="H8" s="1001">
        <v>0</v>
      </c>
      <c r="I8" s="1000">
        <v>0</v>
      </c>
      <c r="J8" s="1002">
        <v>0</v>
      </c>
      <c r="K8" s="997">
        <f>'Tabell_1-5-kvalitetsavtale'!H8</f>
        <v>12</v>
      </c>
      <c r="L8" s="998">
        <v>0</v>
      </c>
      <c r="M8" s="1000">
        <v>0</v>
      </c>
      <c r="N8" s="998">
        <v>3</v>
      </c>
      <c r="O8" s="999">
        <v>1</v>
      </c>
      <c r="P8" s="1001">
        <v>2</v>
      </c>
      <c r="Q8" s="1000">
        <v>6</v>
      </c>
      <c r="R8" s="1002">
        <v>12</v>
      </c>
      <c r="T8" s="435"/>
      <c r="U8" s="435"/>
      <c r="V8" s="435"/>
      <c r="W8" s="435"/>
      <c r="X8" s="435"/>
      <c r="Y8" s="434"/>
      <c r="Z8" s="435"/>
      <c r="AA8" s="434"/>
      <c r="AB8" s="434"/>
      <c r="AC8" s="435"/>
      <c r="AD8" s="435"/>
      <c r="AE8" s="435"/>
      <c r="AF8" s="435"/>
      <c r="AG8" s="434"/>
      <c r="AH8" s="435"/>
      <c r="AI8" s="19"/>
      <c r="AJ8" s="19"/>
    </row>
    <row r="9" spans="1:36" ht="15" customHeight="1" x14ac:dyDescent="0.2">
      <c r="A9" s="750">
        <v>2</v>
      </c>
      <c r="B9" s="794" t="s">
        <v>6</v>
      </c>
      <c r="C9" s="1003">
        <f>'Tabell_1-5-kvalitetsavtale'!E9</f>
        <v>0</v>
      </c>
      <c r="D9" s="483">
        <v>0</v>
      </c>
      <c r="E9" s="694">
        <v>0</v>
      </c>
      <c r="F9" s="483">
        <v>0</v>
      </c>
      <c r="G9" s="482">
        <v>0</v>
      </c>
      <c r="H9" s="1004">
        <v>0</v>
      </c>
      <c r="I9" s="694">
        <v>0</v>
      </c>
      <c r="J9" s="561">
        <v>0</v>
      </c>
      <c r="K9" s="1003">
        <f>'Tabell_1-5-kvalitetsavtale'!H9</f>
        <v>4</v>
      </c>
      <c r="L9" s="483">
        <v>0</v>
      </c>
      <c r="M9" s="694">
        <v>0</v>
      </c>
      <c r="N9" s="483">
        <v>0</v>
      </c>
      <c r="O9" s="482">
        <v>0</v>
      </c>
      <c r="P9" s="1004">
        <v>0</v>
      </c>
      <c r="Q9" s="694">
        <v>4</v>
      </c>
      <c r="R9" s="561">
        <v>4</v>
      </c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</row>
    <row r="10" spans="1:36" ht="15" customHeight="1" x14ac:dyDescent="0.2">
      <c r="A10" s="750">
        <v>3</v>
      </c>
      <c r="B10" s="794" t="s">
        <v>7</v>
      </c>
      <c r="C10" s="1003">
        <f>'Tabell_1-5-kvalitetsavtale'!E10</f>
        <v>3</v>
      </c>
      <c r="D10" s="483">
        <v>0</v>
      </c>
      <c r="E10" s="694">
        <v>0</v>
      </c>
      <c r="F10" s="483">
        <v>0</v>
      </c>
      <c r="G10" s="482">
        <v>0</v>
      </c>
      <c r="H10" s="1004">
        <v>0</v>
      </c>
      <c r="I10" s="694">
        <v>0</v>
      </c>
      <c r="J10" s="561">
        <v>0</v>
      </c>
      <c r="K10" s="1003">
        <f>'Tabell_1-5-kvalitetsavtale'!H10</f>
        <v>10</v>
      </c>
      <c r="L10" s="483">
        <v>0</v>
      </c>
      <c r="M10" s="694">
        <v>0</v>
      </c>
      <c r="N10" s="483">
        <v>0</v>
      </c>
      <c r="O10" s="482">
        <v>0</v>
      </c>
      <c r="P10" s="1004">
        <v>0</v>
      </c>
      <c r="Q10" s="694">
        <v>0</v>
      </c>
      <c r="R10" s="561">
        <v>3</v>
      </c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</row>
    <row r="11" spans="1:36" ht="15" customHeight="1" x14ac:dyDescent="0.2">
      <c r="A11" s="750">
        <v>4</v>
      </c>
      <c r="B11" s="794" t="s">
        <v>8</v>
      </c>
      <c r="C11" s="1003">
        <f>'Tabell_1-5-kvalitetsavtale'!E11</f>
        <v>1</v>
      </c>
      <c r="D11" s="483">
        <v>1</v>
      </c>
      <c r="E11" s="694">
        <v>0</v>
      </c>
      <c r="F11" s="483">
        <v>0</v>
      </c>
      <c r="G11" s="482">
        <v>0</v>
      </c>
      <c r="H11" s="1004">
        <v>0</v>
      </c>
      <c r="I11" s="694">
        <v>0</v>
      </c>
      <c r="J11" s="561">
        <v>1</v>
      </c>
      <c r="K11" s="1003">
        <f>'Tabell_1-5-kvalitetsavtale'!H11</f>
        <v>7</v>
      </c>
      <c r="L11" s="483">
        <v>2</v>
      </c>
      <c r="M11" s="694">
        <v>5</v>
      </c>
      <c r="N11" s="483">
        <v>0</v>
      </c>
      <c r="O11" s="482">
        <v>0</v>
      </c>
      <c r="P11" s="1004">
        <v>0</v>
      </c>
      <c r="Q11" s="694">
        <v>0</v>
      </c>
      <c r="R11" s="561">
        <v>7</v>
      </c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</row>
    <row r="12" spans="1:36" ht="15" customHeight="1" x14ac:dyDescent="0.2">
      <c r="A12" s="750">
        <v>5</v>
      </c>
      <c r="B12" s="794" t="s">
        <v>9</v>
      </c>
      <c r="C12" s="1003">
        <f>'Tabell_1-5-kvalitetsavtale'!E12</f>
        <v>0</v>
      </c>
      <c r="D12" s="483">
        <v>0</v>
      </c>
      <c r="E12" s="694">
        <v>0</v>
      </c>
      <c r="F12" s="483">
        <v>0</v>
      </c>
      <c r="G12" s="482">
        <v>0</v>
      </c>
      <c r="H12" s="1004">
        <v>0</v>
      </c>
      <c r="I12" s="694">
        <v>0</v>
      </c>
      <c r="J12" s="561">
        <v>0</v>
      </c>
      <c r="K12" s="1003">
        <f>'Tabell_1-5-kvalitetsavtale'!H12</f>
        <v>1</v>
      </c>
      <c r="L12" s="483">
        <v>0</v>
      </c>
      <c r="M12" s="694">
        <v>0</v>
      </c>
      <c r="N12" s="483">
        <v>0</v>
      </c>
      <c r="O12" s="482">
        <v>0</v>
      </c>
      <c r="P12" s="1004">
        <v>0</v>
      </c>
      <c r="Q12" s="694">
        <v>0</v>
      </c>
      <c r="R12" s="561">
        <v>0</v>
      </c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</row>
    <row r="13" spans="1:36" ht="15" customHeight="1" x14ac:dyDescent="0.2">
      <c r="A13" s="750">
        <v>6</v>
      </c>
      <c r="B13" s="794" t="s">
        <v>10</v>
      </c>
      <c r="C13" s="1003">
        <f>'Tabell_1-5-kvalitetsavtale'!E13</f>
        <v>0</v>
      </c>
      <c r="D13" s="483">
        <v>0</v>
      </c>
      <c r="E13" s="694">
        <v>0</v>
      </c>
      <c r="F13" s="483">
        <v>0</v>
      </c>
      <c r="G13" s="482">
        <v>0</v>
      </c>
      <c r="H13" s="1004">
        <v>0</v>
      </c>
      <c r="I13" s="694">
        <v>0</v>
      </c>
      <c r="J13" s="561">
        <v>0</v>
      </c>
      <c r="K13" s="1003">
        <f>'Tabell_1-5-kvalitetsavtale'!H13</f>
        <v>8</v>
      </c>
      <c r="L13" s="483">
        <v>0</v>
      </c>
      <c r="M13" s="694">
        <v>0</v>
      </c>
      <c r="N13" s="483">
        <v>0</v>
      </c>
      <c r="O13" s="482">
        <v>1</v>
      </c>
      <c r="P13" s="1004">
        <v>3</v>
      </c>
      <c r="Q13" s="694">
        <v>2</v>
      </c>
      <c r="R13" s="561">
        <v>0</v>
      </c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</row>
    <row r="14" spans="1:36" ht="15" customHeight="1" x14ac:dyDescent="0.2">
      <c r="A14" s="750">
        <v>7</v>
      </c>
      <c r="B14" s="794" t="s">
        <v>11</v>
      </c>
      <c r="C14" s="1003">
        <f>'Tabell_1-5-kvalitetsavtale'!E14</f>
        <v>0</v>
      </c>
      <c r="D14" s="483">
        <v>0</v>
      </c>
      <c r="E14" s="694">
        <v>0</v>
      </c>
      <c r="F14" s="483">
        <v>0</v>
      </c>
      <c r="G14" s="482">
        <v>0</v>
      </c>
      <c r="H14" s="1004">
        <v>0</v>
      </c>
      <c r="I14" s="694">
        <v>0</v>
      </c>
      <c r="J14" s="561">
        <v>0</v>
      </c>
      <c r="K14" s="1003">
        <f>'Tabell_1-5-kvalitetsavtale'!H14</f>
        <v>2</v>
      </c>
      <c r="L14" s="483">
        <v>0</v>
      </c>
      <c r="M14" s="694">
        <v>0</v>
      </c>
      <c r="N14" s="483">
        <v>0</v>
      </c>
      <c r="O14" s="482">
        <v>0</v>
      </c>
      <c r="P14" s="1004">
        <v>2</v>
      </c>
      <c r="Q14" s="694">
        <v>0</v>
      </c>
      <c r="R14" s="561">
        <v>0</v>
      </c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</row>
    <row r="15" spans="1:36" ht="15" customHeight="1" x14ac:dyDescent="0.2">
      <c r="A15" s="750">
        <v>8</v>
      </c>
      <c r="B15" s="794" t="s">
        <v>12</v>
      </c>
      <c r="C15" s="1003">
        <f>'Tabell_1-5-kvalitetsavtale'!E15</f>
        <v>0</v>
      </c>
      <c r="D15" s="483">
        <v>0</v>
      </c>
      <c r="E15" s="694">
        <v>0</v>
      </c>
      <c r="F15" s="483">
        <v>0</v>
      </c>
      <c r="G15" s="482">
        <v>0</v>
      </c>
      <c r="H15" s="1004">
        <v>0</v>
      </c>
      <c r="I15" s="694">
        <v>0</v>
      </c>
      <c r="J15" s="561">
        <v>0</v>
      </c>
      <c r="K15" s="1003">
        <f>'Tabell_1-5-kvalitetsavtale'!H15</f>
        <v>0</v>
      </c>
      <c r="L15" s="483">
        <v>0</v>
      </c>
      <c r="M15" s="694">
        <v>0</v>
      </c>
      <c r="N15" s="483">
        <v>0</v>
      </c>
      <c r="O15" s="482">
        <v>0</v>
      </c>
      <c r="P15" s="1004">
        <v>0</v>
      </c>
      <c r="Q15" s="694">
        <v>0</v>
      </c>
      <c r="R15" s="561">
        <v>0</v>
      </c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</row>
    <row r="16" spans="1:36" ht="15" customHeight="1" x14ac:dyDescent="0.2">
      <c r="A16" s="750">
        <v>9</v>
      </c>
      <c r="B16" s="794" t="s">
        <v>13</v>
      </c>
      <c r="C16" s="1003">
        <f>'Tabell_1-5-kvalitetsavtale'!E16</f>
        <v>0</v>
      </c>
      <c r="D16" s="483">
        <v>0</v>
      </c>
      <c r="E16" s="694">
        <v>0</v>
      </c>
      <c r="F16" s="483">
        <v>0</v>
      </c>
      <c r="G16" s="482">
        <v>0</v>
      </c>
      <c r="H16" s="1004">
        <v>0</v>
      </c>
      <c r="I16" s="694">
        <v>0</v>
      </c>
      <c r="J16" s="561">
        <v>0</v>
      </c>
      <c r="K16" s="1003">
        <f>'Tabell_1-5-kvalitetsavtale'!H16</f>
        <v>2</v>
      </c>
      <c r="L16" s="483">
        <v>1</v>
      </c>
      <c r="M16" s="694">
        <v>1</v>
      </c>
      <c r="N16" s="483">
        <v>0</v>
      </c>
      <c r="O16" s="482">
        <v>0</v>
      </c>
      <c r="P16" s="1004">
        <v>0</v>
      </c>
      <c r="Q16" s="694">
        <v>0</v>
      </c>
      <c r="R16" s="561">
        <v>2</v>
      </c>
      <c r="T16" s="19"/>
      <c r="U16" s="19"/>
      <c r="V16" s="19"/>
      <c r="W16" s="19" t="s">
        <v>104</v>
      </c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</row>
    <row r="17" spans="1:36" ht="15" customHeight="1" x14ac:dyDescent="0.2">
      <c r="A17" s="750">
        <v>10</v>
      </c>
      <c r="B17" s="794" t="s">
        <v>14</v>
      </c>
      <c r="C17" s="1003">
        <f>'Tabell_1-5-kvalitetsavtale'!E17</f>
        <v>5</v>
      </c>
      <c r="D17" s="483">
        <v>2</v>
      </c>
      <c r="E17" s="694">
        <v>0</v>
      </c>
      <c r="F17" s="483">
        <v>0</v>
      </c>
      <c r="G17" s="482">
        <v>0</v>
      </c>
      <c r="H17" s="1004">
        <v>0</v>
      </c>
      <c r="I17" s="694">
        <v>0</v>
      </c>
      <c r="J17" s="561">
        <v>2</v>
      </c>
      <c r="K17" s="1003">
        <f>'Tabell_1-5-kvalitetsavtale'!H17</f>
        <v>8</v>
      </c>
      <c r="L17" s="483">
        <v>6</v>
      </c>
      <c r="M17" s="694">
        <v>0</v>
      </c>
      <c r="N17" s="483">
        <v>0</v>
      </c>
      <c r="O17" s="482">
        <v>0</v>
      </c>
      <c r="P17" s="1004">
        <v>0</v>
      </c>
      <c r="Q17" s="694">
        <v>0</v>
      </c>
      <c r="R17" s="561">
        <v>6</v>
      </c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</row>
    <row r="18" spans="1:36" ht="15" customHeight="1" x14ac:dyDescent="0.2">
      <c r="A18" s="750">
        <v>11</v>
      </c>
      <c r="B18" s="794" t="s">
        <v>15</v>
      </c>
      <c r="C18" s="1003">
        <f>'Tabell_1-5-kvalitetsavtale'!E18</f>
        <v>0</v>
      </c>
      <c r="D18" s="483">
        <v>0</v>
      </c>
      <c r="E18" s="694">
        <v>0</v>
      </c>
      <c r="F18" s="483">
        <v>0</v>
      </c>
      <c r="G18" s="482">
        <v>0</v>
      </c>
      <c r="H18" s="1004">
        <v>0</v>
      </c>
      <c r="I18" s="694">
        <v>0</v>
      </c>
      <c r="J18" s="561">
        <v>0</v>
      </c>
      <c r="K18" s="1003">
        <f>'Tabell_1-5-kvalitetsavtale'!H18</f>
        <v>1</v>
      </c>
      <c r="L18" s="483">
        <v>0</v>
      </c>
      <c r="M18" s="694">
        <v>0</v>
      </c>
      <c r="N18" s="483">
        <v>0</v>
      </c>
      <c r="O18" s="482">
        <v>0</v>
      </c>
      <c r="P18" s="1004">
        <v>1</v>
      </c>
      <c r="Q18" s="694">
        <v>0</v>
      </c>
      <c r="R18" s="561">
        <v>0</v>
      </c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</row>
    <row r="19" spans="1:36" ht="15" customHeight="1" x14ac:dyDescent="0.2">
      <c r="A19" s="750">
        <v>12</v>
      </c>
      <c r="B19" s="794" t="s">
        <v>16</v>
      </c>
      <c r="C19" s="1003">
        <f>'Tabell_1-5-kvalitetsavtale'!E19</f>
        <v>0</v>
      </c>
      <c r="D19" s="483">
        <v>0</v>
      </c>
      <c r="E19" s="694">
        <v>0</v>
      </c>
      <c r="F19" s="483">
        <v>0</v>
      </c>
      <c r="G19" s="482">
        <v>0</v>
      </c>
      <c r="H19" s="1004">
        <v>0</v>
      </c>
      <c r="I19" s="694">
        <v>0</v>
      </c>
      <c r="J19" s="561">
        <v>0</v>
      </c>
      <c r="K19" s="1003">
        <f>'Tabell_1-5-kvalitetsavtale'!H19</f>
        <v>0</v>
      </c>
      <c r="L19" s="483">
        <v>0</v>
      </c>
      <c r="M19" s="694">
        <v>0</v>
      </c>
      <c r="N19" s="483">
        <v>0</v>
      </c>
      <c r="O19" s="482">
        <v>0</v>
      </c>
      <c r="P19" s="1004">
        <v>0</v>
      </c>
      <c r="Q19" s="694">
        <v>0</v>
      </c>
      <c r="R19" s="561">
        <v>0</v>
      </c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</row>
    <row r="20" spans="1:36" ht="15" customHeight="1" x14ac:dyDescent="0.2">
      <c r="A20" s="750">
        <v>13</v>
      </c>
      <c r="B20" s="794" t="s">
        <v>17</v>
      </c>
      <c r="C20" s="1003">
        <f>'Tabell_1-5-kvalitetsavtale'!E20</f>
        <v>0</v>
      </c>
      <c r="D20" s="483">
        <v>0</v>
      </c>
      <c r="E20" s="694">
        <v>0</v>
      </c>
      <c r="F20" s="483">
        <v>0</v>
      </c>
      <c r="G20" s="482">
        <v>0</v>
      </c>
      <c r="H20" s="1004">
        <v>0</v>
      </c>
      <c r="I20" s="694">
        <v>0</v>
      </c>
      <c r="J20" s="561">
        <v>0</v>
      </c>
      <c r="K20" s="1003">
        <f>'Tabell_1-5-kvalitetsavtale'!H20</f>
        <v>6</v>
      </c>
      <c r="L20" s="483">
        <v>4</v>
      </c>
      <c r="M20" s="694">
        <v>0</v>
      </c>
      <c r="N20" s="483">
        <v>0</v>
      </c>
      <c r="O20" s="482">
        <v>0</v>
      </c>
      <c r="P20" s="1004">
        <v>1</v>
      </c>
      <c r="Q20" s="694">
        <v>1</v>
      </c>
      <c r="R20" s="561">
        <v>6</v>
      </c>
      <c r="T20" s="19"/>
      <c r="U20" s="19"/>
      <c r="V20" s="19" t="s">
        <v>104</v>
      </c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</row>
    <row r="21" spans="1:36" ht="15" customHeight="1" x14ac:dyDescent="0.2">
      <c r="A21" s="750">
        <v>14</v>
      </c>
      <c r="B21" s="794" t="s">
        <v>18</v>
      </c>
      <c r="C21" s="1003">
        <f>'Tabell_1-5-kvalitetsavtale'!E21</f>
        <v>0</v>
      </c>
      <c r="D21" s="483">
        <v>0</v>
      </c>
      <c r="E21" s="694">
        <v>0</v>
      </c>
      <c r="F21" s="483">
        <v>0</v>
      </c>
      <c r="G21" s="482">
        <v>0</v>
      </c>
      <c r="H21" s="1004">
        <v>0</v>
      </c>
      <c r="I21" s="694">
        <v>0</v>
      </c>
      <c r="J21" s="561">
        <v>0</v>
      </c>
      <c r="K21" s="1003">
        <f>'Tabell_1-5-kvalitetsavtale'!H21</f>
        <v>0</v>
      </c>
      <c r="L21" s="483">
        <v>0</v>
      </c>
      <c r="M21" s="694">
        <v>0</v>
      </c>
      <c r="N21" s="483">
        <v>0</v>
      </c>
      <c r="O21" s="482">
        <v>0</v>
      </c>
      <c r="P21" s="1004">
        <v>0</v>
      </c>
      <c r="Q21" s="694">
        <v>0</v>
      </c>
      <c r="R21" s="561">
        <v>0</v>
      </c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</row>
    <row r="22" spans="1:36" ht="15" customHeight="1" thickBot="1" x14ac:dyDescent="0.25">
      <c r="A22" s="813">
        <v>15</v>
      </c>
      <c r="B22" s="1005" t="s">
        <v>19</v>
      </c>
      <c r="C22" s="1006">
        <f>'Tabell_1-5-kvalitetsavtale'!E22</f>
        <v>0</v>
      </c>
      <c r="D22" s="484">
        <v>0</v>
      </c>
      <c r="E22" s="695">
        <v>0</v>
      </c>
      <c r="F22" s="484">
        <v>0</v>
      </c>
      <c r="G22" s="485">
        <v>0</v>
      </c>
      <c r="H22" s="1007">
        <v>0</v>
      </c>
      <c r="I22" s="695">
        <v>0</v>
      </c>
      <c r="J22" s="562">
        <v>0</v>
      </c>
      <c r="K22" s="1006">
        <f>'Tabell_1-5-kvalitetsavtale'!H22</f>
        <v>1</v>
      </c>
      <c r="L22" s="484">
        <v>0</v>
      </c>
      <c r="M22" s="695">
        <v>0</v>
      </c>
      <c r="N22" s="484">
        <v>0</v>
      </c>
      <c r="O22" s="485">
        <v>0</v>
      </c>
      <c r="P22" s="1007">
        <v>0</v>
      </c>
      <c r="Q22" s="695">
        <v>0</v>
      </c>
      <c r="R22" s="562">
        <v>1</v>
      </c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</row>
    <row r="23" spans="1:36" s="20" customFormat="1" ht="15" customHeight="1" x14ac:dyDescent="0.2">
      <c r="A23" s="655"/>
      <c r="B23" s="656" t="s">
        <v>536</v>
      </c>
      <c r="C23" s="1412">
        <f>SUM(C8:C22)</f>
        <v>9</v>
      </c>
      <c r="D23" s="1413">
        <f t="shared" ref="D23:R23" si="0">SUM(D8:D22)</f>
        <v>3</v>
      </c>
      <c r="E23" s="1414">
        <f t="shared" si="0"/>
        <v>0</v>
      </c>
      <c r="F23" s="1413">
        <f t="shared" si="0"/>
        <v>0</v>
      </c>
      <c r="G23" s="1414">
        <f t="shared" si="0"/>
        <v>0</v>
      </c>
      <c r="H23" s="1413">
        <f t="shared" si="0"/>
        <v>0</v>
      </c>
      <c r="I23" s="1414">
        <f t="shared" si="0"/>
        <v>0</v>
      </c>
      <c r="J23" s="1411">
        <f t="shared" si="0"/>
        <v>3</v>
      </c>
      <c r="K23" s="1415">
        <f t="shared" si="0"/>
        <v>62</v>
      </c>
      <c r="L23" s="1193">
        <f t="shared" si="0"/>
        <v>13</v>
      </c>
      <c r="M23" s="1416">
        <f t="shared" si="0"/>
        <v>6</v>
      </c>
      <c r="N23" s="1193">
        <f t="shared" si="0"/>
        <v>3</v>
      </c>
      <c r="O23" s="1194">
        <f t="shared" si="0"/>
        <v>2</v>
      </c>
      <c r="P23" s="1417">
        <f t="shared" si="0"/>
        <v>9</v>
      </c>
      <c r="Q23" s="1416">
        <f t="shared" si="0"/>
        <v>13</v>
      </c>
      <c r="R23" s="1415">
        <f t="shared" si="0"/>
        <v>41</v>
      </c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</row>
    <row r="24" spans="1:36" ht="15" customHeight="1" thickBot="1" x14ac:dyDescent="0.25">
      <c r="A24" s="238"/>
      <c r="B24" s="437" t="s">
        <v>439</v>
      </c>
      <c r="C24" s="703">
        <v>8</v>
      </c>
      <c r="D24" s="418">
        <v>2</v>
      </c>
      <c r="E24" s="240">
        <v>1</v>
      </c>
      <c r="F24" s="418">
        <v>0</v>
      </c>
      <c r="G24" s="240">
        <v>0</v>
      </c>
      <c r="H24" s="418">
        <v>5</v>
      </c>
      <c r="I24" s="240">
        <v>0</v>
      </c>
      <c r="J24" s="414">
        <v>3</v>
      </c>
      <c r="K24" s="563">
        <v>41</v>
      </c>
      <c r="L24" s="418">
        <v>13</v>
      </c>
      <c r="M24" s="696">
        <v>3</v>
      </c>
      <c r="N24" s="418">
        <v>0</v>
      </c>
      <c r="O24" s="240">
        <v>0</v>
      </c>
      <c r="P24" s="707">
        <v>20</v>
      </c>
      <c r="Q24" s="696">
        <v>19</v>
      </c>
      <c r="R24" s="563">
        <v>46</v>
      </c>
      <c r="T24" s="555"/>
      <c r="U24" s="555"/>
      <c r="V24" s="555"/>
      <c r="W24" s="555"/>
      <c r="X24" s="555"/>
      <c r="Y24" s="555"/>
      <c r="Z24" s="555"/>
      <c r="AA24" s="555"/>
      <c r="AB24" s="555"/>
      <c r="AC24" s="555"/>
      <c r="AD24" s="555"/>
      <c r="AE24" s="555"/>
      <c r="AF24" s="555"/>
      <c r="AG24" s="555"/>
      <c r="AH24" s="555"/>
      <c r="AI24" s="555"/>
      <c r="AJ24" s="555"/>
    </row>
    <row r="25" spans="1:36" ht="15" customHeight="1" x14ac:dyDescent="0.2">
      <c r="A25" s="655"/>
      <c r="B25" s="653" t="s">
        <v>419</v>
      </c>
      <c r="C25" s="1191">
        <v>10</v>
      </c>
      <c r="D25" s="415">
        <v>6</v>
      </c>
      <c r="E25" s="392">
        <v>0</v>
      </c>
      <c r="F25" s="415">
        <v>0</v>
      </c>
      <c r="G25" s="392">
        <v>0</v>
      </c>
      <c r="H25" s="415">
        <v>0</v>
      </c>
      <c r="I25" s="392">
        <v>2</v>
      </c>
      <c r="J25" s="1190">
        <v>10</v>
      </c>
      <c r="K25" s="704">
        <v>65</v>
      </c>
      <c r="L25" s="1010">
        <v>18</v>
      </c>
      <c r="M25" s="1009">
        <v>5</v>
      </c>
      <c r="N25" s="1010">
        <v>7</v>
      </c>
      <c r="O25" s="1011">
        <v>0</v>
      </c>
      <c r="P25" s="1008">
        <v>18</v>
      </c>
      <c r="Q25" s="1009">
        <v>12</v>
      </c>
      <c r="R25" s="704">
        <v>80</v>
      </c>
      <c r="T25" s="555"/>
      <c r="U25" s="555"/>
      <c r="V25" s="555"/>
      <c r="W25" s="555"/>
      <c r="X25" s="555"/>
      <c r="Y25" s="555"/>
      <c r="Z25" s="555"/>
      <c r="AA25" s="555"/>
      <c r="AB25" s="555"/>
      <c r="AC25" s="555"/>
      <c r="AD25" s="555"/>
      <c r="AE25" s="555"/>
      <c r="AF25" s="555"/>
      <c r="AG25" s="555"/>
      <c r="AH25" s="555"/>
      <c r="AI25" s="555"/>
      <c r="AJ25" s="555"/>
    </row>
    <row r="26" spans="1:36" ht="15" customHeight="1" thickBot="1" x14ac:dyDescent="0.25">
      <c r="A26" s="238"/>
      <c r="B26" s="437" t="s">
        <v>385</v>
      </c>
      <c r="C26" s="703">
        <v>5</v>
      </c>
      <c r="D26" s="418">
        <v>1</v>
      </c>
      <c r="E26" s="240">
        <v>0</v>
      </c>
      <c r="F26" s="418">
        <v>2</v>
      </c>
      <c r="G26" s="240">
        <v>0</v>
      </c>
      <c r="H26" s="418">
        <v>1</v>
      </c>
      <c r="I26" s="240">
        <v>0</v>
      </c>
      <c r="J26" s="414">
        <v>4</v>
      </c>
      <c r="K26" s="563">
        <v>70</v>
      </c>
      <c r="L26" s="418">
        <v>5</v>
      </c>
      <c r="M26" s="696">
        <v>6</v>
      </c>
      <c r="N26" s="418">
        <v>0</v>
      </c>
      <c r="O26" s="240">
        <v>7</v>
      </c>
      <c r="P26" s="707">
        <v>7</v>
      </c>
      <c r="Q26" s="696">
        <v>12</v>
      </c>
      <c r="R26" s="563">
        <v>66</v>
      </c>
      <c r="T26" s="555"/>
      <c r="U26" s="555"/>
      <c r="V26" s="555"/>
      <c r="W26" s="555"/>
      <c r="X26" s="555"/>
      <c r="Y26" s="555"/>
      <c r="Z26" s="555"/>
      <c r="AA26" s="555"/>
      <c r="AB26" s="555"/>
      <c r="AC26" s="555"/>
      <c r="AD26" s="555"/>
      <c r="AE26" s="555"/>
      <c r="AF26" s="555"/>
      <c r="AG26" s="555"/>
      <c r="AH26" s="555"/>
      <c r="AI26" s="555"/>
      <c r="AJ26" s="555"/>
    </row>
    <row r="27" spans="1:36" ht="15" customHeight="1" x14ac:dyDescent="0.2">
      <c r="A27" s="655"/>
      <c r="B27" s="653" t="s">
        <v>368</v>
      </c>
      <c r="C27" s="1191">
        <v>5</v>
      </c>
      <c r="D27" s="415">
        <v>8</v>
      </c>
      <c r="E27" s="392">
        <v>1</v>
      </c>
      <c r="F27" s="415">
        <v>1</v>
      </c>
      <c r="G27" s="392">
        <v>0</v>
      </c>
      <c r="H27" s="415">
        <v>0</v>
      </c>
      <c r="I27" s="392">
        <v>0</v>
      </c>
      <c r="J27" s="1190">
        <v>11</v>
      </c>
      <c r="K27" s="704">
        <v>70</v>
      </c>
      <c r="L27" s="1010">
        <v>29</v>
      </c>
      <c r="M27" s="1009">
        <v>9</v>
      </c>
      <c r="N27" s="1010">
        <v>26</v>
      </c>
      <c r="O27" s="1011">
        <v>2</v>
      </c>
      <c r="P27" s="1008">
        <v>43</v>
      </c>
      <c r="Q27" s="1009">
        <v>17</v>
      </c>
      <c r="R27" s="704">
        <v>132</v>
      </c>
      <c r="T27" s="555"/>
      <c r="U27" s="555"/>
      <c r="V27" s="555"/>
      <c r="W27" s="555"/>
      <c r="X27" s="555"/>
      <c r="Y27" s="555"/>
      <c r="Z27" s="555"/>
      <c r="AA27" s="555"/>
      <c r="AB27" s="555"/>
      <c r="AC27" s="555"/>
      <c r="AD27" s="555"/>
      <c r="AE27" s="555"/>
      <c r="AF27" s="555"/>
      <c r="AG27" s="555"/>
      <c r="AH27" s="555"/>
      <c r="AI27" s="555"/>
      <c r="AJ27" s="555"/>
    </row>
    <row r="28" spans="1:36" s="20" customFormat="1" ht="15" customHeight="1" thickBot="1" x14ac:dyDescent="0.25">
      <c r="A28" s="238"/>
      <c r="B28" s="437" t="s">
        <v>354</v>
      </c>
      <c r="C28" s="703">
        <v>1</v>
      </c>
      <c r="D28" s="418">
        <v>0</v>
      </c>
      <c r="E28" s="240">
        <v>0</v>
      </c>
      <c r="F28" s="418">
        <v>0</v>
      </c>
      <c r="G28" s="240">
        <v>1</v>
      </c>
      <c r="H28" s="418">
        <v>0</v>
      </c>
      <c r="I28" s="240">
        <v>0</v>
      </c>
      <c r="J28" s="414">
        <v>1</v>
      </c>
      <c r="K28" s="563">
        <v>72</v>
      </c>
      <c r="L28" s="418">
        <v>22</v>
      </c>
      <c r="M28" s="696">
        <v>6</v>
      </c>
      <c r="N28" s="418">
        <v>8</v>
      </c>
      <c r="O28" s="240">
        <v>1</v>
      </c>
      <c r="P28" s="707">
        <v>23</v>
      </c>
      <c r="Q28" s="696">
        <v>10</v>
      </c>
      <c r="R28" s="563">
        <v>70</v>
      </c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</row>
    <row r="29" spans="1:36" ht="15" customHeight="1" x14ac:dyDescent="0.2">
      <c r="A29" s="385"/>
      <c r="B29" s="438" t="s">
        <v>345</v>
      </c>
      <c r="C29" s="1192">
        <v>11</v>
      </c>
      <c r="D29" s="415">
        <v>6</v>
      </c>
      <c r="E29" s="392">
        <v>2</v>
      </c>
      <c r="F29" s="415">
        <v>0</v>
      </c>
      <c r="G29" s="392">
        <v>0</v>
      </c>
      <c r="H29" s="415">
        <v>6</v>
      </c>
      <c r="I29" s="392">
        <v>3</v>
      </c>
      <c r="J29" s="417">
        <v>15</v>
      </c>
      <c r="K29" s="702">
        <v>92</v>
      </c>
      <c r="L29" s="415">
        <v>55</v>
      </c>
      <c r="M29" s="698">
        <v>10</v>
      </c>
      <c r="N29" s="415">
        <v>12</v>
      </c>
      <c r="O29" s="392">
        <v>5</v>
      </c>
      <c r="P29" s="706">
        <v>38</v>
      </c>
      <c r="Q29" s="392">
        <v>26</v>
      </c>
      <c r="R29" s="702">
        <v>138</v>
      </c>
      <c r="T29" s="555"/>
      <c r="U29" s="555"/>
      <c r="V29" s="555"/>
      <c r="W29" s="555" t="s">
        <v>104</v>
      </c>
      <c r="X29" s="555"/>
      <c r="Y29" s="555"/>
      <c r="Z29" s="555"/>
      <c r="AA29" s="555"/>
      <c r="AB29" s="555"/>
      <c r="AC29" s="555"/>
      <c r="AD29" s="555"/>
      <c r="AE29" s="555"/>
      <c r="AF29" s="555"/>
      <c r="AG29" s="555"/>
      <c r="AH29" s="555"/>
      <c r="AI29" s="555"/>
      <c r="AJ29" s="555"/>
    </row>
    <row r="30" spans="1:36" ht="15" customHeight="1" thickBot="1" x14ac:dyDescent="0.25">
      <c r="A30" s="1393"/>
      <c r="B30" s="574" t="s">
        <v>326</v>
      </c>
      <c r="C30" s="703">
        <v>2</v>
      </c>
      <c r="D30" s="418">
        <v>0</v>
      </c>
      <c r="E30" s="240">
        <v>0</v>
      </c>
      <c r="F30" s="418">
        <v>0</v>
      </c>
      <c r="G30" s="240">
        <v>0</v>
      </c>
      <c r="H30" s="418">
        <v>1</v>
      </c>
      <c r="I30" s="240">
        <v>1</v>
      </c>
      <c r="J30" s="414">
        <v>9</v>
      </c>
      <c r="K30" s="563">
        <v>60</v>
      </c>
      <c r="L30" s="418">
        <v>12</v>
      </c>
      <c r="M30" s="696">
        <v>3</v>
      </c>
      <c r="N30" s="418">
        <v>11</v>
      </c>
      <c r="O30" s="240">
        <v>2</v>
      </c>
      <c r="P30" s="707">
        <v>18</v>
      </c>
      <c r="Q30" s="240">
        <v>12</v>
      </c>
      <c r="R30" s="563">
        <v>53</v>
      </c>
      <c r="T30" s="555"/>
      <c r="U30" s="555"/>
      <c r="V30" s="555"/>
      <c r="W30" s="555"/>
      <c r="X30" s="555"/>
      <c r="Y30" s="555"/>
      <c r="Z30" s="555"/>
      <c r="AA30" s="555"/>
      <c r="AB30" s="555"/>
      <c r="AC30" s="555"/>
      <c r="AD30" s="555"/>
      <c r="AE30" s="555"/>
      <c r="AF30" s="555"/>
      <c r="AG30" s="555"/>
      <c r="AH30" s="555"/>
      <c r="AI30" s="555"/>
      <c r="AJ30" s="555"/>
    </row>
    <row r="31" spans="1:36" s="20" customFormat="1" ht="15" hidden="1" customHeight="1" outlineLevel="1" x14ac:dyDescent="0.2">
      <c r="A31" s="646"/>
      <c r="B31" s="1389" t="s">
        <v>317</v>
      </c>
      <c r="C31" s="1390">
        <v>8</v>
      </c>
      <c r="D31" s="647">
        <v>1</v>
      </c>
      <c r="E31" s="1391">
        <v>0</v>
      </c>
      <c r="F31" s="647">
        <v>0</v>
      </c>
      <c r="G31" s="1391">
        <v>0</v>
      </c>
      <c r="H31" s="647">
        <v>4</v>
      </c>
      <c r="I31" s="1391">
        <v>3</v>
      </c>
      <c r="J31" s="649">
        <v>8</v>
      </c>
      <c r="K31" s="700">
        <v>92</v>
      </c>
      <c r="L31" s="647">
        <v>36</v>
      </c>
      <c r="M31" s="648">
        <v>8</v>
      </c>
      <c r="N31" s="647">
        <v>30</v>
      </c>
      <c r="O31" s="1391">
        <v>2</v>
      </c>
      <c r="P31" s="1392">
        <v>29</v>
      </c>
      <c r="Q31" s="1391">
        <v>13</v>
      </c>
      <c r="R31" s="700">
        <v>87</v>
      </c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</row>
    <row r="32" spans="1:36" ht="15" customHeight="1" collapsed="1" thickBot="1" x14ac:dyDescent="0.25">
      <c r="A32" s="238"/>
      <c r="B32" s="574" t="s">
        <v>237</v>
      </c>
      <c r="C32" s="703">
        <v>10</v>
      </c>
      <c r="D32" s="418">
        <v>0</v>
      </c>
      <c r="E32" s="240">
        <v>5</v>
      </c>
      <c r="F32" s="418">
        <v>0</v>
      </c>
      <c r="G32" s="240">
        <v>0</v>
      </c>
      <c r="H32" s="418">
        <v>0</v>
      </c>
      <c r="I32" s="240">
        <v>10</v>
      </c>
      <c r="J32" s="414">
        <v>10</v>
      </c>
      <c r="K32" s="563">
        <v>90</v>
      </c>
      <c r="L32" s="418">
        <v>44</v>
      </c>
      <c r="M32" s="240">
        <v>17</v>
      </c>
      <c r="N32" s="707">
        <v>29</v>
      </c>
      <c r="O32" s="696">
        <v>10</v>
      </c>
      <c r="P32" s="418">
        <v>24</v>
      </c>
      <c r="Q32" s="240">
        <v>31</v>
      </c>
      <c r="R32" s="1399">
        <v>129</v>
      </c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</row>
    <row r="33" spans="1:36" s="20" customFormat="1" ht="15" hidden="1" customHeight="1" outlineLevel="1" x14ac:dyDescent="0.2">
      <c r="A33" s="1368"/>
      <c r="B33" s="1369" t="s">
        <v>231</v>
      </c>
      <c r="C33" s="1370">
        <v>7</v>
      </c>
      <c r="D33" s="557">
        <v>1</v>
      </c>
      <c r="E33" s="558">
        <v>1</v>
      </c>
      <c r="F33" s="557">
        <v>0</v>
      </c>
      <c r="G33" s="558">
        <v>0</v>
      </c>
      <c r="H33" s="557">
        <v>0</v>
      </c>
      <c r="I33" s="558">
        <v>2</v>
      </c>
      <c r="J33" s="559">
        <v>4</v>
      </c>
      <c r="K33" s="701">
        <v>101</v>
      </c>
      <c r="L33" s="557">
        <v>19</v>
      </c>
      <c r="M33" s="558">
        <v>14</v>
      </c>
      <c r="N33" s="705">
        <v>11</v>
      </c>
      <c r="O33" s="697">
        <v>7</v>
      </c>
      <c r="P33" s="557">
        <v>13</v>
      </c>
      <c r="Q33" s="558">
        <v>17</v>
      </c>
      <c r="R33" s="559">
        <v>83</v>
      </c>
      <c r="S33" s="405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</row>
    <row r="34" spans="1:36" ht="15" hidden="1" customHeight="1" outlineLevel="1" thickBot="1" x14ac:dyDescent="0.25">
      <c r="A34" s="238"/>
      <c r="B34" s="437" t="s">
        <v>219</v>
      </c>
      <c r="C34" s="703">
        <v>10</v>
      </c>
      <c r="D34" s="418">
        <v>0</v>
      </c>
      <c r="E34" s="240">
        <v>6</v>
      </c>
      <c r="F34" s="418">
        <v>0</v>
      </c>
      <c r="G34" s="240">
        <v>3</v>
      </c>
      <c r="H34" s="418">
        <v>0</v>
      </c>
      <c r="I34" s="240">
        <v>4</v>
      </c>
      <c r="J34" s="414">
        <v>10</v>
      </c>
      <c r="K34" s="563">
        <v>105</v>
      </c>
      <c r="L34" s="418">
        <v>21</v>
      </c>
      <c r="M34" s="240">
        <v>26</v>
      </c>
      <c r="N34" s="707">
        <v>28</v>
      </c>
      <c r="O34" s="696">
        <v>13</v>
      </c>
      <c r="P34" s="418">
        <v>19</v>
      </c>
      <c r="Q34" s="240">
        <v>14</v>
      </c>
      <c r="R34" s="414">
        <v>98</v>
      </c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</row>
    <row r="35" spans="1:36" ht="15" hidden="1" customHeight="1" outlineLevel="1" x14ac:dyDescent="0.2">
      <c r="A35" s="738"/>
      <c r="B35" s="374" t="s">
        <v>172</v>
      </c>
      <c r="C35" s="1012">
        <v>15</v>
      </c>
      <c r="D35" s="148">
        <v>1</v>
      </c>
      <c r="E35" s="150">
        <v>3</v>
      </c>
      <c r="F35" s="1013">
        <v>0</v>
      </c>
      <c r="G35" s="150">
        <v>0</v>
      </c>
      <c r="H35" s="1013">
        <v>0</v>
      </c>
      <c r="I35" s="149">
        <v>10</v>
      </c>
      <c r="J35" s="1014">
        <v>7</v>
      </c>
      <c r="K35" s="1015">
        <v>97</v>
      </c>
      <c r="L35" s="148">
        <v>24</v>
      </c>
      <c r="M35" s="150">
        <v>13</v>
      </c>
      <c r="N35" s="1013">
        <v>26</v>
      </c>
      <c r="O35" s="150">
        <v>7</v>
      </c>
      <c r="P35" s="1016">
        <v>17</v>
      </c>
      <c r="Q35" s="1017">
        <v>25</v>
      </c>
      <c r="R35" s="151">
        <v>73</v>
      </c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</row>
    <row r="36" spans="1:36" s="20" customFormat="1" ht="15" hidden="1" customHeight="1" outlineLevel="1" x14ac:dyDescent="0.2">
      <c r="A36" s="124"/>
      <c r="B36" s="374" t="s">
        <v>166</v>
      </c>
      <c r="C36" s="1012">
        <v>29</v>
      </c>
      <c r="D36" s="125">
        <v>0</v>
      </c>
      <c r="E36" s="126">
        <v>9</v>
      </c>
      <c r="F36" s="1018">
        <v>0</v>
      </c>
      <c r="G36" s="126">
        <v>6</v>
      </c>
      <c r="H36" s="1018">
        <v>0</v>
      </c>
      <c r="I36" s="127">
        <v>14</v>
      </c>
      <c r="J36" s="1019">
        <v>27</v>
      </c>
      <c r="K36" s="1020">
        <v>140</v>
      </c>
      <c r="L36" s="125">
        <v>25</v>
      </c>
      <c r="M36" s="126">
        <v>11</v>
      </c>
      <c r="N36" s="1018">
        <v>22</v>
      </c>
      <c r="O36" s="126">
        <v>8</v>
      </c>
      <c r="P36" s="1021">
        <v>39</v>
      </c>
      <c r="Q36" s="1022">
        <v>40</v>
      </c>
      <c r="R36" s="1023">
        <v>151</v>
      </c>
      <c r="S36" s="405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</row>
    <row r="37" spans="1:36" s="20" customFormat="1" ht="15" hidden="1" customHeight="1" outlineLevel="1" thickBot="1" x14ac:dyDescent="0.25">
      <c r="A37" s="1024"/>
      <c r="B37" s="375" t="s">
        <v>162</v>
      </c>
      <c r="C37" s="1025">
        <v>25</v>
      </c>
      <c r="D37" s="129">
        <v>4</v>
      </c>
      <c r="E37" s="130">
        <v>1</v>
      </c>
      <c r="F37" s="1026">
        <v>0</v>
      </c>
      <c r="G37" s="130">
        <v>5</v>
      </c>
      <c r="H37" s="1026">
        <v>1</v>
      </c>
      <c r="I37" s="131">
        <v>15</v>
      </c>
      <c r="J37" s="1027">
        <v>26</v>
      </c>
      <c r="K37" s="1028">
        <v>105</v>
      </c>
      <c r="L37" s="129">
        <v>13</v>
      </c>
      <c r="M37" s="130">
        <v>11</v>
      </c>
      <c r="N37" s="1026">
        <v>12</v>
      </c>
      <c r="O37" s="130">
        <v>9</v>
      </c>
      <c r="P37" s="1029">
        <v>41</v>
      </c>
      <c r="Q37" s="1030">
        <v>31</v>
      </c>
      <c r="R37" s="1031">
        <v>113</v>
      </c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</row>
    <row r="38" spans="1:36" s="20" customFormat="1" ht="15" hidden="1" customHeight="1" outlineLevel="1" x14ac:dyDescent="0.2">
      <c r="A38" s="1032"/>
      <c r="B38" s="376" t="s">
        <v>163</v>
      </c>
      <c r="C38" s="1033">
        <v>10</v>
      </c>
      <c r="D38" s="1033">
        <v>0</v>
      </c>
      <c r="E38" s="1034">
        <v>3</v>
      </c>
      <c r="F38" s="1035">
        <v>0</v>
      </c>
      <c r="G38" s="1034">
        <v>3</v>
      </c>
      <c r="H38" s="1035">
        <v>13</v>
      </c>
      <c r="I38" s="1036">
        <v>12</v>
      </c>
      <c r="J38" s="1037">
        <v>30</v>
      </c>
      <c r="K38" s="1038">
        <v>112</v>
      </c>
      <c r="L38" s="1033">
        <v>29</v>
      </c>
      <c r="M38" s="1034">
        <v>11</v>
      </c>
      <c r="N38" s="1035">
        <v>27</v>
      </c>
      <c r="O38" s="1034">
        <v>8</v>
      </c>
      <c r="P38" s="1039">
        <v>60</v>
      </c>
      <c r="Q38" s="1040">
        <v>37</v>
      </c>
      <c r="R38" s="1041">
        <v>163</v>
      </c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</row>
    <row r="39" spans="1:36" s="20" customFormat="1" ht="15" hidden="1" customHeight="1" outlineLevel="1" x14ac:dyDescent="0.2">
      <c r="A39" s="133"/>
      <c r="B39" s="377" t="s">
        <v>164</v>
      </c>
      <c r="C39" s="125">
        <v>11</v>
      </c>
      <c r="D39" s="125">
        <v>3</v>
      </c>
      <c r="E39" s="126">
        <v>1</v>
      </c>
      <c r="F39" s="1018">
        <v>3</v>
      </c>
      <c r="G39" s="126">
        <v>0</v>
      </c>
      <c r="H39" s="1018">
        <v>4</v>
      </c>
      <c r="I39" s="127">
        <v>4</v>
      </c>
      <c r="J39" s="1019">
        <v>11</v>
      </c>
      <c r="K39" s="1020">
        <v>114</v>
      </c>
      <c r="L39" s="125">
        <v>16</v>
      </c>
      <c r="M39" s="126">
        <v>3</v>
      </c>
      <c r="N39" s="1018">
        <v>31</v>
      </c>
      <c r="O39" s="126">
        <v>5</v>
      </c>
      <c r="P39" s="1021">
        <v>38</v>
      </c>
      <c r="Q39" s="1022">
        <v>16</v>
      </c>
      <c r="R39" s="1023">
        <v>66</v>
      </c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</row>
    <row r="40" spans="1:36" s="20" customFormat="1" ht="15" hidden="1" customHeight="1" outlineLevel="1" thickBot="1" x14ac:dyDescent="0.25">
      <c r="A40" s="134"/>
      <c r="B40" s="378" t="s">
        <v>165</v>
      </c>
      <c r="C40" s="129">
        <v>12</v>
      </c>
      <c r="D40" s="129">
        <v>9</v>
      </c>
      <c r="E40" s="130">
        <v>9</v>
      </c>
      <c r="F40" s="1026">
        <v>2</v>
      </c>
      <c r="G40" s="130">
        <v>2</v>
      </c>
      <c r="H40" s="1026">
        <v>0</v>
      </c>
      <c r="I40" s="131">
        <v>0</v>
      </c>
      <c r="J40" s="1042">
        <v>16</v>
      </c>
      <c r="K40" s="1028">
        <v>103</v>
      </c>
      <c r="L40" s="129">
        <v>27</v>
      </c>
      <c r="M40" s="130">
        <v>19</v>
      </c>
      <c r="N40" s="1026">
        <v>19</v>
      </c>
      <c r="O40" s="130">
        <v>9</v>
      </c>
      <c r="P40" s="1029">
        <v>38</v>
      </c>
      <c r="Q40" s="1043">
        <v>11</v>
      </c>
      <c r="R40" s="1031">
        <v>68</v>
      </c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</row>
    <row r="41" spans="1:36" s="20" customFormat="1" ht="15" customHeight="1" collapsed="1" x14ac:dyDescent="0.2">
      <c r="A41" s="828" t="s">
        <v>51</v>
      </c>
      <c r="B41" s="405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</row>
    <row r="42" spans="1:36" s="20" customFormat="1" ht="15" customHeight="1" x14ac:dyDescent="0.2">
      <c r="A42" s="1044"/>
      <c r="B42" s="405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</row>
    <row r="43" spans="1:36" s="20" customFormat="1" ht="19.7" customHeight="1" x14ac:dyDescent="0.2">
      <c r="B43" s="405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</row>
    <row r="44" spans="1:36" x14ac:dyDescent="0.2"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</row>
    <row r="45" spans="1:36" x14ac:dyDescent="0.2"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</row>
    <row r="46" spans="1:36" x14ac:dyDescent="0.2"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</row>
  </sheetData>
  <mergeCells count="2">
    <mergeCell ref="C6:J6"/>
    <mergeCell ref="K6:R6"/>
  </mergeCells>
  <pageMargins left="0.39370078740157483" right="0.39370078740157483" top="0.78740157480314965" bottom="0.79" header="0.51181102362204722" footer="0.51181102362204722"/>
  <pageSetup paperSize="9" orientation="landscape" r:id="rId1"/>
  <headerFooter alignWithMargins="0">
    <oddFooter>&amp;L&amp;F</oddFoot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AB77"/>
  <sheetViews>
    <sheetView showGridLines="0" topLeftCell="A7" zoomScaleNormal="100" workbookViewId="0">
      <selection activeCell="P7" sqref="P7"/>
    </sheetView>
  </sheetViews>
  <sheetFormatPr baseColWidth="10" defaultColWidth="11.42578125" defaultRowHeight="12.75" outlineLevelRow="1" x14ac:dyDescent="0.2"/>
  <cols>
    <col min="1" max="1" width="4.85546875" style="827" customWidth="1"/>
    <col min="2" max="2" width="22" style="404" customWidth="1"/>
    <col min="3" max="3" width="8.7109375" style="404" customWidth="1"/>
    <col min="4" max="8" width="7.7109375" style="404" customWidth="1"/>
    <col min="9" max="9" width="9.7109375" style="404" customWidth="1"/>
    <col min="10" max="10" width="13.140625" style="979" customWidth="1"/>
    <col min="11" max="11" width="11.42578125" style="404" customWidth="1"/>
    <col min="12" max="12" width="11.42578125" style="405" customWidth="1"/>
    <col min="13" max="13" width="11.42578125" style="404" customWidth="1"/>
    <col min="14" max="16384" width="11.42578125" style="404"/>
  </cols>
  <sheetData>
    <row r="1" spans="1:13" x14ac:dyDescent="0.2">
      <c r="A1" s="245" t="s">
        <v>0</v>
      </c>
    </row>
    <row r="2" spans="1:13" x14ac:dyDescent="0.2">
      <c r="A2" s="245"/>
    </row>
    <row r="3" spans="1:13" x14ac:dyDescent="0.2">
      <c r="A3" s="245" t="str">
        <f>A6</f>
        <v>Tabell 1 - 7 - Saksbehandlingstid for økonomisk sosialhjelp 01.01. - 31.12.</v>
      </c>
    </row>
    <row r="4" spans="1:13" x14ac:dyDescent="0.2">
      <c r="A4" s="245" t="str">
        <f>A43</f>
        <v>Tabell 1 - 8 - Behandlingstid for klagesaker til Fylkesmannen 01.01. - 31.12.</v>
      </c>
      <c r="M4" s="404" t="s">
        <v>104</v>
      </c>
    </row>
    <row r="5" spans="1:13" s="4" customFormat="1" ht="26.25" customHeight="1" x14ac:dyDescent="0.2">
      <c r="A5" s="14"/>
      <c r="J5" s="23"/>
      <c r="L5" s="19"/>
    </row>
    <row r="6" spans="1:13" s="4" customFormat="1" ht="26.25" customHeight="1" thickBot="1" x14ac:dyDescent="0.25">
      <c r="A6" s="1451" t="s">
        <v>533</v>
      </c>
      <c r="J6" s="23"/>
      <c r="L6" s="19"/>
    </row>
    <row r="7" spans="1:13" s="4" customFormat="1" ht="26.25" customHeight="1" x14ac:dyDescent="0.2">
      <c r="A7" s="35"/>
      <c r="B7" s="31"/>
      <c r="C7" s="2133" t="s">
        <v>175</v>
      </c>
      <c r="D7" s="2134"/>
      <c r="E7" s="2134"/>
      <c r="F7" s="2134"/>
      <c r="G7" s="2134"/>
      <c r="H7" s="2134"/>
      <c r="I7" s="689"/>
      <c r="J7" s="100"/>
      <c r="L7" s="19"/>
    </row>
    <row r="8" spans="1:13" s="4" customFormat="1" ht="48" customHeight="1" thickBot="1" x14ac:dyDescent="0.25">
      <c r="A8" s="63" t="s">
        <v>38</v>
      </c>
      <c r="B8" s="80" t="s">
        <v>3</v>
      </c>
      <c r="C8" s="5" t="s">
        <v>52</v>
      </c>
      <c r="D8" s="67" t="s">
        <v>53</v>
      </c>
      <c r="E8" s="67" t="s">
        <v>178</v>
      </c>
      <c r="F8" s="67" t="s">
        <v>177</v>
      </c>
      <c r="G8" s="67" t="s">
        <v>176</v>
      </c>
      <c r="H8" s="32" t="s">
        <v>57</v>
      </c>
      <c r="I8" s="101" t="s">
        <v>37</v>
      </c>
      <c r="J8" s="110" t="s">
        <v>58</v>
      </c>
      <c r="L8" s="19"/>
    </row>
    <row r="9" spans="1:13" ht="15" customHeight="1" x14ac:dyDescent="0.2">
      <c r="A9" s="738">
        <v>1</v>
      </c>
      <c r="B9" s="99" t="s">
        <v>5</v>
      </c>
      <c r="C9" s="193">
        <v>21031</v>
      </c>
      <c r="D9" s="395">
        <v>5062</v>
      </c>
      <c r="E9" s="395">
        <v>47</v>
      </c>
      <c r="F9" s="395">
        <v>3</v>
      </c>
      <c r="G9" s="395">
        <v>2</v>
      </c>
      <c r="H9" s="190">
        <v>4</v>
      </c>
      <c r="I9" s="1505">
        <f>SUM(C9:H9)</f>
        <v>26149</v>
      </c>
      <c r="J9" s="980">
        <f>C9/I9</f>
        <v>0.80427549810700216</v>
      </c>
    </row>
    <row r="10" spans="1:13" ht="15" customHeight="1" x14ac:dyDescent="0.2">
      <c r="A10" s="739">
        <v>2</v>
      </c>
      <c r="B10" s="71" t="s">
        <v>6</v>
      </c>
      <c r="C10" s="194">
        <v>15975</v>
      </c>
      <c r="D10" s="186">
        <v>2433</v>
      </c>
      <c r="E10" s="186">
        <v>26</v>
      </c>
      <c r="F10" s="186">
        <v>4</v>
      </c>
      <c r="G10" s="186">
        <v>0</v>
      </c>
      <c r="H10" s="295">
        <v>0</v>
      </c>
      <c r="I10" s="1506">
        <f>SUM(C10:H10)</f>
        <v>18438</v>
      </c>
      <c r="J10" s="981">
        <f>C10/I10</f>
        <v>0.86641718190693129</v>
      </c>
    </row>
    <row r="11" spans="1:13" ht="15" customHeight="1" x14ac:dyDescent="0.2">
      <c r="A11" s="739">
        <v>3</v>
      </c>
      <c r="B11" s="71" t="s">
        <v>7</v>
      </c>
      <c r="C11" s="194">
        <v>14521</v>
      </c>
      <c r="D11" s="186">
        <v>3073</v>
      </c>
      <c r="E11" s="186">
        <v>114</v>
      </c>
      <c r="F11" s="186">
        <v>15</v>
      </c>
      <c r="G11" s="186">
        <v>16</v>
      </c>
      <c r="H11" s="295">
        <v>5</v>
      </c>
      <c r="I11" s="1506">
        <f t="shared" ref="I11:I22" si="0">SUM(C11:H11)</f>
        <v>17744</v>
      </c>
      <c r="J11" s="981">
        <f t="shared" ref="J11:J22" si="1">C11/I11</f>
        <v>0.81836113615870154</v>
      </c>
    </row>
    <row r="12" spans="1:13" ht="15" customHeight="1" x14ac:dyDescent="0.2">
      <c r="A12" s="739">
        <v>4</v>
      </c>
      <c r="B12" s="71" t="s">
        <v>8</v>
      </c>
      <c r="C12" s="194">
        <v>12524</v>
      </c>
      <c r="D12" s="186">
        <v>488</v>
      </c>
      <c r="E12" s="186">
        <v>3</v>
      </c>
      <c r="F12" s="186">
        <v>1</v>
      </c>
      <c r="G12" s="186">
        <v>2</v>
      </c>
      <c r="H12" s="295">
        <v>0</v>
      </c>
      <c r="I12" s="1506">
        <f t="shared" si="0"/>
        <v>13018</v>
      </c>
      <c r="J12" s="981">
        <f t="shared" si="1"/>
        <v>0.962052542633277</v>
      </c>
    </row>
    <row r="13" spans="1:13" ht="15" customHeight="1" x14ac:dyDescent="0.2">
      <c r="A13" s="739">
        <v>5</v>
      </c>
      <c r="B13" s="71" t="s">
        <v>9</v>
      </c>
      <c r="C13" s="194">
        <v>12353</v>
      </c>
      <c r="D13" s="186">
        <v>2145</v>
      </c>
      <c r="E13" s="186">
        <v>48</v>
      </c>
      <c r="F13" s="186">
        <v>1</v>
      </c>
      <c r="G13" s="186">
        <v>4</v>
      </c>
      <c r="H13" s="295">
        <v>7</v>
      </c>
      <c r="I13" s="1506">
        <f t="shared" si="0"/>
        <v>14558</v>
      </c>
      <c r="J13" s="981">
        <f t="shared" si="1"/>
        <v>0.8485368869350185</v>
      </c>
    </row>
    <row r="14" spans="1:13" ht="15" customHeight="1" x14ac:dyDescent="0.2">
      <c r="A14" s="739">
        <v>6</v>
      </c>
      <c r="B14" s="71" t="s">
        <v>10</v>
      </c>
      <c r="C14" s="194">
        <v>1848</v>
      </c>
      <c r="D14" s="186">
        <v>1267</v>
      </c>
      <c r="E14" s="186">
        <v>101</v>
      </c>
      <c r="F14" s="186">
        <v>15</v>
      </c>
      <c r="G14" s="186">
        <v>11</v>
      </c>
      <c r="H14" s="295">
        <v>0</v>
      </c>
      <c r="I14" s="1506">
        <f t="shared" si="0"/>
        <v>3242</v>
      </c>
      <c r="J14" s="981">
        <f t="shared" si="1"/>
        <v>0.57001850709438617</v>
      </c>
    </row>
    <row r="15" spans="1:13" ht="15" customHeight="1" x14ac:dyDescent="0.2">
      <c r="A15" s="739">
        <v>7</v>
      </c>
      <c r="B15" s="71" t="s">
        <v>11</v>
      </c>
      <c r="C15" s="194">
        <v>4496</v>
      </c>
      <c r="D15" s="186">
        <v>911</v>
      </c>
      <c r="E15" s="186">
        <v>9</v>
      </c>
      <c r="F15" s="186">
        <v>2</v>
      </c>
      <c r="G15" s="186">
        <v>1</v>
      </c>
      <c r="H15" s="295">
        <v>0</v>
      </c>
      <c r="I15" s="1506">
        <f t="shared" si="0"/>
        <v>5419</v>
      </c>
      <c r="J15" s="981">
        <f t="shared" si="1"/>
        <v>0.82967337147075104</v>
      </c>
    </row>
    <row r="16" spans="1:13" ht="15" customHeight="1" x14ac:dyDescent="0.2">
      <c r="A16" s="739">
        <v>8</v>
      </c>
      <c r="B16" s="71" t="s">
        <v>12</v>
      </c>
      <c r="C16" s="194">
        <v>6486</v>
      </c>
      <c r="D16" s="186">
        <v>247</v>
      </c>
      <c r="E16" s="186">
        <v>4</v>
      </c>
      <c r="F16" s="186">
        <v>0</v>
      </c>
      <c r="G16" s="186">
        <v>0</v>
      </c>
      <c r="H16" s="295">
        <v>0</v>
      </c>
      <c r="I16" s="1506">
        <f t="shared" si="0"/>
        <v>6737</v>
      </c>
      <c r="J16" s="981">
        <f t="shared" si="1"/>
        <v>0.96274306070951465</v>
      </c>
    </row>
    <row r="17" spans="1:13" ht="15" customHeight="1" x14ac:dyDescent="0.2">
      <c r="A17" s="739">
        <v>9</v>
      </c>
      <c r="B17" s="71" t="s">
        <v>13</v>
      </c>
      <c r="C17" s="751">
        <v>8640</v>
      </c>
      <c r="D17" s="752">
        <v>1659</v>
      </c>
      <c r="E17" s="752">
        <v>12</v>
      </c>
      <c r="F17" s="752">
        <v>1</v>
      </c>
      <c r="G17" s="752">
        <v>0</v>
      </c>
      <c r="H17" s="753">
        <v>0</v>
      </c>
      <c r="I17" s="1506">
        <f t="shared" si="0"/>
        <v>10312</v>
      </c>
      <c r="J17" s="981">
        <f t="shared" si="1"/>
        <v>0.83785880527540735</v>
      </c>
    </row>
    <row r="18" spans="1:13" ht="15" customHeight="1" x14ac:dyDescent="0.2">
      <c r="A18" s="739">
        <v>10</v>
      </c>
      <c r="B18" s="71" t="s">
        <v>14</v>
      </c>
      <c r="C18" s="194">
        <v>7989</v>
      </c>
      <c r="D18" s="186">
        <v>2269</v>
      </c>
      <c r="E18" s="186">
        <v>50</v>
      </c>
      <c r="F18" s="186">
        <v>7</v>
      </c>
      <c r="G18" s="186">
        <v>1</v>
      </c>
      <c r="H18" s="295">
        <v>2</v>
      </c>
      <c r="I18" s="1506">
        <f t="shared" si="0"/>
        <v>10318</v>
      </c>
      <c r="J18" s="981">
        <f t="shared" si="1"/>
        <v>0.77427796084512501</v>
      </c>
    </row>
    <row r="19" spans="1:13" ht="15" customHeight="1" x14ac:dyDescent="0.2">
      <c r="A19" s="739">
        <v>11</v>
      </c>
      <c r="B19" s="71" t="s">
        <v>15</v>
      </c>
      <c r="C19" s="194">
        <v>7896</v>
      </c>
      <c r="D19" s="186">
        <v>2768</v>
      </c>
      <c r="E19" s="186">
        <v>31</v>
      </c>
      <c r="F19" s="186">
        <v>3</v>
      </c>
      <c r="G19" s="186">
        <v>0</v>
      </c>
      <c r="H19" s="295">
        <v>1</v>
      </c>
      <c r="I19" s="1506">
        <f t="shared" si="0"/>
        <v>10699</v>
      </c>
      <c r="J19" s="981">
        <f t="shared" si="1"/>
        <v>0.7380128984017198</v>
      </c>
      <c r="K19" s="20"/>
      <c r="L19" s="20"/>
      <c r="M19" s="20"/>
    </row>
    <row r="20" spans="1:13" ht="15" customHeight="1" x14ac:dyDescent="0.2">
      <c r="A20" s="739">
        <v>12</v>
      </c>
      <c r="B20" s="71" t="s">
        <v>16</v>
      </c>
      <c r="C20" s="194">
        <v>8765</v>
      </c>
      <c r="D20" s="186">
        <v>2345</v>
      </c>
      <c r="E20" s="186">
        <v>1</v>
      </c>
      <c r="F20" s="186">
        <v>0</v>
      </c>
      <c r="G20" s="186">
        <v>0</v>
      </c>
      <c r="H20" s="295">
        <v>0</v>
      </c>
      <c r="I20" s="1506">
        <f t="shared" si="0"/>
        <v>11111</v>
      </c>
      <c r="J20" s="981">
        <f t="shared" si="1"/>
        <v>0.78885788857888584</v>
      </c>
      <c r="L20" s="405" t="s">
        <v>104</v>
      </c>
    </row>
    <row r="21" spans="1:13" ht="15" customHeight="1" x14ac:dyDescent="0.2">
      <c r="A21" s="739">
        <v>13</v>
      </c>
      <c r="B21" s="71" t="s">
        <v>17</v>
      </c>
      <c r="C21" s="194">
        <v>6055</v>
      </c>
      <c r="D21" s="186">
        <v>3312</v>
      </c>
      <c r="E21" s="186">
        <v>61</v>
      </c>
      <c r="F21" s="186">
        <v>7</v>
      </c>
      <c r="G21" s="186">
        <v>1</v>
      </c>
      <c r="H21" s="295">
        <v>0</v>
      </c>
      <c r="I21" s="1506">
        <f t="shared" si="0"/>
        <v>9436</v>
      </c>
      <c r="J21" s="981">
        <f t="shared" si="1"/>
        <v>0.64169139465875369</v>
      </c>
    </row>
    <row r="22" spans="1:13" ht="15" customHeight="1" x14ac:dyDescent="0.2">
      <c r="A22" s="739">
        <v>14</v>
      </c>
      <c r="B22" s="71" t="s">
        <v>335</v>
      </c>
      <c r="C22" s="194">
        <v>6013</v>
      </c>
      <c r="D22" s="186">
        <v>698</v>
      </c>
      <c r="E22" s="186">
        <v>1</v>
      </c>
      <c r="F22" s="186">
        <v>1</v>
      </c>
      <c r="G22" s="186">
        <v>0</v>
      </c>
      <c r="H22" s="295">
        <v>0</v>
      </c>
      <c r="I22" s="1506">
        <f t="shared" si="0"/>
        <v>6713</v>
      </c>
      <c r="J22" s="981">
        <f t="shared" si="1"/>
        <v>0.89572471324296143</v>
      </c>
      <c r="K22" s="20"/>
      <c r="L22" s="573"/>
    </row>
    <row r="23" spans="1:13" ht="15" customHeight="1" thickBot="1" x14ac:dyDescent="0.25">
      <c r="A23" s="740">
        <v>15</v>
      </c>
      <c r="B23" s="741" t="s">
        <v>19</v>
      </c>
      <c r="C23" s="195">
        <v>8908</v>
      </c>
      <c r="D23" s="187">
        <v>5230</v>
      </c>
      <c r="E23" s="187">
        <v>87</v>
      </c>
      <c r="F23" s="187">
        <v>4</v>
      </c>
      <c r="G23" s="187">
        <v>6</v>
      </c>
      <c r="H23" s="478">
        <v>1</v>
      </c>
      <c r="I23" s="1507">
        <f>SUM(C23:H23)</f>
        <v>14236</v>
      </c>
      <c r="J23" s="982">
        <f>C23/I23</f>
        <v>0.62573756673222813</v>
      </c>
    </row>
    <row r="24" spans="1:13" s="20" customFormat="1" ht="15" customHeight="1" x14ac:dyDescent="0.2">
      <c r="A24" s="654"/>
      <c r="B24" s="644" t="s">
        <v>440</v>
      </c>
      <c r="C24" s="2002">
        <f>SUM(C9:C23)</f>
        <v>143500</v>
      </c>
      <c r="D24" s="2003">
        <f t="shared" ref="D24:I24" si="2">SUM(D9:D23)</f>
        <v>33907</v>
      </c>
      <c r="E24" s="2003">
        <f t="shared" si="2"/>
        <v>595</v>
      </c>
      <c r="F24" s="2003">
        <f t="shared" si="2"/>
        <v>64</v>
      </c>
      <c r="G24" s="2003">
        <f t="shared" si="2"/>
        <v>44</v>
      </c>
      <c r="H24" s="2004">
        <f t="shared" si="2"/>
        <v>20</v>
      </c>
      <c r="I24" s="2000">
        <f t="shared" si="2"/>
        <v>178130</v>
      </c>
      <c r="J24" s="2001">
        <f>C24/I24</f>
        <v>0.80559142199517209</v>
      </c>
      <c r="L24" s="543"/>
    </row>
    <row r="25" spans="1:13" s="405" customFormat="1" ht="15" customHeight="1" thickBot="1" x14ac:dyDescent="0.25">
      <c r="A25" s="238"/>
      <c r="B25" s="222" t="s">
        <v>440</v>
      </c>
      <c r="C25" s="1518">
        <v>87188</v>
      </c>
      <c r="D25" s="1519">
        <v>19855</v>
      </c>
      <c r="E25" s="1519">
        <v>355</v>
      </c>
      <c r="F25" s="1519">
        <v>33</v>
      </c>
      <c r="G25" s="1519">
        <v>19</v>
      </c>
      <c r="H25" s="1520">
        <v>14</v>
      </c>
      <c r="I25" s="1509">
        <v>107464</v>
      </c>
      <c r="J25" s="983">
        <f>C25/I25</f>
        <v>0.8113228616094692</v>
      </c>
      <c r="L25" s="573"/>
    </row>
    <row r="26" spans="1:13" s="405" customFormat="1" ht="15" customHeight="1" x14ac:dyDescent="0.2">
      <c r="A26" s="655"/>
      <c r="B26" s="645" t="s">
        <v>421</v>
      </c>
      <c r="C26" s="1515">
        <v>133244</v>
      </c>
      <c r="D26" s="1516">
        <v>34014</v>
      </c>
      <c r="E26" s="1516">
        <v>1185</v>
      </c>
      <c r="F26" s="1516">
        <v>154</v>
      </c>
      <c r="G26" s="1516">
        <v>41</v>
      </c>
      <c r="H26" s="1517">
        <v>27</v>
      </c>
      <c r="I26" s="1508">
        <v>168665</v>
      </c>
      <c r="J26" s="571">
        <v>0.78999199596833958</v>
      </c>
      <c r="L26" s="573"/>
    </row>
    <row r="27" spans="1:13" s="405" customFormat="1" ht="15" customHeight="1" thickBot="1" x14ac:dyDescent="0.25">
      <c r="A27" s="238"/>
      <c r="B27" s="222" t="s">
        <v>386</v>
      </c>
      <c r="C27" s="1518">
        <v>88215</v>
      </c>
      <c r="D27" s="1519">
        <v>21721</v>
      </c>
      <c r="E27" s="1519">
        <v>962</v>
      </c>
      <c r="F27" s="1519">
        <v>130</v>
      </c>
      <c r="G27" s="1519">
        <v>29</v>
      </c>
      <c r="H27" s="1520">
        <v>19</v>
      </c>
      <c r="I27" s="1509">
        <v>111076</v>
      </c>
      <c r="J27" s="983">
        <v>0.79418596276423348</v>
      </c>
      <c r="L27" s="573"/>
    </row>
    <row r="28" spans="1:13" s="405" customFormat="1" ht="15" customHeight="1" x14ac:dyDescent="0.2">
      <c r="A28" s="655"/>
      <c r="B28" s="645" t="s">
        <v>360</v>
      </c>
      <c r="C28" s="1515">
        <v>130518</v>
      </c>
      <c r="D28" s="1516">
        <v>24927</v>
      </c>
      <c r="E28" s="1516">
        <v>962</v>
      </c>
      <c r="F28" s="1516">
        <v>133</v>
      </c>
      <c r="G28" s="1516">
        <v>37</v>
      </c>
      <c r="H28" s="1517">
        <v>3</v>
      </c>
      <c r="I28" s="1508">
        <v>156580</v>
      </c>
      <c r="J28" s="571">
        <v>0.83355473240516031</v>
      </c>
      <c r="L28" s="573"/>
    </row>
    <row r="29" spans="1:13" s="405" customFormat="1" ht="15" customHeight="1" thickBot="1" x14ac:dyDescent="0.25">
      <c r="A29" s="238"/>
      <c r="B29" s="222" t="s">
        <v>358</v>
      </c>
      <c r="C29" s="1518">
        <v>85810</v>
      </c>
      <c r="D29" s="1519">
        <v>15677</v>
      </c>
      <c r="E29" s="1519">
        <v>915</v>
      </c>
      <c r="F29" s="1519">
        <v>147</v>
      </c>
      <c r="G29" s="1519">
        <v>27</v>
      </c>
      <c r="H29" s="1520">
        <v>3</v>
      </c>
      <c r="I29" s="1509">
        <v>102579</v>
      </c>
      <c r="J29" s="983">
        <v>0.83652599459928445</v>
      </c>
      <c r="L29" s="573"/>
    </row>
    <row r="30" spans="1:13" ht="15" customHeight="1" x14ac:dyDescent="0.2">
      <c r="A30" s="655"/>
      <c r="B30" s="645" t="s">
        <v>320</v>
      </c>
      <c r="C30" s="1515">
        <v>123711</v>
      </c>
      <c r="D30" s="1516">
        <v>24662</v>
      </c>
      <c r="E30" s="1516">
        <v>1531</v>
      </c>
      <c r="F30" s="1516">
        <v>200</v>
      </c>
      <c r="G30" s="1516">
        <v>39</v>
      </c>
      <c r="H30" s="1517">
        <v>14</v>
      </c>
      <c r="I30" s="1508">
        <v>150157</v>
      </c>
      <c r="J30" s="571">
        <v>0.82387767470048001</v>
      </c>
    </row>
    <row r="31" spans="1:13" ht="15" customHeight="1" thickBot="1" x14ac:dyDescent="0.25">
      <c r="A31" s="238"/>
      <c r="B31" s="222" t="s">
        <v>328</v>
      </c>
      <c r="C31" s="1518">
        <v>80553</v>
      </c>
      <c r="D31" s="1519">
        <v>16148</v>
      </c>
      <c r="E31" s="1519">
        <v>724</v>
      </c>
      <c r="F31" s="1519">
        <v>79</v>
      </c>
      <c r="G31" s="1519">
        <v>15</v>
      </c>
      <c r="H31" s="1520">
        <v>8</v>
      </c>
      <c r="I31" s="1509">
        <v>97527</v>
      </c>
      <c r="J31" s="983">
        <f t="shared" ref="J31:J32" si="3">C31/I31</f>
        <v>0.82595588913839246</v>
      </c>
    </row>
    <row r="32" spans="1:13" s="9" customFormat="1" ht="15" hidden="1" customHeight="1" outlineLevel="1" thickBot="1" x14ac:dyDescent="0.25">
      <c r="A32" s="370"/>
      <c r="B32" s="222" t="s">
        <v>314</v>
      </c>
      <c r="C32" s="223">
        <v>30926</v>
      </c>
      <c r="D32" s="34">
        <v>5601</v>
      </c>
      <c r="E32" s="34">
        <v>250</v>
      </c>
      <c r="F32" s="34">
        <v>52</v>
      </c>
      <c r="G32" s="34">
        <v>13</v>
      </c>
      <c r="H32" s="224">
        <v>6</v>
      </c>
      <c r="I32" s="225">
        <v>36848</v>
      </c>
      <c r="J32" s="982">
        <f t="shared" si="3"/>
        <v>0.8392857142857143</v>
      </c>
      <c r="L32" s="20"/>
    </row>
    <row r="33" spans="1:27" s="9" customFormat="1" ht="39" customHeight="1" collapsed="1" x14ac:dyDescent="0.2">
      <c r="A33" s="2138"/>
      <c r="B33" s="2138"/>
      <c r="C33" s="2138"/>
      <c r="D33" s="2138"/>
      <c r="E33" s="2138"/>
      <c r="F33" s="2138"/>
      <c r="G33" s="2138"/>
      <c r="H33" s="2138"/>
      <c r="I33" s="2138"/>
      <c r="J33" s="2138"/>
      <c r="K33" s="20"/>
      <c r="L33" s="19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</row>
    <row r="34" spans="1:27" ht="13.15" customHeight="1" x14ac:dyDescent="0.2">
      <c r="A34" s="536"/>
      <c r="C34" s="405"/>
      <c r="D34" s="405"/>
      <c r="E34" s="405"/>
      <c r="F34" s="405"/>
      <c r="G34" s="405"/>
      <c r="H34" s="405"/>
      <c r="I34" s="405"/>
      <c r="J34" s="984"/>
      <c r="K34" s="405" t="s">
        <v>104</v>
      </c>
      <c r="L34" s="19"/>
      <c r="M34" s="4" t="s">
        <v>367</v>
      </c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</row>
    <row r="35" spans="1:27" ht="14.45" customHeight="1" x14ac:dyDescent="0.2">
      <c r="A35" s="536"/>
      <c r="C35" s="405"/>
      <c r="D35" s="405"/>
      <c r="E35" s="405"/>
      <c r="F35" s="405"/>
      <c r="G35" s="405"/>
      <c r="H35" s="405"/>
      <c r="I35" s="405"/>
      <c r="J35" s="984"/>
      <c r="K35" s="405"/>
      <c r="L35" s="19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</row>
    <row r="36" spans="1:27" ht="13.5" hidden="1" customHeight="1" thickBot="1" x14ac:dyDescent="0.25">
      <c r="A36" s="7"/>
      <c r="B36" s="12" t="s">
        <v>21</v>
      </c>
      <c r="C36" s="537">
        <v>119259</v>
      </c>
      <c r="D36" s="538">
        <v>23717</v>
      </c>
      <c r="E36" s="538">
        <v>2178</v>
      </c>
      <c r="F36" s="538">
        <v>241</v>
      </c>
      <c r="G36" s="538">
        <v>77</v>
      </c>
      <c r="H36" s="538">
        <v>24</v>
      </c>
      <c r="I36" s="539">
        <v>145496</v>
      </c>
      <c r="J36" s="540">
        <v>0.8196720184747347</v>
      </c>
      <c r="K36" s="405"/>
      <c r="M36" s="396">
        <v>5405</v>
      </c>
      <c r="N36" s="396">
        <v>3949</v>
      </c>
      <c r="O36" s="397">
        <v>3644</v>
      </c>
      <c r="P36" s="397">
        <v>2331</v>
      </c>
      <c r="Q36" s="397">
        <v>2703</v>
      </c>
      <c r="R36" s="397">
        <v>613</v>
      </c>
      <c r="S36" s="397">
        <v>907</v>
      </c>
      <c r="T36" s="397">
        <v>1188</v>
      </c>
      <c r="U36" s="397">
        <v>2029</v>
      </c>
      <c r="V36" s="397">
        <v>2530</v>
      </c>
      <c r="W36" s="397">
        <v>2283</v>
      </c>
      <c r="X36" s="397">
        <v>2460</v>
      </c>
      <c r="Y36" s="396">
        <v>1998</v>
      </c>
      <c r="Z36" s="396">
        <v>1698</v>
      </c>
      <c r="AA36" s="396">
        <v>3110</v>
      </c>
    </row>
    <row r="37" spans="1:27" ht="13.5" hidden="1" customHeight="1" thickBot="1" x14ac:dyDescent="0.25">
      <c r="A37" s="7"/>
      <c r="B37" s="12" t="s">
        <v>22</v>
      </c>
      <c r="C37" s="537">
        <v>111453</v>
      </c>
      <c r="D37" s="538">
        <v>16882</v>
      </c>
      <c r="E37" s="538">
        <v>1681</v>
      </c>
      <c r="F37" s="538">
        <v>309</v>
      </c>
      <c r="G37" s="538">
        <v>51</v>
      </c>
      <c r="H37" s="538">
        <v>10</v>
      </c>
      <c r="I37" s="539">
        <v>130386</v>
      </c>
      <c r="J37" s="540">
        <v>0.85479269246698264</v>
      </c>
      <c r="K37" s="405"/>
      <c r="M37" s="398">
        <v>0.85901942645698426</v>
      </c>
      <c r="N37" s="398">
        <v>0.79792352494302354</v>
      </c>
      <c r="O37" s="398">
        <v>0.80982436882546649</v>
      </c>
      <c r="P37" s="398">
        <v>0.89017589017589016</v>
      </c>
      <c r="Q37" s="398">
        <v>0.8361080281169071</v>
      </c>
      <c r="R37" s="398">
        <v>0.84828711256117451</v>
      </c>
      <c r="S37" s="398">
        <v>0.9228224917309813</v>
      </c>
      <c r="T37" s="398">
        <v>0.93181818181818177</v>
      </c>
      <c r="U37" s="398">
        <v>0.83686545096106457</v>
      </c>
      <c r="V37" s="398">
        <v>0.83675889328063247</v>
      </c>
      <c r="W37" s="398">
        <v>0.76828734121769604</v>
      </c>
      <c r="X37" s="398">
        <v>0.88983739837398379</v>
      </c>
      <c r="Y37" s="398">
        <v>0.75075075075075071</v>
      </c>
      <c r="Z37" s="398">
        <v>0.90989399293286222</v>
      </c>
      <c r="AA37" s="398">
        <v>0.82926045016077166</v>
      </c>
    </row>
    <row r="38" spans="1:27" ht="13.5" hidden="1" customHeight="1" thickBot="1" x14ac:dyDescent="0.25">
      <c r="A38" s="7"/>
      <c r="B38" s="12" t="s">
        <v>23</v>
      </c>
      <c r="C38" s="537">
        <v>112244</v>
      </c>
      <c r="D38" s="538">
        <v>16451</v>
      </c>
      <c r="E38" s="538">
        <v>1208</v>
      </c>
      <c r="F38" s="538">
        <v>315</v>
      </c>
      <c r="G38" s="538">
        <v>98</v>
      </c>
      <c r="H38" s="538">
        <v>25</v>
      </c>
      <c r="I38" s="539">
        <v>130341</v>
      </c>
      <c r="J38" s="540">
        <v>0.86115650486032791</v>
      </c>
      <c r="K38" s="405"/>
    </row>
    <row r="39" spans="1:27" ht="13.5" hidden="1" customHeight="1" thickBot="1" x14ac:dyDescent="0.25">
      <c r="A39" s="7"/>
      <c r="B39" s="8" t="s">
        <v>24</v>
      </c>
      <c r="C39" s="541">
        <v>120436</v>
      </c>
      <c r="D39" s="541">
        <v>18627</v>
      </c>
      <c r="E39" s="541">
        <v>471</v>
      </c>
      <c r="F39" s="541">
        <v>114</v>
      </c>
      <c r="G39" s="541">
        <v>29</v>
      </c>
      <c r="H39" s="541">
        <v>10</v>
      </c>
      <c r="I39" s="542">
        <v>139687</v>
      </c>
      <c r="J39" s="540">
        <v>0.86218474160086478</v>
      </c>
      <c r="K39" s="405"/>
    </row>
    <row r="40" spans="1:27" ht="13.5" hidden="1" customHeight="1" thickBot="1" x14ac:dyDescent="0.25">
      <c r="A40" s="7"/>
      <c r="B40" s="8" t="s">
        <v>25</v>
      </c>
      <c r="C40" s="541">
        <v>123361</v>
      </c>
      <c r="D40" s="541">
        <v>20875</v>
      </c>
      <c r="E40" s="541">
        <v>602</v>
      </c>
      <c r="F40" s="541">
        <v>119</v>
      </c>
      <c r="G40" s="541">
        <v>41</v>
      </c>
      <c r="H40" s="541">
        <v>14</v>
      </c>
      <c r="I40" s="542">
        <v>145012</v>
      </c>
      <c r="J40" s="540">
        <v>0.85069511488704386</v>
      </c>
      <c r="K40" s="405"/>
    </row>
    <row r="41" spans="1:27" ht="13.5" hidden="1" customHeight="1" thickBot="1" x14ac:dyDescent="0.25">
      <c r="A41" s="7"/>
      <c r="B41" s="8" t="s">
        <v>27</v>
      </c>
      <c r="C41" s="541">
        <v>121432</v>
      </c>
      <c r="D41" s="541">
        <v>24228</v>
      </c>
      <c r="E41" s="541">
        <v>687</v>
      </c>
      <c r="F41" s="541">
        <v>113</v>
      </c>
      <c r="G41" s="541">
        <v>37</v>
      </c>
      <c r="H41" s="541">
        <v>17</v>
      </c>
      <c r="I41" s="542">
        <v>146514</v>
      </c>
      <c r="J41" s="540">
        <v>0.8288081685026687</v>
      </c>
      <c r="K41" s="405"/>
    </row>
    <row r="42" spans="1:27" s="4" customFormat="1" ht="26.25" customHeight="1" x14ac:dyDescent="0.2">
      <c r="A42" s="1521" t="s">
        <v>562</v>
      </c>
      <c r="C42" s="405"/>
      <c r="D42" s="405"/>
      <c r="E42" s="405"/>
      <c r="F42" s="405"/>
      <c r="G42" s="405"/>
      <c r="H42" s="405"/>
      <c r="I42" s="405"/>
      <c r="J42" s="984"/>
      <c r="K42" s="19"/>
      <c r="L42" s="19"/>
    </row>
    <row r="43" spans="1:27" s="4" customFormat="1" ht="26.25" customHeight="1" thickBot="1" x14ac:dyDescent="0.25">
      <c r="A43" s="3" t="s">
        <v>423</v>
      </c>
      <c r="J43" s="23"/>
      <c r="L43" s="19"/>
    </row>
    <row r="44" spans="1:27" s="4" customFormat="1" ht="29.25" customHeight="1" x14ac:dyDescent="0.2">
      <c r="A44" s="425"/>
      <c r="B44" s="407"/>
      <c r="C44" s="2135" t="s">
        <v>179</v>
      </c>
      <c r="D44" s="2136"/>
      <c r="E44" s="2136"/>
      <c r="F44" s="2136"/>
      <c r="G44" s="2136"/>
      <c r="H44" s="2137"/>
      <c r="I44" s="426"/>
      <c r="J44" s="429"/>
      <c r="L44" s="19"/>
    </row>
    <row r="45" spans="1:27" ht="47.25" customHeight="1" thickBot="1" x14ac:dyDescent="0.25">
      <c r="A45" s="427" t="s">
        <v>38</v>
      </c>
      <c r="B45" s="10" t="s">
        <v>3</v>
      </c>
      <c r="C45" s="5" t="s">
        <v>52</v>
      </c>
      <c r="D45" s="67" t="s">
        <v>53</v>
      </c>
      <c r="E45" s="67" t="s">
        <v>54</v>
      </c>
      <c r="F45" s="67" t="s">
        <v>55</v>
      </c>
      <c r="G45" s="67" t="s">
        <v>56</v>
      </c>
      <c r="H45" s="32" t="s">
        <v>57</v>
      </c>
      <c r="I45" s="97" t="s">
        <v>37</v>
      </c>
      <c r="J45" s="424" t="s">
        <v>58</v>
      </c>
    </row>
    <row r="46" spans="1:27" ht="15" customHeight="1" x14ac:dyDescent="0.2">
      <c r="A46" s="234">
        <v>1</v>
      </c>
      <c r="B46" s="99" t="s">
        <v>5</v>
      </c>
      <c r="C46" s="193">
        <v>5</v>
      </c>
      <c r="D46" s="395">
        <v>32</v>
      </c>
      <c r="E46" s="395">
        <v>15</v>
      </c>
      <c r="F46" s="395">
        <v>3</v>
      </c>
      <c r="G46" s="395">
        <v>0</v>
      </c>
      <c r="H46" s="190">
        <v>0</v>
      </c>
      <c r="I46" s="486">
        <f>SUM(C46:H46)</f>
        <v>55</v>
      </c>
      <c r="J46" s="980">
        <f>C46/I46</f>
        <v>9.0909090909090912E-2</v>
      </c>
    </row>
    <row r="47" spans="1:27" ht="15" customHeight="1" x14ac:dyDescent="0.2">
      <c r="A47" s="750">
        <v>2</v>
      </c>
      <c r="B47" s="71" t="s">
        <v>6</v>
      </c>
      <c r="C47" s="194">
        <v>2</v>
      </c>
      <c r="D47" s="186">
        <v>12</v>
      </c>
      <c r="E47" s="186">
        <v>11</v>
      </c>
      <c r="F47" s="186">
        <v>6</v>
      </c>
      <c r="G47" s="186">
        <v>2</v>
      </c>
      <c r="H47" s="295">
        <v>0</v>
      </c>
      <c r="I47" s="487">
        <f>SUM(C47:H47)</f>
        <v>33</v>
      </c>
      <c r="J47" s="981">
        <f>C47/I47</f>
        <v>6.0606060606060608E-2</v>
      </c>
    </row>
    <row r="48" spans="1:27" ht="15" customHeight="1" x14ac:dyDescent="0.2">
      <c r="A48" s="750">
        <v>3</v>
      </c>
      <c r="B48" s="71" t="s">
        <v>7</v>
      </c>
      <c r="C48" s="194">
        <v>9</v>
      </c>
      <c r="D48" s="186">
        <v>0</v>
      </c>
      <c r="E48" s="186">
        <v>0</v>
      </c>
      <c r="F48" s="186">
        <v>5</v>
      </c>
      <c r="G48" s="186">
        <v>4</v>
      </c>
      <c r="H48" s="295">
        <v>3</v>
      </c>
      <c r="I48" s="487">
        <f t="shared" ref="I48:I59" si="4">SUM(C48:H48)</f>
        <v>21</v>
      </c>
      <c r="J48" s="981">
        <f t="shared" ref="J48:J59" si="5">C48/I48</f>
        <v>0.42857142857142855</v>
      </c>
    </row>
    <row r="49" spans="1:12" ht="15" customHeight="1" x14ac:dyDescent="0.2">
      <c r="A49" s="750">
        <v>4</v>
      </c>
      <c r="B49" s="71" t="s">
        <v>8</v>
      </c>
      <c r="C49" s="194">
        <v>4</v>
      </c>
      <c r="D49" s="186">
        <v>10</v>
      </c>
      <c r="E49" s="186">
        <v>5</v>
      </c>
      <c r="F49" s="186">
        <v>1</v>
      </c>
      <c r="G49" s="186">
        <v>0</v>
      </c>
      <c r="H49" s="295">
        <v>0</v>
      </c>
      <c r="I49" s="487">
        <f t="shared" si="4"/>
        <v>20</v>
      </c>
      <c r="J49" s="981">
        <f t="shared" si="5"/>
        <v>0.2</v>
      </c>
    </row>
    <row r="50" spans="1:12" ht="15" customHeight="1" x14ac:dyDescent="0.2">
      <c r="A50" s="750">
        <v>5</v>
      </c>
      <c r="B50" s="71" t="s">
        <v>9</v>
      </c>
      <c r="C50" s="194">
        <v>0</v>
      </c>
      <c r="D50" s="186">
        <v>23</v>
      </c>
      <c r="E50" s="186">
        <v>3</v>
      </c>
      <c r="F50" s="186">
        <v>14</v>
      </c>
      <c r="G50" s="186">
        <v>12</v>
      </c>
      <c r="H50" s="295">
        <v>3</v>
      </c>
      <c r="I50" s="487">
        <f t="shared" si="4"/>
        <v>55</v>
      </c>
      <c r="J50" s="981">
        <f t="shared" si="5"/>
        <v>0</v>
      </c>
    </row>
    <row r="51" spans="1:12" ht="15" customHeight="1" x14ac:dyDescent="0.2">
      <c r="A51" s="750">
        <v>6</v>
      </c>
      <c r="B51" s="71" t="s">
        <v>10</v>
      </c>
      <c r="C51" s="194">
        <v>0</v>
      </c>
      <c r="D51" s="186">
        <v>3</v>
      </c>
      <c r="E51" s="186">
        <v>4</v>
      </c>
      <c r="F51" s="186">
        <v>1</v>
      </c>
      <c r="G51" s="186">
        <v>0</v>
      </c>
      <c r="H51" s="295">
        <v>1</v>
      </c>
      <c r="I51" s="487">
        <f t="shared" si="4"/>
        <v>9</v>
      </c>
      <c r="J51" s="981">
        <f t="shared" si="5"/>
        <v>0</v>
      </c>
    </row>
    <row r="52" spans="1:12" ht="15" customHeight="1" x14ac:dyDescent="0.2">
      <c r="A52" s="750">
        <v>7</v>
      </c>
      <c r="B52" s="71" t="s">
        <v>11</v>
      </c>
      <c r="C52" s="194">
        <v>0</v>
      </c>
      <c r="D52" s="186">
        <v>8</v>
      </c>
      <c r="E52" s="186">
        <v>6</v>
      </c>
      <c r="F52" s="186">
        <v>1</v>
      </c>
      <c r="G52" s="186">
        <v>0</v>
      </c>
      <c r="H52" s="295">
        <v>0</v>
      </c>
      <c r="I52" s="487">
        <f t="shared" si="4"/>
        <v>15</v>
      </c>
      <c r="J52" s="981">
        <f t="shared" si="5"/>
        <v>0</v>
      </c>
    </row>
    <row r="53" spans="1:12" ht="15" customHeight="1" x14ac:dyDescent="0.2">
      <c r="A53" s="750">
        <v>8</v>
      </c>
      <c r="B53" s="71" t="s">
        <v>12</v>
      </c>
      <c r="C53" s="194">
        <v>6</v>
      </c>
      <c r="D53" s="186">
        <v>14</v>
      </c>
      <c r="E53" s="186">
        <v>0</v>
      </c>
      <c r="F53" s="186">
        <v>0</v>
      </c>
      <c r="G53" s="186">
        <v>0</v>
      </c>
      <c r="H53" s="295">
        <v>0</v>
      </c>
      <c r="I53" s="487">
        <f t="shared" si="4"/>
        <v>20</v>
      </c>
      <c r="J53" s="981">
        <f t="shared" si="5"/>
        <v>0.3</v>
      </c>
    </row>
    <row r="54" spans="1:12" ht="15" customHeight="1" x14ac:dyDescent="0.2">
      <c r="A54" s="750">
        <v>9</v>
      </c>
      <c r="B54" s="71" t="s">
        <v>13</v>
      </c>
      <c r="C54" s="751">
        <v>6</v>
      </c>
      <c r="D54" s="752">
        <v>17</v>
      </c>
      <c r="E54" s="752">
        <v>2</v>
      </c>
      <c r="F54" s="752">
        <v>3</v>
      </c>
      <c r="G54" s="752">
        <v>2</v>
      </c>
      <c r="H54" s="753">
        <v>0</v>
      </c>
      <c r="I54" s="487">
        <f t="shared" si="4"/>
        <v>30</v>
      </c>
      <c r="J54" s="981">
        <f t="shared" si="5"/>
        <v>0.2</v>
      </c>
    </row>
    <row r="55" spans="1:12" ht="15" customHeight="1" x14ac:dyDescent="0.2">
      <c r="A55" s="750">
        <v>10</v>
      </c>
      <c r="B55" s="71" t="s">
        <v>14</v>
      </c>
      <c r="C55" s="194">
        <v>1</v>
      </c>
      <c r="D55" s="186">
        <v>4</v>
      </c>
      <c r="E55" s="186">
        <v>0</v>
      </c>
      <c r="F55" s="186">
        <v>0</v>
      </c>
      <c r="G55" s="186">
        <v>0</v>
      </c>
      <c r="H55" s="295">
        <v>0</v>
      </c>
      <c r="I55" s="487">
        <f t="shared" si="4"/>
        <v>5</v>
      </c>
      <c r="J55" s="981">
        <f t="shared" si="5"/>
        <v>0.2</v>
      </c>
    </row>
    <row r="56" spans="1:12" ht="15" customHeight="1" x14ac:dyDescent="0.2">
      <c r="A56" s="750">
        <v>11</v>
      </c>
      <c r="B56" s="71" t="s">
        <v>15</v>
      </c>
      <c r="C56" s="194">
        <v>0</v>
      </c>
      <c r="D56" s="186">
        <v>15</v>
      </c>
      <c r="E56" s="186">
        <v>51</v>
      </c>
      <c r="F56" s="186">
        <v>9</v>
      </c>
      <c r="G56" s="186">
        <v>2</v>
      </c>
      <c r="H56" s="295">
        <v>0</v>
      </c>
      <c r="I56" s="487">
        <f t="shared" si="4"/>
        <v>77</v>
      </c>
      <c r="J56" s="981">
        <f t="shared" si="5"/>
        <v>0</v>
      </c>
    </row>
    <row r="57" spans="1:12" ht="15" customHeight="1" x14ac:dyDescent="0.2">
      <c r="A57" s="750">
        <v>12</v>
      </c>
      <c r="B57" s="71" t="s">
        <v>16</v>
      </c>
      <c r="C57" s="194">
        <v>28</v>
      </c>
      <c r="D57" s="186">
        <v>56</v>
      </c>
      <c r="E57" s="186">
        <v>28</v>
      </c>
      <c r="F57" s="186">
        <v>1</v>
      </c>
      <c r="G57" s="186">
        <v>0</v>
      </c>
      <c r="H57" s="295">
        <v>0</v>
      </c>
      <c r="I57" s="487">
        <f t="shared" si="4"/>
        <v>113</v>
      </c>
      <c r="J57" s="981">
        <f t="shared" si="5"/>
        <v>0.24778761061946902</v>
      </c>
    </row>
    <row r="58" spans="1:12" ht="15" customHeight="1" x14ac:dyDescent="0.2">
      <c r="A58" s="750">
        <v>13</v>
      </c>
      <c r="B58" s="71" t="s">
        <v>17</v>
      </c>
      <c r="C58" s="194">
        <v>0</v>
      </c>
      <c r="D58" s="186">
        <v>3</v>
      </c>
      <c r="E58" s="186">
        <v>7</v>
      </c>
      <c r="F58" s="186">
        <v>4</v>
      </c>
      <c r="G58" s="186">
        <v>0</v>
      </c>
      <c r="H58" s="295">
        <v>0</v>
      </c>
      <c r="I58" s="487">
        <f t="shared" si="4"/>
        <v>14</v>
      </c>
      <c r="J58" s="981">
        <f t="shared" si="5"/>
        <v>0</v>
      </c>
      <c r="L58" s="405" t="s">
        <v>104</v>
      </c>
    </row>
    <row r="59" spans="1:12" ht="15" customHeight="1" x14ac:dyDescent="0.2">
      <c r="A59" s="750">
        <v>14</v>
      </c>
      <c r="B59" s="71" t="s">
        <v>422</v>
      </c>
      <c r="C59" s="194">
        <v>3</v>
      </c>
      <c r="D59" s="186">
        <v>5</v>
      </c>
      <c r="E59" s="186">
        <v>3</v>
      </c>
      <c r="F59" s="186">
        <v>14</v>
      </c>
      <c r="G59" s="186">
        <v>1</v>
      </c>
      <c r="H59" s="295">
        <v>0</v>
      </c>
      <c r="I59" s="487">
        <f t="shared" si="4"/>
        <v>26</v>
      </c>
      <c r="J59" s="981">
        <f t="shared" si="5"/>
        <v>0.11538461538461539</v>
      </c>
    </row>
    <row r="60" spans="1:12" s="9" customFormat="1" ht="15" customHeight="1" thickBot="1" x14ac:dyDescent="0.25">
      <c r="A60" s="756">
        <v>15</v>
      </c>
      <c r="B60" s="741" t="s">
        <v>19</v>
      </c>
      <c r="C60" s="195">
        <v>0</v>
      </c>
      <c r="D60" s="187">
        <v>5</v>
      </c>
      <c r="E60" s="187">
        <v>6</v>
      </c>
      <c r="F60" s="187">
        <v>4</v>
      </c>
      <c r="G60" s="187">
        <v>4</v>
      </c>
      <c r="H60" s="478">
        <v>1</v>
      </c>
      <c r="I60" s="488">
        <f>SUM(C60:H60)</f>
        <v>20</v>
      </c>
      <c r="J60" s="982">
        <f>C60/I60</f>
        <v>0</v>
      </c>
      <c r="L60" s="20"/>
    </row>
    <row r="61" spans="1:12" s="545" customFormat="1" ht="15" customHeight="1" thickBot="1" x14ac:dyDescent="0.25">
      <c r="A61" s="2011"/>
      <c r="B61" s="765" t="s">
        <v>534</v>
      </c>
      <c r="C61" s="2012">
        <f>SUM(C46:C60)</f>
        <v>64</v>
      </c>
      <c r="D61" s="2013">
        <f t="shared" ref="D61" si="6">SUM(D46:D60)</f>
        <v>207</v>
      </c>
      <c r="E61" s="2013">
        <f t="shared" ref="E61" si="7">SUM(E46:E60)</f>
        <v>141</v>
      </c>
      <c r="F61" s="2013">
        <f t="shared" ref="F61" si="8">SUM(F46:F60)</f>
        <v>66</v>
      </c>
      <c r="G61" s="2013">
        <f t="shared" ref="G61" si="9">SUM(G46:G60)</f>
        <v>27</v>
      </c>
      <c r="H61" s="2014">
        <f t="shared" ref="H61" si="10">SUM(H46:H60)</f>
        <v>8</v>
      </c>
      <c r="I61" s="2015">
        <f>SUM(I46:I60)</f>
        <v>513</v>
      </c>
      <c r="J61" s="2016">
        <f>C61/I61</f>
        <v>0.12475633528265107</v>
      </c>
      <c r="K61" s="544"/>
      <c r="L61" s="545" t="s">
        <v>104</v>
      </c>
    </row>
    <row r="62" spans="1:12" s="475" customFormat="1" ht="15" customHeight="1" x14ac:dyDescent="0.2">
      <c r="A62" s="230"/>
      <c r="B62" s="231" t="s">
        <v>425</v>
      </c>
      <c r="C62" s="2006">
        <v>265.26</v>
      </c>
      <c r="D62" s="2007">
        <v>453.79</v>
      </c>
      <c r="E62" s="2007">
        <v>139.63</v>
      </c>
      <c r="F62" s="2007">
        <v>36.32</v>
      </c>
      <c r="G62" s="2007">
        <v>25</v>
      </c>
      <c r="H62" s="2008">
        <v>1</v>
      </c>
      <c r="I62" s="2009">
        <v>921</v>
      </c>
      <c r="J62" s="2010">
        <v>0.2880130293159609</v>
      </c>
      <c r="K62" s="572"/>
      <c r="L62" s="475" t="s">
        <v>104</v>
      </c>
    </row>
    <row r="63" spans="1:12" s="475" customFormat="1" ht="15" customHeight="1" thickBot="1" x14ac:dyDescent="0.25">
      <c r="A63" s="370"/>
      <c r="B63" s="222" t="s">
        <v>387</v>
      </c>
      <c r="C63" s="195">
        <v>180</v>
      </c>
      <c r="D63" s="187">
        <v>260</v>
      </c>
      <c r="E63" s="187">
        <v>86</v>
      </c>
      <c r="F63" s="187">
        <v>23</v>
      </c>
      <c r="G63" s="187">
        <v>23</v>
      </c>
      <c r="H63" s="420">
        <v>5</v>
      </c>
      <c r="I63" s="419">
        <v>577</v>
      </c>
      <c r="J63" s="986">
        <v>0.31195840554592719</v>
      </c>
      <c r="K63" s="572"/>
    </row>
    <row r="64" spans="1:12" s="475" customFormat="1" ht="15" customHeight="1" x14ac:dyDescent="0.2">
      <c r="A64" s="168"/>
      <c r="B64" s="217" t="s">
        <v>370</v>
      </c>
      <c r="C64" s="193">
        <v>169</v>
      </c>
      <c r="D64" s="395">
        <v>282</v>
      </c>
      <c r="E64" s="395">
        <v>179</v>
      </c>
      <c r="F64" s="395">
        <v>62</v>
      </c>
      <c r="G64" s="395">
        <v>35</v>
      </c>
      <c r="H64" s="412">
        <v>8</v>
      </c>
      <c r="I64" s="428">
        <v>735</v>
      </c>
      <c r="J64" s="985">
        <v>0.22993197278911565</v>
      </c>
      <c r="K64" s="572"/>
    </row>
    <row r="65" spans="1:28" s="475" customFormat="1" ht="15" customHeight="1" thickBot="1" x14ac:dyDescent="0.25">
      <c r="A65" s="370"/>
      <c r="B65" s="222" t="s">
        <v>369</v>
      </c>
      <c r="C65" s="195">
        <v>146</v>
      </c>
      <c r="D65" s="187">
        <v>203</v>
      </c>
      <c r="E65" s="187">
        <v>157</v>
      </c>
      <c r="F65" s="187">
        <v>60</v>
      </c>
      <c r="G65" s="187">
        <v>30</v>
      </c>
      <c r="H65" s="420">
        <v>2</v>
      </c>
      <c r="I65" s="419">
        <v>598</v>
      </c>
      <c r="J65" s="986">
        <v>0.24414715719063546</v>
      </c>
      <c r="K65" s="572"/>
    </row>
    <row r="66" spans="1:28" s="72" customFormat="1" ht="15" customHeight="1" x14ac:dyDescent="0.2">
      <c r="A66" s="168"/>
      <c r="B66" s="217" t="s">
        <v>320</v>
      </c>
      <c r="C66" s="193">
        <v>110</v>
      </c>
      <c r="D66" s="395">
        <v>289</v>
      </c>
      <c r="E66" s="395">
        <v>144</v>
      </c>
      <c r="F66" s="395">
        <v>57</v>
      </c>
      <c r="G66" s="395">
        <v>36</v>
      </c>
      <c r="H66" s="412">
        <v>4</v>
      </c>
      <c r="I66" s="428">
        <v>640</v>
      </c>
      <c r="J66" s="985">
        <v>0.14380517479568936</v>
      </c>
      <c r="K66" s="472"/>
      <c r="L66" s="475"/>
    </row>
    <row r="67" spans="1:28" ht="15" customHeight="1" thickBot="1" x14ac:dyDescent="0.25">
      <c r="A67" s="369"/>
      <c r="B67" s="318" t="s">
        <v>328</v>
      </c>
      <c r="C67" s="194">
        <v>121</v>
      </c>
      <c r="D67" s="186">
        <v>201</v>
      </c>
      <c r="E67" s="186">
        <v>78</v>
      </c>
      <c r="F67" s="186">
        <v>43</v>
      </c>
      <c r="G67" s="186">
        <v>32</v>
      </c>
      <c r="H67" s="421">
        <v>2</v>
      </c>
      <c r="I67" s="409">
        <v>477</v>
      </c>
      <c r="J67" s="987">
        <v>0.22646591793377718</v>
      </c>
    </row>
    <row r="68" spans="1:28" s="9" customFormat="1" ht="15" hidden="1" customHeight="1" outlineLevel="1" thickBot="1" x14ac:dyDescent="0.25">
      <c r="A68" s="370"/>
      <c r="B68" s="222" t="s">
        <v>314</v>
      </c>
      <c r="C68" s="195">
        <v>36</v>
      </c>
      <c r="D68" s="187">
        <v>63</v>
      </c>
      <c r="E68" s="187">
        <v>26</v>
      </c>
      <c r="F68" s="187">
        <v>24</v>
      </c>
      <c r="G68" s="187">
        <v>17</v>
      </c>
      <c r="H68" s="420">
        <v>1</v>
      </c>
      <c r="I68" s="419">
        <v>167</v>
      </c>
      <c r="J68" s="986">
        <v>0.1743085618085618</v>
      </c>
      <c r="L68" s="20"/>
    </row>
    <row r="69" spans="1:28" ht="26.25" customHeight="1" collapsed="1" x14ac:dyDescent="0.2">
      <c r="A69" s="2139" t="s">
        <v>424</v>
      </c>
      <c r="B69" s="2139"/>
      <c r="C69" s="2139"/>
      <c r="D69" s="2139"/>
      <c r="E69" s="2139"/>
      <c r="F69" s="2139"/>
      <c r="G69" s="2139"/>
      <c r="H69" s="2139"/>
      <c r="I69" s="2139"/>
      <c r="J69" s="2139"/>
      <c r="K69" s="405"/>
    </row>
    <row r="70" spans="1:28" x14ac:dyDescent="0.2">
      <c r="A70" s="536"/>
      <c r="B70" s="405"/>
      <c r="C70" s="405"/>
      <c r="D70" s="405"/>
      <c r="E70" s="405"/>
      <c r="F70" s="405"/>
      <c r="G70" s="405"/>
      <c r="H70" s="405"/>
      <c r="I70" s="405"/>
      <c r="J70" s="984"/>
      <c r="K70" s="405"/>
    </row>
    <row r="71" spans="1:28" x14ac:dyDescent="0.2">
      <c r="A71" s="832"/>
      <c r="B71" s="536"/>
      <c r="C71" s="405"/>
      <c r="D71" s="405"/>
      <c r="E71" s="405"/>
      <c r="F71" s="405"/>
      <c r="G71" s="405"/>
      <c r="H71" s="405"/>
      <c r="I71" s="405"/>
      <c r="J71" s="984"/>
      <c r="K71" s="405"/>
    </row>
    <row r="72" spans="1:28" s="9" customFormat="1" ht="19.7" hidden="1" customHeight="1" thickBot="1" x14ac:dyDescent="0.25">
      <c r="A72" s="7"/>
      <c r="B72" s="8" t="s">
        <v>21</v>
      </c>
      <c r="C72" s="16">
        <v>78</v>
      </c>
      <c r="D72" s="16">
        <v>196</v>
      </c>
      <c r="E72" s="16">
        <v>116</v>
      </c>
      <c r="F72" s="16">
        <v>64</v>
      </c>
      <c r="G72" s="16">
        <v>23</v>
      </c>
      <c r="H72" s="16">
        <v>2</v>
      </c>
      <c r="I72" s="16">
        <v>479</v>
      </c>
      <c r="J72" s="24">
        <v>0.162839248434238</v>
      </c>
      <c r="L72" s="20"/>
      <c r="M72" s="404"/>
      <c r="N72" s="404"/>
      <c r="O72" s="404"/>
      <c r="P72" s="404"/>
      <c r="Q72" s="404"/>
      <c r="R72" s="404"/>
      <c r="S72" s="404"/>
      <c r="T72" s="404"/>
      <c r="U72" s="404"/>
      <c r="V72" s="404"/>
      <c r="W72" s="404"/>
      <c r="X72" s="404"/>
      <c r="Y72" s="404"/>
      <c r="Z72" s="404"/>
      <c r="AA72" s="404"/>
      <c r="AB72" s="404"/>
    </row>
    <row r="73" spans="1:28" s="9" customFormat="1" ht="19.7" hidden="1" customHeight="1" thickBot="1" x14ac:dyDescent="0.25">
      <c r="A73" s="7"/>
      <c r="B73" s="8" t="s">
        <v>22</v>
      </c>
      <c r="C73" s="16">
        <v>93</v>
      </c>
      <c r="D73" s="16">
        <v>182</v>
      </c>
      <c r="E73" s="16">
        <v>126</v>
      </c>
      <c r="F73" s="16">
        <v>44</v>
      </c>
      <c r="G73" s="16">
        <v>23</v>
      </c>
      <c r="H73" s="16">
        <v>5</v>
      </c>
      <c r="I73" s="16">
        <v>473</v>
      </c>
      <c r="J73" s="24">
        <v>0.19661733615221988</v>
      </c>
      <c r="L73" s="20"/>
      <c r="M73" s="404"/>
      <c r="N73" s="404"/>
      <c r="O73" s="404"/>
      <c r="P73" s="404"/>
      <c r="Q73" s="404"/>
      <c r="R73" s="404"/>
      <c r="S73" s="404"/>
      <c r="T73" s="404"/>
      <c r="U73" s="404"/>
      <c r="V73" s="404"/>
      <c r="W73" s="404"/>
      <c r="X73" s="404"/>
      <c r="Y73" s="404"/>
      <c r="Z73" s="404"/>
      <c r="AA73" s="404"/>
      <c r="AB73" s="404"/>
    </row>
    <row r="74" spans="1:28" s="9" customFormat="1" ht="19.7" hidden="1" customHeight="1" thickBot="1" x14ac:dyDescent="0.25">
      <c r="A74" s="7"/>
      <c r="B74" s="8" t="s">
        <v>23</v>
      </c>
      <c r="C74" s="16">
        <v>134</v>
      </c>
      <c r="D74" s="16">
        <v>267</v>
      </c>
      <c r="E74" s="16">
        <v>188</v>
      </c>
      <c r="F74" s="16">
        <v>65</v>
      </c>
      <c r="G74" s="16">
        <v>14</v>
      </c>
      <c r="H74" s="16">
        <v>2</v>
      </c>
      <c r="I74" s="16">
        <v>670</v>
      </c>
      <c r="J74" s="24">
        <v>0.2</v>
      </c>
      <c r="L74" s="20"/>
    </row>
    <row r="75" spans="1:28" s="9" customFormat="1" ht="19.7" hidden="1" customHeight="1" thickBot="1" x14ac:dyDescent="0.25">
      <c r="A75" s="7"/>
      <c r="B75" s="8" t="s">
        <v>24</v>
      </c>
      <c r="C75" s="16">
        <v>169</v>
      </c>
      <c r="D75" s="16">
        <v>420</v>
      </c>
      <c r="E75" s="16">
        <v>112</v>
      </c>
      <c r="F75" s="16">
        <v>42</v>
      </c>
      <c r="G75" s="16">
        <v>15</v>
      </c>
      <c r="H75" s="16">
        <v>1</v>
      </c>
      <c r="I75" s="16">
        <v>759</v>
      </c>
      <c r="J75" s="24">
        <v>0.22266139657444006</v>
      </c>
      <c r="L75" s="20"/>
    </row>
    <row r="76" spans="1:28" ht="13.5" hidden="1" customHeight="1" thickBot="1" x14ac:dyDescent="0.25">
      <c r="A76" s="7"/>
      <c r="B76" s="8" t="s">
        <v>25</v>
      </c>
      <c r="C76" s="16">
        <v>160</v>
      </c>
      <c r="D76" s="16">
        <v>517</v>
      </c>
      <c r="E76" s="16">
        <v>140</v>
      </c>
      <c r="F76" s="16">
        <v>39</v>
      </c>
      <c r="G76" s="16">
        <v>10</v>
      </c>
      <c r="H76" s="16">
        <v>1</v>
      </c>
      <c r="I76" s="16">
        <v>867</v>
      </c>
      <c r="J76" s="24">
        <v>0.1845444059976932</v>
      </c>
    </row>
    <row r="77" spans="1:28" ht="13.5" hidden="1" customHeight="1" thickBot="1" x14ac:dyDescent="0.25">
      <c r="A77" s="7"/>
      <c r="B77" s="8" t="s">
        <v>27</v>
      </c>
      <c r="C77" s="16">
        <v>193</v>
      </c>
      <c r="D77" s="16">
        <v>599</v>
      </c>
      <c r="E77" s="16">
        <v>179</v>
      </c>
      <c r="F77" s="16">
        <v>51</v>
      </c>
      <c r="G77" s="16">
        <v>20</v>
      </c>
      <c r="H77" s="16">
        <v>1</v>
      </c>
      <c r="I77" s="16">
        <v>1043</v>
      </c>
      <c r="J77" s="24">
        <v>0.18504314477468839</v>
      </c>
    </row>
  </sheetData>
  <mergeCells count="4">
    <mergeCell ref="C7:H7"/>
    <mergeCell ref="C44:H44"/>
    <mergeCell ref="A33:J33"/>
    <mergeCell ref="A69:J69"/>
  </mergeCells>
  <pageMargins left="0.39370078740157483" right="0.39370078740157483" top="0.78740157480314965" bottom="0.79" header="0.51181102362204722" footer="0.51181102362204722"/>
  <pageSetup paperSize="9" orientation="landscape" r:id="rId1"/>
  <headerFooter alignWithMargins="0">
    <oddFooter>&amp;L&amp;F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111">
    <tabColor rgb="FFFF0000"/>
  </sheetPr>
  <dimension ref="A1:AD39"/>
  <sheetViews>
    <sheetView showGridLines="0" zoomScaleNormal="100" workbookViewId="0">
      <selection activeCell="P7" sqref="P7"/>
    </sheetView>
  </sheetViews>
  <sheetFormatPr baseColWidth="10" defaultColWidth="11.42578125" defaultRowHeight="12.75" outlineLevelRow="1" x14ac:dyDescent="0.2"/>
  <cols>
    <col min="1" max="1" width="4.85546875" style="827" customWidth="1"/>
    <col min="2" max="2" width="30.140625" style="404" customWidth="1"/>
    <col min="3" max="5" width="14.7109375" style="404" customWidth="1"/>
    <col min="6" max="6" width="8.85546875" style="404" customWidth="1"/>
    <col min="7" max="7" width="6.42578125" style="404" customWidth="1"/>
    <col min="8" max="8" width="7.28515625" style="404" customWidth="1"/>
    <col min="9" max="9" width="9.140625" style="404" customWidth="1"/>
    <col min="10" max="10" width="18.28515625" style="404" customWidth="1"/>
    <col min="11" max="11" width="11.7109375" style="404" customWidth="1"/>
    <col min="12" max="12" width="12.85546875" style="404" customWidth="1"/>
    <col min="13" max="13" width="7.28515625" style="404" customWidth="1"/>
    <col min="14" max="14" width="4.85546875" style="827" customWidth="1"/>
    <col min="15" max="15" width="22" style="404" bestFit="1" customWidth="1"/>
    <col min="16" max="16" width="11" style="404" customWidth="1"/>
    <col min="17" max="18" width="10.7109375" style="404" customWidth="1"/>
    <col min="19" max="19" width="8.5703125" style="404" customWidth="1"/>
    <col min="20" max="20" width="11.7109375" style="404" customWidth="1"/>
    <col min="21" max="21" width="9.42578125" style="404" customWidth="1"/>
    <col min="22" max="22" width="8.5703125" style="404" customWidth="1"/>
    <col min="23" max="23" width="7.28515625" style="404" bestFit="1" customWidth="1"/>
    <col min="24" max="24" width="6.42578125" style="404" customWidth="1"/>
    <col min="25" max="25" width="7.28515625" style="404" bestFit="1" customWidth="1"/>
    <col min="26" max="26" width="10" style="404" customWidth="1"/>
    <col min="27" max="27" width="11.42578125" style="404" customWidth="1"/>
    <col min="28" max="16384" width="11.42578125" style="404"/>
  </cols>
  <sheetData>
    <row r="1" spans="1:30" x14ac:dyDescent="0.2">
      <c r="A1" s="742" t="s">
        <v>0</v>
      </c>
      <c r="N1" s="742"/>
    </row>
    <row r="2" spans="1:30" x14ac:dyDescent="0.2">
      <c r="A2" s="742"/>
      <c r="N2" s="742"/>
    </row>
    <row r="3" spans="1:30" x14ac:dyDescent="0.2">
      <c r="A3" s="742" t="str">
        <f>A7</f>
        <v>Tabell 1 - 9 - A - Tilgjengelighet ved sosialtjenesten pr. 31.12. - antall dager ventetid</v>
      </c>
      <c r="N3" s="742"/>
    </row>
    <row r="4" spans="1:30" x14ac:dyDescent="0.2">
      <c r="A4" s="742" t="s">
        <v>59</v>
      </c>
    </row>
    <row r="5" spans="1:30" x14ac:dyDescent="0.2">
      <c r="A5" s="742"/>
    </row>
    <row r="6" spans="1:30" x14ac:dyDescent="0.2">
      <c r="A6" s="742"/>
    </row>
    <row r="7" spans="1:30" s="4" customFormat="1" ht="26.25" customHeight="1" thickBot="1" x14ac:dyDescent="0.25">
      <c r="A7" s="3" t="s">
        <v>427</v>
      </c>
    </row>
    <row r="8" spans="1:30" s="4" customFormat="1" ht="54" customHeight="1" thickBot="1" x14ac:dyDescent="0.25">
      <c r="A8" s="11" t="s">
        <v>38</v>
      </c>
      <c r="B8" s="18" t="s">
        <v>3</v>
      </c>
      <c r="C8" s="15" t="s">
        <v>185</v>
      </c>
      <c r="D8" s="21" t="s">
        <v>186</v>
      </c>
      <c r="E8" s="22" t="s">
        <v>60</v>
      </c>
      <c r="F8" s="19"/>
      <c r="N8" s="19"/>
      <c r="O8" s="19"/>
    </row>
    <row r="9" spans="1:30" ht="15" customHeight="1" x14ac:dyDescent="0.2">
      <c r="A9" s="738">
        <v>1</v>
      </c>
      <c r="B9" s="99" t="s">
        <v>5</v>
      </c>
      <c r="C9" s="1419">
        <v>4</v>
      </c>
      <c r="D9" s="1420">
        <v>1</v>
      </c>
      <c r="E9" s="1421">
        <v>2</v>
      </c>
      <c r="F9" s="405"/>
      <c r="G9" s="433"/>
      <c r="H9" s="433"/>
      <c r="I9" s="433"/>
      <c r="J9" s="433"/>
      <c r="K9" s="433"/>
      <c r="L9" s="432"/>
      <c r="M9" s="433"/>
      <c r="N9" s="432"/>
      <c r="O9" s="432"/>
      <c r="P9" s="433"/>
      <c r="Q9" s="433"/>
      <c r="R9" s="433"/>
      <c r="S9" s="433"/>
      <c r="T9" s="432"/>
      <c r="U9" s="433"/>
      <c r="V9" s="976"/>
      <c r="W9" s="976"/>
    </row>
    <row r="10" spans="1:30" ht="15" customHeight="1" x14ac:dyDescent="0.2">
      <c r="A10" s="739">
        <v>2</v>
      </c>
      <c r="B10" s="71" t="s">
        <v>6</v>
      </c>
      <c r="C10" s="1422">
        <v>4</v>
      </c>
      <c r="D10" s="441">
        <v>0</v>
      </c>
      <c r="E10" s="1423">
        <v>1</v>
      </c>
      <c r="F10" s="405"/>
      <c r="G10" s="433"/>
      <c r="H10" s="433"/>
      <c r="I10" s="433"/>
      <c r="J10" s="433"/>
      <c r="K10" s="433"/>
      <c r="L10" s="432"/>
      <c r="M10" s="433"/>
      <c r="N10" s="432"/>
      <c r="O10" s="432"/>
      <c r="P10" s="433"/>
      <c r="Q10" s="433"/>
      <c r="R10" s="433"/>
      <c r="S10" s="433"/>
      <c r="T10" s="432"/>
      <c r="U10" s="433"/>
      <c r="V10" s="4"/>
      <c r="W10" s="4"/>
      <c r="X10" s="4"/>
      <c r="Y10" s="4"/>
      <c r="Z10" s="4"/>
      <c r="AA10" s="4"/>
      <c r="AB10" s="4"/>
      <c r="AC10" s="4"/>
      <c r="AD10" s="4"/>
    </row>
    <row r="11" spans="1:30" ht="15" customHeight="1" x14ac:dyDescent="0.2">
      <c r="A11" s="739">
        <v>3</v>
      </c>
      <c r="B11" s="71" t="s">
        <v>7</v>
      </c>
      <c r="C11" s="1422">
        <v>5</v>
      </c>
      <c r="D11" s="441">
        <v>0</v>
      </c>
      <c r="E11" s="1423">
        <v>4</v>
      </c>
      <c r="F11" s="405"/>
      <c r="G11" s="433"/>
      <c r="H11" s="433"/>
      <c r="I11" s="433"/>
      <c r="J11" s="433"/>
      <c r="K11" s="433"/>
      <c r="L11" s="432"/>
      <c r="M11" s="433"/>
      <c r="N11" s="432"/>
      <c r="O11" s="432"/>
      <c r="P11" s="433"/>
      <c r="Q11" s="433"/>
      <c r="R11" s="433"/>
      <c r="S11" s="433"/>
      <c r="T11" s="432"/>
      <c r="U11" s="433"/>
      <c r="V11" s="976"/>
      <c r="W11" s="976"/>
    </row>
    <row r="12" spans="1:30" ht="15" customHeight="1" x14ac:dyDescent="0.2">
      <c r="A12" s="739">
        <v>4</v>
      </c>
      <c r="B12" s="71" t="s">
        <v>8</v>
      </c>
      <c r="C12" s="1422">
        <v>2</v>
      </c>
      <c r="D12" s="441">
        <v>0</v>
      </c>
      <c r="E12" s="1423">
        <v>0</v>
      </c>
      <c r="F12" s="405"/>
      <c r="J12" s="4"/>
      <c r="K12" s="4"/>
      <c r="L12" s="4"/>
      <c r="M12" s="4"/>
      <c r="N12" s="19"/>
      <c r="O12" s="19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</row>
    <row r="13" spans="1:30" ht="15" customHeight="1" x14ac:dyDescent="0.2">
      <c r="A13" s="739">
        <v>5</v>
      </c>
      <c r="B13" s="71" t="s">
        <v>9</v>
      </c>
      <c r="C13" s="1422">
        <v>4</v>
      </c>
      <c r="D13" s="441">
        <v>1</v>
      </c>
      <c r="E13" s="1423">
        <v>0</v>
      </c>
      <c r="F13" s="405"/>
      <c r="J13" s="976"/>
      <c r="K13" s="977"/>
      <c r="L13" s="977"/>
      <c r="M13" s="977"/>
      <c r="N13" s="977"/>
      <c r="O13" s="977"/>
      <c r="P13" s="977"/>
      <c r="Q13" s="977"/>
      <c r="R13" s="977"/>
      <c r="S13" s="977"/>
      <c r="T13" s="977"/>
      <c r="U13" s="976"/>
      <c r="V13" s="976"/>
      <c r="W13" s="976"/>
    </row>
    <row r="14" spans="1:30" ht="15" customHeight="1" x14ac:dyDescent="0.2">
      <c r="A14" s="739">
        <v>6</v>
      </c>
      <c r="B14" s="71" t="s">
        <v>10</v>
      </c>
      <c r="C14" s="1422">
        <v>5</v>
      </c>
      <c r="D14" s="441">
        <v>0</v>
      </c>
      <c r="E14" s="1423">
        <v>0</v>
      </c>
      <c r="F14" s="405"/>
      <c r="H14" s="404" t="s">
        <v>104</v>
      </c>
      <c r="N14" s="405"/>
      <c r="O14" s="405"/>
    </row>
    <row r="15" spans="1:30" ht="15" customHeight="1" x14ac:dyDescent="0.2">
      <c r="A15" s="739">
        <v>7</v>
      </c>
      <c r="B15" s="71" t="s">
        <v>11</v>
      </c>
      <c r="C15" s="1422">
        <v>7</v>
      </c>
      <c r="D15" s="441">
        <v>2</v>
      </c>
      <c r="E15" s="1423">
        <v>2</v>
      </c>
      <c r="F15" s="405"/>
      <c r="N15" s="405"/>
      <c r="O15" s="405"/>
    </row>
    <row r="16" spans="1:30" ht="15" customHeight="1" x14ac:dyDescent="0.2">
      <c r="A16" s="739">
        <v>8</v>
      </c>
      <c r="B16" s="71" t="s">
        <v>12</v>
      </c>
      <c r="C16" s="1422">
        <v>5</v>
      </c>
      <c r="D16" s="441">
        <v>0</v>
      </c>
      <c r="E16" s="1423">
        <v>5</v>
      </c>
      <c r="F16" s="405"/>
      <c r="N16" s="405"/>
      <c r="O16" s="405"/>
    </row>
    <row r="17" spans="1:15" ht="15" customHeight="1" x14ac:dyDescent="0.2">
      <c r="A17" s="739">
        <v>9</v>
      </c>
      <c r="B17" s="71" t="s">
        <v>13</v>
      </c>
      <c r="C17" s="1422">
        <v>2</v>
      </c>
      <c r="D17" s="441">
        <v>0</v>
      </c>
      <c r="E17" s="1423">
        <v>1</v>
      </c>
      <c r="F17" s="405"/>
      <c r="N17" s="405"/>
      <c r="O17" s="405"/>
    </row>
    <row r="18" spans="1:15" ht="15" customHeight="1" x14ac:dyDescent="0.2">
      <c r="A18" s="739">
        <v>10</v>
      </c>
      <c r="B18" s="71" t="s">
        <v>14</v>
      </c>
      <c r="C18" s="1422">
        <v>3</v>
      </c>
      <c r="D18" s="441">
        <v>1</v>
      </c>
      <c r="E18" s="1423">
        <v>8</v>
      </c>
      <c r="F18" s="405"/>
      <c r="N18" s="405"/>
      <c r="O18" s="405"/>
    </row>
    <row r="19" spans="1:15" ht="15" customHeight="1" x14ac:dyDescent="0.2">
      <c r="A19" s="739">
        <v>11</v>
      </c>
      <c r="B19" s="71" t="s">
        <v>15</v>
      </c>
      <c r="C19" s="1422">
        <v>5</v>
      </c>
      <c r="D19" s="441">
        <v>0</v>
      </c>
      <c r="E19" s="1423">
        <v>2</v>
      </c>
      <c r="F19" s="405"/>
      <c r="N19" s="405"/>
      <c r="O19" s="405"/>
    </row>
    <row r="20" spans="1:15" ht="15" customHeight="1" x14ac:dyDescent="0.2">
      <c r="A20" s="739">
        <v>12</v>
      </c>
      <c r="B20" s="71" t="s">
        <v>16</v>
      </c>
      <c r="C20" s="1422">
        <v>1</v>
      </c>
      <c r="D20" s="441">
        <v>0</v>
      </c>
      <c r="E20" s="1423">
        <v>3</v>
      </c>
      <c r="F20" s="405"/>
      <c r="N20" s="405"/>
      <c r="O20" s="405"/>
    </row>
    <row r="21" spans="1:15" ht="15" customHeight="1" x14ac:dyDescent="0.2">
      <c r="A21" s="739">
        <v>13</v>
      </c>
      <c r="B21" s="71" t="s">
        <v>17</v>
      </c>
      <c r="C21" s="1422">
        <v>5</v>
      </c>
      <c r="D21" s="441">
        <v>0</v>
      </c>
      <c r="E21" s="1423">
        <v>0</v>
      </c>
      <c r="F21" s="405"/>
      <c r="N21" s="405"/>
      <c r="O21" s="405"/>
    </row>
    <row r="22" spans="1:15" ht="15" customHeight="1" x14ac:dyDescent="0.2">
      <c r="A22" s="739">
        <v>14</v>
      </c>
      <c r="B22" s="71" t="s">
        <v>18</v>
      </c>
      <c r="C22" s="1422">
        <v>7</v>
      </c>
      <c r="D22" s="441">
        <v>0</v>
      </c>
      <c r="E22" s="1423">
        <v>2</v>
      </c>
      <c r="F22" s="405"/>
      <c r="N22" s="405"/>
      <c r="O22" s="405"/>
    </row>
    <row r="23" spans="1:15" ht="15" customHeight="1" thickBot="1" x14ac:dyDescent="0.25">
      <c r="A23" s="740">
        <v>15</v>
      </c>
      <c r="B23" s="741" t="s">
        <v>19</v>
      </c>
      <c r="C23" s="489">
        <v>4</v>
      </c>
      <c r="D23" s="490">
        <v>0</v>
      </c>
      <c r="E23" s="167">
        <v>0</v>
      </c>
      <c r="F23" s="405"/>
      <c r="N23" s="405"/>
      <c r="O23" s="405"/>
    </row>
    <row r="24" spans="1:15" ht="15" customHeight="1" x14ac:dyDescent="0.2">
      <c r="A24" s="806"/>
      <c r="B24" s="2025" t="s">
        <v>538</v>
      </c>
      <c r="C24" s="2026">
        <f>SUM(C9:C23)/15</f>
        <v>4.2</v>
      </c>
      <c r="D24" s="2027">
        <f t="shared" ref="D24" si="0">SUM(D9:D23)/15</f>
        <v>0.33333333333333331</v>
      </c>
      <c r="E24" s="2028">
        <f>SUM(E9:E23)/15</f>
        <v>2</v>
      </c>
      <c r="F24" s="405"/>
      <c r="N24" s="405"/>
      <c r="O24" s="405"/>
    </row>
    <row r="25" spans="1:15" ht="15" customHeight="1" x14ac:dyDescent="0.2">
      <c r="A25" s="750"/>
      <c r="B25" s="71" t="s">
        <v>426</v>
      </c>
      <c r="C25" s="1422">
        <v>3.6666666666666665</v>
      </c>
      <c r="D25" s="441">
        <v>6.6666666666666666E-2</v>
      </c>
      <c r="E25" s="1423">
        <v>2.3333333333333335</v>
      </c>
      <c r="F25" s="405"/>
      <c r="N25" s="405"/>
      <c r="O25" s="405"/>
    </row>
    <row r="26" spans="1:15" ht="15" customHeight="1" x14ac:dyDescent="0.2">
      <c r="A26" s="750"/>
      <c r="B26" s="71" t="s">
        <v>371</v>
      </c>
      <c r="C26" s="1422">
        <v>4.8</v>
      </c>
      <c r="D26" s="441">
        <v>0.13333333333333333</v>
      </c>
      <c r="E26" s="1423">
        <v>2.3333333333333335</v>
      </c>
      <c r="F26" s="405"/>
      <c r="N26" s="405"/>
      <c r="O26" s="405"/>
    </row>
    <row r="27" spans="1:15" ht="15" customHeight="1" thickBot="1" x14ac:dyDescent="0.25">
      <c r="A27" s="813"/>
      <c r="B27" s="163" t="s">
        <v>347</v>
      </c>
      <c r="C27" s="489">
        <v>4.2666666666666666</v>
      </c>
      <c r="D27" s="490">
        <v>0.13333333333333333</v>
      </c>
      <c r="E27" s="167">
        <v>2.3333333333333335</v>
      </c>
      <c r="F27" s="405"/>
      <c r="N27" s="405"/>
      <c r="O27" s="405"/>
    </row>
    <row r="28" spans="1:15" ht="15" customHeight="1" thickBot="1" x14ac:dyDescent="0.25">
      <c r="A28" s="2068"/>
      <c r="B28" s="1045" t="s">
        <v>238</v>
      </c>
      <c r="C28" s="2069">
        <v>4</v>
      </c>
      <c r="D28" s="2070">
        <v>6.6666666666666666E-2</v>
      </c>
      <c r="E28" s="2071">
        <v>2</v>
      </c>
      <c r="F28" s="405"/>
      <c r="N28" s="405"/>
      <c r="O28" s="405"/>
    </row>
    <row r="29" spans="1:15" ht="15" hidden="1" customHeight="1" outlineLevel="1" thickBot="1" x14ac:dyDescent="0.25">
      <c r="A29" s="1284"/>
      <c r="B29" s="1371" t="s">
        <v>232</v>
      </c>
      <c r="C29" s="1285">
        <v>4.5333333333333332</v>
      </c>
      <c r="D29" s="1286">
        <v>0.13333333333333333</v>
      </c>
      <c r="E29" s="1287">
        <v>2.6666666666666665</v>
      </c>
      <c r="F29" s="405"/>
      <c r="N29" s="405"/>
      <c r="O29" s="405"/>
    </row>
    <row r="30" spans="1:15" ht="15" hidden="1" customHeight="1" outlineLevel="1" thickBot="1" x14ac:dyDescent="0.25">
      <c r="A30" s="1284"/>
      <c r="B30" s="1045" t="s">
        <v>221</v>
      </c>
      <c r="C30" s="1285">
        <v>4.4666666666666668</v>
      </c>
      <c r="D30" s="1286">
        <v>0.13333333333333333</v>
      </c>
      <c r="E30" s="1287">
        <v>2.6666666666666665</v>
      </c>
      <c r="F30" s="405"/>
      <c r="N30" s="405"/>
      <c r="O30" s="405"/>
    </row>
    <row r="31" spans="1:15" ht="15" hidden="1" customHeight="1" outlineLevel="1" x14ac:dyDescent="0.2">
      <c r="A31" s="205"/>
      <c r="B31" s="206" t="s">
        <v>187</v>
      </c>
      <c r="C31" s="158">
        <v>4.333333333333333</v>
      </c>
      <c r="D31" s="159">
        <v>0.13333333333333333</v>
      </c>
      <c r="E31" s="207">
        <v>2.0666666666666669</v>
      </c>
      <c r="F31" s="405"/>
      <c r="N31" s="405"/>
      <c r="O31" s="405"/>
    </row>
    <row r="32" spans="1:15" ht="15" hidden="1" customHeight="1" outlineLevel="1" x14ac:dyDescent="0.2">
      <c r="A32" s="155"/>
      <c r="B32" s="978" t="s">
        <v>188</v>
      </c>
      <c r="C32" s="111">
        <v>4.0999999999999996</v>
      </c>
      <c r="D32" s="112">
        <v>0.2</v>
      </c>
      <c r="E32" s="162">
        <v>2.0333333333333332</v>
      </c>
      <c r="F32" s="405"/>
      <c r="N32" s="405"/>
      <c r="O32" s="405"/>
    </row>
    <row r="33" spans="1:15" ht="15" hidden="1" customHeight="1" outlineLevel="1" thickBot="1" x14ac:dyDescent="0.25">
      <c r="A33" s="156"/>
      <c r="B33" s="163" t="s">
        <v>180</v>
      </c>
      <c r="C33" s="164">
        <v>4.7333333333333334</v>
      </c>
      <c r="D33" s="165">
        <v>0.2</v>
      </c>
      <c r="E33" s="166">
        <v>2.2000000000000002</v>
      </c>
      <c r="F33" s="405"/>
      <c r="N33" s="405"/>
      <c r="O33" s="405"/>
    </row>
    <row r="34" spans="1:15" ht="15" hidden="1" customHeight="1" outlineLevel="1" x14ac:dyDescent="0.2">
      <c r="A34" s="152"/>
      <c r="B34" s="161" t="s">
        <v>181</v>
      </c>
      <c r="C34" s="158">
        <v>4.666666666666667</v>
      </c>
      <c r="D34" s="159">
        <v>0.2</v>
      </c>
      <c r="E34" s="160">
        <v>1.5333333333333334</v>
      </c>
      <c r="F34" s="405"/>
      <c r="N34" s="405"/>
      <c r="O34" s="405"/>
    </row>
    <row r="35" spans="1:15" ht="15" hidden="1" customHeight="1" outlineLevel="1" x14ac:dyDescent="0.2">
      <c r="A35" s="89"/>
      <c r="B35" s="98" t="s">
        <v>182</v>
      </c>
      <c r="C35" s="111">
        <v>4.2666666666666666</v>
      </c>
      <c r="D35" s="112">
        <v>6.6666666666666666E-2</v>
      </c>
      <c r="E35" s="113">
        <v>1.5333333333333334</v>
      </c>
      <c r="F35" s="405"/>
      <c r="N35" s="405"/>
      <c r="O35" s="405"/>
    </row>
    <row r="36" spans="1:15" ht="15" hidden="1" customHeight="1" outlineLevel="1" thickBot="1" x14ac:dyDescent="0.25">
      <c r="A36" s="36"/>
      <c r="B36" s="55" t="s">
        <v>183</v>
      </c>
      <c r="C36" s="114">
        <v>5.1333333333333337</v>
      </c>
      <c r="D36" s="115">
        <v>0.13333333333333333</v>
      </c>
      <c r="E36" s="116">
        <v>2.4666666666666668</v>
      </c>
      <c r="F36" s="405"/>
      <c r="N36" s="405"/>
      <c r="O36" s="405"/>
    </row>
    <row r="37" spans="1:15" ht="15" hidden="1" customHeight="1" outlineLevel="1" thickBot="1" x14ac:dyDescent="0.25">
      <c r="A37" s="7"/>
      <c r="B37" s="109" t="s">
        <v>184</v>
      </c>
      <c r="C37" s="117">
        <v>4.4333333333333336</v>
      </c>
      <c r="D37" s="118">
        <v>0.13333333333333333</v>
      </c>
      <c r="E37" s="119">
        <v>2</v>
      </c>
      <c r="F37" s="405"/>
      <c r="N37" s="405"/>
      <c r="O37" s="405"/>
    </row>
    <row r="38" spans="1:15" s="9" customFormat="1" collapsed="1" x14ac:dyDescent="0.2">
      <c r="F38" s="20"/>
      <c r="N38" s="20"/>
      <c r="O38" s="20"/>
    </row>
    <row r="39" spans="1:15" s="9" customFormat="1" x14ac:dyDescent="0.2">
      <c r="F39" s="20"/>
      <c r="N39" s="20"/>
      <c r="O39" s="20"/>
    </row>
  </sheetData>
  <pageMargins left="0.39370078740157483" right="0.39370078740157483" top="0.78740157480314965" bottom="0.79" header="0.51181102362204722" footer="0.51181102362204722"/>
  <pageSetup paperSize="9" orientation="landscape" r:id="rId1"/>
  <headerFooter alignWithMargins="0">
    <oddFooter>&amp;L&amp;F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32</vt:i4>
      </vt:variant>
      <vt:variant>
        <vt:lpstr>Navngitte områder</vt:lpstr>
      </vt:variant>
      <vt:variant>
        <vt:i4>24</vt:i4>
      </vt:variant>
    </vt:vector>
  </HeadingPairs>
  <TitlesOfParts>
    <vt:vector size="56" baseType="lpstr">
      <vt:lpstr>FO-1-omdisp_sos_hj</vt:lpstr>
      <vt:lpstr>Tabell_1-3-A_Bistand_kjøp-bolig</vt:lpstr>
      <vt:lpstr>Tabell_1-3-B-Saks_beh_tid-bolig</vt:lpstr>
      <vt:lpstr>Tab_1-3-B2-Bostøtte-B3-ventetid</vt:lpstr>
      <vt:lpstr>Tabell_1-4-døgnovernatting</vt:lpstr>
      <vt:lpstr>Tabell_1-5-kvalitetsavtale</vt:lpstr>
      <vt:lpstr>Tabell_1-6-oppfølging</vt:lpstr>
      <vt:lpstr>Tabell_1-_7_og_1-8_-_Beh_tid</vt:lpstr>
      <vt:lpstr>Tabell_1-_9_-_Tilgjengelighet</vt:lpstr>
      <vt:lpstr>Tabell 1-10 A KVP aldersfordelt</vt:lpstr>
      <vt:lpstr>Tabell 1-10 B Intro og jobbsj.</vt:lpstr>
      <vt:lpstr>Tab_1_11_A-Saksmengde_KVP</vt:lpstr>
      <vt:lpstr>Tab__1_11_B-tiltakskategori KVP</vt:lpstr>
      <vt:lpstr>Tab_1_11_C_-_Ant_delt_m_tiltak_</vt:lpstr>
      <vt:lpstr>Tab_1_11_D-Bruke_av_komm_tiltak</vt:lpstr>
      <vt:lpstr>Tab_1_11_E-Avsluttede_KVP</vt:lpstr>
      <vt:lpstr>Tab_1_11_F_Resultat_introduksj</vt:lpstr>
      <vt:lpstr>Tab_1_11_G_Resultat Jobbsjansen</vt:lpstr>
      <vt:lpstr>Tabell_1-11-H_Res_andre_tiltak</vt:lpstr>
      <vt:lpstr>Tabell_1-11-1_-_Rusomsorg</vt:lpstr>
      <vt:lpstr>Tabell_1-_14_-A-B-trusler,vold</vt:lpstr>
      <vt:lpstr>Tabell_1-_14-C_-_Saksbehandling</vt:lpstr>
      <vt:lpstr>Tabell 1_14_D _ Saksbeh pas</vt:lpstr>
      <vt:lpstr>Tabell_1-_15_-_Bruk-_Ind_plan</vt:lpstr>
      <vt:lpstr>4-1-A Hovedtall hele byen</vt:lpstr>
      <vt:lpstr>4-1-B Hovedtall bydelene</vt:lpstr>
      <vt:lpstr>Tab 4-1-C Brutto stønad</vt:lpstr>
      <vt:lpstr>Tab 4-2-A Ant klient</vt:lpstr>
      <vt:lpstr>Tab 4-4 klient m u øk.sos.hj.</vt:lpstr>
      <vt:lpstr>kriteriebefolkning</vt:lpstr>
      <vt:lpstr>Kriterier</vt:lpstr>
      <vt:lpstr>Ark7</vt:lpstr>
      <vt:lpstr>'FO-1-omdisp_sos_hj'!Utskriftsområde</vt:lpstr>
      <vt:lpstr>kriteriebefolkning!Utskriftsområde</vt:lpstr>
      <vt:lpstr>'Tab__1_11_B-tiltakskategori KVP'!Utskriftsområde</vt:lpstr>
      <vt:lpstr>'Tab_1_11_A-Saksmengde_KVP'!Utskriftsområde</vt:lpstr>
      <vt:lpstr>'Tab_1_11_C_-_Ant_delt_m_tiltak_'!Utskriftsområde</vt:lpstr>
      <vt:lpstr>'Tab_1_11_D-Bruke_av_komm_tiltak'!Utskriftsområde</vt:lpstr>
      <vt:lpstr>'Tab_1_11_E-Avsluttede_KVP'!Utskriftsområde</vt:lpstr>
      <vt:lpstr>Tab_1_11_F_Resultat_introduksj!Utskriftsområde</vt:lpstr>
      <vt:lpstr>'Tab_1_11_G_Resultat Jobbsjansen'!Utskriftsområde</vt:lpstr>
      <vt:lpstr>'Tab_1-3-B2-Bostøtte-B3-ventetid'!Utskriftsområde</vt:lpstr>
      <vt:lpstr>'Tabell 1_14_D _ Saksbeh pas'!Utskriftsområde</vt:lpstr>
      <vt:lpstr>'Tabell 1-10 A KVP aldersfordelt'!Utskriftsområde</vt:lpstr>
      <vt:lpstr>'Tabell 1-10 B Intro og jobbsj.'!Utskriftsområde</vt:lpstr>
      <vt:lpstr>'Tabell_1-_14-C_-_Saksbehandling'!Utskriftsområde</vt:lpstr>
      <vt:lpstr>'Tabell_1-_15_-_Bruk-_Ind_plan'!Utskriftsområde</vt:lpstr>
      <vt:lpstr>'Tabell_1-_7_og_1-8_-_Beh_tid'!Utskriftsområde</vt:lpstr>
      <vt:lpstr>'Tabell_1-_9_-_Tilgjengelighet'!Utskriftsområde</vt:lpstr>
      <vt:lpstr>'Tabell_1-11-1_-_Rusomsorg'!Utskriftsområde</vt:lpstr>
      <vt:lpstr>'Tabell_1-11-H_Res_andre_tiltak'!Utskriftsområde</vt:lpstr>
      <vt:lpstr>'Tabell_1-3-A_Bistand_kjøp-bolig'!Utskriftsområde</vt:lpstr>
      <vt:lpstr>'Tabell_1-3-B-Saks_beh_tid-bolig'!Utskriftsområde</vt:lpstr>
      <vt:lpstr>'Tabell_1-4-døgnovernatting'!Utskriftsområde</vt:lpstr>
      <vt:lpstr>'Tabell_1-5-kvalitetsavtale'!Utskriftsområde</vt:lpstr>
      <vt:lpstr>'Tabell_1-6-oppfølging'!Utskriftsområde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Svein Opøien</dc:creator>
  <cp:lastModifiedBy>Anders Malm</cp:lastModifiedBy>
  <cp:lastPrinted>2017-03-29T08:51:30Z</cp:lastPrinted>
  <dcterms:created xsi:type="dcterms:W3CDTF">2003-11-04T12:39:02Z</dcterms:created>
  <dcterms:modified xsi:type="dcterms:W3CDTF">2018-05-22T08:20:57Z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ikbSavedTime">
    <vt:lpwstr>2010-05-07 13:04:58</vt:lpwstr>
  </property>
</Properties>
</file>