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510" windowWidth="18870" windowHeight="6315" tabRatio="951"/>
  </bookViews>
  <sheets>
    <sheet name="FO-1-omdisp_sos_hj" sheetId="1" r:id="rId1"/>
    <sheet name="1-1-A-ant__saker_miljørettet_hv" sheetId="32" r:id="rId2"/>
    <sheet name="1-1-B-Smittevern" sheetId="33" r:id="rId3"/>
    <sheet name="Tabell_1-3-A_Bistand_kjøp-bolig" sheetId="4" r:id="rId4"/>
    <sheet name="Tab-1-3-B0 Bosetting" sheetId="30" r:id="rId5"/>
    <sheet name="Tabell_1-3-B-Saks_beh_tid-bolig" sheetId="5" r:id="rId6"/>
    <sheet name="Tab_1-3-B2-Bostøtte-B3-ventetid" sheetId="34" r:id="rId7"/>
    <sheet name="Tabell_1-4-døgnovernatting" sheetId="7" r:id="rId8"/>
    <sheet name="Tabell_1-5-kvalitetsavtale" sheetId="8" r:id="rId9"/>
    <sheet name="Tabell_1-6-oppfølging" sheetId="9" r:id="rId10"/>
    <sheet name="Tabell_1-_7_og_1-8_-_Beh_tid" sheetId="10" r:id="rId11"/>
    <sheet name="Tabell_1-_9_-_Tilgjengelighet" sheetId="11" r:id="rId12"/>
    <sheet name="Tabell 1-10 A KVP aldersfordelt" sheetId="26" r:id="rId13"/>
    <sheet name="Tabell 1-10 B Intro og ny sjans" sheetId="25" r:id="rId14"/>
    <sheet name="Tab_1_11_A-Saksmengde_KVP" sheetId="12" r:id="rId15"/>
    <sheet name="Tab__1_11_B-tiltakskategori KVP" sheetId="13" r:id="rId16"/>
    <sheet name="Tab_1_11_C_-_Ant_delt_m_tiltak_" sheetId="14" r:id="rId17"/>
    <sheet name="Tab_1_11_D-Bruke_av_komm_tiltak" sheetId="15" r:id="rId18"/>
    <sheet name="Tab_1_11_E-Avsluttede_KVP" sheetId="29" r:id="rId19"/>
    <sheet name="Tab_1_11_F_Resultat_introduksj" sheetId="17" r:id="rId20"/>
    <sheet name="Tab_1_11_G_Resultat Jobbsjansen" sheetId="27" r:id="rId21"/>
    <sheet name="Tabell_1-11-H_Res_andre_tiltak" sheetId="18" r:id="rId22"/>
    <sheet name="Tabell_1-11-1_-_Rusomsorg" sheetId="19" r:id="rId23"/>
    <sheet name="Tabell_1-_14_-A-B-trusler,vold" sheetId="31" state="hidden" r:id="rId24"/>
    <sheet name="Tabell_1-_14-C_-_Saksbehandling" sheetId="35" r:id="rId25"/>
    <sheet name="Tabell 1_14_D _ Saksbeh pas" sheetId="36" r:id="rId26"/>
    <sheet name="Tabell_1-_15_-_Bruk-_Ind_plan" sheetId="22" r:id="rId27"/>
    <sheet name="Tabell 1-16-A Fysioterapitilbud" sheetId="37" r:id="rId28"/>
    <sheet name="Tabell 1-16-B - Psykologer " sheetId="38" r:id="rId29"/>
    <sheet name="kriteriebefolkning" sheetId="23" r:id="rId30"/>
    <sheet name="Ark1" sheetId="39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tall1" localSheetId="18">'[1]MAL2T-2003B_XLS'!$G$7:$G$731</definedName>
    <definedName name="tall1" localSheetId="4">'[1]MAL2T-2003B_XLS'!$G$7:$G$731</definedName>
    <definedName name="tall1">'[1]MAL2T-2003B_XLS'!$G$7:$G$731</definedName>
    <definedName name="_xlnm.Print_Area" localSheetId="1">'1-1-A-ant__saker_miljørettet_hv'!$A$6:$E$36</definedName>
    <definedName name="_xlnm.Print_Area" localSheetId="2">'1-1-B-Smittevern'!$A$6:$E$35</definedName>
    <definedName name="_xlnm.Print_Area" localSheetId="0">'FO-1-omdisp_sos_hj'!$A$5:$K$38</definedName>
    <definedName name="_xlnm.Print_Area" localSheetId="29">kriteriebefolkning!$A$1:$Y$35</definedName>
    <definedName name="_xlnm.Print_Area" localSheetId="15">'Tab__1_11_B-tiltakskategori KVP'!$A$9:$G$38</definedName>
    <definedName name="_xlnm.Print_Area" localSheetId="14">'Tab_1_11_A-Saksmengde_KVP'!$A$8:$E$32</definedName>
    <definedName name="_xlnm.Print_Area" localSheetId="16">'Tab_1_11_C_-_Ant_delt_m_tiltak_'!$A$8:$K$32</definedName>
    <definedName name="_xlnm.Print_Area" localSheetId="17">'Tab_1_11_D-Bruke_av_komm_tiltak'!$A$8:$F$34</definedName>
    <definedName name="_xlnm.Print_Area" localSheetId="18">'Tab_1_11_E-Avsluttede_KVP'!$A$7:$Q$43</definedName>
    <definedName name="_xlnm.Print_Area" localSheetId="19">Tab_1_11_F_Resultat_introduksj!$A$8:$N$33</definedName>
    <definedName name="_xlnm.Print_Area" localSheetId="20">'Tab_1_11_G_Resultat Jobbsjansen'!$A$8:$N$31</definedName>
    <definedName name="_xlnm.Print_Area" localSheetId="6">'Tab_1-3-B2-Bostøtte-B3-ventetid'!$A$10:$P$37</definedName>
    <definedName name="_xlnm.Print_Area" localSheetId="4">'Tab-1-3-B0 Bosetting'!$A$6:$H$40</definedName>
    <definedName name="_xlnm.Print_Area" localSheetId="25">'Tabell 1_14_D _ Saksbeh pas'!$A$6:$J$28</definedName>
    <definedName name="_xlnm.Print_Area" localSheetId="12">'Tabell 1-10 A KVP aldersfordelt'!$A$9:$I$37</definedName>
    <definedName name="_xlnm.Print_Area" localSheetId="13">'Tabell 1-10 B Intro og ny sjans'!$A$9:$E$33</definedName>
    <definedName name="_xlnm.Print_Area" localSheetId="27">'Tabell 1-16-A Fysioterapitilbud'!$A$5:$J$25</definedName>
    <definedName name="_xlnm.Print_Area" localSheetId="28">'Tabell 1-16-B - Psykologer '!$A$5:$D$25</definedName>
    <definedName name="_xlnm.Print_Area" localSheetId="24">'Tabell_1-_14-C_-_Saksbehandling'!$A$6:$K$29</definedName>
    <definedName name="_xlnm.Print_Area" localSheetId="26">'Tabell_1-_15_-_Bruk-_Ind_plan'!$A$4:$N$32</definedName>
    <definedName name="_xlnm.Print_Area" localSheetId="10">'Tabell_1-_7_og_1-8_-_Beh_tid'!$A$6:$J$32,'Tabell_1-_7_og_1-8_-_Beh_tid'!$A$41:$J$67,'Tabell_1-_7_og_1-8_-_Beh_tid'!$M$7:$X$35,'Tabell_1-_7_og_1-8_-_Beh_tid'!$M$41:$X$73</definedName>
    <definedName name="_xlnm.Print_Area" localSheetId="11">'Tabell_1-_9_-_Tilgjengelighet'!$A$7:$F$41</definedName>
    <definedName name="_xlnm.Print_Area" localSheetId="22">'Tabell_1-11-1_-_Rusomsorg'!$A$4:$J$32</definedName>
    <definedName name="_xlnm.Print_Area" localSheetId="21">'Tabell_1-11-H_Res_andre_tiltak'!$A$5:$N$28</definedName>
    <definedName name="_xlnm.Print_Area" localSheetId="3">'Tabell_1-3-A_Bistand_kjøp-bolig'!$A$5:$D$41</definedName>
    <definedName name="_xlnm.Print_Area" localSheetId="5">'Tabell_1-3-B-Saks_beh_tid-bolig'!$A$8:$Q$45</definedName>
    <definedName name="_xlnm.Print_Area" localSheetId="7">'Tabell_1-4-døgnovernatting'!$A$5:$R$39</definedName>
    <definedName name="_xlnm.Print_Area" localSheetId="8">'Tabell_1-5-kvalitetsavtale'!$A$5:$I$40</definedName>
    <definedName name="_xlnm.Print_Area" localSheetId="9">'Tabell_1-6-oppfølging'!$A$5:$R$41</definedName>
  </definedNames>
  <calcPr calcId="145621"/>
</workbook>
</file>

<file path=xl/calcChain.xml><?xml version="1.0" encoding="utf-8"?>
<calcChain xmlns="http://schemas.openxmlformats.org/spreadsheetml/2006/main">
  <c r="F13" i="13" l="1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12" i="13"/>
  <c r="F27" i="13" l="1"/>
  <c r="H23" i="26" l="1"/>
  <c r="H22" i="26"/>
  <c r="H21" i="26"/>
  <c r="H20" i="26"/>
  <c r="H19" i="26"/>
  <c r="H18" i="26"/>
  <c r="H17" i="26"/>
  <c r="H16" i="26"/>
  <c r="H15" i="26"/>
  <c r="H14" i="26"/>
  <c r="H13" i="26"/>
  <c r="H12" i="26"/>
  <c r="H26" i="26"/>
  <c r="H25" i="26"/>
  <c r="H24" i="26"/>
  <c r="F26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12" i="26"/>
  <c r="J24" i="37" l="1"/>
  <c r="J22" i="37"/>
  <c r="J21" i="37"/>
  <c r="J20" i="37"/>
  <c r="J19" i="37"/>
  <c r="J18" i="37"/>
  <c r="J17" i="37"/>
  <c r="J16" i="37"/>
  <c r="J15" i="37"/>
  <c r="J14" i="37"/>
  <c r="J13" i="37"/>
  <c r="J12" i="37"/>
  <c r="J11" i="37"/>
  <c r="J10" i="37"/>
  <c r="J9" i="37"/>
  <c r="J8" i="37"/>
  <c r="F22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9" i="37"/>
  <c r="F8" i="37"/>
  <c r="F24" i="37"/>
  <c r="F10" i="15" l="1"/>
  <c r="F11" i="15"/>
  <c r="F12" i="15"/>
  <c r="E8" i="8" l="1"/>
  <c r="H8" i="8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13" i="34"/>
  <c r="I8" i="8" l="1"/>
  <c r="G36" i="13"/>
  <c r="E24" i="11" l="1"/>
  <c r="E24" i="30" l="1"/>
  <c r="H24" i="30"/>
  <c r="G24" i="30"/>
  <c r="F24" i="30"/>
  <c r="D24" i="30"/>
  <c r="C24" i="30"/>
  <c r="E15" i="34" l="1"/>
  <c r="A2" i="38" l="1"/>
  <c r="A2" i="37"/>
  <c r="D23" i="38"/>
  <c r="C23" i="38"/>
  <c r="D23" i="37"/>
  <c r="E23" i="37"/>
  <c r="G23" i="37"/>
  <c r="H23" i="37"/>
  <c r="I23" i="37"/>
  <c r="C23" i="37"/>
  <c r="J23" i="37" l="1"/>
  <c r="F23" i="37"/>
  <c r="P25" i="29"/>
  <c r="N25" i="29"/>
  <c r="K25" i="29"/>
  <c r="J25" i="29"/>
  <c r="I25" i="29"/>
  <c r="H25" i="29"/>
  <c r="G25" i="29"/>
  <c r="F25" i="29"/>
  <c r="E25" i="29"/>
  <c r="D25" i="29"/>
  <c r="C25" i="29"/>
  <c r="O24" i="29"/>
  <c r="L24" i="29"/>
  <c r="O23" i="29"/>
  <c r="L23" i="29"/>
  <c r="O22" i="29"/>
  <c r="L22" i="29"/>
  <c r="O21" i="29"/>
  <c r="L21" i="29"/>
  <c r="O20" i="29"/>
  <c r="L20" i="29"/>
  <c r="O19" i="29"/>
  <c r="L19" i="29"/>
  <c r="O18" i="29"/>
  <c r="L18" i="29"/>
  <c r="O17" i="29"/>
  <c r="L17" i="29"/>
  <c r="O16" i="29"/>
  <c r="L16" i="29"/>
  <c r="O15" i="29"/>
  <c r="L15" i="29"/>
  <c r="O14" i="29"/>
  <c r="L14" i="29"/>
  <c r="O13" i="29"/>
  <c r="L13" i="29"/>
  <c r="O12" i="29"/>
  <c r="L12" i="29"/>
  <c r="O11" i="29"/>
  <c r="L11" i="29"/>
  <c r="O10" i="29"/>
  <c r="L10" i="29"/>
  <c r="Q10" i="29" l="1"/>
  <c r="Q12" i="29"/>
  <c r="Q14" i="29"/>
  <c r="Q11" i="29"/>
  <c r="Q13" i="29"/>
  <c r="Q17" i="29"/>
  <c r="Q21" i="29"/>
  <c r="Q15" i="29"/>
  <c r="Q19" i="29"/>
  <c r="Q23" i="29"/>
  <c r="Q16" i="29"/>
  <c r="Q18" i="29"/>
  <c r="Q20" i="29"/>
  <c r="Q22" i="29"/>
  <c r="Q24" i="29"/>
  <c r="L25" i="29"/>
  <c r="F34" i="13" l="1"/>
  <c r="F33" i="13"/>
  <c r="E27" i="13"/>
  <c r="D27" i="13"/>
  <c r="C27" i="13"/>
  <c r="E26" i="12"/>
  <c r="D26" i="12"/>
  <c r="C26" i="12"/>
  <c r="G27" i="26"/>
  <c r="E27" i="26"/>
  <c r="C27" i="26"/>
  <c r="F27" i="26" l="1"/>
  <c r="H27" i="26"/>
  <c r="I22" i="10"/>
  <c r="J22" i="10" s="1"/>
  <c r="I57" i="10"/>
  <c r="J57" i="10" s="1"/>
  <c r="N8" i="7" l="1"/>
  <c r="N9" i="7"/>
  <c r="N10" i="7"/>
  <c r="N11" i="7"/>
  <c r="I8" i="1" l="1"/>
  <c r="K8" i="1" s="1"/>
  <c r="I9" i="1"/>
  <c r="K9" i="1" s="1"/>
  <c r="I10" i="1"/>
  <c r="K10" i="1" s="1"/>
  <c r="I11" i="1"/>
  <c r="K11" i="1" s="1"/>
  <c r="I12" i="1"/>
  <c r="K12" i="1" s="1"/>
  <c r="A5" i="29" l="1"/>
  <c r="A4" i="29"/>
  <c r="A3" i="13"/>
  <c r="A4" i="12"/>
  <c r="A4" i="26"/>
  <c r="A4" i="30"/>
  <c r="K7" i="18" l="1"/>
  <c r="N7" i="18" s="1"/>
  <c r="K8" i="18"/>
  <c r="Q8" i="18" s="1"/>
  <c r="K9" i="18"/>
  <c r="N9" i="18" s="1"/>
  <c r="K10" i="18"/>
  <c r="N10" i="18" s="1"/>
  <c r="K11" i="18"/>
  <c r="N11" i="18" s="1"/>
  <c r="K12" i="18"/>
  <c r="N12" i="18" s="1"/>
  <c r="K13" i="18"/>
  <c r="N13" i="18" s="1"/>
  <c r="K14" i="18"/>
  <c r="N14" i="18" s="1"/>
  <c r="P7" i="18" l="1"/>
  <c r="P9" i="18"/>
  <c r="P11" i="18"/>
  <c r="P13" i="18"/>
  <c r="Q7" i="18"/>
  <c r="Q9" i="18"/>
  <c r="Q11" i="18"/>
  <c r="Q13" i="18"/>
  <c r="N8" i="18"/>
  <c r="P8" i="18"/>
  <c r="P10" i="18"/>
  <c r="P12" i="18"/>
  <c r="P14" i="18"/>
  <c r="Q10" i="18"/>
  <c r="Q12" i="18"/>
  <c r="Q14" i="18"/>
  <c r="A3" i="1"/>
  <c r="D24" i="33" l="1"/>
  <c r="C24" i="33"/>
  <c r="E24" i="32"/>
  <c r="D24" i="32"/>
  <c r="C24" i="32"/>
  <c r="L28" i="34" l="1"/>
  <c r="M28" i="34"/>
  <c r="N28" i="34"/>
  <c r="K28" i="34"/>
  <c r="J28" i="34"/>
  <c r="D28" i="34"/>
  <c r="C28" i="34"/>
  <c r="J29" i="10" l="1"/>
  <c r="J30" i="10"/>
  <c r="D24" i="36" l="1"/>
  <c r="E24" i="36"/>
  <c r="F24" i="36"/>
  <c r="G24" i="36"/>
  <c r="H24" i="36"/>
  <c r="I24" i="36"/>
  <c r="J24" i="36"/>
  <c r="C24" i="36"/>
  <c r="D24" i="35"/>
  <c r="E24" i="35"/>
  <c r="F24" i="35"/>
  <c r="G24" i="35"/>
  <c r="H24" i="35"/>
  <c r="I24" i="35"/>
  <c r="J24" i="35"/>
  <c r="K24" i="35"/>
  <c r="C24" i="35"/>
  <c r="M25" i="27" l="1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D25" i="27"/>
  <c r="E25" i="27"/>
  <c r="F25" i="27"/>
  <c r="G25" i="27"/>
  <c r="H25" i="27"/>
  <c r="I25" i="27"/>
  <c r="J25" i="27"/>
  <c r="C25" i="27"/>
  <c r="N21" i="27" l="1"/>
  <c r="Q21" i="27"/>
  <c r="P21" i="27"/>
  <c r="N10" i="27"/>
  <c r="Q10" i="27"/>
  <c r="P10" i="27"/>
  <c r="N22" i="27"/>
  <c r="Q22" i="27"/>
  <c r="P22" i="27"/>
  <c r="N18" i="27"/>
  <c r="Q18" i="27"/>
  <c r="P18" i="27"/>
  <c r="N14" i="27"/>
  <c r="Q14" i="27"/>
  <c r="P14" i="27"/>
  <c r="N11" i="27"/>
  <c r="P11" i="27"/>
  <c r="Q11" i="27"/>
  <c r="N17" i="27"/>
  <c r="P17" i="27"/>
  <c r="Q17" i="27"/>
  <c r="N13" i="27"/>
  <c r="P13" i="27"/>
  <c r="Q13" i="27"/>
  <c r="N24" i="27"/>
  <c r="Q24" i="27"/>
  <c r="P24" i="27"/>
  <c r="N20" i="27"/>
  <c r="Q20" i="27"/>
  <c r="P20" i="27"/>
  <c r="N16" i="27"/>
  <c r="Q16" i="27"/>
  <c r="P16" i="27"/>
  <c r="N12" i="27"/>
  <c r="P12" i="27"/>
  <c r="Q12" i="27"/>
  <c r="N23" i="27"/>
  <c r="Q23" i="27"/>
  <c r="P23" i="27"/>
  <c r="N19" i="27"/>
  <c r="Q19" i="27"/>
  <c r="P19" i="27"/>
  <c r="N15" i="27"/>
  <c r="Q15" i="27"/>
  <c r="P15" i="27"/>
  <c r="K25" i="27"/>
  <c r="P25" i="27" s="1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10" i="33"/>
  <c r="E9" i="33"/>
  <c r="E24" i="33" l="1"/>
  <c r="N22" i="7"/>
  <c r="N21" i="7"/>
  <c r="N20" i="7"/>
  <c r="N19" i="7"/>
  <c r="N18" i="7"/>
  <c r="N17" i="7"/>
  <c r="N16" i="7"/>
  <c r="N15" i="7"/>
  <c r="N14" i="7"/>
  <c r="N13" i="7"/>
  <c r="N12" i="7"/>
  <c r="G22" i="7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N23" i="7" l="1"/>
  <c r="A2" i="22"/>
  <c r="I58" i="10"/>
  <c r="J58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46" i="10"/>
  <c r="J46" i="10" s="1"/>
  <c r="I45" i="10"/>
  <c r="J45" i="10" s="1"/>
  <c r="I44" i="10"/>
  <c r="J44" i="10" s="1"/>
  <c r="I23" i="10"/>
  <c r="J23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10" i="10"/>
  <c r="J10" i="10" s="1"/>
  <c r="I9" i="10"/>
  <c r="J9" i="10" s="1"/>
  <c r="I59" i="10" l="1"/>
  <c r="D22" i="22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M22" i="18"/>
  <c r="A3" i="18"/>
  <c r="K15" i="18"/>
  <c r="K16" i="18"/>
  <c r="K17" i="18"/>
  <c r="K18" i="18"/>
  <c r="K19" i="18"/>
  <c r="K20" i="18"/>
  <c r="K21" i="18"/>
  <c r="D22" i="18"/>
  <c r="E22" i="18"/>
  <c r="F22" i="18"/>
  <c r="G22" i="18"/>
  <c r="H22" i="18"/>
  <c r="I22" i="18"/>
  <c r="J22" i="18"/>
  <c r="C22" i="18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D25" i="17"/>
  <c r="E25" i="17"/>
  <c r="F25" i="17"/>
  <c r="G25" i="17"/>
  <c r="H25" i="17"/>
  <c r="I25" i="17"/>
  <c r="J25" i="17"/>
  <c r="C25" i="17"/>
  <c r="P11" i="17"/>
  <c r="A4" i="17"/>
  <c r="A4" i="15"/>
  <c r="D25" i="15"/>
  <c r="E25" i="15"/>
  <c r="C25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D26" i="14"/>
  <c r="E26" i="14"/>
  <c r="F26" i="14"/>
  <c r="G26" i="14"/>
  <c r="H26" i="14"/>
  <c r="I26" i="14"/>
  <c r="J26" i="14"/>
  <c r="K26" i="14"/>
  <c r="C26" i="14"/>
  <c r="A3" i="14"/>
  <c r="D26" i="25"/>
  <c r="C26" i="25"/>
  <c r="A4" i="25"/>
  <c r="D24" i="11"/>
  <c r="C24" i="11"/>
  <c r="A3" i="11"/>
  <c r="H59" i="10"/>
  <c r="G59" i="10"/>
  <c r="F59" i="10"/>
  <c r="E59" i="10"/>
  <c r="D59" i="10"/>
  <c r="C59" i="10"/>
  <c r="I24" i="10"/>
  <c r="D24" i="10"/>
  <c r="E24" i="10"/>
  <c r="F24" i="10"/>
  <c r="G24" i="10"/>
  <c r="H24" i="10"/>
  <c r="C24" i="10"/>
  <c r="A4" i="10"/>
  <c r="A3" i="10"/>
  <c r="D23" i="9"/>
  <c r="E23" i="9"/>
  <c r="F23" i="9"/>
  <c r="G23" i="9"/>
  <c r="H23" i="9"/>
  <c r="I23" i="9"/>
  <c r="J23" i="9"/>
  <c r="L23" i="9"/>
  <c r="M23" i="9"/>
  <c r="N23" i="9"/>
  <c r="O23" i="9"/>
  <c r="P23" i="9"/>
  <c r="Q23" i="9"/>
  <c r="R23" i="9"/>
  <c r="A3" i="9"/>
  <c r="A3" i="8"/>
  <c r="H22" i="8"/>
  <c r="K22" i="9" s="1"/>
  <c r="H21" i="8"/>
  <c r="K21" i="9" s="1"/>
  <c r="H20" i="8"/>
  <c r="K20" i="9" s="1"/>
  <c r="H19" i="8"/>
  <c r="K19" i="9" s="1"/>
  <c r="H18" i="8"/>
  <c r="K18" i="9" s="1"/>
  <c r="H17" i="8"/>
  <c r="K17" i="9" s="1"/>
  <c r="H16" i="8"/>
  <c r="K16" i="9" s="1"/>
  <c r="H15" i="8"/>
  <c r="K15" i="9" s="1"/>
  <c r="H14" i="8"/>
  <c r="K14" i="9" s="1"/>
  <c r="H13" i="8"/>
  <c r="K13" i="9" s="1"/>
  <c r="H12" i="8"/>
  <c r="K12" i="9" s="1"/>
  <c r="H11" i="8"/>
  <c r="H10" i="8"/>
  <c r="K10" i="9" s="1"/>
  <c r="H9" i="8"/>
  <c r="K8" i="9"/>
  <c r="E9" i="8"/>
  <c r="C9" i="9" s="1"/>
  <c r="E10" i="8"/>
  <c r="E11" i="8"/>
  <c r="C11" i="9" s="1"/>
  <c r="E12" i="8"/>
  <c r="C12" i="9" s="1"/>
  <c r="E13" i="8"/>
  <c r="C13" i="9" s="1"/>
  <c r="E14" i="8"/>
  <c r="E15" i="8"/>
  <c r="C15" i="9" s="1"/>
  <c r="E16" i="8"/>
  <c r="C16" i="9" s="1"/>
  <c r="E17" i="8"/>
  <c r="E18" i="8"/>
  <c r="I18" i="8" s="1"/>
  <c r="E19" i="8"/>
  <c r="C19" i="9" s="1"/>
  <c r="E20" i="8"/>
  <c r="C20" i="9" s="1"/>
  <c r="E21" i="8"/>
  <c r="E22" i="8"/>
  <c r="G23" i="8"/>
  <c r="F23" i="8"/>
  <c r="D23" i="8"/>
  <c r="C23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Q26" i="5"/>
  <c r="L26" i="5"/>
  <c r="F26" i="5"/>
  <c r="D26" i="5"/>
  <c r="E26" i="5"/>
  <c r="N26" i="5"/>
  <c r="O26" i="5"/>
  <c r="P26" i="5"/>
  <c r="C26" i="5"/>
  <c r="D22" i="4"/>
  <c r="C22" i="4"/>
  <c r="J23" i="1"/>
  <c r="J31" i="1" s="1"/>
  <c r="H23" i="1"/>
  <c r="H31" i="1" s="1"/>
  <c r="G23" i="1"/>
  <c r="G31" i="1" s="1"/>
  <c r="F23" i="1"/>
  <c r="F31" i="1" s="1"/>
  <c r="E23" i="1"/>
  <c r="E31" i="1" s="1"/>
  <c r="D23" i="1"/>
  <c r="D31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A4" i="33"/>
  <c r="I22" i="8" l="1"/>
  <c r="J59" i="10"/>
  <c r="I10" i="8"/>
  <c r="Q13" i="17"/>
  <c r="P13" i="17"/>
  <c r="I14" i="8"/>
  <c r="J24" i="10"/>
  <c r="Q17" i="17"/>
  <c r="P17" i="17"/>
  <c r="N20" i="18"/>
  <c r="Q20" i="18"/>
  <c r="P20" i="18"/>
  <c r="N16" i="18"/>
  <c r="Q16" i="18"/>
  <c r="P16" i="18"/>
  <c r="N19" i="18"/>
  <c r="Q19" i="18"/>
  <c r="P19" i="18"/>
  <c r="N15" i="18"/>
  <c r="P15" i="18"/>
  <c r="Q15" i="18"/>
  <c r="N18" i="18"/>
  <c r="Q18" i="18"/>
  <c r="P18" i="18"/>
  <c r="N21" i="18"/>
  <c r="Q21" i="18"/>
  <c r="P21" i="18"/>
  <c r="N17" i="18"/>
  <c r="Q17" i="18"/>
  <c r="P17" i="18"/>
  <c r="P15" i="17"/>
  <c r="F25" i="15"/>
  <c r="Q10" i="17"/>
  <c r="P14" i="17"/>
  <c r="Q14" i="17"/>
  <c r="N11" i="17"/>
  <c r="N15" i="17"/>
  <c r="P16" i="17"/>
  <c r="P12" i="17"/>
  <c r="Q16" i="17"/>
  <c r="Q12" i="17"/>
  <c r="I21" i="8"/>
  <c r="I17" i="8"/>
  <c r="H23" i="8"/>
  <c r="C14" i="9"/>
  <c r="I12" i="8"/>
  <c r="C18" i="9"/>
  <c r="I13" i="8"/>
  <c r="C10" i="9"/>
  <c r="C22" i="9"/>
  <c r="I23" i="1"/>
  <c r="I31" i="1" s="1"/>
  <c r="C21" i="9"/>
  <c r="C17" i="9"/>
  <c r="K11" i="9"/>
  <c r="I16" i="8"/>
  <c r="I20" i="8"/>
  <c r="E23" i="8"/>
  <c r="I9" i="8"/>
  <c r="C8" i="9"/>
  <c r="K9" i="9"/>
  <c r="K22" i="18"/>
  <c r="Q22" i="18" s="1"/>
  <c r="K25" i="17"/>
  <c r="P25" i="17" s="1"/>
  <c r="P10" i="17"/>
  <c r="I11" i="8"/>
  <c r="I19" i="8"/>
  <c r="I15" i="8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P22" i="18" l="1"/>
  <c r="Q25" i="17"/>
  <c r="C23" i="9"/>
  <c r="K23" i="9"/>
  <c r="K23" i="1"/>
  <c r="K31" i="1" s="1"/>
  <c r="I23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byr35966</author>
    <author>jarlbrat</author>
  </authors>
  <commentList>
    <comment ref="K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P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I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</commentList>
</comments>
</file>

<file path=xl/comments5.xml><?xml version="1.0" encoding="utf-8"?>
<comments xmlns="http://schemas.openxmlformats.org/spreadsheetml/2006/main">
  <authors>
    <author>jarlbrat</author>
  </authors>
  <commentList>
    <comment ref="C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byr35966</author>
    <author>jarlbrat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L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3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3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<sst xmlns="http://schemas.openxmlformats.org/spreadsheetml/2006/main" count="1381" uniqueCount="518">
  <si>
    <t>Dette arket inneholder:</t>
  </si>
  <si>
    <t>Overføringer fra økonomisk sosialhjelp</t>
  </si>
  <si>
    <t>Bydel</t>
  </si>
  <si>
    <t>Navn</t>
  </si>
  <si>
    <t>Flyktninge- tilskudd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</si>
  <si>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</si>
  <si>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</si>
  <si>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</si>
  <si>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</si>
  <si>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</si>
  <si>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</si>
  <si>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</si>
  <si>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</si>
  <si>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</si>
  <si>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</si>
  <si>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</si>
  <si>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</si>
  <si>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</si>
  <si>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</si>
  <si>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</si>
  <si>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</si>
  <si>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2009</t>
  </si>
  <si>
    <t>SUM 2008</t>
  </si>
  <si>
    <t>SUM 2007</t>
  </si>
  <si>
    <t>SUM 2006</t>
  </si>
  <si>
    <t>SUM 2005</t>
  </si>
  <si>
    <t>Kun årsstatistikk</t>
  </si>
  <si>
    <t>SUM 2004</t>
  </si>
  <si>
    <t>SUM</t>
  </si>
  <si>
    <t>Husstander gitt finansiering til kjøp av bolig gjennom Husbanken</t>
  </si>
  <si>
    <t>Husstander gitt finansiering til utbedring av bolig gjennom Husbanken</t>
  </si>
  <si>
    <t>Finansiering til kjøp av bolig gjennom Husbanken</t>
  </si>
  <si>
    <t>Tildeling av kommunal bolig</t>
  </si>
  <si>
    <t>Antall mottatte søknader</t>
  </si>
  <si>
    <t>Antall be-handlede søknader</t>
  </si>
  <si>
    <t>Antall avslåtte søknader</t>
  </si>
  <si>
    <t>Antall effektuerte bolig-tildelinger</t>
  </si>
  <si>
    <t>Sum saker</t>
  </si>
  <si>
    <t>Nr.</t>
  </si>
  <si>
    <t>&lt; 1 md.</t>
  </si>
  <si>
    <t>1-3 md.</t>
  </si>
  <si>
    <t>4-6 md.</t>
  </si>
  <si>
    <t>&gt; 6 md.</t>
  </si>
  <si>
    <t>Sum</t>
  </si>
  <si>
    <t>Antall i tilbudet pr. 31.12</t>
  </si>
  <si>
    <t>Antall personer med opphold &gt; 3 md.</t>
  </si>
  <si>
    <t xml:space="preserve"> -</t>
  </si>
  <si>
    <t>Med kvalitetsavtale</t>
  </si>
  <si>
    <t>Uten kvalitetsavtale</t>
  </si>
  <si>
    <t>Koblet til tabell 1-5</t>
  </si>
  <si>
    <t>Antall med altern. planer</t>
  </si>
  <si>
    <t>*) Jf. tabell 1 - 5</t>
  </si>
  <si>
    <t>&lt; 2 uker</t>
  </si>
  <si>
    <t>2 uker - 2 mnd.</t>
  </si>
  <si>
    <t>2 -  4 mnd.</t>
  </si>
  <si>
    <t>4 -  6 mnd.</t>
  </si>
  <si>
    <t>6 -  12 mnd.</t>
  </si>
  <si>
    <t>&gt; 12 mnd.</t>
  </si>
  <si>
    <t>Andel saker behandlet innen 2 uker</t>
  </si>
  <si>
    <t xml:space="preserve">Tabell 1 - 9 - B - Brukerundersøkelse i sosialtjenesten  </t>
  </si>
  <si>
    <t>Nye søkere</t>
  </si>
  <si>
    <t>|</t>
  </si>
  <si>
    <t>Utdanning</t>
  </si>
  <si>
    <t>I rehab.- og omsorgs-institusjon</t>
  </si>
  <si>
    <t>I statlig behandlings-institusjon</t>
  </si>
  <si>
    <t xml:space="preserve"> - herav barn (0-18)</t>
  </si>
  <si>
    <t xml:space="preserve"> - herav voksne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</si>
  <si>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</si>
  <si>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</si>
  <si>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</si>
  <si>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</si>
  <si>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</si>
  <si>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som har takket nei til å få IP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</si>
  <si>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</si>
  <si>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</si>
  <si>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</si>
  <si>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</si>
  <si>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</si>
  <si>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</si>
  <si>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</si>
  <si>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</si>
  <si>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</si>
  <si>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</si>
  <si>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</si>
  <si>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</si>
  <si>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</si>
  <si>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</si>
  <si>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</si>
  <si>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</si>
  <si>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</si>
  <si>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</si>
  <si>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</si>
  <si>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</si>
  <si>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</si>
  <si>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</si>
  <si>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</si>
  <si>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</si>
  <si>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</si>
  <si>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</si>
  <si>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</si>
  <si>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</si>
  <si>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</si>
  <si>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 1-3-A - Bistand til kjøp/utbedring av bolig - antall hittil i år</t>
  </si>
  <si>
    <t>Antall i tilbudet pr. 31.12.</t>
  </si>
  <si>
    <t xml:space="preserve"> </t>
  </si>
  <si>
    <t>SUM 1.-2. tertial 2012</t>
  </si>
  <si>
    <t>SUM 1. tertial 2012</t>
  </si>
  <si>
    <t>SUM 1.-3. tertial 2011</t>
  </si>
  <si>
    <t>SUM 1.-2. tertial 2011</t>
  </si>
  <si>
    <t>SUM 1.-3. tertial 2010</t>
  </si>
  <si>
    <t>SUM 1.-3. tertial 2009</t>
  </si>
  <si>
    <t>SUM 1.-3. tertial 2012</t>
  </si>
  <si>
    <t>Totalt antall deltakere i KVP (inkludert permi-sjoner)</t>
  </si>
  <si>
    <t>SUM pr. 31.08.2011</t>
  </si>
  <si>
    <t xml:space="preserve">Kilde: Bydelenes tertialrapportering (QuestBack) på KVP til Arbeids- og velferdsdirektoratet </t>
  </si>
  <si>
    <t>Kilde: Questback på KVP til Arbeids- og velferdsdirektoratet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</si>
  <si>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</si>
  <si>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</si>
  <si>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</si>
  <si>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</si>
  <si>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</si>
  <si>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Deltakere i INTRO</t>
  </si>
  <si>
    <t>Aktivisering gjennom andre kommunale kurs eller tiltak som verken omfatter arbeid eller språkopplæring</t>
  </si>
  <si>
    <t>Ordinært arbeid med og uten lønnstilskudd</t>
  </si>
  <si>
    <t>Annet (inkludert ukjent og forsvunnet)</t>
  </si>
  <si>
    <t>Flyttet til annen bydel</t>
  </si>
  <si>
    <t>Flyttet ut av kommunen</t>
  </si>
  <si>
    <t>SUM avgang fra Intro-prog. i bydelen</t>
  </si>
  <si>
    <t>Antall personer med tilbud hittil i år 1)</t>
  </si>
  <si>
    <t>Antall personer med tilbud pr. dato  2)</t>
  </si>
  <si>
    <t>SUM pr 31.08. 2012</t>
  </si>
  <si>
    <t>SUM pr 30.04. 2012</t>
  </si>
  <si>
    <t>Antall klienter som har fått utarbeidet IP</t>
  </si>
  <si>
    <t>- av voksne: antall over 67 år</t>
  </si>
  <si>
    <t>Antall der IP ikke er ferdig utarbeidet</t>
  </si>
  <si>
    <t>Antall som har søkt om å få utarbeidet IP, men har fått avslag   3)</t>
  </si>
  <si>
    <t>SUM pr 31.12. 2011</t>
  </si>
  <si>
    <t>67-74 år</t>
  </si>
  <si>
    <t>75-79 år</t>
  </si>
  <si>
    <t>80-84 år</t>
  </si>
  <si>
    <t>85-89 år</t>
  </si>
  <si>
    <t>Utfall for deltakere med gjennomførte/planmessig avviklede program</t>
  </si>
  <si>
    <t>Deltakere med avgang fra program i bydelen som følge av flytting</t>
  </si>
  <si>
    <t>Ordinært arbeid heltid/deltid (inkl. tidsavgr. lønns-tilskudd)</t>
  </si>
  <si>
    <t>TULT - tidsubestemt lønns-tilskudd</t>
  </si>
  <si>
    <t>Andre arbeids-markeds-tiltak i statlig regi (jamfør forskrift om arb.markeds-tiltak)</t>
  </si>
  <si>
    <t>Skolegang/-utdanning</t>
  </si>
  <si>
    <t>Varig inntekts-sikring (uføre-pensjon)</t>
  </si>
  <si>
    <t>Midlertidig inntekts-sikring (AAP)</t>
  </si>
  <si>
    <t>Over til økonomisk sosialhjelp på grunn av avklaring av søknad om uførepensj./AAP</t>
  </si>
  <si>
    <t>Over til økonomisk sosialhjelp som hoved-inntektskilde uten slik avklaring</t>
  </si>
  <si>
    <t>Annet</t>
  </si>
  <si>
    <t>SUM flyttet ut av bydelen</t>
  </si>
  <si>
    <t>SUM avgang fra KVP i bydelen</t>
  </si>
  <si>
    <t>SUM pr. 31.12.2012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</si>
  <si>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</si>
  <si>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</si>
  <si>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</si>
  <si>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</si>
  <si>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</si>
  <si>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</si>
  <si>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</si>
  <si>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</si>
  <si>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SUM pr 31.12. 2012</t>
  </si>
  <si>
    <t>Ant. personer</t>
  </si>
  <si>
    <t>Herav 
Enslige mindreårige</t>
  </si>
  <si>
    <t>Kilde: Socio/Helseetaten</t>
  </si>
  <si>
    <t>Tabell  1-3 - B1  - Saksbehandlingstid - bistand til bolig - hittil i år</t>
  </si>
  <si>
    <t xml:space="preserve">Pr dato - Antall barn &lt; 18 år på steder: </t>
  </si>
  <si>
    <t>Pr dato - Antall voksne 18 år og eldre på steder:</t>
  </si>
  <si>
    <t>Pr dato -       Sum personer i midlertidig botilbud</t>
  </si>
  <si>
    <t>SUM pr. 30.04. 2012</t>
  </si>
  <si>
    <t>SUM pr.31.12. 2011</t>
  </si>
  <si>
    <t>SUM pr. 31.08. 2011</t>
  </si>
  <si>
    <t>SUM pr. 30.04. 2011</t>
  </si>
  <si>
    <t>SUM pr. 31.08. 2012</t>
  </si>
  <si>
    <t>SUM pr. 31.08.2012</t>
  </si>
  <si>
    <t>SUM pr. 30.04.2012</t>
  </si>
  <si>
    <t>SUM pr.31.12.2011</t>
  </si>
  <si>
    <t>SUM pr. 30.04.2011</t>
  </si>
  <si>
    <t>SUM pr. 31.12.2010</t>
  </si>
  <si>
    <t>SUM pr. 31.12. 2012</t>
  </si>
  <si>
    <t>Voksne 18 år og eldre i midlertidig botilbud pr dato</t>
  </si>
  <si>
    <t>Barn &lt; 18 år i midlertidig botilbud pr dato</t>
  </si>
  <si>
    <t>Antall saker etter saksbehandlingstid</t>
  </si>
  <si>
    <t>6 - 12 mnd.</t>
  </si>
  <si>
    <t>4 - 6 mnd.</t>
  </si>
  <si>
    <t>2 - 4 mnd.</t>
  </si>
  <si>
    <t>Antall klagesaker etter behandlingstid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</si>
  <si>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</si>
  <si>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</si>
  <si>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</si>
  <si>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</si>
  <si>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</si>
  <si>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>Ordinær         timeavtale</t>
  </si>
  <si>
    <t>Timeavtale ved akutt behov</t>
  </si>
  <si>
    <t>Gjennomsnitt pr. 31.12.2012</t>
  </si>
  <si>
    <t>Gjennomsnitt pr. 31.08.2012</t>
  </si>
  <si>
    <t xml:space="preserve">Totalt antall innvilgede søknader </t>
  </si>
  <si>
    <t xml:space="preserve">Totalt antall avslag </t>
  </si>
  <si>
    <t xml:space="preserve">Total antall registrerte søknader </t>
  </si>
  <si>
    <t>Antall som kun har tiltak/        aktiviteter i kommunal regi</t>
  </si>
  <si>
    <t>Antall som har tiltak/        aktiviteter både i     statlig og kommunal regi</t>
  </si>
  <si>
    <t>Antall som kun har arbeids-markeds-tiltak i      statlig regi</t>
  </si>
  <si>
    <t>Aktivisering som ikke omfatter arbeid, men som omfatter språkopplæring</t>
  </si>
  <si>
    <t>Aktivisering    som omfatter arbeid 2) - eventuelt samtidig med språkopplæring</t>
  </si>
  <si>
    <t>Sum barn</t>
  </si>
  <si>
    <t>Sum voksne</t>
  </si>
  <si>
    <t>Antall i tilbud uten kvalitets-avtale</t>
  </si>
  <si>
    <t>Antall barn &lt; 18 år i midlertidig botilbud</t>
  </si>
  <si>
    <t>Antall voksne 18 år og eldre i midlertidig botilbud</t>
  </si>
  <si>
    <t>Andre arbeids-markeds-tiltak i statlig regi</t>
  </si>
  <si>
    <t>Sosialhjelp som hoved-inntekts-kilde</t>
  </si>
  <si>
    <t>Midlertidig inntekts-sikring 1)</t>
  </si>
  <si>
    <t>Over til kvalifi-serings-program (KVP)</t>
  </si>
  <si>
    <t xml:space="preserve">     arbeids- og velferdsforvaltningsloven § 15, pasientrettighetsloven § 2-5, spesialisthelsetjenesteloven § 2-5 og psykisk helsevernloven § 4-1.</t>
  </si>
  <si>
    <t>Antall klienter som er vurdert, men som ikke har IP pr. dato</t>
  </si>
  <si>
    <t>Antall klienter i alt pr. dato</t>
  </si>
  <si>
    <t>Antall voksne klienter pr. dato</t>
  </si>
  <si>
    <t>antall</t>
  </si>
  <si>
    <t>andel</t>
  </si>
  <si>
    <t>…. herav                   25 år og eldre</t>
  </si>
  <si>
    <t>…. herav                    18-24 år</t>
  </si>
  <si>
    <t>Antall innvilgel-ser av kommu-nal bolig</t>
  </si>
  <si>
    <t>SUM pr 30.04. 2013</t>
  </si>
  <si>
    <t>SUM 1. tertial 2013</t>
  </si>
  <si>
    <t>Tabell 1 - 4 - A-1  - Bruk av private døgnovernattingstilbud  - hittil i år.  Antall personer etter oppholdslengde og kvalitetsavtale.</t>
  </si>
  <si>
    <t>SUM pr. 30.04.2013</t>
  </si>
  <si>
    <t>SUM pr. 30.04. 2013</t>
  </si>
  <si>
    <t>Antall deltakere i Introduksjonsprogrammet</t>
  </si>
  <si>
    <t>Gjennomsnitt pr. 30.04.2013</t>
  </si>
  <si>
    <r>
      <t xml:space="preserve">Antall  deltakere med løpende KVP-stønad </t>
    </r>
    <r>
      <rPr>
        <b/>
        <vertAlign val="superscript"/>
        <sz val="10"/>
        <rFont val="Arial"/>
        <family val="2"/>
      </rPr>
      <t>1)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</si>
  <si>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</t>
    </r>
  </si>
  <si>
    <t>Denne publiseres ikke for 1. tertial pga små tall så tidlig på året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</si>
  <si>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</si>
  <si>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 xml:space="preserve"> arbeidspraksis i kommunal arbeidstreningsgruppe og språkopplæring med arbeidspraksis, samt jobbklubb/jobbsøking.</t>
  </si>
  <si>
    <t xml:space="preserve">  kategorier.  En person telles kun en gang i den enkelte kategori.</t>
  </si>
  <si>
    <t>SUM pr 31.08. 2013</t>
  </si>
  <si>
    <t>SUM 1. -2. tertial 2013</t>
  </si>
  <si>
    <t>SUM 1- 2. tertial 2013</t>
  </si>
  <si>
    <t>SUM 1.-2. tertial 2013</t>
  </si>
  <si>
    <t>SUM pr. 31.08.2013</t>
  </si>
  <si>
    <t>SUM pr. 31.08. 2013</t>
  </si>
  <si>
    <t>Gjennomsnitt pr. 31.08.2013</t>
  </si>
  <si>
    <t>Publiseres heller ikke for 2. tertial - kun i årsstatistikken</t>
  </si>
  <si>
    <t>SUM pr 31.12. 2013</t>
  </si>
  <si>
    <t>SUM 1. -3. tertial 2013</t>
  </si>
  <si>
    <t>SUM 1- 3. tertial 2013</t>
  </si>
  <si>
    <t>SUM 1.-3. tertial 2013</t>
  </si>
  <si>
    <t>SUM pr. 31.12.2013</t>
  </si>
  <si>
    <t>SUM pr. 31.12. 2013</t>
  </si>
  <si>
    <t>Gjennomsnitt pr. 31.12.2013</t>
  </si>
  <si>
    <t>Tabell 1-1-A  -  Antall saker behandlet innen miljørettet helsevern etter kommuneloven</t>
  </si>
  <si>
    <t>Antall saker</t>
  </si>
  <si>
    <t>Behandlet administrativt</t>
  </si>
  <si>
    <t>Behandlet i bydelsutvalget</t>
  </si>
  <si>
    <t>Behandlet ved inspeksjoner etc.</t>
  </si>
  <si>
    <t>SUM 2012</t>
  </si>
  <si>
    <t>SUM 2011</t>
  </si>
  <si>
    <t>SUM 2010</t>
  </si>
  <si>
    <t>SUM 2013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</si>
  <si>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</si>
  <si>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</si>
  <si>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</si>
  <si>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</si>
  <si>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</si>
  <si>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</si>
  <si>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</si>
  <si>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</si>
  <si>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</si>
  <si>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</si>
  <si>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</si>
  <si>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</si>
  <si>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Beregnet gjennom-snittlig ventetid i antall måneder 1)</t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</si>
  <si>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</si>
  <si>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</si>
  <si>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</si>
  <si>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</si>
  <si>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</si>
  <si>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</si>
  <si>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</si>
  <si>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</si>
  <si>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</si>
  <si>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</si>
  <si>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</si>
  <si>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Kun årsstastistikk</t>
  </si>
  <si>
    <t>Tabell 1 - 14-C - Saksbehandling etter lov om helse- og omsorgstjenester i løpet av året</t>
  </si>
  <si>
    <t>Antall meldinger i løpet av året</t>
  </si>
  <si>
    <t xml:space="preserve">Antall godkjente vedtak fra Fylkesmannen i løpet av året fordelt slik: </t>
  </si>
  <si>
    <t>Meldinger sendt Fylkes-mannen</t>
  </si>
  <si>
    <t>Antall personer dette gjelder</t>
  </si>
  <si>
    <t>Antall nye personer som det er sendt melding om i løpet av året</t>
  </si>
  <si>
    <t>§ 9-5a -skade-avvergende tiltak   *)</t>
  </si>
  <si>
    <t>§ 9-5b -adferds-endrende tiltak  *)</t>
  </si>
  <si>
    <t>§ 9-5c-omsorgs-tiltak   *)</t>
  </si>
  <si>
    <t>Antall personer vedtakene omfatter</t>
  </si>
  <si>
    <t>Antall nye personer i året som vedtakene omfatter</t>
  </si>
  <si>
    <t>Tabell 1 - 14-D- Saksbehandling etter pasient og brukerrettighetsloven kap 4A i løpet av året</t>
  </si>
  <si>
    <t>Antall vedtak fattet i løpet av året fordelt på:</t>
  </si>
  <si>
    <t xml:space="preserve"> - mekaniske tvangsmidler som hindrer tjenestemottakerens bevegelsesfrihet</t>
  </si>
  <si>
    <t>- medisinsk behandling</t>
  </si>
  <si>
    <t>- annen behandling/pleie</t>
  </si>
  <si>
    <t>- innleggelse eller tilbakeholdelse i institusjon</t>
  </si>
  <si>
    <t>Antall brukere vedtakene gjelder</t>
  </si>
  <si>
    <t>Antall underretning om vedtak som er sendt i kopi til helsetilsynet i fylket</t>
  </si>
  <si>
    <t>Antall vedtak som er påklaget av bruker/pårørende</t>
  </si>
  <si>
    <t>Antall vedtak som er overprøvd av helsetilsynet i fylket uten klage</t>
  </si>
  <si>
    <t>Koblet til tabell 1.6 - ta vare på verdier der, før sletting</t>
  </si>
  <si>
    <t xml:space="preserve">  Antall personer som har fått ett eller flere tilbud </t>
  </si>
  <si>
    <t>Sum personer med tilbud pr dato</t>
  </si>
  <si>
    <t>SUM pr 31.12. 2010</t>
  </si>
  <si>
    <t>SUM pr 31.12. 2009</t>
  </si>
  <si>
    <t>Herav antall be-handlet innen      1 mnd.</t>
  </si>
  <si>
    <t>Andel be-handlet innen         1 mnd.</t>
  </si>
  <si>
    <t>Herav antall be-handlet innen      3 mnd.</t>
  </si>
  <si>
    <t>Andel be-handlet innen       3 mnd.</t>
  </si>
  <si>
    <t>Andel effektuert innen          6 mnd.</t>
  </si>
  <si>
    <t>Herav antall effektuert innen        6 mnd.</t>
  </si>
  <si>
    <t>Antall inn-vilgede lån</t>
  </si>
  <si>
    <t>Deltakere JOBBSJANSEN</t>
  </si>
  <si>
    <t>Mottakere av øk.sosialhjelp som                     ikke er deltakere                                                    i KVP, Intro eller Jobbsjansen</t>
  </si>
  <si>
    <t>Tabell 1-11-G - Resultat for deltakere som avsluttet Jobbjansen i perioden 01.01.-31.12.</t>
  </si>
  <si>
    <t>SUM avgang fra Jobbsjansen i bydelen</t>
  </si>
  <si>
    <t>Ut-danning</t>
  </si>
  <si>
    <t>Ordinært arbeid med og uten lønns-tilskudd</t>
  </si>
  <si>
    <t>Flyttet ut av komm-unen</t>
  </si>
  <si>
    <t>SUM avgang fra komm-unale tiltak i bydelen</t>
  </si>
  <si>
    <t>Ordinært arbeid med og uten lønn-stilskudd</t>
  </si>
  <si>
    <t>Midler-tidig inntekts-sikring 1)</t>
  </si>
  <si>
    <t>Annet (inkludert ukjent og for-svunnet)</t>
  </si>
  <si>
    <t>§ 9-6 -bruk av alarm- og varslings-systemer med tekn. innretninger   *)</t>
  </si>
  <si>
    <t xml:space="preserve">Publiseres ikke.  </t>
  </si>
  <si>
    <t>Tabell 1-1-B  -  Smittevern for hele befolkningen - Timeverk pr. uke</t>
  </si>
  <si>
    <t>Timeverk pr. uke</t>
  </si>
  <si>
    <t>Helsesøstre</t>
  </si>
  <si>
    <t>Annet fagpersonell</t>
  </si>
  <si>
    <t>SUM pr 31.03. 2014</t>
  </si>
  <si>
    <t>SUM 1. kvartal 2014</t>
  </si>
  <si>
    <t>SUM 1- kvartal 2014</t>
  </si>
  <si>
    <t>SUM 1.-kvartal 2014</t>
  </si>
  <si>
    <t>SUM pr. 31.03.2014</t>
  </si>
  <si>
    <t>SUM pr. 31.03. 2014</t>
  </si>
  <si>
    <t>Gjennomsnitt pr. 31.03.2014</t>
  </si>
  <si>
    <t>SUM pr 31.03.2014</t>
  </si>
  <si>
    <t>SUM pr 31.03.14</t>
  </si>
  <si>
    <t>SUM 1.-3. tertial 2014</t>
  </si>
  <si>
    <t>SUM 1. -kvartal 2014</t>
  </si>
  <si>
    <t>SUM 2014</t>
  </si>
  <si>
    <t>SUM pr 31.08. 2014</t>
  </si>
  <si>
    <t>Status pr 31.08.2014</t>
  </si>
  <si>
    <t>SUM 1- 2- tertial 2014</t>
  </si>
  <si>
    <t>SUM pr. 31.08.2014</t>
  </si>
  <si>
    <t>SUM pr. 31.08. 2014</t>
  </si>
  <si>
    <t>SUM 1.- 2. tertial 2014</t>
  </si>
  <si>
    <t>SUM 1.-2. tertial 2014</t>
  </si>
  <si>
    <t>Gjennomsnitt pr. 31.08.2014</t>
  </si>
  <si>
    <t>SUM pr 31.08.2014</t>
  </si>
  <si>
    <t>SUM 1. - 2. tertial 2014</t>
  </si>
  <si>
    <t>Pr 31.03.2014</t>
  </si>
  <si>
    <t>Pr 31.08.2014</t>
  </si>
  <si>
    <t xml:space="preserve">Bydel St. Hanshaugen </t>
  </si>
  <si>
    <t xml:space="preserve">Bydel Nordre Aker </t>
  </si>
  <si>
    <t xml:space="preserve">Bydel Nordstrand </t>
  </si>
  <si>
    <t xml:space="preserve">Bydel Søndre Nordstrand </t>
  </si>
  <si>
    <t>SUM pr 31.08.14</t>
  </si>
  <si>
    <t xml:space="preserve">Antall deltakere i Jobbsjansen  </t>
  </si>
  <si>
    <t xml:space="preserve">Bydel Ullern </t>
  </si>
  <si>
    <t xml:space="preserve">Bydel Vestre Aker </t>
  </si>
  <si>
    <t xml:space="preserve">Bydel Østensjø </t>
  </si>
  <si>
    <t>SUM pr 31.12. 2014</t>
  </si>
  <si>
    <t>Status pr 31.12.2014</t>
  </si>
  <si>
    <t>SUM 1- 3- tertial 2014</t>
  </si>
  <si>
    <t>SUM pr. 31.12.2014</t>
  </si>
  <si>
    <t>SUM pr. 31.12. 2014</t>
  </si>
  <si>
    <t>SUM 1.- 3. tertial 2014</t>
  </si>
  <si>
    <t>Gjennomsnitt pr. 31.12.2014</t>
  </si>
  <si>
    <t>SUM pr 31.12.2014</t>
  </si>
  <si>
    <t>SUM pr 31.12.14</t>
  </si>
  <si>
    <t>SUM 1. - 3. tertial 2014</t>
  </si>
  <si>
    <t>Pr 31.12.2014</t>
  </si>
  <si>
    <t>SUM pr 31.03. 2015</t>
  </si>
  <si>
    <t>SUM 1. kvartal 2015</t>
  </si>
  <si>
    <t>Status pr 31.03.2015</t>
  </si>
  <si>
    <t xml:space="preserve">Tabell 1-3 - B0  -  Bosetting av flyktninger </t>
  </si>
  <si>
    <t>Status medio april 2014</t>
  </si>
  <si>
    <t>SUM pr 31.08. 2015</t>
  </si>
  <si>
    <t>Status pr 31.08.2015</t>
  </si>
  <si>
    <t>SUM pr. 31.08.2015</t>
  </si>
  <si>
    <t>SUM pr. 31.08. 2015</t>
  </si>
  <si>
    <t>Gjennomsnitt pr. 31.08.2015</t>
  </si>
  <si>
    <t>SUM pr 31.08.2015</t>
  </si>
  <si>
    <t>SUM pr 31.08.15</t>
  </si>
  <si>
    <t>SUM 1.- 2. tertial 2015</t>
  </si>
  <si>
    <t>SUM 1.-2. tertial 2015</t>
  </si>
  <si>
    <t xml:space="preserve">    </t>
  </si>
  <si>
    <t>SUM 1.-3. tertial 2015</t>
  </si>
  <si>
    <t>SUM 1. - 2. tertial 2015</t>
  </si>
  <si>
    <t>Pr 31.08.2015</t>
  </si>
  <si>
    <t>SUM pr 31.12. 2015</t>
  </si>
  <si>
    <t>SUM pr. 31.12.2015</t>
  </si>
  <si>
    <t>SUM 1.- 3. tertial 2015</t>
  </si>
  <si>
    <t>SUM 2015</t>
  </si>
  <si>
    <t>Status pr 31.12.2015</t>
  </si>
  <si>
    <t>Status pr 31.12.2013</t>
  </si>
  <si>
    <t>Status pr 31.08.2013</t>
  </si>
  <si>
    <t>Status pr 31.04.2013</t>
  </si>
  <si>
    <t>Status pr 31.12.2012</t>
  </si>
  <si>
    <t xml:space="preserve">      </t>
  </si>
  <si>
    <t>SUM pr. 31.12. 2015</t>
  </si>
  <si>
    <t xml:space="preserve">SUM 1.-2. tertial 2015 </t>
  </si>
  <si>
    <t xml:space="preserve">SUM 1.-3. tertial 2015 </t>
  </si>
  <si>
    <t>Gjennomsnitt pr. 31.12.2015</t>
  </si>
  <si>
    <t>SUM pr 31.12.2015</t>
  </si>
  <si>
    <t>SUM pr 31.12.15</t>
  </si>
  <si>
    <t>SUM pr 31.12.2013</t>
  </si>
  <si>
    <t>SUM pr 31.08.2013</t>
  </si>
  <si>
    <t>SUM pr 30.04.2013</t>
  </si>
  <si>
    <t>SUM 1. - 3. tertial 2015</t>
  </si>
  <si>
    <t>Pr 31.12.2015</t>
  </si>
  <si>
    <t xml:space="preserve">  </t>
  </si>
  <si>
    <t>Tabell 1 - 16 - A - Fysioterapitilbud i bydelen 1)</t>
  </si>
  <si>
    <t>Antall stillinger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</si>
  <si>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</si>
  <si>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</si>
  <si>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</si>
  <si>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</si>
  <si>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</si>
  <si>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Antall avtalte årsverk</t>
  </si>
  <si>
    <t>1) Alle fysioterpeuter i bydelen skal registreres, uavhenfig av Kostrafunksjon</t>
  </si>
  <si>
    <t>1) Alle psykologer i bydelen skal registreres, uavhenfig av Kostrafunksjon</t>
  </si>
  <si>
    <t>Tabell 1 - 16 - B - Psykologer i bydelen 1)</t>
  </si>
  <si>
    <t>Psykologer</t>
  </si>
  <si>
    <t>Justert befolkning i aldersgruppene 67 år over</t>
  </si>
  <si>
    <t>Netto justering - institusjon m/ utenbys og Omsorg +</t>
  </si>
  <si>
    <t>Utenbys beboere 67+ år med adresse "uoppgitt Oslo"</t>
  </si>
  <si>
    <t>SUM 1. kvartal 2016</t>
  </si>
  <si>
    <t>SUM pr 31.08. 2016</t>
  </si>
  <si>
    <t>SUM 1.- 2. tertial 2016</t>
  </si>
  <si>
    <t>Status pr 31.08.2016</t>
  </si>
  <si>
    <t>SUM pr. 31.08.2016</t>
  </si>
  <si>
    <t>SUM pr. 31.08. 2016</t>
  </si>
  <si>
    <t>SUM 1.-2. tertial 2016</t>
  </si>
  <si>
    <t xml:space="preserve">SUM 1.-2. tertial 2016 </t>
  </si>
  <si>
    <t>Gjennomsnitt pr. 31.08.2016</t>
  </si>
  <si>
    <t>SUM pr 31.08.2016</t>
  </si>
  <si>
    <t>SUM pr 31.08.16</t>
  </si>
  <si>
    <t>SUM 1. - 2. tertial 2016</t>
  </si>
  <si>
    <t>Pr 31.08.2016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</si>
  <si>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</si>
  <si>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</si>
  <si>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</si>
  <si>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</si>
  <si>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</si>
  <si>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</si>
  <si>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</si>
  <si>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</si>
  <si>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r>
      <t xml:space="preserve">SUM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</si>
  <si>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</si>
  <si>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</si>
  <si>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</si>
  <si>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 En mottaker kan kun plasseres i en aktivseringskategori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</si>
  <si>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Med </t>
    </r>
    <r>
      <rPr>
        <i/>
        <sz val="10"/>
        <color rgb="FF000000"/>
        <rFont val="Arial"/>
        <family val="2"/>
      </rPr>
      <t>aktivisering som omfatter arbeid</t>
    </r>
    <r>
      <rPr>
        <sz val="10"/>
        <color rgb="FF000000"/>
        <rFont val="Arial"/>
        <family val="2"/>
      </rPr>
      <t xml:space="preserve"> menes her: tiltak som arbeidspraksis i ordinær virksomhet (uten individstønad),  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</si>
  <si>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</si>
  <si>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</si>
  <si>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kval.-avtale besøkt hvert kvartal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</si>
  <si>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kval.-avtale besøkt hver måned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</si>
  <si>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</si>
  <si>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</si>
  <si>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</si>
  <si>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SUM pr 31.03. 2016</t>
  </si>
  <si>
    <t>SUM 2016</t>
  </si>
  <si>
    <t>Flyktninge-kvote 2016</t>
  </si>
  <si>
    <t>Antall akseptert av bydel for bosetting på 2016-kvote</t>
  </si>
  <si>
    <t>Antall faktisk bosatte                         på 2016-kvote</t>
  </si>
  <si>
    <t>Totalt antall bosatte hittil i 2016 som utløser integrerings-tilskudd 1)</t>
  </si>
  <si>
    <t>Deltakere som droppet ut</t>
  </si>
  <si>
    <t>SUM 1.- 2. tertial 2013</t>
  </si>
  <si>
    <t>SUM 1.- 3. tertial 2013</t>
  </si>
  <si>
    <t>SUM pr 31.12. 2016</t>
  </si>
  <si>
    <t xml:space="preserve">1) Denne kollonnen omfatter også familiegjenforente, selvbosettere og sekundærbosettere. Personer som er bosatt før 2016, men </t>
  </si>
  <si>
    <t xml:space="preserve">som ble registrert i Socio først i 2016, er også inkludert. </t>
  </si>
  <si>
    <t>Tabell 1 -1  Bydelenes endringer i sosialhjelpsrammen - i hele 1000 kroner, pr. 31.12.</t>
  </si>
  <si>
    <t>SUM 1.- 3. tertial 2016</t>
  </si>
  <si>
    <t>Status pr 31.12.2016</t>
  </si>
  <si>
    <t>SUM pr. 31.12.2016</t>
  </si>
  <si>
    <t>Tabell 1 -5 - Bruk av private døgnovernattingstilbud - antall som er i tilbudet pr. 31.12.</t>
  </si>
  <si>
    <t>Tabell 1 - 6 - Bydelens oppfølging av personer i private døgnovernattingstilbud pr. 31.12.</t>
  </si>
  <si>
    <t>SUM pr. 31.12. 2016</t>
  </si>
  <si>
    <t>Totalt antall*</t>
  </si>
  <si>
    <t>Tabell 1 - 7 - Saksbehandlingstid for økonomisk sosialhjelp 01.01. - 31.12.</t>
  </si>
  <si>
    <t>SUM 1.-3. tertial 2016</t>
  </si>
  <si>
    <t>Bydel Nordstrand 1)</t>
  </si>
  <si>
    <t>Tabell 1 - 8 - Behandlingstid for klagesaker til Fylkesmannen 01.01. - 31.12.</t>
  </si>
  <si>
    <t>1) Teknisk feil i Fasit medfører at bydelen ikke får hentet ut tall for 2016</t>
  </si>
  <si>
    <t xml:space="preserve">SUM 1.-3. tertial 2016 </t>
  </si>
  <si>
    <t>Gjennomsnitt pr. 31.12.2016</t>
  </si>
  <si>
    <t>Tabell 1 - 9 - A - Tilgjengelighet ved sosialtjenesten pr. 31.12. - antall dager ventetid</t>
  </si>
  <si>
    <t>SUM pr 31.12.2016</t>
  </si>
  <si>
    <t>Tabell 1-10-A  Kvalifiseringsprogrammet - antall deltakere i program pr 31.12.  -  aldersfordelt</t>
  </si>
  <si>
    <t>Tabell 1-10-B Antall deltakere i Introduksjonsprogrammet og Jobbsjansen pr 31.12.</t>
  </si>
  <si>
    <t>SUM pr 31.12.16</t>
  </si>
  <si>
    <t>Tabell 1-11-A - Kvalifiseringsprogram - saksmengde 01.01.-31.12.</t>
  </si>
  <si>
    <t>Tabell 1-11-B Tiltaksbruk i Kvalifiseringsprogrammet (KVP):  Deltakere pr 31.12. fordelt på tiltakskategori (kommune/stat).</t>
  </si>
  <si>
    <t>Tabell 1-11-C Tiltaksbruk i sosialtjenesten: Antall deltakere - utenom KVP - som er i tiltak pr. 31.12.</t>
  </si>
  <si>
    <t>Tabell 1-11-D-Aktivisering i KOMMUNALE tiltak av mottakere av økonomisk sosialhjelp som ikke er deltakere i KVP, Intro eller Jobbsjansen. Antall mottakere som pr 31.12. er aktivisert. 1)</t>
  </si>
  <si>
    <t>Tabell 1-11-E - Avgang fra kvalifiseringsprogrammet (KVP) og resultater for deltakerne -  perioden 01.01.-31.12.</t>
  </si>
  <si>
    <t>Tabell 1-11-F - Resultat for deltakere som avsluttet introduksjonsprogram i perioden 01.01.-31.12.</t>
  </si>
  <si>
    <t>SUM 1. - 3. tertial 2016</t>
  </si>
  <si>
    <t>Tabell 1-11-H Resultat for mottakere av økonomisk sosialhjelp - som ikke er deltakere i KVP, Intro eller Jobbjansen -  som avsluttet kommunale tiltak i perioden 01.01.-31.12.</t>
  </si>
  <si>
    <t>Tabell 1-11-I - Antall personer som har eller har hatt et institusjonstilbud innen russektoren hittil i år, og pr. 31.12.</t>
  </si>
  <si>
    <t>Pr 31.12.2016</t>
  </si>
  <si>
    <t>Bydel Søndre Nordstr.</t>
  </si>
  <si>
    <t>Tabell 1 - 15 - Bruk av Individuell Plan (IP) pr. 31.12. - For klienter med behov for langvarige og koordinerte tjenester 1)</t>
  </si>
  <si>
    <t>Kriteriebefolkningen i bydelene etter alder per 1.1.2017*</t>
  </si>
  <si>
    <t>90-94 år</t>
  </si>
  <si>
    <t>95 år +</t>
  </si>
  <si>
    <t>* Etter korreksjon for befolkning 67 år og over i institusjon og Omsorg+. Det er 86 utenbys beboere som bydelene er betalingsansvarlig for.</t>
  </si>
  <si>
    <t>Blant utenbys beboere på institusjon er det 27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</si>
</sst>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 &quot;kr&quot;\ * #,##0_ ;_ &quot;kr&quot;\ * \-#,##0_ ;_ &quot;kr&quot;\ * &quot;-&quot;_ ;_ @_ "/>
    <numFmt numFmtId="41" formatCode="_ * #,##0_ ;_ * \-#,##0_ ;_ * &quot;-&quot;_ ;_ @_ "/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#,##0;[Red]&quot;-&quot;#,##0"/>
    <numFmt numFmtId="165" formatCode="0.0"/>
    <numFmt numFmtId="166" formatCode="0.0&quot; &quot;%"/>
    <numFmt numFmtId="167" formatCode="&quot; &quot;#,##0&quot; &quot;;&quot; (&quot;#,##0&quot;)&quot;;&quot; -&quot;00&quot; &quot;;&quot; &quot;@&quot; &quot;"/>
    <numFmt numFmtId="168" formatCode="0.00&quot; &quot;%"/>
    <numFmt numFmtId="169" formatCode="0&quot; &quot;%"/>
    <numFmt numFmtId="170" formatCode="#,##0;&quot;-&quot;#,##0"/>
    <numFmt numFmtId="171" formatCode="&quot; &quot;#,##0.00&quot; &quot;;&quot; (&quot;#,##0.00&quot;)&quot;;&quot; -&quot;00&quot; &quot;;&quot; &quot;@&quot; &quot;"/>
    <numFmt numFmtId="172" formatCode="0%"/>
    <numFmt numFmtId="173" formatCode="0.000&quot; &quot;%"/>
    <numFmt numFmtId="174" formatCode="_(* #,##0.00_);_(* \(#,##0.00\);_(* &quot;-&quot;??_);_(@_)"/>
    <numFmt numFmtId="175" formatCode="#,##0.0"/>
    <numFmt numFmtId="176" formatCode="&quot; &quot;#,##0.0&quot; &quot;;&quot; (&quot;#,##0.0&quot;)&quot;;&quot; -&quot;00&quot; &quot;;&quot; &quot;@&quot; &quot;"/>
  </numFmts>
  <fonts count="6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1F497D"/>
      <name val="Arial"/>
      <family val="2"/>
    </font>
    <font>
      <b/>
      <i/>
      <sz val="10"/>
      <color rgb="FF000000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sz val="10"/>
      <color rgb="FF0000FF"/>
      <name val="Verdana"/>
      <family val="2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u/>
      <sz val="10"/>
      <color rgb="FF000000"/>
      <name val="Arial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</fills>
  <borders count="35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154">
    <xf numFmtId="0" fontId="0" fillId="0" borderId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 applyNumberFormat="0" applyFont="0" applyBorder="0" applyProtection="0"/>
    <xf numFmtId="169" fontId="13" fillId="0" borderId="0" applyFont="0" applyFill="0" applyBorder="0" applyAlignment="0" applyProtection="0"/>
    <xf numFmtId="0" fontId="14" fillId="0" borderId="0" applyNumberFormat="0" applyBorder="0" applyProtection="0"/>
    <xf numFmtId="170" fontId="13" fillId="0" borderId="0" applyFont="0" applyFill="0" applyBorder="0" applyAlignment="0" applyProtection="0"/>
    <xf numFmtId="0" fontId="13" fillId="0" borderId="0"/>
    <xf numFmtId="0" fontId="12" fillId="0" borderId="0"/>
    <xf numFmtId="0" fontId="27" fillId="0" borderId="0"/>
    <xf numFmtId="0" fontId="11" fillId="0" borderId="0"/>
    <xf numFmtId="0" fontId="21" fillId="0" borderId="0"/>
    <xf numFmtId="0" fontId="10" fillId="0" borderId="0"/>
    <xf numFmtId="0" fontId="13" fillId="0" borderId="0" applyNumberFormat="0" applyFont="0" applyBorder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4" fillId="0" borderId="0"/>
    <xf numFmtId="9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21" fillId="0" borderId="0"/>
    <xf numFmtId="9" fontId="21" fillId="0" borderId="0" applyFont="0" applyFill="0" applyBorder="0" applyAlignment="0" applyProtection="0"/>
    <xf numFmtId="0" fontId="33" fillId="0" borderId="0"/>
    <xf numFmtId="17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7" fillId="0" borderId="0"/>
    <xf numFmtId="172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43" fontId="2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1" fillId="0" borderId="0"/>
    <xf numFmtId="9" fontId="21" fillId="0" borderId="0" applyFont="0" applyFill="0" applyBorder="0" applyAlignment="0" applyProtection="0"/>
    <xf numFmtId="0" fontId="13" fillId="0" borderId="0"/>
    <xf numFmtId="169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4" fillId="0" borderId="0" applyNumberFormat="0" applyBorder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27" fillId="0" borderId="0" applyFont="0" applyFill="0" applyBorder="0" applyAlignment="0" applyProtection="0"/>
    <xf numFmtId="0" fontId="21" fillId="0" borderId="0"/>
    <xf numFmtId="0" fontId="45" fillId="0" borderId="0"/>
    <xf numFmtId="0" fontId="45" fillId="0" borderId="0"/>
  </cellStyleXfs>
  <cellXfs count="20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6" xfId="0" applyFont="1" applyBorder="1" applyAlignment="1">
      <alignment horizontal="center"/>
    </xf>
    <xf numFmtId="0" fontId="15" fillId="0" borderId="27" xfId="0" applyFont="1" applyFill="1" applyBorder="1" applyAlignment="1">
      <alignment wrapText="1"/>
    </xf>
    <xf numFmtId="0" fontId="15" fillId="0" borderId="0" xfId="0" applyFont="1"/>
    <xf numFmtId="0" fontId="15" fillId="0" borderId="29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30" xfId="0" applyFont="1" applyFill="1" applyBorder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31" xfId="0" applyFont="1" applyBorder="1" applyAlignment="1">
      <alignment horizontal="center" wrapText="1"/>
    </xf>
    <xf numFmtId="0" fontId="15" fillId="0" borderId="27" xfId="0" applyFont="1" applyBorder="1"/>
    <xf numFmtId="166" fontId="13" fillId="0" borderId="0" xfId="2" applyNumberFormat="1"/>
    <xf numFmtId="0" fontId="15" fillId="0" borderId="30" xfId="0" applyFont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/>
    <xf numFmtId="0" fontId="15" fillId="0" borderId="41" xfId="0" applyFont="1" applyBorder="1" applyAlignment="1">
      <alignment horizontal="center" wrapText="1"/>
    </xf>
    <xf numFmtId="0" fontId="15" fillId="0" borderId="43" xfId="0" applyFont="1" applyBorder="1" applyAlignment="1">
      <alignment horizontal="center" wrapText="1"/>
    </xf>
    <xf numFmtId="168" fontId="15" fillId="0" borderId="0" xfId="0" applyNumberFormat="1" applyFont="1" applyAlignment="1">
      <alignment horizontal="center" wrapText="1"/>
    </xf>
    <xf numFmtId="168" fontId="15" fillId="0" borderId="28" xfId="2" applyNumberFormat="1" applyFont="1" applyBorder="1"/>
    <xf numFmtId="0" fontId="0" fillId="0" borderId="0" xfId="3" applyFont="1" applyFill="1" applyAlignment="1" applyProtection="1"/>
    <xf numFmtId="0" fontId="0" fillId="0" borderId="0" xfId="3" applyFont="1" applyFill="1" applyAlignment="1" applyProtection="1">
      <alignment horizontal="left"/>
    </xf>
    <xf numFmtId="0" fontId="0" fillId="0" borderId="11" xfId="3" applyFont="1" applyFill="1" applyBorder="1" applyAlignment="1" applyProtection="1">
      <alignment wrapText="1"/>
    </xf>
    <xf numFmtId="0" fontId="0" fillId="0" borderId="16" xfId="3" applyFont="1" applyFill="1" applyBorder="1" applyAlignment="1" applyProtection="1">
      <alignment wrapText="1"/>
    </xf>
    <xf numFmtId="0" fontId="0" fillId="0" borderId="23" xfId="3" applyFont="1" applyFill="1" applyBorder="1" applyAlignment="1" applyProtection="1">
      <alignment wrapText="1"/>
    </xf>
    <xf numFmtId="0" fontId="15" fillId="0" borderId="55" xfId="0" applyFont="1" applyFill="1" applyBorder="1" applyAlignment="1">
      <alignment horizontal="center" wrapText="1"/>
    </xf>
    <xf numFmtId="0" fontId="15" fillId="0" borderId="55" xfId="0" applyFont="1" applyBorder="1" applyAlignment="1">
      <alignment horizontal="center" wrapText="1"/>
    </xf>
    <xf numFmtId="0" fontId="15" fillId="0" borderId="62" xfId="0" applyFont="1" applyBorder="1" applyAlignment="1">
      <alignment horizontal="center" wrapText="1"/>
    </xf>
    <xf numFmtId="1" fontId="15" fillId="0" borderId="0" xfId="0" applyNumberFormat="1" applyFont="1"/>
    <xf numFmtId="0" fontId="15" fillId="0" borderId="64" xfId="0" applyFont="1" applyBorder="1" applyAlignment="1">
      <alignment horizontal="center" wrapText="1"/>
    </xf>
    <xf numFmtId="3" fontId="0" fillId="0" borderId="72" xfId="0" applyNumberFormat="1" applyFont="1" applyBorder="1"/>
    <xf numFmtId="0" fontId="15" fillId="0" borderId="31" xfId="0" applyFont="1" applyBorder="1" applyAlignment="1">
      <alignment horizontal="left" vertical="center"/>
    </xf>
    <xf numFmtId="0" fontId="15" fillId="0" borderId="36" xfId="0" applyFont="1" applyBorder="1" applyAlignment="1">
      <alignment horizontal="center"/>
    </xf>
    <xf numFmtId="0" fontId="21" fillId="0" borderId="39" xfId="3" applyFont="1" applyFill="1" applyBorder="1" applyAlignment="1" applyProtection="1">
      <alignment vertical="center"/>
    </xf>
    <xf numFmtId="0" fontId="21" fillId="0" borderId="29" xfId="3" applyFont="1" applyFill="1" applyBorder="1" applyAlignment="1" applyProtection="1">
      <alignment vertical="center"/>
    </xf>
    <xf numFmtId="0" fontId="18" fillId="0" borderId="0" xfId="3" applyFont="1" applyFill="1" applyAlignment="1" applyProtection="1">
      <alignment horizontal="left"/>
    </xf>
    <xf numFmtId="4" fontId="18" fillId="0" borderId="0" xfId="3" applyNumberFormat="1" applyFont="1" applyFill="1" applyAlignment="1" applyProtection="1"/>
    <xf numFmtId="169" fontId="18" fillId="0" borderId="0" xfId="4" applyFont="1"/>
    <xf numFmtId="0" fontId="22" fillId="0" borderId="0" xfId="7" applyFont="1" applyFill="1" applyAlignment="1">
      <alignment vertical="center"/>
    </xf>
    <xf numFmtId="0" fontId="23" fillId="0" borderId="0" xfId="7" applyFont="1" applyFill="1" applyAlignment="1">
      <alignment vertical="center"/>
    </xf>
    <xf numFmtId="0" fontId="18" fillId="0" borderId="0" xfId="7" applyFont="1" applyFill="1" applyAlignment="1">
      <alignment horizontal="left"/>
    </xf>
    <xf numFmtId="0" fontId="18" fillId="0" borderId="0" xfId="7" applyFont="1" applyFill="1" applyAlignment="1">
      <alignment horizontal="center"/>
    </xf>
    <xf numFmtId="0" fontId="22" fillId="0" borderId="0" xfId="7" applyFont="1" applyFill="1" applyAlignment="1">
      <alignment horizontal="center" wrapText="1"/>
    </xf>
    <xf numFmtId="0" fontId="23" fillId="0" borderId="0" xfId="7" applyFont="1" applyFill="1" applyAlignment="1">
      <alignment horizontal="center" wrapText="1"/>
    </xf>
    <xf numFmtId="0" fontId="21" fillId="0" borderId="0" xfId="7" applyFont="1" applyFill="1" applyAlignment="1">
      <alignment vertical="center"/>
    </xf>
    <xf numFmtId="0" fontId="18" fillId="0" borderId="0" xfId="7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0" fontId="15" fillId="0" borderId="33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wrapText="1"/>
    </xf>
    <xf numFmtId="0" fontId="0" fillId="0" borderId="0" xfId="3" applyFont="1" applyFill="1" applyBorder="1" applyAlignment="1" applyProtection="1"/>
    <xf numFmtId="0" fontId="15" fillId="0" borderId="116" xfId="3" applyFont="1" applyFill="1" applyBorder="1" applyAlignment="1" applyProtection="1">
      <alignment horizontal="center" wrapText="1"/>
    </xf>
    <xf numFmtId="0" fontId="15" fillId="0" borderId="117" xfId="3" applyFont="1" applyFill="1" applyBorder="1" applyAlignment="1" applyProtection="1">
      <alignment horizontal="center" wrapText="1"/>
    </xf>
    <xf numFmtId="0" fontId="15" fillId="0" borderId="65" xfId="3" applyFont="1" applyFill="1" applyBorder="1" applyAlignment="1" applyProtection="1">
      <alignment horizontal="center" wrapText="1"/>
    </xf>
    <xf numFmtId="0" fontId="15" fillId="0" borderId="123" xfId="3" applyFont="1" applyFill="1" applyBorder="1" applyAlignment="1" applyProtection="1">
      <alignment horizontal="center" wrapText="1"/>
    </xf>
    <xf numFmtId="0" fontId="15" fillId="0" borderId="124" xfId="3" applyFont="1" applyFill="1" applyBorder="1" applyAlignment="1" applyProtection="1">
      <alignment horizontal="center" wrapText="1"/>
    </xf>
    <xf numFmtId="0" fontId="15" fillId="0" borderId="125" xfId="3" applyFont="1" applyFill="1" applyBorder="1" applyAlignment="1" applyProtection="1">
      <alignment horizontal="center" wrapText="1"/>
    </xf>
    <xf numFmtId="0" fontId="15" fillId="0" borderId="47" xfId="0" applyFont="1" applyBorder="1" applyAlignment="1">
      <alignment horizontal="center" wrapText="1"/>
    </xf>
    <xf numFmtId="0" fontId="0" fillId="0" borderId="3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5" fillId="0" borderId="32" xfId="0" applyFont="1" applyBorder="1" applyAlignment="1">
      <alignment horizontal="center" wrapText="1"/>
    </xf>
    <xf numFmtId="0" fontId="0" fillId="2" borderId="0" xfId="0" applyFill="1"/>
    <xf numFmtId="0" fontId="22" fillId="0" borderId="2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0" fontId="21" fillId="0" borderId="0" xfId="0" applyFont="1"/>
    <xf numFmtId="0" fontId="18" fillId="0" borderId="0" xfId="7" applyFont="1" applyAlignment="1">
      <alignment horizontal="left"/>
    </xf>
    <xf numFmtId="0" fontId="18" fillId="0" borderId="0" xfId="7" applyFont="1"/>
    <xf numFmtId="0" fontId="23" fillId="0" borderId="0" xfId="7" applyFont="1"/>
    <xf numFmtId="0" fontId="15" fillId="0" borderId="144" xfId="0" applyFont="1" applyBorder="1" applyAlignment="1">
      <alignment horizontal="center" wrapText="1"/>
    </xf>
    <xf numFmtId="0" fontId="15" fillId="0" borderId="145" xfId="0" applyFont="1" applyBorder="1" applyAlignment="1">
      <alignment horizontal="center" wrapText="1"/>
    </xf>
    <xf numFmtId="0" fontId="15" fillId="0" borderId="146" xfId="0" applyFont="1" applyBorder="1" applyAlignment="1">
      <alignment horizontal="center" wrapText="1"/>
    </xf>
    <xf numFmtId="0" fontId="15" fillId="0" borderId="147" xfId="0" applyFont="1" applyBorder="1" applyAlignment="1">
      <alignment horizontal="center" wrapText="1"/>
    </xf>
    <xf numFmtId="0" fontId="15" fillId="0" borderId="49" xfId="0" applyFont="1" applyBorder="1" applyAlignment="1">
      <alignment horizontal="center" wrapText="1"/>
    </xf>
    <xf numFmtId="0" fontId="15" fillId="0" borderId="120" xfId="0" applyFont="1" applyBorder="1" applyAlignment="1">
      <alignment horizontal="center" wrapText="1"/>
    </xf>
    <xf numFmtId="0" fontId="15" fillId="0" borderId="148" xfId="0" applyFont="1" applyBorder="1" applyAlignment="1">
      <alignment horizontal="center" wrapText="1"/>
    </xf>
    <xf numFmtId="3" fontId="0" fillId="0" borderId="59" xfId="0" applyNumberFormat="1" applyFont="1" applyBorder="1"/>
    <xf numFmtId="3" fontId="0" fillId="0" borderId="79" xfId="0" applyNumberFormat="1" applyFont="1" applyBorder="1"/>
    <xf numFmtId="3" fontId="0" fillId="0" borderId="80" xfId="0" applyNumberFormat="1" applyFont="1" applyBorder="1"/>
    <xf numFmtId="3" fontId="0" fillId="0" borderId="110" xfId="0" applyNumberFormat="1" applyFont="1" applyBorder="1"/>
    <xf numFmtId="3" fontId="0" fillId="0" borderId="149" xfId="0" applyNumberFormat="1" applyFont="1" applyBorder="1"/>
    <xf numFmtId="3" fontId="0" fillId="0" borderId="150" xfId="0" applyNumberFormat="1" applyFont="1" applyBorder="1"/>
    <xf numFmtId="3" fontId="0" fillId="0" borderId="151" xfId="0" applyNumberFormat="1" applyFont="1" applyBorder="1"/>
    <xf numFmtId="3" fontId="0" fillId="0" borderId="15" xfId="0" applyNumberFormat="1" applyFont="1" applyBorder="1"/>
    <xf numFmtId="0" fontId="15" fillId="0" borderId="15" xfId="0" applyFont="1" applyBorder="1" applyAlignment="1">
      <alignment horizontal="center"/>
    </xf>
    <xf numFmtId="0" fontId="15" fillId="0" borderId="153" xfId="0" applyFont="1" applyBorder="1" applyAlignment="1">
      <alignment horizontal="center" wrapText="1"/>
    </xf>
    <xf numFmtId="0" fontId="15" fillId="0" borderId="135" xfId="0" applyFont="1" applyBorder="1"/>
    <xf numFmtId="0" fontId="0" fillId="0" borderId="155" xfId="0" applyFont="1" applyFill="1" applyBorder="1" applyAlignment="1">
      <alignment wrapText="1"/>
    </xf>
    <xf numFmtId="0" fontId="0" fillId="0" borderId="156" xfId="0" applyFont="1" applyFill="1" applyBorder="1" applyAlignment="1"/>
    <xf numFmtId="0" fontId="15" fillId="0" borderId="134" xfId="0" applyFont="1" applyBorder="1" applyAlignment="1">
      <alignment horizontal="center" wrapText="1"/>
    </xf>
    <xf numFmtId="0" fontId="15" fillId="0" borderId="135" xfId="0" applyFont="1" applyBorder="1" applyAlignment="1">
      <alignment horizontal="center" wrapText="1"/>
    </xf>
    <xf numFmtId="0" fontId="0" fillId="0" borderId="159" xfId="0" applyFont="1" applyBorder="1" applyAlignment="1">
      <alignment horizontal="center"/>
    </xf>
    <xf numFmtId="0" fontId="0" fillId="0" borderId="160" xfId="0" applyFont="1" applyBorder="1" applyAlignment="1">
      <alignment horizontal="center"/>
    </xf>
    <xf numFmtId="0" fontId="15" fillId="0" borderId="170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3" fontId="0" fillId="0" borderId="36" xfId="0" applyNumberFormat="1" applyFont="1" applyBorder="1"/>
    <xf numFmtId="168" fontId="15" fillId="0" borderId="42" xfId="0" applyNumberFormat="1" applyFont="1" applyBorder="1" applyAlignment="1">
      <alignment horizontal="center" wrapText="1"/>
    </xf>
    <xf numFmtId="0" fontId="15" fillId="0" borderId="168" xfId="0" applyFont="1" applyBorder="1" applyAlignment="1">
      <alignment horizontal="center" wrapText="1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Font="1" applyFill="1" applyBorder="1" applyAlignment="1">
      <alignment wrapText="1"/>
    </xf>
    <xf numFmtId="168" fontId="15" fillId="0" borderId="170" xfId="0" applyNumberFormat="1" applyFont="1" applyBorder="1" applyAlignment="1">
      <alignment horizontal="center" wrapText="1"/>
    </xf>
    <xf numFmtId="165" fontId="0" fillId="0" borderId="15" xfId="0" applyNumberFormat="1" applyFont="1" applyBorder="1" applyAlignment="1"/>
    <xf numFmtId="165" fontId="0" fillId="0" borderId="19" xfId="0" applyNumberFormat="1" applyFont="1" applyBorder="1" applyAlignment="1"/>
    <xf numFmtId="165" fontId="0" fillId="0" borderId="17" xfId="0" applyNumberFormat="1" applyFont="1" applyBorder="1" applyAlignment="1"/>
    <xf numFmtId="165" fontId="0" fillId="0" borderId="36" xfId="0" applyNumberFormat="1" applyFont="1" applyBorder="1" applyAlignment="1"/>
    <xf numFmtId="165" fontId="0" fillId="0" borderId="38" xfId="0" applyNumberFormat="1" applyFont="1" applyBorder="1" applyAlignment="1"/>
    <xf numFmtId="165" fontId="0" fillId="0" borderId="40" xfId="0" applyNumberFormat="1" applyFont="1" applyBorder="1" applyAlignment="1"/>
    <xf numFmtId="165" fontId="0" fillId="0" borderId="26" xfId="0" applyNumberFormat="1" applyFont="1" applyBorder="1" applyAlignment="1"/>
    <xf numFmtId="165" fontId="0" fillId="0" borderId="27" xfId="0" applyNumberFormat="1" applyFont="1" applyBorder="1" applyAlignment="1"/>
    <xf numFmtId="165" fontId="0" fillId="0" borderId="28" xfId="0" applyNumberFormat="1" applyFont="1" applyBorder="1" applyAlignment="1"/>
    <xf numFmtId="0" fontId="15" fillId="0" borderId="62" xfId="0" applyFont="1" applyFill="1" applyBorder="1" applyAlignment="1">
      <alignment horizontal="center" wrapText="1"/>
    </xf>
    <xf numFmtId="0" fontId="15" fillId="0" borderId="0" xfId="0" applyFont="1" applyAlignment="1"/>
    <xf numFmtId="0" fontId="23" fillId="0" borderId="0" xfId="0" applyFont="1" applyFill="1"/>
    <xf numFmtId="0" fontId="15" fillId="0" borderId="0" xfId="0" applyFont="1" applyFill="1" applyAlignment="1">
      <alignment horizontal="left" vertical="center"/>
    </xf>
    <xf numFmtId="0" fontId="15" fillId="0" borderId="47" xfId="0" applyFont="1" applyFill="1" applyBorder="1" applyAlignment="1">
      <alignment horizontal="center" wrapText="1"/>
    </xf>
    <xf numFmtId="0" fontId="15" fillId="0" borderId="29" xfId="0" applyFont="1" applyFill="1" applyBorder="1" applyAlignment="1">
      <alignment horizontal="center" wrapText="1"/>
    </xf>
    <xf numFmtId="0" fontId="15" fillId="0" borderId="48" xfId="0" applyFont="1" applyFill="1" applyBorder="1" applyAlignment="1">
      <alignment horizontal="center" wrapText="1"/>
    </xf>
    <xf numFmtId="0" fontId="15" fillId="0" borderId="21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7" xfId="0" applyFont="1" applyFill="1" applyBorder="1"/>
    <xf numFmtId="0" fontId="0" fillId="0" borderId="16" xfId="0" applyFont="1" applyFill="1" applyBorder="1"/>
    <xf numFmtId="0" fontId="0" fillId="0" borderId="45" xfId="0" applyFont="1" applyFill="1" applyBorder="1"/>
    <xf numFmtId="0" fontId="0" fillId="0" borderId="36" xfId="0" applyFont="1" applyFill="1" applyBorder="1"/>
    <xf numFmtId="0" fontId="0" fillId="0" borderId="40" xfId="0" applyFont="1" applyFill="1" applyBorder="1"/>
    <xf numFmtId="0" fontId="0" fillId="0" borderId="39" xfId="0" applyFont="1" applyFill="1" applyBorder="1"/>
    <xf numFmtId="0" fontId="0" fillId="0" borderId="46" xfId="0" applyFont="1" applyFill="1" applyBorder="1"/>
    <xf numFmtId="0" fontId="15" fillId="0" borderId="15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30" xfId="0" applyFont="1" applyFill="1" applyBorder="1"/>
    <xf numFmtId="0" fontId="15" fillId="0" borderId="42" xfId="0" applyFont="1" applyFill="1" applyBorder="1" applyAlignment="1">
      <alignment horizontal="center" wrapText="1"/>
    </xf>
    <xf numFmtId="0" fontId="0" fillId="0" borderId="19" xfId="0" applyFont="1" applyFill="1" applyBorder="1"/>
    <xf numFmtId="0" fontId="15" fillId="0" borderId="22" xfId="0" applyFont="1" applyFill="1" applyBorder="1" applyAlignment="1">
      <alignment horizontal="center" wrapText="1"/>
    </xf>
    <xf numFmtId="0" fontId="15" fillId="0" borderId="25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center" wrapText="1"/>
    </xf>
    <xf numFmtId="0" fontId="0" fillId="0" borderId="97" xfId="0" applyFont="1" applyFill="1" applyBorder="1" applyAlignment="1">
      <alignment wrapText="1"/>
    </xf>
    <xf numFmtId="3" fontId="0" fillId="0" borderId="21" xfId="0" applyNumberFormat="1" applyFont="1" applyBorder="1"/>
    <xf numFmtId="3" fontId="0" fillId="0" borderId="10" xfId="0" applyNumberFormat="1" applyFont="1" applyBorder="1"/>
    <xf numFmtId="0" fontId="0" fillId="0" borderId="0" xfId="0" applyFont="1" applyAlignment="1">
      <alignment horizontal="left" vertical="center"/>
    </xf>
    <xf numFmtId="0" fontId="0" fillId="0" borderId="13" xfId="0" applyFont="1" applyBorder="1"/>
    <xf numFmtId="0" fontId="0" fillId="0" borderId="21" xfId="0" applyFont="1" applyFill="1" applyBorder="1"/>
    <xf numFmtId="0" fontId="0" fillId="0" borderId="11" xfId="0" applyFont="1" applyFill="1" applyBorder="1"/>
    <xf numFmtId="0" fontId="0" fillId="0" borderId="8" xfId="0" applyFont="1" applyFill="1" applyBorder="1"/>
    <xf numFmtId="0" fontId="0" fillId="0" borderId="56" xfId="0" applyFont="1" applyFill="1" applyBorder="1"/>
    <xf numFmtId="0" fontId="15" fillId="0" borderId="21" xfId="0" applyFont="1" applyBorder="1" applyAlignment="1">
      <alignment horizontal="center"/>
    </xf>
    <xf numFmtId="3" fontId="0" fillId="0" borderId="11" xfId="0" applyNumberFormat="1" applyFont="1" applyBorder="1"/>
    <xf numFmtId="0" fontId="21" fillId="0" borderId="11" xfId="3" applyFont="1" applyFill="1" applyBorder="1" applyAlignment="1" applyProtection="1">
      <alignment vertical="center"/>
    </xf>
    <xf numFmtId="0" fontId="15" fillId="0" borderId="104" xfId="0" applyFont="1" applyBorder="1" applyAlignment="1">
      <alignment horizontal="center"/>
    </xf>
    <xf numFmtId="0" fontId="15" fillId="0" borderId="105" xfId="0" applyFont="1" applyBorder="1" applyAlignment="1">
      <alignment horizontal="center"/>
    </xf>
    <xf numFmtId="0" fontId="21" fillId="0" borderId="101" xfId="3" applyFont="1" applyFill="1" applyBorder="1" applyAlignment="1" applyProtection="1">
      <alignment vertical="center"/>
    </xf>
    <xf numFmtId="165" fontId="0" fillId="0" borderId="21" xfId="0" applyNumberFormat="1" applyFont="1" applyBorder="1" applyAlignment="1"/>
    <xf numFmtId="165" fontId="0" fillId="0" borderId="10" xfId="0" applyNumberFormat="1" applyFont="1" applyBorder="1" applyAlignment="1"/>
    <xf numFmtId="165" fontId="0" fillId="0" borderId="8" xfId="0" applyNumberFormat="1" applyFont="1" applyBorder="1" applyAlignment="1"/>
    <xf numFmtId="0" fontId="0" fillId="0" borderId="8" xfId="0" applyFont="1" applyFill="1" applyBorder="1" applyAlignment="1">
      <alignment wrapText="1"/>
    </xf>
    <xf numFmtId="165" fontId="0" fillId="0" borderId="75" xfId="0" applyNumberFormat="1" applyFont="1" applyBorder="1" applyAlignment="1"/>
    <xf numFmtId="0" fontId="0" fillId="0" borderId="101" xfId="0" applyFont="1" applyFill="1" applyBorder="1" applyAlignment="1">
      <alignment wrapText="1"/>
    </xf>
    <xf numFmtId="165" fontId="0" fillId="0" borderId="176" xfId="0" applyNumberFormat="1" applyFont="1" applyBorder="1" applyAlignment="1"/>
    <xf numFmtId="165" fontId="0" fillId="0" borderId="106" xfId="0" applyNumberFormat="1" applyFont="1" applyBorder="1" applyAlignment="1"/>
    <xf numFmtId="165" fontId="0" fillId="0" borderId="183" xfId="0" applyNumberFormat="1" applyFont="1" applyBorder="1" applyAlignment="1"/>
    <xf numFmtId="165" fontId="0" fillId="0" borderId="73" xfId="0" applyNumberFormat="1" applyFont="1" applyBorder="1" applyAlignment="1"/>
    <xf numFmtId="0" fontId="0" fillId="0" borderId="66" xfId="0" applyFont="1" applyBorder="1" applyAlignment="1">
      <alignment horizontal="center"/>
    </xf>
    <xf numFmtId="0" fontId="0" fillId="0" borderId="0" xfId="0"/>
    <xf numFmtId="1" fontId="21" fillId="0" borderId="0" xfId="3" applyNumberFormat="1" applyFont="1" applyFill="1" applyBorder="1" applyAlignment="1" applyProtection="1">
      <alignment vertical="center"/>
    </xf>
    <xf numFmtId="0" fontId="15" fillId="0" borderId="143" xfId="0" applyFont="1" applyBorder="1" applyAlignment="1">
      <alignment horizontal="center" wrapText="1"/>
    </xf>
    <xf numFmtId="0" fontId="15" fillId="0" borderId="174" xfId="0" applyFont="1" applyBorder="1" applyAlignment="1">
      <alignment horizontal="center" wrapText="1"/>
    </xf>
    <xf numFmtId="0" fontId="15" fillId="0" borderId="123" xfId="0" applyFont="1" applyBorder="1" applyAlignment="1">
      <alignment horizontal="center" wrapText="1"/>
    </xf>
    <xf numFmtId="0" fontId="15" fillId="0" borderId="133" xfId="3" applyFont="1" applyFill="1" applyBorder="1" applyAlignment="1" applyProtection="1">
      <alignment horizontal="center" wrapText="1"/>
    </xf>
    <xf numFmtId="0" fontId="15" fillId="0" borderId="144" xfId="3" applyFont="1" applyFill="1" applyBorder="1" applyAlignment="1" applyProtection="1">
      <alignment horizontal="center" wrapText="1"/>
    </xf>
    <xf numFmtId="0" fontId="0" fillId="0" borderId="96" xfId="3" applyFont="1" applyFill="1" applyBorder="1" applyAlignment="1" applyProtection="1">
      <alignment horizontal="center"/>
    </xf>
    <xf numFmtId="0" fontId="0" fillId="0" borderId="104" xfId="3" applyFont="1" applyFill="1" applyBorder="1" applyAlignment="1" applyProtection="1">
      <alignment horizontal="center"/>
    </xf>
    <xf numFmtId="0" fontId="0" fillId="0" borderId="188" xfId="3" applyFont="1" applyFill="1" applyBorder="1" applyAlignment="1" applyProtection="1">
      <alignment horizontal="center"/>
    </xf>
    <xf numFmtId="0" fontId="15" fillId="0" borderId="143" xfId="0" applyFont="1" applyFill="1" applyBorder="1" applyAlignment="1">
      <alignment horizontal="left" vertical="center"/>
    </xf>
    <xf numFmtId="0" fontId="15" fillId="0" borderId="175" xfId="0" applyFont="1" applyFill="1" applyBorder="1" applyAlignment="1">
      <alignment horizontal="center" wrapText="1"/>
    </xf>
    <xf numFmtId="0" fontId="15" fillId="0" borderId="199" xfId="0" applyFont="1" applyFill="1" applyBorder="1" applyAlignment="1">
      <alignment horizontal="center" wrapText="1"/>
    </xf>
    <xf numFmtId="0" fontId="15" fillId="0" borderId="200" xfId="0" applyFont="1" applyFill="1" applyBorder="1" applyAlignment="1">
      <alignment horizontal="center" wrapText="1"/>
    </xf>
    <xf numFmtId="3" fontId="0" fillId="0" borderId="211" xfId="0" applyNumberFormat="1" applyFont="1" applyBorder="1"/>
    <xf numFmtId="3" fontId="0" fillId="0" borderId="212" xfId="0" applyNumberFormat="1" applyFont="1" applyBorder="1"/>
    <xf numFmtId="3" fontId="0" fillId="0" borderId="213" xfId="0" applyNumberFormat="1" applyFont="1" applyBorder="1"/>
    <xf numFmtId="0" fontId="0" fillId="0" borderId="63" xfId="0" applyFont="1" applyBorder="1"/>
    <xf numFmtId="0" fontId="0" fillId="0" borderId="72" xfId="0" applyFont="1" applyBorder="1"/>
    <xf numFmtId="0" fontId="0" fillId="0" borderId="185" xfId="0" applyFont="1" applyBorder="1" applyAlignment="1">
      <alignment horizontal="center"/>
    </xf>
    <xf numFmtId="0" fontId="0" fillId="0" borderId="138" xfId="0" applyFont="1" applyBorder="1"/>
    <xf numFmtId="0" fontId="0" fillId="0" borderId="68" xfId="0" applyFont="1" applyBorder="1"/>
    <xf numFmtId="0" fontId="15" fillId="0" borderId="69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0" fillId="0" borderId="66" xfId="0" applyFont="1" applyBorder="1"/>
    <xf numFmtId="0" fontId="0" fillId="0" borderId="69" xfId="0" applyFont="1" applyBorder="1"/>
    <xf numFmtId="0" fontId="0" fillId="0" borderId="71" xfId="0" applyFont="1" applyBorder="1"/>
    <xf numFmtId="0" fontId="0" fillId="0" borderId="28" xfId="0" applyFont="1" applyFill="1" applyBorder="1"/>
    <xf numFmtId="0" fontId="0" fillId="0" borderId="1" xfId="0" applyFont="1" applyFill="1" applyBorder="1"/>
    <xf numFmtId="0" fontId="15" fillId="0" borderId="104" xfId="0" applyFont="1" applyFill="1" applyBorder="1" applyAlignment="1">
      <alignment horizontal="center"/>
    </xf>
    <xf numFmtId="0" fontId="0" fillId="0" borderId="202" xfId="0" applyFont="1" applyFill="1" applyBorder="1"/>
    <xf numFmtId="0" fontId="15" fillId="0" borderId="98" xfId="0" applyFont="1" applyFill="1" applyBorder="1" applyAlignment="1">
      <alignment horizontal="center"/>
    </xf>
    <xf numFmtId="0" fontId="0" fillId="0" borderId="176" xfId="0" applyFont="1" applyFill="1" applyBorder="1"/>
    <xf numFmtId="0" fontId="0" fillId="0" borderId="101" xfId="0" applyFont="1" applyFill="1" applyBorder="1"/>
    <xf numFmtId="0" fontId="0" fillId="0" borderId="221" xfId="0" applyFont="1" applyFill="1" applyBorder="1"/>
    <xf numFmtId="0" fontId="0" fillId="0" borderId="222" xfId="0" applyFont="1" applyFill="1" applyBorder="1"/>
    <xf numFmtId="0" fontId="0" fillId="0" borderId="96" xfId="0" applyFont="1" applyBorder="1" applyAlignment="1">
      <alignment horizontal="center"/>
    </xf>
    <xf numFmtId="0" fontId="0" fillId="0" borderId="11" xfId="0" applyFont="1" applyFill="1" applyBorder="1" applyAlignment="1"/>
    <xf numFmtId="165" fontId="0" fillId="0" borderId="97" xfId="0" applyNumberFormat="1" applyFont="1" applyBorder="1" applyAlignment="1"/>
    <xf numFmtId="0" fontId="0" fillId="0" borderId="227" xfId="0" applyFont="1" applyBorder="1" applyAlignment="1">
      <alignment horizontal="center"/>
    </xf>
    <xf numFmtId="0" fontId="0" fillId="0" borderId="179" xfId="0" applyFont="1" applyBorder="1" applyAlignment="1">
      <alignment horizontal="center"/>
    </xf>
    <xf numFmtId="0" fontId="0" fillId="0" borderId="228" xfId="0" applyFont="1" applyFill="1" applyBorder="1" applyAlignment="1">
      <alignment wrapText="1"/>
    </xf>
    <xf numFmtId="3" fontId="0" fillId="0" borderId="141" xfId="0" applyNumberFormat="1" applyFont="1" applyBorder="1"/>
    <xf numFmtId="3" fontId="0" fillId="0" borderId="229" xfId="0" applyNumberFormat="1" applyFont="1" applyBorder="1"/>
    <xf numFmtId="3" fontId="0" fillId="0" borderId="230" xfId="0" applyNumberFormat="1" applyFont="1" applyBorder="1"/>
    <xf numFmtId="3" fontId="0" fillId="0" borderId="231" xfId="0" applyNumberFormat="1" applyFont="1" applyBorder="1"/>
    <xf numFmtId="3" fontId="0" fillId="0" borderId="119" xfId="0" applyNumberFormat="1" applyFont="1" applyBorder="1"/>
    <xf numFmtId="0" fontId="0" fillId="0" borderId="109" xfId="0" applyFont="1" applyFill="1" applyBorder="1" applyAlignment="1">
      <alignment wrapText="1"/>
    </xf>
    <xf numFmtId="0" fontId="0" fillId="0" borderId="107" xfId="0" applyFont="1" applyFill="1" applyBorder="1" applyAlignment="1">
      <alignment wrapText="1"/>
    </xf>
    <xf numFmtId="0" fontId="21" fillId="0" borderId="108" xfId="3" applyFont="1" applyFill="1" applyBorder="1" applyAlignment="1" applyProtection="1">
      <alignment vertical="center" wrapText="1"/>
    </xf>
    <xf numFmtId="0" fontId="21" fillId="0" borderId="121" xfId="3" applyFont="1" applyFill="1" applyBorder="1" applyAlignment="1" applyProtection="1">
      <alignment vertical="center"/>
    </xf>
    <xf numFmtId="0" fontId="0" fillId="0" borderId="185" xfId="0" applyFont="1" applyBorder="1"/>
    <xf numFmtId="0" fontId="15" fillId="0" borderId="61" xfId="0" applyFont="1" applyBorder="1" applyAlignment="1">
      <alignment horizontal="center" wrapText="1"/>
    </xf>
    <xf numFmtId="0" fontId="0" fillId="0" borderId="121" xfId="0" applyFont="1" applyFill="1" applyBorder="1" applyAlignment="1">
      <alignment wrapText="1"/>
    </xf>
    <xf numFmtId="3" fontId="0" fillId="0" borderId="71" xfId="0" applyNumberFormat="1" applyFont="1" applyBorder="1"/>
    <xf numFmtId="3" fontId="0" fillId="0" borderId="73" xfId="0" applyNumberFormat="1" applyFont="1" applyBorder="1"/>
    <xf numFmtId="3" fontId="0" fillId="0" borderId="139" xfId="0" applyNumberFormat="1" applyFont="1" applyBorder="1"/>
    <xf numFmtId="1" fontId="0" fillId="0" borderId="121" xfId="0" applyNumberFormat="1" applyFont="1" applyBorder="1"/>
    <xf numFmtId="1" fontId="0" fillId="0" borderId="71" xfId="0" applyNumberFormat="1" applyFont="1" applyBorder="1"/>
    <xf numFmtId="0" fontId="15" fillId="0" borderId="71" xfId="3" applyFont="1" applyFill="1" applyBorder="1" applyAlignment="1" applyProtection="1">
      <alignment horizontal="center"/>
    </xf>
    <xf numFmtId="0" fontId="15" fillId="0" borderId="135" xfId="0" applyFont="1" applyBorder="1" applyAlignment="1">
      <alignment horizontal="center"/>
    </xf>
    <xf numFmtId="0" fontId="0" fillId="0" borderId="92" xfId="0" applyFont="1" applyBorder="1" applyAlignment="1">
      <alignment horizontal="center"/>
    </xf>
    <xf numFmtId="0" fontId="0" fillId="0" borderId="89" xfId="0" applyFont="1" applyFill="1" applyBorder="1" applyAlignment="1">
      <alignment wrapText="1"/>
    </xf>
    <xf numFmtId="0" fontId="0" fillId="0" borderId="92" xfId="0" applyFont="1" applyBorder="1"/>
    <xf numFmtId="0" fontId="0" fillId="0" borderId="93" xfId="0" applyFont="1" applyBorder="1"/>
    <xf numFmtId="0" fontId="0" fillId="0" borderId="96" xfId="0" applyFont="1" applyFill="1" applyBorder="1" applyAlignment="1">
      <alignment horizontal="center"/>
    </xf>
    <xf numFmtId="0" fontId="0" fillId="0" borderId="201" xfId="0" applyFont="1" applyFill="1" applyBorder="1"/>
    <xf numFmtId="0" fontId="0" fillId="0" borderId="63" xfId="0" applyFont="1" applyFill="1" applyBorder="1" applyAlignment="1">
      <alignment wrapText="1"/>
    </xf>
    <xf numFmtId="0" fontId="0" fillId="0" borderId="69" xfId="0" applyFont="1" applyFill="1" applyBorder="1" applyAlignment="1">
      <alignment horizontal="center"/>
    </xf>
    <xf numFmtId="0" fontId="0" fillId="0" borderId="71" xfId="0" applyFont="1" applyFill="1" applyBorder="1" applyAlignment="1">
      <alignment horizontal="center"/>
    </xf>
    <xf numFmtId="0" fontId="0" fillId="0" borderId="72" xfId="0" applyFont="1" applyFill="1" applyBorder="1" applyAlignment="1">
      <alignment wrapText="1"/>
    </xf>
    <xf numFmtId="0" fontId="0" fillId="0" borderId="73" xfId="0" applyFont="1" applyFill="1" applyBorder="1"/>
    <xf numFmtId="1" fontId="0" fillId="0" borderId="63" xfId="0" applyNumberFormat="1" applyFont="1" applyFill="1" applyBorder="1"/>
    <xf numFmtId="1" fontId="0" fillId="0" borderId="70" xfId="0" applyNumberFormat="1" applyFont="1" applyFill="1" applyBorder="1"/>
    <xf numFmtId="1" fontId="0" fillId="0" borderId="72" xfId="0" applyNumberFormat="1" applyFont="1" applyFill="1" applyBorder="1"/>
    <xf numFmtId="1" fontId="0" fillId="0" borderId="73" xfId="0" applyNumberFormat="1" applyFont="1" applyFill="1" applyBorder="1"/>
    <xf numFmtId="0" fontId="0" fillId="0" borderId="0" xfId="0" applyFont="1" applyAlignment="1"/>
    <xf numFmtId="0" fontId="15" fillId="9" borderId="0" xfId="0" applyFont="1" applyFill="1" applyAlignment="1"/>
    <xf numFmtId="0" fontId="0" fillId="9" borderId="0" xfId="0" applyFill="1"/>
    <xf numFmtId="3" fontId="0" fillId="0" borderId="67" xfId="0" applyNumberFormat="1" applyFont="1" applyBorder="1"/>
    <xf numFmtId="3" fontId="0" fillId="0" borderId="68" xfId="0" applyNumberFormat="1" applyFont="1" applyBorder="1"/>
    <xf numFmtId="3" fontId="0" fillId="0" borderId="63" xfId="0" applyNumberFormat="1" applyFont="1" applyBorder="1"/>
    <xf numFmtId="3" fontId="0" fillId="0" borderId="70" xfId="0" applyNumberFormat="1" applyFont="1" applyBorder="1"/>
    <xf numFmtId="3" fontId="0" fillId="0" borderId="18" xfId="0" applyNumberFormat="1" applyFont="1" applyBorder="1"/>
    <xf numFmtId="3" fontId="0" fillId="0" borderId="45" xfId="0" applyNumberFormat="1" applyFont="1" applyBorder="1"/>
    <xf numFmtId="3" fontId="0" fillId="0" borderId="37" xfId="0" applyNumberFormat="1" applyFont="1" applyBorder="1"/>
    <xf numFmtId="3" fontId="0" fillId="0" borderId="46" xfId="0" applyNumberFormat="1" applyFont="1" applyBorder="1"/>
    <xf numFmtId="0" fontId="15" fillId="2" borderId="0" xfId="0" applyFont="1" applyFill="1" applyAlignment="1">
      <alignment horizontal="left" wrapText="1"/>
    </xf>
    <xf numFmtId="0" fontId="15" fillId="2" borderId="31" xfId="0" applyFont="1" applyFill="1" applyBorder="1" applyAlignment="1">
      <alignment horizontal="left" vertical="center"/>
    </xf>
    <xf numFmtId="0" fontId="15" fillId="2" borderId="60" xfId="0" applyFont="1" applyFill="1" applyBorder="1" applyAlignment="1">
      <alignment horizontal="center" wrapText="1"/>
    </xf>
    <xf numFmtId="0" fontId="15" fillId="2" borderId="47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176" xfId="0" applyFont="1" applyFill="1" applyBorder="1" applyAlignment="1">
      <alignment horizontal="center" wrapText="1"/>
    </xf>
    <xf numFmtId="0" fontId="15" fillId="2" borderId="106" xfId="0" applyFont="1" applyFill="1" applyBorder="1" applyAlignment="1">
      <alignment horizontal="center" wrapText="1"/>
    </xf>
    <xf numFmtId="0" fontId="15" fillId="2" borderId="101" xfId="0" applyFont="1" applyFill="1" applyBorder="1" applyAlignment="1">
      <alignment horizontal="center" wrapText="1"/>
    </xf>
    <xf numFmtId="0" fontId="15" fillId="2" borderId="221" xfId="0" applyFont="1" applyFill="1" applyBorder="1" applyAlignment="1">
      <alignment horizontal="center" wrapText="1"/>
    </xf>
    <xf numFmtId="0" fontId="29" fillId="0" borderId="0" xfId="0" applyFont="1" applyAlignment="1">
      <alignment horizontal="left"/>
    </xf>
    <xf numFmtId="173" fontId="13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5" fillId="2" borderId="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wrapText="1"/>
    </xf>
    <xf numFmtId="1" fontId="0" fillId="2" borderId="15" xfId="0" applyNumberFormat="1" applyFont="1" applyFill="1" applyBorder="1"/>
    <xf numFmtId="1" fontId="0" fillId="2" borderId="19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0" fontId="15" fillId="2" borderId="36" xfId="0" applyFont="1" applyFill="1" applyBorder="1" applyAlignment="1">
      <alignment horizontal="center"/>
    </xf>
    <xf numFmtId="0" fontId="0" fillId="2" borderId="39" xfId="0" applyFont="1" applyFill="1" applyBorder="1" applyAlignment="1">
      <alignment wrapText="1"/>
    </xf>
    <xf numFmtId="1" fontId="0" fillId="2" borderId="36" xfId="0" applyNumberFormat="1" applyFont="1" applyFill="1" applyBorder="1"/>
    <xf numFmtId="1" fontId="0" fillId="2" borderId="38" xfId="0" applyNumberFormat="1" applyFont="1" applyFill="1" applyBorder="1"/>
    <xf numFmtId="1" fontId="0" fillId="2" borderId="39" xfId="0" applyNumberFormat="1" applyFont="1" applyFill="1" applyBorder="1"/>
    <xf numFmtId="1" fontId="0" fillId="2" borderId="40" xfId="0" applyNumberFormat="1" applyFont="1" applyFill="1" applyBorder="1"/>
    <xf numFmtId="0" fontId="0" fillId="2" borderId="0" xfId="0" applyFill="1" applyAlignment="1">
      <alignment horizontal="center"/>
    </xf>
    <xf numFmtId="1" fontId="0" fillId="0" borderId="19" xfId="0" applyNumberFormat="1" applyFont="1" applyBorder="1"/>
    <xf numFmtId="1" fontId="0" fillId="0" borderId="16" xfId="0" applyNumberFormat="1" applyFont="1" applyBorder="1"/>
    <xf numFmtId="1" fontId="0" fillId="0" borderId="17" xfId="0" applyNumberFormat="1" applyFont="1" applyBorder="1"/>
    <xf numFmtId="173" fontId="15" fillId="0" borderId="0" xfId="0" applyNumberFormat="1" applyFont="1" applyAlignment="1">
      <alignment horizontal="center"/>
    </xf>
    <xf numFmtId="1" fontId="0" fillId="0" borderId="38" xfId="0" applyNumberFormat="1" applyFont="1" applyBorder="1"/>
    <xf numFmtId="1" fontId="0" fillId="0" borderId="39" xfId="0" applyNumberFormat="1" applyFont="1" applyBorder="1"/>
    <xf numFmtId="1" fontId="0" fillId="0" borderId="40" xfId="0" applyNumberFormat="1" applyFont="1" applyBorder="1" applyAlignment="1">
      <alignment horizontal="center"/>
    </xf>
    <xf numFmtId="0" fontId="15" fillId="2" borderId="7" xfId="0" applyFont="1" applyFill="1" applyBorder="1" applyAlignment="1">
      <alignment wrapText="1"/>
    </xf>
    <xf numFmtId="173" fontId="15" fillId="0" borderId="0" xfId="2" applyNumberFormat="1" applyFont="1" applyAlignment="1">
      <alignment horizontal="center"/>
    </xf>
    <xf numFmtId="166" fontId="15" fillId="0" borderId="0" xfId="2" applyNumberFormat="1" applyFont="1"/>
    <xf numFmtId="0" fontId="15" fillId="0" borderId="0" xfId="0" applyFont="1" applyFill="1" applyAlignment="1"/>
    <xf numFmtId="0" fontId="15" fillId="0" borderId="30" xfId="0" applyFont="1" applyFill="1" applyBorder="1" applyAlignment="1">
      <alignment horizontal="center" wrapText="1"/>
    </xf>
    <xf numFmtId="0" fontId="15" fillId="0" borderId="31" xfId="0" applyFont="1" applyFill="1" applyBorder="1" applyAlignment="1">
      <alignment horizontal="center" wrapText="1"/>
    </xf>
    <xf numFmtId="0" fontId="15" fillId="0" borderId="54" xfId="0" applyFont="1" applyFill="1" applyBorder="1" applyAlignment="1">
      <alignment horizontal="center" wrapText="1"/>
    </xf>
    <xf numFmtId="0" fontId="15" fillId="0" borderId="61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center"/>
    </xf>
    <xf numFmtId="0" fontId="0" fillId="0" borderId="70" xfId="0" applyFont="1" applyBorder="1"/>
    <xf numFmtId="0" fontId="15" fillId="0" borderId="24" xfId="0" applyFont="1" applyBorder="1" applyAlignment="1">
      <alignment horizontal="center" wrapText="1"/>
    </xf>
    <xf numFmtId="0" fontId="0" fillId="0" borderId="73" xfId="0" applyFont="1" applyBorder="1" applyAlignment="1"/>
    <xf numFmtId="0" fontId="33" fillId="0" borderId="0" xfId="0" applyFont="1" applyBorder="1" applyAlignment="1" applyProtection="1">
      <alignment horizontal="right"/>
    </xf>
    <xf numFmtId="3" fontId="0" fillId="0" borderId="92" xfId="0" applyNumberFormat="1" applyFont="1" applyBorder="1"/>
    <xf numFmtId="3" fontId="0" fillId="0" borderId="88" xfId="0" applyNumberFormat="1" applyFont="1" applyBorder="1"/>
    <xf numFmtId="1" fontId="15" fillId="2" borderId="21" xfId="0" applyNumberFormat="1" applyFont="1" applyFill="1" applyBorder="1"/>
    <xf numFmtId="1" fontId="15" fillId="2" borderId="10" xfId="0" applyNumberFormat="1" applyFont="1" applyFill="1" applyBorder="1"/>
    <xf numFmtId="1" fontId="15" fillId="2" borderId="11" xfId="0" applyNumberFormat="1" applyFont="1" applyFill="1" applyBorder="1"/>
    <xf numFmtId="1" fontId="15" fillId="2" borderId="8" xfId="0" applyNumberFormat="1" applyFont="1" applyFill="1" applyBorder="1"/>
    <xf numFmtId="1" fontId="0" fillId="2" borderId="94" xfId="0" applyNumberFormat="1" applyFont="1" applyFill="1" applyBorder="1"/>
    <xf numFmtId="1" fontId="0" fillId="2" borderId="95" xfId="0" applyNumberFormat="1" applyFont="1" applyFill="1" applyBorder="1"/>
    <xf numFmtId="1" fontId="0" fillId="2" borderId="74" xfId="0" applyNumberFormat="1" applyFont="1" applyFill="1" applyBorder="1"/>
    <xf numFmtId="1" fontId="0" fillId="2" borderId="104" xfId="0" applyNumberFormat="1" applyFont="1" applyFill="1" applyBorder="1"/>
    <xf numFmtId="1" fontId="0" fillId="2" borderId="75" xfId="0" applyNumberFormat="1" applyFont="1" applyFill="1" applyBorder="1"/>
    <xf numFmtId="1" fontId="0" fillId="2" borderId="105" xfId="0" applyNumberFormat="1" applyFont="1" applyFill="1" applyBorder="1"/>
    <xf numFmtId="1" fontId="0" fillId="2" borderId="106" xfId="0" applyNumberFormat="1" applyFont="1" applyFill="1" applyBorder="1"/>
    <xf numFmtId="1" fontId="0" fillId="2" borderId="183" xfId="0" applyNumberFormat="1" applyFont="1" applyFill="1" applyBorder="1"/>
    <xf numFmtId="1" fontId="0" fillId="0" borderId="66" xfId="0" applyNumberFormat="1" applyFont="1" applyFill="1" applyBorder="1"/>
    <xf numFmtId="1" fontId="0" fillId="0" borderId="68" xfId="0" applyNumberFormat="1" applyFont="1" applyFill="1" applyBorder="1"/>
    <xf numFmtId="1" fontId="0" fillId="0" borderId="69" xfId="0" applyNumberFormat="1" applyFont="1" applyFill="1" applyBorder="1"/>
    <xf numFmtId="1" fontId="0" fillId="0" borderId="71" xfId="0" applyNumberFormat="1" applyFont="1" applyFill="1" applyBorder="1"/>
    <xf numFmtId="1" fontId="0" fillId="0" borderId="67" xfId="0" applyNumberFormat="1" applyFont="1" applyFill="1" applyBorder="1"/>
    <xf numFmtId="0" fontId="0" fillId="0" borderId="260" xfId="0" applyFont="1" applyBorder="1" applyAlignment="1">
      <alignment horizontal="center"/>
    </xf>
    <xf numFmtId="3" fontId="0" fillId="0" borderId="223" xfId="0" applyNumberFormat="1" applyFont="1" applyBorder="1"/>
    <xf numFmtId="0" fontId="0" fillId="0" borderId="108" xfId="0" applyFont="1" applyFill="1" applyBorder="1" applyAlignment="1">
      <alignment wrapText="1"/>
    </xf>
    <xf numFmtId="1" fontId="0" fillId="0" borderId="127" xfId="0" applyNumberFormat="1" applyFont="1" applyFill="1" applyBorder="1"/>
    <xf numFmtId="166" fontId="13" fillId="2" borderId="0" xfId="2" applyNumberFormat="1" applyFill="1"/>
    <xf numFmtId="173" fontId="13" fillId="2" borderId="0" xfId="2" applyNumberFormat="1" applyFill="1" applyAlignment="1">
      <alignment horizontal="center"/>
    </xf>
    <xf numFmtId="0" fontId="0" fillId="2" borderId="0" xfId="0" applyFill="1"/>
    <xf numFmtId="0" fontId="15" fillId="2" borderId="0" xfId="0" applyFont="1" applyFill="1"/>
    <xf numFmtId="0" fontId="22" fillId="0" borderId="0" xfId="7" applyFont="1" applyAlignment="1">
      <alignment horizontal="left" vertical="center"/>
    </xf>
    <xf numFmtId="0" fontId="21" fillId="0" borderId="0" xfId="7" applyFont="1"/>
    <xf numFmtId="0" fontId="23" fillId="0" borderId="0" xfId="7" applyFont="1" applyAlignment="1">
      <alignment horizontal="center" wrapText="1"/>
    </xf>
    <xf numFmtId="0" fontId="22" fillId="0" borderId="5" xfId="7" applyFont="1" applyBorder="1" applyAlignment="1">
      <alignment horizontal="center" wrapText="1"/>
    </xf>
    <xf numFmtId="49" fontId="21" fillId="0" borderId="36" xfId="19" applyNumberFormat="1" applyFont="1" applyFill="1" applyBorder="1" applyAlignment="1">
      <alignment horizontal="center" wrapText="1"/>
    </xf>
    <xf numFmtId="49" fontId="21" fillId="0" borderId="59" xfId="19" applyNumberFormat="1" applyFont="1" applyFill="1" applyBorder="1" applyAlignment="1">
      <alignment horizontal="center" wrapText="1"/>
    </xf>
    <xf numFmtId="0" fontId="21" fillId="0" borderId="11" xfId="7" applyFont="1" applyFill="1" applyBorder="1" applyAlignment="1">
      <alignment wrapText="1"/>
    </xf>
    <xf numFmtId="0" fontId="21" fillId="0" borderId="16" xfId="7" applyFont="1" applyFill="1" applyBorder="1" applyAlignment="1">
      <alignment wrapText="1"/>
    </xf>
    <xf numFmtId="0" fontId="21" fillId="0" borderId="23" xfId="7" applyFont="1" applyFill="1" applyBorder="1" applyAlignment="1">
      <alignment wrapText="1"/>
    </xf>
    <xf numFmtId="0" fontId="26" fillId="0" borderId="0" xfId="13" applyFont="1" applyFill="1" applyAlignment="1" applyProtection="1"/>
    <xf numFmtId="0" fontId="22" fillId="0" borderId="0" xfId="7" applyFont="1" applyFill="1"/>
    <xf numFmtId="0" fontId="22" fillId="0" borderId="0" xfId="7" applyFont="1" applyFill="1" applyAlignment="1">
      <alignment wrapText="1"/>
    </xf>
    <xf numFmtId="0" fontId="22" fillId="0" borderId="134" xfId="7" applyFont="1" applyBorder="1" applyAlignment="1">
      <alignment horizontal="left" vertical="center"/>
    </xf>
    <xf numFmtId="0" fontId="22" fillId="0" borderId="177" xfId="7" applyFont="1" applyBorder="1" applyAlignment="1">
      <alignment horizontal="center" wrapText="1"/>
    </xf>
    <xf numFmtId="0" fontId="22" fillId="0" borderId="192" xfId="7" applyFont="1" applyBorder="1" applyAlignment="1">
      <alignment horizontal="center" wrapText="1"/>
    </xf>
    <xf numFmtId="0" fontId="21" fillId="0" borderId="96" xfId="7" applyFont="1" applyFill="1" applyBorder="1" applyAlignment="1">
      <alignment horizontal="center"/>
    </xf>
    <xf numFmtId="0" fontId="21" fillId="0" borderId="104" xfId="7" applyFont="1" applyFill="1" applyBorder="1" applyAlignment="1">
      <alignment horizontal="center"/>
    </xf>
    <xf numFmtId="0" fontId="21" fillId="0" borderId="188" xfId="7" applyFont="1" applyFill="1" applyBorder="1" applyAlignment="1">
      <alignment horizontal="center"/>
    </xf>
    <xf numFmtId="0" fontId="21" fillId="0" borderId="16" xfId="3" applyFont="1" applyFill="1" applyBorder="1" applyAlignment="1" applyProtection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2" fillId="0" borderId="0" xfId="3" applyFont="1" applyFill="1" applyAlignment="1" applyProtection="1">
      <alignment horizontal="center" wrapText="1"/>
    </xf>
    <xf numFmtId="0" fontId="21" fillId="0" borderId="61" xfId="3" applyFont="1" applyFill="1" applyBorder="1" applyAlignment="1" applyProtection="1"/>
    <xf numFmtId="0" fontId="21" fillId="0" borderId="0" xfId="3" applyFont="1" applyFill="1" applyAlignment="1" applyProtection="1"/>
    <xf numFmtId="0" fontId="21" fillId="0" borderId="16" xfId="3" applyFont="1" applyFill="1" applyBorder="1" applyAlignment="1" applyProtection="1">
      <alignment vertical="center" wrapText="1"/>
    </xf>
    <xf numFmtId="0" fontId="21" fillId="0" borderId="15" xfId="3" applyFont="1" applyFill="1" applyBorder="1" applyAlignment="1" applyProtection="1">
      <alignment horizontal="center" vertical="center"/>
    </xf>
    <xf numFmtId="0" fontId="15" fillId="0" borderId="0" xfId="3" applyFont="1" applyFill="1" applyAlignment="1" applyProtection="1">
      <alignment horizontal="left" vertical="center"/>
    </xf>
    <xf numFmtId="0" fontId="15" fillId="0" borderId="0" xfId="3" applyFont="1" applyFill="1" applyAlignment="1" applyProtection="1">
      <alignment horizontal="center" wrapText="1"/>
    </xf>
    <xf numFmtId="0" fontId="32" fillId="0" borderId="7" xfId="3" applyFont="1" applyFill="1" applyBorder="1" applyAlignment="1" applyProtection="1">
      <alignment wrapText="1"/>
    </xf>
    <xf numFmtId="0" fontId="32" fillId="0" borderId="16" xfId="3" applyFont="1" applyFill="1" applyBorder="1" applyAlignment="1" applyProtection="1">
      <alignment wrapText="1"/>
    </xf>
    <xf numFmtId="0" fontId="32" fillId="0" borderId="23" xfId="3" applyFont="1" applyFill="1" applyBorder="1" applyAlignment="1" applyProtection="1">
      <alignment wrapText="1"/>
    </xf>
    <xf numFmtId="0" fontId="32" fillId="0" borderId="0" xfId="3" applyFont="1" applyFill="1" applyAlignment="1" applyProtection="1"/>
    <xf numFmtId="0" fontId="18" fillId="0" borderId="0" xfId="3" applyFont="1" applyFill="1" applyAlignment="1" applyProtection="1"/>
    <xf numFmtId="4" fontId="18" fillId="0" borderId="0" xfId="7" applyNumberFormat="1" applyFont="1"/>
    <xf numFmtId="0" fontId="18" fillId="0" borderId="0" xfId="7" applyFont="1" applyFill="1"/>
    <xf numFmtId="0" fontId="22" fillId="0" borderId="31" xfId="7" applyFont="1" applyFill="1" applyBorder="1" applyAlignment="1">
      <alignment horizontal="left" vertical="center"/>
    </xf>
    <xf numFmtId="0" fontId="22" fillId="0" borderId="55" xfId="7" applyFont="1" applyFill="1" applyBorder="1" applyAlignment="1">
      <alignment horizontal="center" wrapText="1"/>
    </xf>
    <xf numFmtId="0" fontId="26" fillId="0" borderId="0" xfId="3" applyFont="1" applyFill="1" applyAlignment="1" applyProtection="1"/>
    <xf numFmtId="0" fontId="21" fillId="0" borderId="42" xfId="29" applyFont="1" applyBorder="1" applyAlignment="1">
      <alignment horizontal="center"/>
    </xf>
    <xf numFmtId="0" fontId="22" fillId="0" borderId="47" xfId="7" applyFont="1" applyFill="1" applyBorder="1" applyAlignment="1">
      <alignment horizontal="center" wrapText="1"/>
    </xf>
    <xf numFmtId="0" fontId="22" fillId="0" borderId="49" xfId="7" applyFont="1" applyFill="1" applyBorder="1" applyAlignment="1">
      <alignment horizontal="center" wrapText="1"/>
    </xf>
    <xf numFmtId="0" fontId="22" fillId="0" borderId="2" xfId="7" applyFont="1" applyFill="1" applyBorder="1" applyAlignment="1">
      <alignment horizontal="center" wrapText="1"/>
    </xf>
    <xf numFmtId="0" fontId="22" fillId="0" borderId="32" xfId="7" applyFont="1" applyFill="1" applyBorder="1" applyAlignment="1">
      <alignment horizontal="center" wrapText="1"/>
    </xf>
    <xf numFmtId="0" fontId="22" fillId="0" borderId="33" xfId="7" applyFont="1" applyFill="1" applyBorder="1" applyAlignment="1">
      <alignment horizontal="center" wrapText="1"/>
    </xf>
    <xf numFmtId="0" fontId="21" fillId="0" borderId="21" xfId="7" applyFont="1" applyFill="1" applyBorder="1" applyAlignment="1">
      <alignment horizontal="center" vertical="center"/>
    </xf>
    <xf numFmtId="0" fontId="21" fillId="0" borderId="11" xfId="7" applyFont="1" applyFill="1" applyBorder="1" applyAlignment="1">
      <alignment vertical="center" wrapText="1"/>
    </xf>
    <xf numFmtId="0" fontId="21" fillId="0" borderId="15" xfId="7" applyFont="1" applyFill="1" applyBorder="1" applyAlignment="1">
      <alignment horizontal="center" vertical="center"/>
    </xf>
    <xf numFmtId="0" fontId="21" fillId="0" borderId="16" xfId="7" applyFont="1" applyFill="1" applyBorder="1" applyAlignment="1">
      <alignment vertical="center" wrapText="1"/>
    </xf>
    <xf numFmtId="0" fontId="21" fillId="0" borderId="22" xfId="7" applyFont="1" applyFill="1" applyBorder="1" applyAlignment="1">
      <alignment horizontal="center" vertical="center"/>
    </xf>
    <xf numFmtId="0" fontId="21" fillId="0" borderId="23" xfId="7" applyFont="1" applyFill="1" applyBorder="1" applyAlignment="1">
      <alignment vertical="center" wrapText="1"/>
    </xf>
    <xf numFmtId="0" fontId="21" fillId="0" borderId="0" xfId="7" applyFont="1" applyFill="1" applyAlignment="1">
      <alignment horizontal="left"/>
    </xf>
    <xf numFmtId="0" fontId="21" fillId="0" borderId="71" xfId="7" applyFont="1" applyFill="1" applyBorder="1" applyAlignment="1">
      <alignment horizontal="center" vertical="center"/>
    </xf>
    <xf numFmtId="1" fontId="21" fillId="0" borderId="72" xfId="3" applyNumberFormat="1" applyFont="1" applyFill="1" applyBorder="1" applyAlignment="1" applyProtection="1">
      <alignment vertical="center"/>
    </xf>
    <xf numFmtId="1" fontId="21" fillId="0" borderId="73" xfId="3" applyNumberFormat="1" applyFont="1" applyFill="1" applyBorder="1" applyAlignment="1" applyProtection="1">
      <alignment vertical="center"/>
    </xf>
    <xf numFmtId="0" fontId="21" fillId="0" borderId="121" xfId="3" applyFont="1" applyFill="1" applyBorder="1" applyAlignment="1" applyProtection="1">
      <alignment vertical="center" wrapText="1"/>
    </xf>
    <xf numFmtId="1" fontId="21" fillId="0" borderId="216" xfId="3" applyNumberFormat="1" applyFont="1" applyFill="1" applyBorder="1" applyAlignment="1" applyProtection="1">
      <alignment vertical="center"/>
    </xf>
    <xf numFmtId="1" fontId="21" fillId="0" borderId="71" xfId="3" applyNumberFormat="1" applyFont="1" applyFill="1" applyBorder="1" applyAlignment="1" applyProtection="1">
      <alignment vertical="center"/>
    </xf>
    <xf numFmtId="0" fontId="22" fillId="0" borderId="92" xfId="7" applyFont="1" applyFill="1" applyBorder="1" applyAlignment="1">
      <alignment horizontal="center" vertical="center"/>
    </xf>
    <xf numFmtId="1" fontId="21" fillId="0" borderId="92" xfId="3" applyNumberFormat="1" applyFont="1" applyFill="1" applyBorder="1" applyAlignment="1" applyProtection="1">
      <alignment vertical="center"/>
    </xf>
    <xf numFmtId="1" fontId="21" fillId="0" borderId="88" xfId="3" applyNumberFormat="1" applyFont="1" applyFill="1" applyBorder="1" applyAlignment="1" applyProtection="1">
      <alignment vertical="center"/>
    </xf>
    <xf numFmtId="1" fontId="21" fillId="0" borderId="93" xfId="3" applyNumberFormat="1" applyFont="1" applyFill="1" applyBorder="1" applyAlignment="1" applyProtection="1">
      <alignment vertical="center"/>
    </xf>
    <xf numFmtId="1" fontId="21" fillId="0" borderId="148" xfId="3" applyNumberFormat="1" applyFont="1" applyFill="1" applyBorder="1" applyAlignment="1" applyProtection="1">
      <alignment vertical="center"/>
    </xf>
    <xf numFmtId="0" fontId="21" fillId="0" borderId="70" xfId="3" applyFont="1" applyFill="1" applyBorder="1" applyAlignment="1" applyProtection="1">
      <alignment vertical="center" wrapText="1"/>
    </xf>
    <xf numFmtId="0" fontId="0" fillId="0" borderId="69" xfId="0" applyFont="1" applyBorder="1" applyAlignment="1">
      <alignment horizontal="center"/>
    </xf>
    <xf numFmtId="0" fontId="0" fillId="0" borderId="71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0" fillId="0" borderId="63" xfId="0" applyFont="1" applyBorder="1" applyAlignment="1"/>
    <xf numFmtId="0" fontId="0" fillId="0" borderId="67" xfId="0" applyFont="1" applyBorder="1" applyAlignment="1"/>
    <xf numFmtId="0" fontId="0" fillId="0" borderId="11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0" fillId="0" borderId="35" xfId="0" applyFont="1" applyFill="1" applyBorder="1" applyAlignment="1"/>
    <xf numFmtId="0" fontId="0" fillId="0" borderId="17" xfId="0" applyFont="1" applyFill="1" applyBorder="1" applyAlignment="1"/>
    <xf numFmtId="0" fontId="0" fillId="0" borderId="39" xfId="0" applyFont="1" applyFill="1" applyBorder="1" applyAlignment="1"/>
    <xf numFmtId="0" fontId="22" fillId="0" borderId="47" xfId="0" applyFont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1" fillId="0" borderId="140" xfId="0" applyNumberFormat="1" applyFont="1" applyBorder="1"/>
    <xf numFmtId="1" fontId="21" fillId="0" borderId="121" xfId="0" applyNumberFormat="1" applyFont="1" applyBorder="1"/>
    <xf numFmtId="1" fontId="21" fillId="0" borderId="73" xfId="0" applyNumberFormat="1" applyFont="1" applyBorder="1"/>
    <xf numFmtId="0" fontId="0" fillId="0" borderId="66" xfId="0" applyFont="1" applyFill="1" applyBorder="1" applyAlignment="1">
      <alignment horizontal="center"/>
    </xf>
    <xf numFmtId="1" fontId="0" fillId="0" borderId="162" xfId="0" applyNumberFormat="1" applyFont="1" applyFill="1" applyBorder="1"/>
    <xf numFmtId="169" fontId="0" fillId="0" borderId="0" xfId="2" applyFont="1"/>
    <xf numFmtId="175" fontId="0" fillId="0" borderId="15" xfId="0" applyNumberFormat="1" applyFont="1" applyBorder="1"/>
    <xf numFmtId="175" fontId="0" fillId="0" borderId="18" xfId="0" applyNumberFormat="1" applyFont="1" applyBorder="1"/>
    <xf numFmtId="175" fontId="0" fillId="0" borderId="45" xfId="0" applyNumberFormat="1" applyFont="1" applyBorder="1"/>
    <xf numFmtId="175" fontId="0" fillId="0" borderId="36" xfId="0" applyNumberFormat="1" applyFont="1" applyBorder="1"/>
    <xf numFmtId="175" fontId="0" fillId="0" borderId="37" xfId="0" applyNumberFormat="1" applyFont="1" applyBorder="1"/>
    <xf numFmtId="175" fontId="0" fillId="0" borderId="46" xfId="0" applyNumberFormat="1" applyFont="1" applyBorder="1"/>
    <xf numFmtId="0" fontId="0" fillId="0" borderId="118" xfId="0" applyFont="1" applyFill="1" applyBorder="1" applyAlignment="1">
      <alignment wrapText="1"/>
    </xf>
    <xf numFmtId="0" fontId="0" fillId="0" borderId="225" xfId="0" applyFont="1" applyBorder="1"/>
    <xf numFmtId="0" fontId="0" fillId="0" borderId="227" xfId="0" applyFont="1" applyBorder="1"/>
    <xf numFmtId="1" fontId="33" fillId="0" borderId="0" xfId="53" applyNumberFormat="1" applyFont="1" applyFill="1" applyBorder="1" applyAlignment="1" applyProtection="1">
      <alignment horizontal="right"/>
    </xf>
    <xf numFmtId="0" fontId="0" fillId="0" borderId="68" xfId="0" applyFont="1" applyFill="1" applyBorder="1"/>
    <xf numFmtId="3" fontId="0" fillId="0" borderId="90" xfId="0" applyNumberFormat="1" applyFont="1" applyBorder="1"/>
    <xf numFmtId="3" fontId="0" fillId="0" borderId="227" xfId="0" applyNumberFormat="1" applyFont="1" applyBorder="1"/>
    <xf numFmtId="0" fontId="0" fillId="0" borderId="67" xfId="0" applyFont="1" applyBorder="1"/>
    <xf numFmtId="0" fontId="35" fillId="0" borderId="103" xfId="53" applyFont="1" applyBorder="1" applyAlignment="1" applyProtection="1">
      <alignment horizontal="right"/>
    </xf>
    <xf numFmtId="0" fontId="35" fillId="0" borderId="103" xfId="50" applyFont="1" applyBorder="1" applyAlignment="1" applyProtection="1">
      <alignment horizontal="right"/>
    </xf>
    <xf numFmtId="172" fontId="33" fillId="10" borderId="0" xfId="51" applyFont="1" applyFill="1" applyBorder="1" applyAlignment="1" applyProtection="1">
      <alignment horizontal="right"/>
    </xf>
    <xf numFmtId="0" fontId="0" fillId="0" borderId="90" xfId="0" applyFont="1" applyFill="1" applyBorder="1" applyAlignment="1">
      <alignment wrapText="1"/>
    </xf>
    <xf numFmtId="0" fontId="26" fillId="0" borderId="62" xfId="3" applyFont="1" applyFill="1" applyBorder="1" applyAlignment="1" applyProtection="1">
      <alignment horizontal="right" vertical="top" wrapText="1"/>
    </xf>
    <xf numFmtId="0" fontId="32" fillId="0" borderId="188" xfId="3" applyFont="1" applyFill="1" applyBorder="1" applyAlignment="1" applyProtection="1">
      <alignment horizontal="center"/>
    </xf>
    <xf numFmtId="0" fontId="32" fillId="0" borderId="187" xfId="3" applyFont="1" applyFill="1" applyBorder="1" applyAlignment="1" applyProtection="1">
      <alignment horizontal="center"/>
    </xf>
    <xf numFmtId="0" fontId="32" fillId="0" borderId="104" xfId="3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Fill="1"/>
    <xf numFmtId="1" fontId="0" fillId="0" borderId="0" xfId="0" applyNumberFormat="1" applyFont="1"/>
    <xf numFmtId="0" fontId="15" fillId="0" borderId="175" xfId="0" applyFont="1" applyBorder="1" applyAlignment="1">
      <alignment horizontal="center" wrapText="1"/>
    </xf>
    <xf numFmtId="0" fontId="0" fillId="0" borderId="203" xfId="0" applyFont="1" applyBorder="1"/>
    <xf numFmtId="0" fontId="0" fillId="0" borderId="128" xfId="0" applyFont="1" applyBorder="1"/>
    <xf numFmtId="0" fontId="0" fillId="0" borderId="205" xfId="0" applyFont="1" applyFill="1" applyBorder="1" applyAlignment="1">
      <alignment wrapText="1"/>
    </xf>
    <xf numFmtId="0" fontId="0" fillId="0" borderId="278" xfId="0" applyFont="1" applyBorder="1"/>
    <xf numFmtId="0" fontId="0" fillId="0" borderId="107" xfId="0" applyFont="1" applyBorder="1"/>
    <xf numFmtId="0" fontId="0" fillId="0" borderId="203" xfId="0" applyFont="1" applyBorder="1" applyAlignment="1">
      <alignment horizontal="center"/>
    </xf>
    <xf numFmtId="0" fontId="0" fillId="0" borderId="216" xfId="0" applyFont="1" applyFill="1" applyBorder="1"/>
    <xf numFmtId="0" fontId="0" fillId="0" borderId="66" xfId="0" applyFont="1" applyFill="1" applyBorder="1"/>
    <xf numFmtId="0" fontId="21" fillId="0" borderId="122" xfId="13" applyFont="1" applyFill="1" applyBorder="1" applyAlignment="1" applyProtection="1">
      <alignment horizontal="center" wrapText="1"/>
    </xf>
    <xf numFmtId="1" fontId="33" fillId="0" borderId="0" xfId="78" applyNumberFormat="1" applyFont="1" applyFill="1" applyBorder="1" applyAlignment="1" applyProtection="1">
      <alignment horizontal="right"/>
    </xf>
    <xf numFmtId="0" fontId="0" fillId="0" borderId="129" xfId="0" applyFont="1" applyFill="1" applyBorder="1"/>
    <xf numFmtId="0" fontId="0" fillId="0" borderId="203" xfId="0" applyFont="1" applyFill="1" applyBorder="1"/>
    <xf numFmtId="0" fontId="0" fillId="0" borderId="71" xfId="0" applyFont="1" applyFill="1" applyBorder="1"/>
    <xf numFmtId="0" fontId="0" fillId="0" borderId="122" xfId="0" applyFont="1" applyBorder="1"/>
    <xf numFmtId="0" fontId="0" fillId="0" borderId="121" xfId="0" applyFont="1" applyBorder="1"/>
    <xf numFmtId="0" fontId="0" fillId="0" borderId="108" xfId="0" applyFont="1" applyBorder="1"/>
    <xf numFmtId="172" fontId="33" fillId="0" borderId="0" xfId="51" applyFont="1" applyFill="1" applyBorder="1" applyAlignment="1" applyProtection="1">
      <alignment horizontal="right"/>
    </xf>
    <xf numFmtId="3" fontId="33" fillId="0" borderId="0" xfId="78" applyNumberFormat="1" applyFont="1" applyFill="1" applyBorder="1" applyAlignment="1" applyProtection="1">
      <alignment horizontal="right"/>
    </xf>
    <xf numFmtId="168" fontId="15" fillId="0" borderId="279" xfId="0" applyNumberFormat="1" applyFont="1" applyBorder="1" applyAlignment="1">
      <alignment horizontal="center" wrapText="1"/>
    </xf>
    <xf numFmtId="0" fontId="15" fillId="0" borderId="143" xfId="0" applyFont="1" applyBorder="1" applyAlignment="1">
      <alignment horizontal="left" vertical="center"/>
    </xf>
    <xf numFmtId="0" fontId="15" fillId="0" borderId="189" xfId="0" applyFont="1" applyFill="1" applyBorder="1" applyAlignment="1">
      <alignment horizontal="center"/>
    </xf>
    <xf numFmtId="0" fontId="15" fillId="0" borderId="192" xfId="0" applyFont="1" applyBorder="1" applyAlignment="1">
      <alignment horizontal="center" wrapText="1"/>
    </xf>
    <xf numFmtId="0" fontId="0" fillId="0" borderId="119" xfId="0" applyFont="1" applyBorder="1"/>
    <xf numFmtId="168" fontId="15" fillId="0" borderId="191" xfId="0" applyNumberFormat="1" applyFont="1" applyBorder="1" applyAlignment="1">
      <alignment horizontal="center" wrapText="1"/>
    </xf>
    <xf numFmtId="1" fontId="35" fillId="0" borderId="0" xfId="231" applyNumberFormat="1" applyFont="1" applyBorder="1" applyAlignment="1" applyProtection="1">
      <alignment horizontal="right"/>
    </xf>
    <xf numFmtId="1" fontId="35" fillId="0" borderId="0" xfId="78" applyNumberFormat="1" applyFont="1" applyBorder="1" applyAlignment="1" applyProtection="1">
      <alignment horizontal="right"/>
    </xf>
    <xf numFmtId="1" fontId="33" fillId="0" borderId="0" xfId="231" applyNumberFormat="1" applyFont="1" applyBorder="1" applyAlignment="1" applyProtection="1">
      <alignment horizontal="right"/>
    </xf>
    <xf numFmtId="1" fontId="33" fillId="0" borderId="0" xfId="78" applyNumberFormat="1" applyFont="1" applyBorder="1" applyAlignment="1" applyProtection="1">
      <alignment horizontal="right"/>
    </xf>
    <xf numFmtId="0" fontId="33" fillId="0" borderId="0" xfId="231" applyFont="1" applyBorder="1" applyAlignment="1" applyProtection="1">
      <alignment horizontal="right"/>
    </xf>
    <xf numFmtId="0" fontId="33" fillId="0" borderId="0" xfId="78" applyFont="1" applyBorder="1" applyAlignment="1" applyProtection="1">
      <alignment horizontal="right"/>
    </xf>
    <xf numFmtId="0" fontId="22" fillId="0" borderId="0" xfId="3" applyFont="1" applyFill="1" applyAlignment="1" applyProtection="1">
      <alignment vertical="center" wrapText="1"/>
    </xf>
    <xf numFmtId="0" fontId="0" fillId="0" borderId="121" xfId="0" applyFont="1" applyFill="1" applyBorder="1" applyAlignment="1">
      <alignment horizontal="left"/>
    </xf>
    <xf numFmtId="0" fontId="0" fillId="0" borderId="107" xfId="0" applyFont="1" applyFill="1" applyBorder="1" applyAlignment="1"/>
    <xf numFmtId="0" fontId="33" fillId="0" borderId="0" xfId="92" applyFont="1" applyBorder="1" applyAlignment="1" applyProtection="1">
      <alignment horizontal="right"/>
    </xf>
    <xf numFmtId="0" fontId="0" fillId="0" borderId="62" xfId="0" applyFont="1" applyFill="1" applyBorder="1" applyAlignment="1">
      <alignment wrapText="1"/>
    </xf>
    <xf numFmtId="0" fontId="0" fillId="0" borderId="63" xfId="0" applyFont="1" applyBorder="1" applyAlignment="1">
      <alignment horizontal="center"/>
    </xf>
    <xf numFmtId="165" fontId="0" fillId="0" borderId="63" xfId="0" applyNumberFormat="1" applyFont="1" applyBorder="1" applyAlignment="1"/>
    <xf numFmtId="0" fontId="21" fillId="0" borderId="16" xfId="0" applyFont="1" applyFill="1" applyBorder="1" applyAlignment="1">
      <alignment wrapText="1"/>
    </xf>
    <xf numFmtId="0" fontId="21" fillId="0" borderId="0" xfId="0" applyFont="1" applyAlignment="1"/>
    <xf numFmtId="0" fontId="0" fillId="0" borderId="90" xfId="0" applyFont="1" applyBorder="1" applyAlignment="1">
      <alignment horizontal="center"/>
    </xf>
    <xf numFmtId="0" fontId="0" fillId="0" borderId="90" xfId="0" applyFont="1" applyBorder="1" applyAlignment="1"/>
    <xf numFmtId="165" fontId="0" fillId="0" borderId="90" xfId="0" applyNumberFormat="1" applyFont="1" applyBorder="1" applyAlignment="1"/>
    <xf numFmtId="0" fontId="15" fillId="0" borderId="116" xfId="0" applyFont="1" applyBorder="1" applyAlignment="1">
      <alignment horizontal="center"/>
    </xf>
    <xf numFmtId="0" fontId="15" fillId="0" borderId="117" xfId="0" applyFont="1" applyFill="1" applyBorder="1" applyAlignment="1">
      <alignment wrapText="1"/>
    </xf>
    <xf numFmtId="0" fontId="15" fillId="0" borderId="273" xfId="0" applyFont="1" applyBorder="1" applyAlignment="1"/>
    <xf numFmtId="0" fontId="15" fillId="0" borderId="248" xfId="0" applyFont="1" applyBorder="1" applyAlignment="1"/>
    <xf numFmtId="0" fontId="15" fillId="0" borderId="117" xfId="0" applyFont="1" applyBorder="1" applyAlignment="1"/>
    <xf numFmtId="0" fontId="21" fillId="0" borderId="23" xfId="0" applyFont="1" applyFill="1" applyBorder="1" applyAlignment="1">
      <alignment wrapText="1"/>
    </xf>
    <xf numFmtId="165" fontId="22" fillId="0" borderId="65" xfId="0" applyNumberFormat="1" applyFont="1" applyBorder="1" applyAlignment="1"/>
    <xf numFmtId="0" fontId="0" fillId="0" borderId="225" xfId="0" applyFont="1" applyBorder="1" applyAlignment="1"/>
    <xf numFmtId="0" fontId="21" fillId="0" borderId="66" xfId="7" applyFont="1" applyFill="1" applyBorder="1" applyAlignment="1">
      <alignment horizontal="center" vertical="center"/>
    </xf>
    <xf numFmtId="0" fontId="21" fillId="0" borderId="263" xfId="3" applyFont="1" applyFill="1" applyBorder="1" applyAlignment="1" applyProtection="1">
      <alignment vertical="center" wrapText="1"/>
    </xf>
    <xf numFmtId="1" fontId="21" fillId="0" borderId="66" xfId="3" applyNumberFormat="1" applyFont="1" applyFill="1" applyBorder="1" applyAlignment="1" applyProtection="1">
      <alignment vertical="center"/>
    </xf>
    <xf numFmtId="1" fontId="21" fillId="0" borderId="67" xfId="3" applyNumberFormat="1" applyFont="1" applyFill="1" applyBorder="1" applyAlignment="1" applyProtection="1">
      <alignment vertical="center"/>
    </xf>
    <xf numFmtId="1" fontId="21" fillId="0" borderId="68" xfId="3" applyNumberFormat="1" applyFont="1" applyFill="1" applyBorder="1" applyAlignment="1" applyProtection="1">
      <alignment vertical="center"/>
    </xf>
    <xf numFmtId="1" fontId="21" fillId="0" borderId="129" xfId="3" applyNumberFormat="1" applyFont="1" applyFill="1" applyBorder="1" applyAlignment="1" applyProtection="1">
      <alignment vertical="center"/>
    </xf>
    <xf numFmtId="0" fontId="21" fillId="0" borderId="0" xfId="3" applyFont="1" applyFill="1" applyBorder="1" applyAlignment="1" applyProtection="1">
      <alignment vertical="center" wrapText="1"/>
    </xf>
    <xf numFmtId="1" fontId="0" fillId="0" borderId="0" xfId="0" applyNumberFormat="1" applyFont="1" applyBorder="1"/>
    <xf numFmtId="1" fontId="21" fillId="0" borderId="0" xfId="0" applyNumberFormat="1" applyFont="1" applyBorder="1"/>
    <xf numFmtId="0" fontId="21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22" fillId="0" borderId="0" xfId="9" applyFont="1" applyAlignment="1"/>
    <xf numFmtId="1" fontId="42" fillId="5" borderId="103" xfId="9" applyNumberFormat="1" applyFont="1" applyFill="1" applyBorder="1" applyAlignment="1">
      <alignment horizontal="right" vertical="center"/>
    </xf>
    <xf numFmtId="1" fontId="42" fillId="0" borderId="103" xfId="9" applyNumberFormat="1" applyFont="1" applyBorder="1" applyAlignment="1">
      <alignment horizontal="right" vertical="center"/>
    </xf>
    <xf numFmtId="3" fontId="42" fillId="5" borderId="103" xfId="47" applyNumberFormat="1" applyFont="1" applyFill="1" applyBorder="1" applyAlignment="1">
      <alignment horizontal="right" vertical="center"/>
    </xf>
    <xf numFmtId="3" fontId="42" fillId="0" borderId="103" xfId="47" applyNumberFormat="1" applyFont="1" applyBorder="1" applyAlignment="1">
      <alignment horizontal="right" vertical="center"/>
    </xf>
    <xf numFmtId="3" fontId="42" fillId="5" borderId="0" xfId="47" applyNumberFormat="1" applyFont="1" applyFill="1" applyBorder="1" applyAlignment="1"/>
    <xf numFmtId="3" fontId="41" fillId="0" borderId="0" xfId="47" applyNumberFormat="1" applyFont="1" applyBorder="1" applyAlignment="1">
      <alignment horizontal="right"/>
    </xf>
    <xf numFmtId="3" fontId="42" fillId="5" borderId="102" xfId="47" applyNumberFormat="1" applyFont="1" applyFill="1" applyBorder="1" applyAlignment="1"/>
    <xf numFmtId="3" fontId="41" fillId="0" borderId="102" xfId="47" applyNumberFormat="1" applyFont="1" applyBorder="1" applyAlignment="1">
      <alignment horizontal="right"/>
    </xf>
    <xf numFmtId="0" fontId="28" fillId="0" borderId="0" xfId="0" applyFont="1" applyBorder="1"/>
    <xf numFmtId="3" fontId="21" fillId="0" borderId="0" xfId="0" applyNumberFormat="1" applyFont="1" applyFill="1"/>
    <xf numFmtId="3" fontId="21" fillId="0" borderId="0" xfId="0" applyNumberFormat="1" applyFont="1"/>
    <xf numFmtId="3" fontId="0" fillId="0" borderId="214" xfId="0" applyNumberFormat="1" applyFont="1" applyBorder="1"/>
    <xf numFmtId="0" fontId="21" fillId="0" borderId="73" xfId="13" applyFont="1" applyFill="1" applyBorder="1" applyAlignment="1" applyProtection="1">
      <alignment horizontal="right" wrapText="1"/>
    </xf>
    <xf numFmtId="0" fontId="0" fillId="0" borderId="203" xfId="0" applyFont="1" applyFill="1" applyBorder="1" applyAlignment="1">
      <alignment horizontal="center"/>
    </xf>
    <xf numFmtId="0" fontId="0" fillId="0" borderId="182" xfId="0" applyFont="1" applyFill="1" applyBorder="1"/>
    <xf numFmtId="0" fontId="21" fillId="0" borderId="0" xfId="0" applyFont="1" applyFill="1"/>
    <xf numFmtId="0" fontId="21" fillId="0" borderId="257" xfId="7" applyFont="1" applyFill="1" applyBorder="1" applyAlignment="1">
      <alignment horizontal="center" wrapText="1"/>
    </xf>
    <xf numFmtId="0" fontId="21" fillId="0" borderId="220" xfId="7" applyFont="1" applyFill="1" applyBorder="1" applyAlignment="1">
      <alignment horizontal="center" wrapText="1"/>
    </xf>
    <xf numFmtId="0" fontId="21" fillId="0" borderId="283" xfId="7" applyFont="1" applyFill="1" applyBorder="1" applyAlignment="1">
      <alignment horizontal="center" wrapText="1"/>
    </xf>
    <xf numFmtId="0" fontId="21" fillId="0" borderId="121" xfId="13" applyFont="1" applyFill="1" applyBorder="1" applyAlignment="1" applyProtection="1">
      <alignment wrapText="1"/>
    </xf>
    <xf numFmtId="3" fontId="0" fillId="0" borderId="66" xfId="0" applyNumberFormat="1" applyFont="1" applyBorder="1"/>
    <xf numFmtId="3" fontId="0" fillId="0" borderId="69" xfId="0" applyNumberFormat="1" applyFont="1" applyBorder="1"/>
    <xf numFmtId="0" fontId="0" fillId="0" borderId="73" xfId="0" applyFont="1" applyBorder="1"/>
    <xf numFmtId="0" fontId="15" fillId="0" borderId="67" xfId="0" applyFont="1" applyFill="1" applyBorder="1" applyAlignment="1">
      <alignment wrapText="1"/>
    </xf>
    <xf numFmtId="1" fontId="33" fillId="0" borderId="0" xfId="0" applyNumberFormat="1" applyFont="1" applyFill="1" applyBorder="1" applyAlignment="1" applyProtection="1">
      <alignment horizontal="right"/>
    </xf>
    <xf numFmtId="0" fontId="15" fillId="0" borderId="225" xfId="0" applyFont="1" applyBorder="1"/>
    <xf numFmtId="0" fontId="21" fillId="0" borderId="71" xfId="13" applyFont="1" applyFill="1" applyBorder="1" applyAlignment="1" applyProtection="1">
      <alignment horizontal="center"/>
    </xf>
    <xf numFmtId="0" fontId="21" fillId="0" borderId="70" xfId="0" applyFont="1" applyFill="1" applyBorder="1"/>
    <xf numFmtId="0" fontId="21" fillId="0" borderId="69" xfId="0" applyFont="1" applyFill="1" applyBorder="1"/>
    <xf numFmtId="0" fontId="21" fillId="0" borderId="71" xfId="0" applyFont="1" applyFill="1" applyBorder="1"/>
    <xf numFmtId="0" fontId="21" fillId="0" borderId="73" xfId="0" applyFont="1" applyFill="1" applyBorder="1"/>
    <xf numFmtId="0" fontId="22" fillId="0" borderId="56" xfId="0" applyFont="1" applyFill="1" applyBorder="1"/>
    <xf numFmtId="0" fontId="22" fillId="0" borderId="76" xfId="0" applyFont="1" applyFill="1" applyBorder="1"/>
    <xf numFmtId="3" fontId="22" fillId="0" borderId="197" xfId="0" applyNumberFormat="1" applyFont="1" applyBorder="1"/>
    <xf numFmtId="3" fontId="22" fillId="0" borderId="20" xfId="0" applyNumberFormat="1" applyFont="1" applyBorder="1"/>
    <xf numFmtId="3" fontId="22" fillId="0" borderId="25" xfId="0" applyNumberFormat="1" applyFont="1" applyBorder="1"/>
    <xf numFmtId="165" fontId="0" fillId="0" borderId="71" xfId="0" applyNumberFormat="1" applyFont="1" applyBorder="1" applyAlignment="1"/>
    <xf numFmtId="165" fontId="0" fillId="0" borderId="72" xfId="0" applyNumberFormat="1" applyFont="1" applyBorder="1" applyAlignment="1"/>
    <xf numFmtId="0" fontId="21" fillId="0" borderId="105" xfId="3" applyFont="1" applyFill="1" applyBorder="1" applyAlignment="1" applyProtection="1">
      <alignment horizontal="center" vertical="center"/>
    </xf>
    <xf numFmtId="0" fontId="21" fillId="0" borderId="101" xfId="3" applyFont="1" applyFill="1" applyBorder="1" applyAlignment="1" applyProtection="1">
      <alignment vertical="center" wrapText="1"/>
    </xf>
    <xf numFmtId="1" fontId="21" fillId="0" borderId="286" xfId="7" applyNumberFormat="1" applyFont="1" applyBorder="1" applyAlignment="1">
      <alignment horizontal="right"/>
    </xf>
    <xf numFmtId="0" fontId="21" fillId="4" borderId="290" xfId="3" applyFont="1" applyFill="1" applyBorder="1" applyAlignment="1" applyProtection="1">
      <alignment vertical="center"/>
    </xf>
    <xf numFmtId="0" fontId="21" fillId="0" borderId="276" xfId="3" applyFont="1" applyFill="1" applyBorder="1" applyAlignment="1" applyProtection="1">
      <alignment vertical="center"/>
    </xf>
    <xf numFmtId="9" fontId="26" fillId="0" borderId="276" xfId="3" applyNumberFormat="1" applyFont="1" applyFill="1" applyBorder="1" applyAlignment="1" applyProtection="1">
      <alignment vertical="center"/>
    </xf>
    <xf numFmtId="9" fontId="26" fillId="0" borderId="222" xfId="3" applyNumberFormat="1" applyFont="1" applyFill="1" applyBorder="1" applyAlignment="1" applyProtection="1">
      <alignment vertical="center"/>
    </xf>
    <xf numFmtId="1" fontId="21" fillId="0" borderId="287" xfId="3" applyNumberFormat="1" applyFont="1" applyFill="1" applyBorder="1" applyAlignment="1" applyProtection="1"/>
    <xf numFmtId="1" fontId="21" fillId="0" borderId="288" xfId="3" applyNumberFormat="1" applyFont="1" applyFill="1" applyBorder="1" applyAlignment="1" applyProtection="1"/>
    <xf numFmtId="1" fontId="21" fillId="0" borderId="44" xfId="7" applyNumberFormat="1" applyFont="1" applyFill="1" applyBorder="1" applyAlignment="1">
      <alignment vertical="center"/>
    </xf>
    <xf numFmtId="1" fontId="21" fillId="0" borderId="45" xfId="7" applyNumberFormat="1" applyFont="1" applyFill="1" applyBorder="1" applyAlignment="1">
      <alignment vertical="center"/>
    </xf>
    <xf numFmtId="1" fontId="21" fillId="0" borderId="57" xfId="7" applyNumberFormat="1" applyFont="1" applyFill="1" applyBorder="1" applyAlignment="1">
      <alignment vertical="center"/>
    </xf>
    <xf numFmtId="1" fontId="21" fillId="0" borderId="66" xfId="0" applyNumberFormat="1" applyFont="1" applyBorder="1" applyAlignment="1" applyProtection="1">
      <alignment horizontal="right"/>
    </xf>
    <xf numFmtId="1" fontId="21" fillId="0" borderId="67" xfId="0" applyNumberFormat="1" applyFont="1" applyBorder="1" applyAlignment="1" applyProtection="1">
      <alignment horizontal="right"/>
    </xf>
    <xf numFmtId="1" fontId="21" fillId="0" borderId="68" xfId="0" applyNumberFormat="1" applyFont="1" applyBorder="1" applyAlignment="1" applyProtection="1">
      <alignment horizontal="right"/>
    </xf>
    <xf numFmtId="1" fontId="21" fillId="0" borderId="69" xfId="0" applyNumberFormat="1" applyFont="1" applyBorder="1" applyAlignment="1" applyProtection="1">
      <alignment horizontal="right"/>
    </xf>
    <xf numFmtId="1" fontId="21" fillId="0" borderId="63" xfId="0" applyNumberFormat="1" applyFont="1" applyBorder="1" applyAlignment="1" applyProtection="1">
      <alignment horizontal="right"/>
    </xf>
    <xf numFmtId="1" fontId="21" fillId="0" borderId="70" xfId="0" applyNumberFormat="1" applyFont="1" applyBorder="1" applyAlignment="1" applyProtection="1">
      <alignment horizontal="right"/>
    </xf>
    <xf numFmtId="1" fontId="21" fillId="0" borderId="185" xfId="0" applyNumberFormat="1" applyFont="1" applyBorder="1" applyAlignment="1" applyProtection="1">
      <alignment horizontal="right"/>
    </xf>
    <xf numFmtId="1" fontId="21" fillId="0" borderId="131" xfId="0" applyNumberFormat="1" applyFont="1" applyBorder="1" applyAlignment="1" applyProtection="1">
      <alignment horizontal="right"/>
    </xf>
    <xf numFmtId="1" fontId="21" fillId="0" borderId="138" xfId="0" applyNumberFormat="1" applyFont="1" applyBorder="1" applyAlignment="1" applyProtection="1">
      <alignment horizontal="right"/>
    </xf>
    <xf numFmtId="1" fontId="21" fillId="0" borderId="198" xfId="3" applyNumberFormat="1" applyFont="1" applyFill="1" applyBorder="1" applyAlignment="1" applyProtection="1"/>
    <xf numFmtId="1" fontId="21" fillId="0" borderId="201" xfId="3" applyNumberFormat="1" applyFont="1" applyFill="1" applyBorder="1" applyAlignment="1" applyProtection="1"/>
    <xf numFmtId="1" fontId="21" fillId="0" borderId="148" xfId="3" applyNumberFormat="1" applyFont="1" applyFill="1" applyBorder="1" applyAlignment="1" applyProtection="1"/>
    <xf numFmtId="0" fontId="21" fillId="0" borderId="66" xfId="0" applyFont="1" applyBorder="1" applyAlignment="1" applyProtection="1">
      <alignment horizontal="right"/>
    </xf>
    <xf numFmtId="0" fontId="21" fillId="0" borderId="107" xfId="0" applyFont="1" applyBorder="1" applyAlignment="1" applyProtection="1">
      <alignment horizontal="right"/>
    </xf>
    <xf numFmtId="0" fontId="21" fillId="0" borderId="68" xfId="0" applyFont="1" applyBorder="1" applyAlignment="1" applyProtection="1">
      <alignment horizontal="right"/>
    </xf>
    <xf numFmtId="0" fontId="21" fillId="0" borderId="69" xfId="0" applyFont="1" applyBorder="1" applyAlignment="1" applyProtection="1">
      <alignment horizontal="right"/>
    </xf>
    <xf numFmtId="0" fontId="21" fillId="0" borderId="108" xfId="0" applyFont="1" applyBorder="1" applyAlignment="1" applyProtection="1">
      <alignment horizontal="right"/>
    </xf>
    <xf numFmtId="0" fontId="21" fillId="0" borderId="70" xfId="0" applyFont="1" applyBorder="1" applyAlignment="1" applyProtection="1">
      <alignment horizontal="right"/>
    </xf>
    <xf numFmtId="0" fontId="21" fillId="0" borderId="293" xfId="1151" applyFont="1" applyFill="1" applyBorder="1" applyAlignment="1">
      <alignment horizontal="right"/>
    </xf>
    <xf numFmtId="0" fontId="21" fillId="0" borderId="294" xfId="1151" applyFont="1" applyFill="1" applyBorder="1" applyAlignment="1">
      <alignment horizontal="right"/>
    </xf>
    <xf numFmtId="0" fontId="21" fillId="0" borderId="152" xfId="1151" applyFont="1" applyFill="1" applyBorder="1" applyAlignment="1">
      <alignment horizontal="right"/>
    </xf>
    <xf numFmtId="0" fontId="21" fillId="0" borderId="194" xfId="1151" applyFont="1" applyFill="1" applyBorder="1" applyAlignment="1">
      <alignment horizontal="right"/>
    </xf>
    <xf numFmtId="0" fontId="21" fillId="0" borderId="127" xfId="1151" applyFont="1" applyFill="1" applyBorder="1" applyAlignment="1">
      <alignment horizontal="right" vertical="center"/>
    </xf>
    <xf numFmtId="0" fontId="21" fillId="0" borderId="108" xfId="1151" applyFont="1" applyFill="1" applyBorder="1" applyAlignment="1">
      <alignment horizontal="right" vertical="center"/>
    </xf>
    <xf numFmtId="0" fontId="21" fillId="0" borderId="70" xfId="1151" applyFont="1" applyFill="1" applyBorder="1" applyAlignment="1">
      <alignment horizontal="right" vertical="center"/>
    </xf>
    <xf numFmtId="0" fontId="43" fillId="0" borderId="128" xfId="1151" applyFont="1" applyFill="1" applyBorder="1" applyAlignment="1">
      <alignment horizontal="right" vertical="center"/>
    </xf>
    <xf numFmtId="0" fontId="21" fillId="0" borderId="127" xfId="1151" applyFont="1" applyFill="1" applyBorder="1" applyAlignment="1">
      <alignment horizontal="right"/>
    </xf>
    <xf numFmtId="0" fontId="21" fillId="0" borderId="108" xfId="1151" applyFont="1" applyFill="1" applyBorder="1" applyAlignment="1">
      <alignment horizontal="right"/>
    </xf>
    <xf numFmtId="0" fontId="21" fillId="0" borderId="69" xfId="1151" applyFont="1" applyFill="1" applyBorder="1" applyAlignment="1">
      <alignment horizontal="right"/>
    </xf>
    <xf numFmtId="0" fontId="21" fillId="0" borderId="70" xfId="1151" applyFont="1" applyFill="1" applyBorder="1" applyAlignment="1">
      <alignment horizontal="right"/>
    </xf>
    <xf numFmtId="0" fontId="21" fillId="0" borderId="128" xfId="1151" applyFont="1" applyFill="1" applyBorder="1" applyAlignment="1">
      <alignment horizontal="right"/>
    </xf>
    <xf numFmtId="0" fontId="21" fillId="0" borderId="127" xfId="1151" applyFont="1" applyFill="1" applyBorder="1" applyAlignment="1">
      <alignment horizontal="right" wrapText="1"/>
    </xf>
    <xf numFmtId="0" fontId="21" fillId="0" borderId="108" xfId="1151" applyFont="1" applyFill="1" applyBorder="1" applyAlignment="1">
      <alignment horizontal="right" wrapText="1"/>
    </xf>
    <xf numFmtId="0" fontId="21" fillId="0" borderId="70" xfId="1151" applyFont="1" applyFill="1" applyBorder="1" applyAlignment="1">
      <alignment horizontal="right" wrapText="1"/>
    </xf>
    <xf numFmtId="0" fontId="21" fillId="0" borderId="128" xfId="1151" applyFont="1" applyFill="1" applyBorder="1" applyAlignment="1">
      <alignment horizontal="right" wrapText="1"/>
    </xf>
    <xf numFmtId="0" fontId="21" fillId="0" borderId="127" xfId="49" applyFont="1" applyFill="1" applyBorder="1" applyAlignment="1">
      <alignment horizontal="right" wrapText="1"/>
    </xf>
    <xf numFmtId="0" fontId="21" fillId="0" borderId="108" xfId="49" applyFont="1" applyFill="1" applyBorder="1" applyAlignment="1">
      <alignment horizontal="right" wrapText="1"/>
    </xf>
    <xf numFmtId="0" fontId="21" fillId="0" borderId="70" xfId="49" applyFont="1" applyFill="1" applyBorder="1" applyAlignment="1">
      <alignment horizontal="right" wrapText="1"/>
    </xf>
    <xf numFmtId="0" fontId="21" fillId="0" borderId="128" xfId="49" applyFont="1" applyFill="1" applyBorder="1" applyAlignment="1">
      <alignment horizontal="right" wrapText="1"/>
    </xf>
    <xf numFmtId="0" fontId="21" fillId="0" borderId="162" xfId="1151" applyFont="1" applyFill="1" applyBorder="1" applyAlignment="1">
      <alignment horizontal="right" wrapText="1"/>
    </xf>
    <xf numFmtId="0" fontId="21" fillId="0" borderId="121" xfId="1151" applyFont="1" applyFill="1" applyBorder="1" applyAlignment="1">
      <alignment horizontal="right" wrapText="1"/>
    </xf>
    <xf numFmtId="0" fontId="21" fillId="0" borderId="73" xfId="1151" applyFont="1" applyFill="1" applyBorder="1" applyAlignment="1">
      <alignment horizontal="right" wrapText="1"/>
    </xf>
    <xf numFmtId="0" fontId="21" fillId="0" borderId="122" xfId="1151" applyFont="1" applyFill="1" applyBorder="1" applyAlignment="1">
      <alignment horizontal="right" wrapText="1"/>
    </xf>
    <xf numFmtId="0" fontId="21" fillId="0" borderId="162" xfId="13" applyFont="1" applyFill="1" applyBorder="1" applyAlignment="1" applyProtection="1">
      <alignment horizontal="right" wrapText="1"/>
    </xf>
    <xf numFmtId="0" fontId="21" fillId="0" borderId="121" xfId="13" applyFont="1" applyFill="1" applyBorder="1" applyAlignment="1" applyProtection="1">
      <alignment horizontal="right" wrapText="1"/>
    </xf>
    <xf numFmtId="0" fontId="21" fillId="0" borderId="71" xfId="13" applyFont="1" applyFill="1" applyBorder="1" applyAlignment="1" applyProtection="1">
      <alignment horizontal="right" wrapText="1"/>
    </xf>
    <xf numFmtId="0" fontId="21" fillId="0" borderId="122" xfId="13" applyFont="1" applyFill="1" applyBorder="1" applyAlignment="1" applyProtection="1">
      <alignment horizontal="right" wrapText="1"/>
    </xf>
    <xf numFmtId="0" fontId="26" fillId="0" borderId="64" xfId="3" applyFont="1" applyFill="1" applyBorder="1" applyAlignment="1" applyProtection="1">
      <alignment horizontal="right" vertical="top" wrapText="1"/>
    </xf>
    <xf numFmtId="1" fontId="22" fillId="0" borderId="19" xfId="202" applyNumberFormat="1" applyFont="1" applyBorder="1" applyAlignment="1">
      <alignment horizontal="right"/>
    </xf>
    <xf numFmtId="0" fontId="18" fillId="4" borderId="19" xfId="3" applyFont="1" applyFill="1" applyBorder="1" applyAlignment="1" applyProtection="1"/>
    <xf numFmtId="1" fontId="21" fillId="0" borderId="16" xfId="202" applyNumberFormat="1" applyFont="1" applyBorder="1" applyAlignment="1">
      <alignment horizontal="right"/>
    </xf>
    <xf numFmtId="1" fontId="22" fillId="0" borderId="106" xfId="202" applyNumberFormat="1" applyFont="1" applyBorder="1" applyAlignment="1">
      <alignment horizontal="right"/>
    </xf>
    <xf numFmtId="0" fontId="18" fillId="4" borderId="106" xfId="3" applyFont="1" applyFill="1" applyBorder="1" applyAlignment="1" applyProtection="1"/>
    <xf numFmtId="1" fontId="21" fillId="0" borderId="101" xfId="202" applyNumberFormat="1" applyFont="1" applyBorder="1" applyAlignment="1">
      <alignment horizontal="right"/>
    </xf>
    <xf numFmtId="1" fontId="21" fillId="0" borderId="67" xfId="49" applyNumberFormat="1" applyFont="1" applyBorder="1" applyAlignment="1">
      <alignment horizontal="right"/>
    </xf>
    <xf numFmtId="1" fontId="21" fillId="0" borderId="68" xfId="49" applyNumberFormat="1" applyFont="1" applyBorder="1" applyAlignment="1">
      <alignment horizontal="right"/>
    </xf>
    <xf numFmtId="1" fontId="21" fillId="0" borderId="63" xfId="49" applyNumberFormat="1" applyFont="1" applyBorder="1" applyAlignment="1">
      <alignment horizontal="right"/>
    </xf>
    <xf numFmtId="1" fontId="21" fillId="0" borderId="70" xfId="49" applyNumberFormat="1" applyFont="1" applyBorder="1" applyAlignment="1">
      <alignment horizontal="right"/>
    </xf>
    <xf numFmtId="1" fontId="21" fillId="0" borderId="72" xfId="49" applyNumberFormat="1" applyFont="1" applyBorder="1" applyAlignment="1">
      <alignment horizontal="right"/>
    </xf>
    <xf numFmtId="1" fontId="21" fillId="0" borderId="131" xfId="49" applyNumberFormat="1" applyFont="1" applyBorder="1" applyAlignment="1">
      <alignment horizontal="right"/>
    </xf>
    <xf numFmtId="1" fontId="21" fillId="0" borderId="138" xfId="49" applyNumberFormat="1" applyFont="1" applyBorder="1" applyAlignment="1">
      <alignment horizontal="right"/>
    </xf>
    <xf numFmtId="1" fontId="21" fillId="0" borderId="66" xfId="49" applyNumberFormat="1" applyFont="1" applyBorder="1" applyAlignment="1">
      <alignment horizontal="right"/>
    </xf>
    <xf numFmtId="1" fontId="21" fillId="0" borderId="69" xfId="49" applyNumberFormat="1" applyFont="1" applyBorder="1" applyAlignment="1">
      <alignment horizontal="right"/>
    </xf>
    <xf numFmtId="1" fontId="21" fillId="0" borderId="185" xfId="49" applyNumberFormat="1" applyFont="1" applyBorder="1" applyAlignment="1">
      <alignment horizontal="right"/>
    </xf>
    <xf numFmtId="0" fontId="15" fillId="0" borderId="253" xfId="0" applyFont="1" applyBorder="1"/>
    <xf numFmtId="0" fontId="0" fillId="0" borderId="73" xfId="0" applyFont="1" applyFill="1" applyBorder="1" applyAlignment="1">
      <alignment wrapText="1"/>
    </xf>
    <xf numFmtId="0" fontId="15" fillId="0" borderId="68" xfId="0" applyFont="1" applyFill="1" applyBorder="1" applyAlignment="1">
      <alignment wrapText="1"/>
    </xf>
    <xf numFmtId="0" fontId="26" fillId="0" borderId="0" xfId="3" applyFont="1" applyFill="1" applyBorder="1" applyAlignment="1" applyProtection="1">
      <alignment vertical="center"/>
    </xf>
    <xf numFmtId="3" fontId="15" fillId="0" borderId="26" xfId="0" applyNumberFormat="1" applyFont="1" applyFill="1" applyBorder="1"/>
    <xf numFmtId="3" fontId="15" fillId="0" borderId="27" xfId="0" applyNumberFormat="1" applyFont="1" applyFill="1" applyBorder="1"/>
    <xf numFmtId="3" fontId="15" fillId="0" borderId="30" xfId="0" applyNumberFormat="1" applyFont="1" applyFill="1" applyBorder="1"/>
    <xf numFmtId="168" fontId="15" fillId="0" borderId="28" xfId="2" applyNumberFormat="1" applyFont="1" applyFill="1" applyBorder="1"/>
    <xf numFmtId="3" fontId="15" fillId="0" borderId="3" xfId="0" applyNumberFormat="1" applyFont="1" applyFill="1" applyBorder="1"/>
    <xf numFmtId="3" fontId="15" fillId="0" borderId="29" xfId="0" applyNumberFormat="1" applyFont="1" applyFill="1" applyBorder="1"/>
    <xf numFmtId="3" fontId="15" fillId="0" borderId="0" xfId="0" applyNumberFormat="1" applyFont="1" applyFill="1"/>
    <xf numFmtId="9" fontId="22" fillId="0" borderId="0" xfId="0" applyNumberFormat="1" applyFont="1" applyFill="1"/>
    <xf numFmtId="0" fontId="22" fillId="0" borderId="0" xfId="0" applyFont="1" applyFill="1"/>
    <xf numFmtId="0" fontId="21" fillId="0" borderId="69" xfId="0" applyFont="1" applyFill="1" applyBorder="1" applyAlignment="1" applyProtection="1">
      <alignment horizontal="right"/>
    </xf>
    <xf numFmtId="0" fontId="21" fillId="0" borderId="108" xfId="0" applyFont="1" applyFill="1" applyBorder="1" applyAlignment="1" applyProtection="1">
      <alignment horizontal="right"/>
    </xf>
    <xf numFmtId="0" fontId="21" fillId="0" borderId="70" xfId="0" applyFont="1" applyFill="1" applyBorder="1" applyAlignment="1" applyProtection="1">
      <alignment horizontal="right"/>
    </xf>
    <xf numFmtId="0" fontId="35" fillId="0" borderId="0" xfId="0" applyFont="1" applyFill="1" applyBorder="1" applyAlignment="1" applyProtection="1">
      <alignment horizontal="right"/>
    </xf>
    <xf numFmtId="0" fontId="15" fillId="0" borderId="66" xfId="0" applyFont="1" applyFill="1" applyBorder="1" applyAlignment="1">
      <alignment horizontal="center"/>
    </xf>
    <xf numFmtId="1" fontId="15" fillId="0" borderId="0" xfId="0" applyNumberFormat="1" applyFont="1" applyFill="1"/>
    <xf numFmtId="0" fontId="0" fillId="0" borderId="88" xfId="0" applyFont="1" applyFill="1" applyBorder="1" applyAlignment="1">
      <alignment wrapText="1"/>
    </xf>
    <xf numFmtId="3" fontId="0" fillId="0" borderId="89" xfId="0" applyNumberFormat="1" applyFont="1" applyBorder="1"/>
    <xf numFmtId="3" fontId="0" fillId="0" borderId="121" xfId="0" applyNumberFormat="1" applyFont="1" applyBorder="1"/>
    <xf numFmtId="3" fontId="0" fillId="0" borderId="118" xfId="0" applyNumberFormat="1" applyFont="1" applyBorder="1"/>
    <xf numFmtId="3" fontId="0" fillId="0" borderId="108" xfId="0" applyNumberFormat="1" applyFont="1" applyBorder="1"/>
    <xf numFmtId="0" fontId="15" fillId="0" borderId="107" xfId="0" applyFont="1" applyFill="1" applyBorder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227" xfId="0" applyFont="1" applyFill="1" applyBorder="1" applyAlignment="1">
      <alignment horizontal="center"/>
    </xf>
    <xf numFmtId="0" fontId="0" fillId="0" borderId="227" xfId="0" applyFont="1" applyFill="1" applyBorder="1"/>
    <xf numFmtId="0" fontId="0" fillId="0" borderId="225" xfId="0" applyFont="1" applyFill="1" applyBorder="1"/>
    <xf numFmtId="0" fontId="0" fillId="0" borderId="284" xfId="0" applyFont="1" applyFill="1" applyBorder="1"/>
    <xf numFmtId="0" fontId="15" fillId="0" borderId="129" xfId="0" applyFont="1" applyFill="1" applyBorder="1"/>
    <xf numFmtId="0" fontId="21" fillId="0" borderId="119" xfId="0" applyFont="1" applyFill="1" applyBorder="1"/>
    <xf numFmtId="0" fontId="21" fillId="0" borderId="128" xfId="0" applyFont="1" applyFill="1" applyBorder="1"/>
    <xf numFmtId="0" fontId="21" fillId="0" borderId="122" xfId="0" applyFont="1" applyFill="1" applyBorder="1"/>
    <xf numFmtId="0" fontId="0" fillId="0" borderId="122" xfId="0" applyFont="1" applyFill="1" applyBorder="1"/>
    <xf numFmtId="3" fontId="0" fillId="0" borderId="94" xfId="0" applyNumberFormat="1" applyFont="1" applyBorder="1"/>
    <xf numFmtId="3" fontId="0" fillId="0" borderId="296" xfId="0" applyNumberFormat="1" applyFont="1" applyBorder="1"/>
    <xf numFmtId="3" fontId="0" fillId="0" borderId="198" xfId="0" applyNumberFormat="1" applyFont="1" applyBorder="1"/>
    <xf numFmtId="3" fontId="0" fillId="0" borderId="104" xfId="0" applyNumberFormat="1" applyFont="1" applyBorder="1"/>
    <xf numFmtId="3" fontId="0" fillId="0" borderId="202" xfId="0" applyNumberFormat="1" applyFont="1" applyBorder="1"/>
    <xf numFmtId="3" fontId="0" fillId="0" borderId="105" xfId="0" applyNumberFormat="1" applyFont="1" applyBorder="1"/>
    <xf numFmtId="3" fontId="0" fillId="0" borderId="267" xfId="0" applyNumberFormat="1" applyFont="1" applyBorder="1"/>
    <xf numFmtId="3" fontId="0" fillId="0" borderId="222" xfId="0" applyNumberFormat="1" applyFont="1" applyBorder="1"/>
    <xf numFmtId="175" fontId="0" fillId="0" borderId="104" xfId="0" applyNumberFormat="1" applyFont="1" applyBorder="1"/>
    <xf numFmtId="175" fontId="0" fillId="0" borderId="202" xfId="0" applyNumberFormat="1" applyFont="1" applyBorder="1"/>
    <xf numFmtId="175" fontId="0" fillId="0" borderId="105" xfId="0" applyNumberFormat="1" applyFont="1" applyBorder="1"/>
    <xf numFmtId="175" fontId="0" fillId="0" borderId="222" xfId="0" applyNumberFormat="1" applyFont="1" applyBorder="1"/>
    <xf numFmtId="0" fontId="22" fillId="0" borderId="191" xfId="7" applyFont="1" applyBorder="1" applyAlignment="1">
      <alignment horizontal="center" wrapText="1"/>
    </xf>
    <xf numFmtId="0" fontId="22" fillId="0" borderId="168" xfId="7" applyFont="1" applyBorder="1" applyAlignment="1">
      <alignment horizontal="center" wrapText="1"/>
    </xf>
    <xf numFmtId="0" fontId="21" fillId="0" borderId="250" xfId="13" applyFont="1" applyFill="1" applyBorder="1" applyAlignment="1" applyProtection="1">
      <alignment horizontal="center"/>
    </xf>
    <xf numFmtId="0" fontId="22" fillId="0" borderId="146" xfId="13" applyFont="1" applyFill="1" applyBorder="1" applyAlignment="1" applyProtection="1">
      <alignment horizontal="center" wrapText="1"/>
    </xf>
    <xf numFmtId="0" fontId="22" fillId="0" borderId="289" xfId="13" applyFont="1" applyFill="1" applyBorder="1" applyAlignment="1" applyProtection="1">
      <alignment horizontal="right" wrapText="1"/>
    </xf>
    <xf numFmtId="0" fontId="22" fillId="0" borderId="263" xfId="13" applyFont="1" applyFill="1" applyBorder="1" applyAlignment="1" applyProtection="1">
      <alignment horizontal="right" wrapText="1"/>
    </xf>
    <xf numFmtId="0" fontId="22" fillId="0" borderId="250" xfId="13" applyFont="1" applyFill="1" applyBorder="1" applyAlignment="1" applyProtection="1">
      <alignment horizontal="right" wrapText="1"/>
    </xf>
    <xf numFmtId="0" fontId="22" fillId="0" borderId="288" xfId="13" applyFont="1" applyFill="1" applyBorder="1" applyAlignment="1" applyProtection="1">
      <alignment horizontal="right" wrapText="1"/>
    </xf>
    <xf numFmtId="0" fontId="22" fillId="0" borderId="146" xfId="13" applyFont="1" applyFill="1" applyBorder="1" applyAlignment="1" applyProtection="1">
      <alignment horizontal="right" wrapText="1"/>
    </xf>
    <xf numFmtId="3" fontId="21" fillId="0" borderId="73" xfId="13" applyNumberFormat="1" applyFont="1" applyFill="1" applyBorder="1" applyAlignment="1" applyProtection="1">
      <alignment horizontal="right" wrapText="1"/>
    </xf>
    <xf numFmtId="3" fontId="21" fillId="0" borderId="216" xfId="13" applyNumberFormat="1" applyFont="1" applyFill="1" applyBorder="1" applyAlignment="1" applyProtection="1">
      <alignment horizontal="right" wrapText="1"/>
    </xf>
    <xf numFmtId="0" fontId="21" fillId="0" borderId="116" xfId="13" applyFont="1" applyFill="1" applyBorder="1" applyAlignment="1" applyProtection="1">
      <alignment horizontal="center"/>
    </xf>
    <xf numFmtId="0" fontId="21" fillId="0" borderId="117" xfId="13" applyFont="1" applyFill="1" applyBorder="1" applyAlignment="1" applyProtection="1">
      <alignment wrapText="1"/>
    </xf>
    <xf numFmtId="0" fontId="21" fillId="0" borderId="65" xfId="13" applyFont="1" applyFill="1" applyBorder="1" applyAlignment="1" applyProtection="1">
      <alignment horizontal="center" wrapText="1"/>
    </xf>
    <xf numFmtId="3" fontId="21" fillId="0" borderId="249" xfId="13" applyNumberFormat="1" applyFont="1" applyFill="1" applyBorder="1" applyAlignment="1" applyProtection="1">
      <alignment horizontal="right" wrapText="1"/>
    </xf>
    <xf numFmtId="3" fontId="21" fillId="0" borderId="277" xfId="13" applyNumberFormat="1" applyFont="1" applyFill="1" applyBorder="1" applyAlignment="1" applyProtection="1">
      <alignment horizontal="right" wrapText="1"/>
    </xf>
    <xf numFmtId="3" fontId="21" fillId="0" borderId="256" xfId="13" applyNumberFormat="1" applyFont="1" applyFill="1" applyBorder="1" applyAlignment="1" applyProtection="1">
      <alignment horizontal="right" wrapText="1"/>
    </xf>
    <xf numFmtId="0" fontId="15" fillId="0" borderId="143" xfId="0" applyFont="1" applyBorder="1" applyAlignment="1">
      <alignment horizontal="center"/>
    </xf>
    <xf numFmtId="0" fontId="15" fillId="0" borderId="177" xfId="0" applyFont="1" applyFill="1" applyBorder="1" applyAlignment="1">
      <alignment wrapText="1"/>
    </xf>
    <xf numFmtId="0" fontId="0" fillId="0" borderId="216" xfId="0" applyFont="1" applyBorder="1" applyAlignment="1"/>
    <xf numFmtId="0" fontId="0" fillId="0" borderId="66" xfId="0" applyFont="1" applyBorder="1" applyAlignment="1"/>
    <xf numFmtId="0" fontId="0" fillId="0" borderId="71" xfId="0" applyFont="1" applyBorder="1" applyAlignment="1"/>
    <xf numFmtId="0" fontId="0" fillId="0" borderId="227" xfId="0" applyFont="1" applyBorder="1" applyAlignment="1"/>
    <xf numFmtId="0" fontId="0" fillId="0" borderId="203" xfId="0" applyFont="1" applyBorder="1" applyAlignment="1"/>
    <xf numFmtId="0" fontId="0" fillId="0" borderId="204" xfId="0" applyFont="1" applyBorder="1" applyAlignment="1"/>
    <xf numFmtId="9" fontId="21" fillId="0" borderId="147" xfId="2" applyNumberFormat="1" applyFont="1" applyFill="1" applyBorder="1"/>
    <xf numFmtId="9" fontId="21" fillId="0" borderId="0" xfId="0" applyNumberFormat="1" applyFont="1" applyFill="1"/>
    <xf numFmtId="3" fontId="0" fillId="0" borderId="0" xfId="0" applyNumberFormat="1" applyFont="1" applyFill="1"/>
    <xf numFmtId="0" fontId="0" fillId="0" borderId="121" xfId="0" applyFont="1" applyFill="1" applyBorder="1" applyAlignment="1"/>
    <xf numFmtId="0" fontId="21" fillId="0" borderId="71" xfId="3" applyFont="1" applyFill="1" applyBorder="1" applyAlignment="1" applyProtection="1">
      <alignment horizontal="center" vertical="center"/>
    </xf>
    <xf numFmtId="0" fontId="21" fillId="0" borderId="72" xfId="3" applyFont="1" applyFill="1" applyBorder="1" applyAlignment="1" applyProtection="1">
      <alignment vertical="center" wrapText="1"/>
    </xf>
    <xf numFmtId="1" fontId="21" fillId="0" borderId="72" xfId="7" applyNumberFormat="1" applyFont="1" applyBorder="1" applyAlignment="1">
      <alignment horizontal="right"/>
    </xf>
    <xf numFmtId="0" fontId="21" fillId="4" borderId="72" xfId="3" applyFont="1" applyFill="1" applyBorder="1" applyAlignment="1" applyProtection="1"/>
    <xf numFmtId="1" fontId="21" fillId="0" borderId="72" xfId="3" applyNumberFormat="1" applyFont="1" applyFill="1" applyBorder="1" applyAlignment="1" applyProtection="1"/>
    <xf numFmtId="0" fontId="21" fillId="0" borderId="286" xfId="3" applyFont="1" applyFill="1" applyBorder="1" applyAlignment="1" applyProtection="1">
      <alignment vertical="center"/>
    </xf>
    <xf numFmtId="0" fontId="26" fillId="0" borderId="76" xfId="3" applyFont="1" applyFill="1" applyBorder="1" applyAlignment="1" applyProtection="1">
      <alignment horizontal="right" vertical="top" wrapText="1"/>
    </xf>
    <xf numFmtId="0" fontId="21" fillId="0" borderId="6" xfId="3" applyFont="1" applyFill="1" applyBorder="1" applyAlignment="1" applyProtection="1">
      <alignment horizontal="center" vertical="center"/>
    </xf>
    <xf numFmtId="0" fontId="21" fillId="0" borderId="7" xfId="3" applyFont="1" applyFill="1" applyBorder="1" applyAlignment="1" applyProtection="1">
      <alignment vertical="center" wrapText="1"/>
    </xf>
    <xf numFmtId="1" fontId="22" fillId="0" borderId="298" xfId="202" applyNumberFormat="1" applyFont="1" applyBorder="1" applyAlignment="1">
      <alignment horizontal="right"/>
    </xf>
    <xf numFmtId="0" fontId="18" fillId="4" borderId="298" xfId="3" applyFont="1" applyFill="1" applyBorder="1" applyAlignment="1" applyProtection="1"/>
    <xf numFmtId="1" fontId="21" fillId="0" borderId="7" xfId="202" applyNumberFormat="1" applyFont="1" applyBorder="1" applyAlignment="1">
      <alignment horizontal="right"/>
    </xf>
    <xf numFmtId="9" fontId="26" fillId="0" borderId="44" xfId="3" applyNumberFormat="1" applyFont="1" applyFill="1" applyBorder="1" applyAlignment="1" applyProtection="1"/>
    <xf numFmtId="9" fontId="26" fillId="0" borderId="45" xfId="3" applyNumberFormat="1" applyFont="1" applyFill="1" applyBorder="1" applyAlignment="1" applyProtection="1"/>
    <xf numFmtId="0" fontId="21" fillId="0" borderId="176" xfId="3" applyFont="1" applyFill="1" applyBorder="1" applyAlignment="1" applyProtection="1">
      <alignment horizontal="center" vertical="center"/>
    </xf>
    <xf numFmtId="9" fontId="26" fillId="0" borderId="299" xfId="3" applyNumberFormat="1" applyFont="1" applyFill="1" applyBorder="1" applyAlignment="1" applyProtection="1"/>
    <xf numFmtId="1" fontId="21" fillId="0" borderId="73" xfId="3" applyNumberFormat="1" applyFont="1" applyFill="1" applyBorder="1" applyAlignment="1" applyProtection="1"/>
    <xf numFmtId="0" fontId="15" fillId="0" borderId="6" xfId="3" applyFont="1" applyFill="1" applyBorder="1" applyAlignment="1" applyProtection="1">
      <alignment horizontal="center"/>
    </xf>
    <xf numFmtId="0" fontId="21" fillId="0" borderId="301" xfId="3" applyFont="1" applyFill="1" applyBorder="1" applyAlignment="1" applyProtection="1">
      <alignment horizontal="center" vertical="center"/>
    </xf>
    <xf numFmtId="0" fontId="21" fillId="0" borderId="302" xfId="3" applyFont="1" applyFill="1" applyBorder="1" applyAlignment="1" applyProtection="1">
      <alignment vertical="center" wrapText="1"/>
    </xf>
    <xf numFmtId="1" fontId="21" fillId="0" borderId="303" xfId="3" applyNumberFormat="1" applyFont="1" applyFill="1" applyBorder="1" applyAlignment="1" applyProtection="1">
      <alignment vertical="center"/>
    </xf>
    <xf numFmtId="1" fontId="21" fillId="0" borderId="304" xfId="3" applyNumberFormat="1" applyFont="1" applyFill="1" applyBorder="1" applyAlignment="1" applyProtection="1">
      <alignment vertical="center"/>
    </xf>
    <xf numFmtId="1" fontId="21" fillId="0" borderId="305" xfId="3" applyNumberFormat="1" applyFont="1" applyFill="1" applyBorder="1" applyAlignment="1" applyProtection="1">
      <alignment vertical="center"/>
    </xf>
    <xf numFmtId="0" fontId="22" fillId="0" borderId="306" xfId="3" applyFont="1" applyFill="1" applyBorder="1" applyAlignment="1" applyProtection="1">
      <alignment horizontal="center" vertical="center"/>
    </xf>
    <xf numFmtId="0" fontId="21" fillId="0" borderId="307" xfId="3" applyFont="1" applyFill="1" applyBorder="1" applyAlignment="1" applyProtection="1">
      <alignment vertical="center"/>
    </xf>
    <xf numFmtId="1" fontId="21" fillId="0" borderId="307" xfId="3" applyNumberFormat="1" applyFont="1" applyFill="1" applyBorder="1" applyAlignment="1" applyProtection="1">
      <alignment vertical="center"/>
    </xf>
    <xf numFmtId="1" fontId="21" fillId="0" borderId="308" xfId="3" applyNumberFormat="1" applyFont="1" applyFill="1" applyBorder="1" applyAlignment="1" applyProtection="1">
      <alignment vertical="center"/>
    </xf>
    <xf numFmtId="0" fontId="15" fillId="0" borderId="309" xfId="3" applyFont="1" applyFill="1" applyBorder="1" applyAlignment="1" applyProtection="1">
      <alignment horizontal="center"/>
    </xf>
    <xf numFmtId="0" fontId="32" fillId="0" borderId="310" xfId="3" applyFont="1" applyFill="1" applyBorder="1" applyAlignment="1" applyProtection="1"/>
    <xf numFmtId="0" fontId="15" fillId="0" borderId="132" xfId="3" applyFont="1" applyFill="1" applyBorder="1" applyAlignment="1" applyProtection="1">
      <alignment horizontal="center"/>
    </xf>
    <xf numFmtId="0" fontId="32" fillId="0" borderId="63" xfId="3" applyFont="1" applyFill="1" applyBorder="1" applyAlignment="1" applyProtection="1"/>
    <xf numFmtId="0" fontId="15" fillId="0" borderId="306" xfId="3" applyFont="1" applyFill="1" applyBorder="1" applyAlignment="1" applyProtection="1">
      <alignment horizontal="center"/>
    </xf>
    <xf numFmtId="0" fontId="22" fillId="0" borderId="263" xfId="3" applyFont="1" applyFill="1" applyBorder="1" applyAlignment="1" applyProtection="1">
      <alignment vertical="center" wrapText="1"/>
    </xf>
    <xf numFmtId="0" fontId="22" fillId="0" borderId="71" xfId="7" applyFont="1" applyFill="1" applyBorder="1" applyAlignment="1">
      <alignment horizontal="center" vertical="center"/>
    </xf>
    <xf numFmtId="1" fontId="0" fillId="0" borderId="227" xfId="0" applyNumberFormat="1" applyFont="1" applyFill="1" applyBorder="1"/>
    <xf numFmtId="1" fontId="0" fillId="0" borderId="90" xfId="0" applyNumberFormat="1" applyFont="1" applyFill="1" applyBorder="1"/>
    <xf numFmtId="1" fontId="0" fillId="0" borderId="225" xfId="0" applyNumberFormat="1" applyFont="1" applyFill="1" applyBorder="1"/>
    <xf numFmtId="1" fontId="0" fillId="0" borderId="253" xfId="0" applyNumberFormat="1" applyFont="1" applyFill="1" applyBorder="1"/>
    <xf numFmtId="1" fontId="0" fillId="0" borderId="0" xfId="0" applyNumberFormat="1" applyFont="1" applyFill="1"/>
    <xf numFmtId="0" fontId="21" fillId="0" borderId="118" xfId="3" applyFont="1" applyFill="1" applyBorder="1" applyAlignment="1" applyProtection="1">
      <alignment vertical="center" wrapText="1"/>
    </xf>
    <xf numFmtId="1" fontId="15" fillId="0" borderId="262" xfId="0" applyNumberFormat="1" applyFont="1" applyFill="1" applyBorder="1"/>
    <xf numFmtId="1" fontId="15" fillId="0" borderId="261" xfId="0" applyNumberFormat="1" applyFont="1" applyFill="1" applyBorder="1"/>
    <xf numFmtId="1" fontId="15" fillId="0" borderId="277" xfId="0" applyNumberFormat="1" applyFont="1" applyFill="1" applyBorder="1"/>
    <xf numFmtId="1" fontId="15" fillId="0" borderId="264" xfId="0" applyNumberFormat="1" applyFont="1" applyFill="1" applyBorder="1"/>
    <xf numFmtId="0" fontId="15" fillId="0" borderId="262" xfId="0" applyFont="1" applyFill="1" applyBorder="1" applyAlignment="1">
      <alignment horizontal="center"/>
    </xf>
    <xf numFmtId="0" fontId="22" fillId="4" borderId="0" xfId="9" applyFont="1" applyFill="1" applyAlignment="1"/>
    <xf numFmtId="0" fontId="21" fillId="4" borderId="0" xfId="9" applyFont="1" applyFill="1" applyAlignment="1">
      <alignment horizontal="center"/>
    </xf>
    <xf numFmtId="0" fontId="41" fillId="0" borderId="0" xfId="1152" applyNumberFormat="1" applyFont="1" applyBorder="1"/>
    <xf numFmtId="3" fontId="41" fillId="0" borderId="0" xfId="1152" applyNumberFormat="1" applyFont="1" applyBorder="1"/>
    <xf numFmtId="0" fontId="22" fillId="0" borderId="0" xfId="0" applyFont="1"/>
    <xf numFmtId="1" fontId="42" fillId="0" borderId="130" xfId="1152" applyNumberFormat="1" applyFont="1" applyBorder="1" applyAlignment="1">
      <alignment vertical="center"/>
    </xf>
    <xf numFmtId="1" fontId="21" fillId="0" borderId="0" xfId="0" applyNumberFormat="1" applyFont="1"/>
    <xf numFmtId="0" fontId="42" fillId="0" borderId="102" xfId="1152" applyNumberFormat="1" applyFont="1" applyBorder="1" applyAlignment="1">
      <alignment vertical="center"/>
    </xf>
    <xf numFmtId="0" fontId="42" fillId="0" borderId="0" xfId="1153" applyNumberFormat="1" applyFont="1" applyBorder="1"/>
    <xf numFmtId="3" fontId="41" fillId="4" borderId="0" xfId="47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2" fillId="0" borderId="102" xfId="0" applyFont="1" applyBorder="1"/>
    <xf numFmtId="1" fontId="42" fillId="0" borderId="0" xfId="9" applyNumberFormat="1" applyFont="1" applyBorder="1" applyAlignment="1">
      <alignment horizontal="right" vertical="center"/>
    </xf>
    <xf numFmtId="0" fontId="42" fillId="0" borderId="102" xfId="1153" applyNumberFormat="1" applyFont="1" applyBorder="1"/>
    <xf numFmtId="3" fontId="40" fillId="0" borderId="102" xfId="47" applyNumberFormat="1" applyFont="1" applyBorder="1" applyAlignment="1">
      <alignment horizontal="right"/>
    </xf>
    <xf numFmtId="0" fontId="46" fillId="0" borderId="0" xfId="0" applyFont="1" applyBorder="1"/>
    <xf numFmtId="3" fontId="41" fillId="0" borderId="0" xfId="47" applyNumberFormat="1" applyFont="1" applyFill="1" applyBorder="1" applyAlignment="1">
      <alignment horizontal="right"/>
    </xf>
    <xf numFmtId="3" fontId="21" fillId="0" borderId="103" xfId="0" applyNumberFormat="1" applyFont="1" applyFill="1" applyBorder="1"/>
    <xf numFmtId="3" fontId="21" fillId="0" borderId="103" xfId="0" applyNumberFormat="1" applyFont="1" applyBorder="1"/>
    <xf numFmtId="3" fontId="41" fillId="0" borderId="103" xfId="47" applyNumberFormat="1" applyFont="1" applyFill="1" applyBorder="1" applyAlignment="1">
      <alignment horizontal="right"/>
    </xf>
    <xf numFmtId="0" fontId="0" fillId="0" borderId="284" xfId="0" applyFont="1" applyBorder="1" applyAlignment="1"/>
    <xf numFmtId="0" fontId="15" fillId="0" borderId="175" xfId="0" applyFont="1" applyBorder="1" applyAlignment="1">
      <alignment horizontal="center" vertical="center"/>
    </xf>
    <xf numFmtId="0" fontId="15" fillId="0" borderId="324" xfId="0" applyFont="1" applyBorder="1" applyAlignment="1">
      <alignment horizontal="center" wrapText="1"/>
    </xf>
    <xf numFmtId="0" fontId="21" fillId="0" borderId="104" xfId="0" applyFont="1" applyFill="1" applyBorder="1" applyAlignment="1">
      <alignment horizontal="center"/>
    </xf>
    <xf numFmtId="0" fontId="21" fillId="0" borderId="188" xfId="0" applyFont="1" applyFill="1" applyBorder="1" applyAlignment="1">
      <alignment horizontal="center"/>
    </xf>
    <xf numFmtId="0" fontId="15" fillId="0" borderId="189" xfId="0" applyFont="1" applyFill="1" applyBorder="1" applyAlignment="1">
      <alignment horizontal="center" vertical="center"/>
    </xf>
    <xf numFmtId="0" fontId="15" fillId="0" borderId="191" xfId="0" applyFont="1" applyFill="1" applyBorder="1" applyAlignment="1">
      <alignment horizontal="center" vertical="center"/>
    </xf>
    <xf numFmtId="0" fontId="15" fillId="0" borderId="199" xfId="0" applyFont="1" applyBorder="1" applyAlignment="1">
      <alignment horizontal="center" wrapText="1"/>
    </xf>
    <xf numFmtId="0" fontId="15" fillId="0" borderId="193" xfId="0" applyFont="1" applyBorder="1" applyAlignment="1">
      <alignment horizontal="center" wrapText="1"/>
    </xf>
    <xf numFmtId="0" fontId="15" fillId="0" borderId="250" xfId="0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right"/>
    </xf>
    <xf numFmtId="172" fontId="33" fillId="0" borderId="0" xfId="1150" applyFont="1" applyFill="1" applyBorder="1" applyAlignment="1" applyProtection="1">
      <alignment horizontal="right"/>
    </xf>
    <xf numFmtId="0" fontId="15" fillId="0" borderId="263" xfId="0" applyFont="1" applyFill="1" applyBorder="1" applyAlignment="1">
      <alignment wrapText="1"/>
    </xf>
    <xf numFmtId="0" fontId="0" fillId="0" borderId="263" xfId="0" applyFont="1" applyFill="1" applyBorder="1" applyAlignment="1">
      <alignment wrapText="1"/>
    </xf>
    <xf numFmtId="0" fontId="0" fillId="0" borderId="92" xfId="0" applyFont="1" applyFill="1" applyBorder="1" applyAlignment="1">
      <alignment horizontal="center"/>
    </xf>
    <xf numFmtId="0" fontId="0" fillId="0" borderId="92" xfId="0" applyFont="1" applyFill="1" applyBorder="1"/>
    <xf numFmtId="0" fontId="0" fillId="0" borderId="89" xfId="0" applyFont="1" applyFill="1" applyBorder="1"/>
    <xf numFmtId="0" fontId="0" fillId="0" borderId="148" xfId="0" applyFont="1" applyFill="1" applyBorder="1"/>
    <xf numFmtId="0" fontId="21" fillId="0" borderId="129" xfId="0" applyFont="1" applyFill="1" applyBorder="1"/>
    <xf numFmtId="0" fontId="21" fillId="0" borderId="215" xfId="0" applyFont="1" applyFill="1" applyBorder="1"/>
    <xf numFmtId="0" fontId="21" fillId="0" borderId="216" xfId="0" applyFont="1" applyFill="1" applyBorder="1"/>
    <xf numFmtId="0" fontId="15" fillId="0" borderId="227" xfId="0" applyFont="1" applyFill="1" applyBorder="1"/>
    <xf numFmtId="0" fontId="0" fillId="0" borderId="263" xfId="0" applyFont="1" applyFill="1" applyBorder="1" applyAlignment="1"/>
    <xf numFmtId="0" fontId="15" fillId="0" borderId="250" xfId="0" applyFont="1" applyFill="1" applyBorder="1" applyAlignment="1">
      <alignment horizontal="center"/>
    </xf>
    <xf numFmtId="0" fontId="0" fillId="0" borderId="250" xfId="0" applyFont="1" applyFill="1" applyBorder="1" applyAlignment="1">
      <alignment horizontal="center"/>
    </xf>
    <xf numFmtId="0" fontId="15" fillId="0" borderId="263" xfId="0" applyFont="1" applyFill="1" applyBorder="1" applyAlignment="1"/>
    <xf numFmtId="0" fontId="0" fillId="0" borderId="250" xfId="0" applyFont="1" applyBorder="1" applyAlignment="1">
      <alignment horizontal="center"/>
    </xf>
    <xf numFmtId="165" fontId="0" fillId="0" borderId="250" xfId="0" applyNumberFormat="1" applyFont="1" applyBorder="1" applyAlignment="1"/>
    <xf numFmtId="165" fontId="0" fillId="0" borderId="287" xfId="0" applyNumberFormat="1" applyFont="1" applyBorder="1" applyAlignment="1"/>
    <xf numFmtId="165" fontId="0" fillId="0" borderId="288" xfId="0" applyNumberFormat="1" applyFont="1" applyBorder="1" applyAlignment="1"/>
    <xf numFmtId="1" fontId="22" fillId="0" borderId="287" xfId="7" applyNumberFormat="1" applyFont="1" applyBorder="1" applyAlignment="1">
      <alignment horizontal="right"/>
    </xf>
    <xf numFmtId="1" fontId="22" fillId="0" borderId="263" xfId="3" applyNumberFormat="1" applyFont="1" applyFill="1" applyBorder="1" applyAlignment="1" applyProtection="1"/>
    <xf numFmtId="9" fontId="25" fillId="0" borderId="147" xfId="3" applyNumberFormat="1" applyFont="1" applyFill="1" applyBorder="1" applyAlignment="1" applyProtection="1"/>
    <xf numFmtId="0" fontId="21" fillId="0" borderId="250" xfId="3" applyFont="1" applyFill="1" applyBorder="1" applyAlignment="1" applyProtection="1">
      <alignment horizontal="center" vertical="center"/>
    </xf>
    <xf numFmtId="0" fontId="21" fillId="0" borderId="125" xfId="3" applyFont="1" applyFill="1" applyBorder="1" applyAlignment="1" applyProtection="1">
      <alignment vertical="center" wrapText="1"/>
    </xf>
    <xf numFmtId="1" fontId="21" fillId="0" borderId="287" xfId="7" applyNumberFormat="1" applyFont="1" applyBorder="1" applyAlignment="1">
      <alignment horizontal="right"/>
    </xf>
    <xf numFmtId="1" fontId="21" fillId="0" borderId="125" xfId="3" applyNumberFormat="1" applyFont="1" applyFill="1" applyBorder="1" applyAlignment="1" applyProtection="1"/>
    <xf numFmtId="9" fontId="26" fillId="0" borderId="125" xfId="3" applyNumberFormat="1" applyFont="1" applyFill="1" applyBorder="1" applyAlignment="1" applyProtection="1"/>
    <xf numFmtId="1" fontId="21" fillId="0" borderId="263" xfId="3" applyNumberFormat="1" applyFont="1" applyFill="1" applyBorder="1" applyAlignment="1" applyProtection="1"/>
    <xf numFmtId="9" fontId="26" fillId="0" borderId="147" xfId="3" applyNumberFormat="1" applyFont="1" applyFill="1" applyBorder="1" applyAlignment="1" applyProtection="1"/>
    <xf numFmtId="1" fontId="15" fillId="0" borderId="297" xfId="3" applyNumberFormat="1" applyFont="1" applyFill="1" applyBorder="1" applyAlignment="1" applyProtection="1"/>
    <xf numFmtId="1" fontId="15" fillId="0" borderId="93" xfId="3" applyNumberFormat="1" applyFont="1" applyFill="1" applyBorder="1" applyAlignment="1" applyProtection="1"/>
    <xf numFmtId="0" fontId="15" fillId="0" borderId="287" xfId="3" applyFont="1" applyFill="1" applyBorder="1" applyAlignment="1" applyProtection="1"/>
    <xf numFmtId="1" fontId="22" fillId="0" borderId="287" xfId="3" applyNumberFormat="1" applyFont="1" applyFill="1" applyBorder="1" applyAlignment="1" applyProtection="1"/>
    <xf numFmtId="1" fontId="22" fillId="0" borderId="288" xfId="3" applyNumberFormat="1" applyFont="1" applyFill="1" applyBorder="1" applyAlignment="1" applyProtection="1"/>
    <xf numFmtId="0" fontId="21" fillId="0" borderId="250" xfId="7" applyFont="1" applyFill="1" applyBorder="1" applyAlignment="1">
      <alignment horizontal="center" vertical="center"/>
    </xf>
    <xf numFmtId="1" fontId="21" fillId="0" borderId="250" xfId="3" applyNumberFormat="1" applyFont="1" applyFill="1" applyBorder="1" applyAlignment="1" applyProtection="1">
      <alignment vertical="center"/>
    </xf>
    <xf numFmtId="1" fontId="21" fillId="0" borderId="287" xfId="3" applyNumberFormat="1" applyFont="1" applyFill="1" applyBorder="1" applyAlignment="1" applyProtection="1">
      <alignment vertical="center"/>
    </xf>
    <xf numFmtId="1" fontId="21" fillId="0" borderId="288" xfId="3" applyNumberFormat="1" applyFont="1" applyFill="1" applyBorder="1" applyAlignment="1" applyProtection="1">
      <alignment vertical="center"/>
    </xf>
    <xf numFmtId="1" fontId="21" fillId="0" borderId="147" xfId="3" applyNumberFormat="1" applyFont="1" applyFill="1" applyBorder="1" applyAlignment="1" applyProtection="1">
      <alignment vertical="center"/>
    </xf>
    <xf numFmtId="0" fontId="15" fillId="0" borderId="288" xfId="0" applyFont="1" applyFill="1" applyBorder="1" applyAlignment="1">
      <alignment wrapText="1"/>
    </xf>
    <xf numFmtId="1" fontId="15" fillId="0" borderId="250" xfId="0" applyNumberFormat="1" applyFont="1" applyFill="1" applyBorder="1"/>
    <xf numFmtId="1" fontId="15" fillId="0" borderId="287" xfId="0" applyNumberFormat="1" applyFont="1" applyFill="1" applyBorder="1"/>
    <xf numFmtId="1" fontId="15" fillId="0" borderId="288" xfId="0" applyNumberFormat="1" applyFont="1" applyFill="1" applyBorder="1"/>
    <xf numFmtId="0" fontId="0" fillId="0" borderId="288" xfId="0" applyFont="1" applyFill="1" applyBorder="1" applyAlignment="1">
      <alignment wrapText="1"/>
    </xf>
    <xf numFmtId="1" fontId="0" fillId="0" borderId="250" xfId="0" applyNumberFormat="1" applyFont="1" applyFill="1" applyBorder="1"/>
    <xf numFmtId="1" fontId="0" fillId="0" borderId="287" xfId="0" applyNumberFormat="1" applyFont="1" applyFill="1" applyBorder="1"/>
    <xf numFmtId="1" fontId="0" fillId="0" borderId="288" xfId="0" applyNumberFormat="1" applyFont="1" applyFill="1" applyBorder="1"/>
    <xf numFmtId="0" fontId="0" fillId="0" borderId="250" xfId="3" applyFont="1" applyFill="1" applyBorder="1" applyAlignment="1" applyProtection="1">
      <alignment horizontal="center"/>
    </xf>
    <xf numFmtId="0" fontId="15" fillId="0" borderId="263" xfId="3" applyFont="1" applyFill="1" applyBorder="1" applyAlignment="1" applyProtection="1">
      <alignment wrapText="1"/>
    </xf>
    <xf numFmtId="1" fontId="15" fillId="0" borderId="147" xfId="3" applyNumberFormat="1" applyFont="1" applyFill="1" applyBorder="1" applyAlignment="1" applyProtection="1"/>
    <xf numFmtId="171" fontId="0" fillId="0" borderId="71" xfId="1" applyFont="1" applyBorder="1"/>
    <xf numFmtId="171" fontId="0" fillId="0" borderId="72" xfId="1" applyFont="1" applyBorder="1"/>
    <xf numFmtId="0" fontId="15" fillId="0" borderId="42" xfId="0" applyFont="1" applyFill="1" applyBorder="1" applyAlignment="1">
      <alignment horizontal="center"/>
    </xf>
    <xf numFmtId="0" fontId="15" fillId="0" borderId="195" xfId="3" applyFont="1" applyFill="1" applyBorder="1" applyAlignment="1" applyProtection="1">
      <alignment horizontal="center" wrapText="1"/>
    </xf>
    <xf numFmtId="0" fontId="15" fillId="0" borderId="169" xfId="3" applyFont="1" applyFill="1" applyBorder="1" applyAlignment="1" applyProtection="1">
      <alignment horizontal="center" wrapText="1"/>
    </xf>
    <xf numFmtId="0" fontId="0" fillId="0" borderId="21" xfId="0" applyFont="1" applyBorder="1" applyAlignment="1">
      <alignment horizontal="center"/>
    </xf>
    <xf numFmtId="3" fontId="0" fillId="0" borderId="9" xfId="0" applyNumberFormat="1" applyFont="1" applyBorder="1"/>
    <xf numFmtId="3" fontId="0" fillId="0" borderId="56" xfId="0" applyNumberFormat="1" applyFont="1" applyBorder="1"/>
    <xf numFmtId="3" fontId="0" fillId="0" borderId="148" xfId="0" applyNumberFormat="1" applyFont="1" applyBorder="1"/>
    <xf numFmtId="0" fontId="0" fillId="0" borderId="104" xfId="0" applyFont="1" applyBorder="1" applyAlignment="1">
      <alignment horizontal="center"/>
    </xf>
    <xf numFmtId="0" fontId="0" fillId="0" borderId="105" xfId="0" applyFont="1" applyBorder="1" applyAlignment="1">
      <alignment horizontal="center"/>
    </xf>
    <xf numFmtId="3" fontId="0" fillId="0" borderId="176" xfId="0" applyNumberFormat="1" applyFont="1" applyBorder="1"/>
    <xf numFmtId="175" fontId="0" fillId="0" borderId="21" xfId="0" applyNumberFormat="1" applyFont="1" applyBorder="1"/>
    <xf numFmtId="175" fontId="0" fillId="0" borderId="9" xfId="0" applyNumberFormat="1" applyFont="1" applyBorder="1"/>
    <xf numFmtId="175" fontId="0" fillId="0" borderId="56" xfId="0" applyNumberFormat="1" applyFont="1" applyBorder="1"/>
    <xf numFmtId="0" fontId="15" fillId="0" borderId="325" xfId="0" applyFont="1" applyBorder="1" applyAlignment="1">
      <alignment horizontal="center" wrapText="1"/>
    </xf>
    <xf numFmtId="175" fontId="21" fillId="0" borderId="326" xfId="0" applyNumberFormat="1" applyFont="1" applyBorder="1"/>
    <xf numFmtId="175" fontId="21" fillId="0" borderId="202" xfId="0" applyNumberFormat="1" applyFont="1" applyBorder="1"/>
    <xf numFmtId="175" fontId="21" fillId="0" borderId="327" xfId="0" applyNumberFormat="1" applyFont="1" applyBorder="1"/>
    <xf numFmtId="0" fontId="15" fillId="0" borderId="177" xfId="0" applyFont="1" applyBorder="1" applyAlignment="1">
      <alignment horizontal="center" wrapText="1"/>
    </xf>
    <xf numFmtId="0" fontId="21" fillId="0" borderId="108" xfId="0" applyFont="1" applyFill="1" applyBorder="1"/>
    <xf numFmtId="0" fontId="21" fillId="0" borderId="121" xfId="0" applyFont="1" applyFill="1" applyBorder="1"/>
    <xf numFmtId="0" fontId="15" fillId="0" borderId="118" xfId="0" applyFont="1" applyFill="1" applyBorder="1"/>
    <xf numFmtId="0" fontId="0" fillId="0" borderId="205" xfId="0" applyFont="1" applyFill="1" applyBorder="1"/>
    <xf numFmtId="0" fontId="0" fillId="0" borderId="121" xfId="0" applyFont="1" applyFill="1" applyBorder="1"/>
    <xf numFmtId="0" fontId="0" fillId="0" borderId="118" xfId="0" applyFont="1" applyFill="1" applyBorder="1"/>
    <xf numFmtId="0" fontId="0" fillId="0" borderId="107" xfId="0" applyFont="1" applyFill="1" applyBorder="1"/>
    <xf numFmtId="0" fontId="15" fillId="0" borderId="119" xfId="0" applyFont="1" applyFill="1" applyBorder="1"/>
    <xf numFmtId="0" fontId="0" fillId="0" borderId="210" xfId="0" applyFont="1" applyFill="1" applyBorder="1"/>
    <xf numFmtId="0" fontId="0" fillId="0" borderId="120" xfId="0" applyFont="1" applyFill="1" applyBorder="1"/>
    <xf numFmtId="0" fontId="0" fillId="0" borderId="214" xfId="0" applyFont="1" applyFill="1" applyBorder="1"/>
    <xf numFmtId="0" fontId="0" fillId="0" borderId="119" xfId="0" applyFont="1" applyFill="1" applyBorder="1"/>
    <xf numFmtId="0" fontId="0" fillId="0" borderId="259" xfId="0" applyFont="1" applyFill="1" applyBorder="1"/>
    <xf numFmtId="0" fontId="0" fillId="0" borderId="146" xfId="0" applyFont="1" applyFill="1" applyBorder="1"/>
    <xf numFmtId="0" fontId="0" fillId="0" borderId="253" xfId="0" applyFont="1" applyFill="1" applyBorder="1"/>
    <xf numFmtId="0" fontId="0" fillId="0" borderId="161" xfId="0" applyFont="1" applyFill="1" applyBorder="1"/>
    <xf numFmtId="0" fontId="0" fillId="0" borderId="162" xfId="0" applyFont="1" applyFill="1" applyBorder="1"/>
    <xf numFmtId="1" fontId="0" fillId="0" borderId="203" xfId="0" applyNumberFormat="1" applyFont="1" applyFill="1" applyBorder="1"/>
    <xf numFmtId="1" fontId="0" fillId="0" borderId="204" xfId="0" applyNumberFormat="1" applyFont="1" applyFill="1" applyBorder="1"/>
    <xf numFmtId="1" fontId="0" fillId="0" borderId="278" xfId="0" applyNumberFormat="1" applyFont="1" applyFill="1" applyBorder="1"/>
    <xf numFmtId="1" fontId="0" fillId="0" borderId="329" xfId="0" applyNumberFormat="1" applyFont="1" applyFill="1" applyBorder="1"/>
    <xf numFmtId="0" fontId="15" fillId="0" borderId="330" xfId="0" applyFont="1" applyFill="1" applyBorder="1" applyAlignment="1">
      <alignment horizontal="left" vertical="center"/>
    </xf>
    <xf numFmtId="0" fontId="15" fillId="0" borderId="145" xfId="0" applyFont="1" applyFill="1" applyBorder="1" applyAlignment="1">
      <alignment horizontal="center" wrapText="1"/>
    </xf>
    <xf numFmtId="0" fontId="15" fillId="0" borderId="281" xfId="0" applyFont="1" applyFill="1" applyBorder="1" applyAlignment="1">
      <alignment horizontal="center" wrapText="1"/>
    </xf>
    <xf numFmtId="3" fontId="15" fillId="0" borderId="107" xfId="0" applyNumberFormat="1" applyFont="1" applyBorder="1"/>
    <xf numFmtId="3" fontId="0" fillId="0" borderId="96" xfId="0" applyNumberFormat="1" applyFont="1" applyBorder="1"/>
    <xf numFmtId="3" fontId="0" fillId="0" borderId="333" xfId="0" applyNumberFormat="1" applyFont="1" applyBorder="1"/>
    <xf numFmtId="3" fontId="0" fillId="0" borderId="334" xfId="0" applyNumberFormat="1" applyFont="1" applyBorder="1"/>
    <xf numFmtId="3" fontId="0" fillId="0" borderId="286" xfId="0" applyNumberFormat="1" applyFont="1" applyBorder="1"/>
    <xf numFmtId="3" fontId="0" fillId="0" borderId="107" xfId="0" applyNumberFormat="1" applyFont="1" applyBorder="1"/>
    <xf numFmtId="3" fontId="0" fillId="0" borderId="284" xfId="0" applyNumberFormat="1" applyFont="1" applyBorder="1"/>
    <xf numFmtId="3" fontId="0" fillId="0" borderId="201" xfId="0" applyNumberFormat="1" applyFont="1" applyBorder="1"/>
    <xf numFmtId="0" fontId="22" fillId="0" borderId="146" xfId="0" applyFont="1" applyBorder="1" applyAlignment="1">
      <alignment horizontal="center" wrapText="1"/>
    </xf>
    <xf numFmtId="3" fontId="21" fillId="0" borderId="211" xfId="0" applyNumberFormat="1" applyFont="1" applyBorder="1"/>
    <xf numFmtId="3" fontId="21" fillId="0" borderId="210" xfId="0" applyNumberFormat="1" applyFont="1" applyBorder="1"/>
    <xf numFmtId="3" fontId="15" fillId="0" borderId="119" xfId="0" applyNumberFormat="1" applyFont="1" applyBorder="1"/>
    <xf numFmtId="3" fontId="0" fillId="0" borderId="122" xfId="0" applyNumberFormat="1" applyFont="1" applyBorder="1"/>
    <xf numFmtId="3" fontId="0" fillId="0" borderId="120" xfId="0" applyNumberFormat="1" applyFont="1" applyBorder="1"/>
    <xf numFmtId="3" fontId="0" fillId="0" borderId="128" xfId="0" applyNumberFormat="1" applyFont="1" applyBorder="1"/>
    <xf numFmtId="0" fontId="22" fillId="0" borderId="73" xfId="0" applyFont="1" applyBorder="1" applyAlignment="1">
      <alignment horizontal="center" wrapText="1"/>
    </xf>
    <xf numFmtId="0" fontId="0" fillId="0" borderId="253" xfId="0" applyFont="1" applyBorder="1" applyAlignment="1"/>
    <xf numFmtId="0" fontId="0" fillId="0" borderId="127" xfId="0" applyFont="1" applyBorder="1" applyAlignment="1"/>
    <xf numFmtId="0" fontId="0" fillId="0" borderId="329" xfId="0" applyFont="1" applyBorder="1" applyAlignment="1"/>
    <xf numFmtId="0" fontId="15" fillId="0" borderId="65" xfId="0" applyFont="1" applyBorder="1" applyAlignment="1"/>
    <xf numFmtId="0" fontId="0" fillId="0" borderId="118" xfId="0" applyFont="1" applyBorder="1" applyAlignment="1"/>
    <xf numFmtId="0" fontId="0" fillId="0" borderId="108" xfId="0" applyFont="1" applyBorder="1" applyAlignment="1"/>
    <xf numFmtId="0" fontId="0" fillId="0" borderId="205" xfId="0" applyFont="1" applyBorder="1" applyAlignment="1"/>
    <xf numFmtId="165" fontId="21" fillId="0" borderId="284" xfId="0" applyNumberFormat="1" applyFont="1" applyBorder="1" applyAlignment="1"/>
    <xf numFmtId="165" fontId="0" fillId="0" borderId="284" xfId="0" applyNumberFormat="1" applyFont="1" applyBorder="1" applyAlignment="1"/>
    <xf numFmtId="165" fontId="0" fillId="0" borderId="215" xfId="0" applyNumberFormat="1" applyFont="1" applyBorder="1" applyAlignment="1"/>
    <xf numFmtId="165" fontId="0" fillId="0" borderId="182" xfId="0" applyNumberFormat="1" applyFont="1" applyBorder="1" applyAlignment="1"/>
    <xf numFmtId="0" fontId="0" fillId="0" borderId="119" xfId="0" applyFont="1" applyBorder="1" applyAlignment="1"/>
    <xf numFmtId="0" fontId="0" fillId="0" borderId="214" xfId="0" applyFont="1" applyBorder="1" applyAlignment="1"/>
    <xf numFmtId="0" fontId="0" fillId="0" borderId="128" xfId="0" applyFont="1" applyBorder="1" applyAlignment="1"/>
    <xf numFmtId="0" fontId="0" fillId="0" borderId="210" xfId="0" applyFont="1" applyBorder="1" applyAlignment="1"/>
    <xf numFmtId="0" fontId="0" fillId="0" borderId="2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15" fillId="0" borderId="195" xfId="0" applyFont="1" applyBorder="1" applyAlignment="1">
      <alignment horizontal="center" wrapText="1"/>
    </xf>
    <xf numFmtId="0" fontId="15" fillId="0" borderId="124" xfId="0" applyFont="1" applyBorder="1" applyAlignment="1">
      <alignment horizontal="center" wrapText="1"/>
    </xf>
    <xf numFmtId="1" fontId="0" fillId="0" borderId="66" xfId="0" applyNumberFormat="1" applyFont="1" applyBorder="1"/>
    <xf numFmtId="1" fontId="0" fillId="0" borderId="67" xfId="0" applyNumberFormat="1" applyFont="1" applyBorder="1"/>
    <xf numFmtId="1" fontId="0" fillId="0" borderId="68" xfId="0" applyNumberFormat="1" applyFont="1" applyBorder="1"/>
    <xf numFmtId="1" fontId="22" fillId="0" borderId="129" xfId="0" applyNumberFormat="1" applyFont="1" applyBorder="1"/>
    <xf numFmtId="1" fontId="22" fillId="0" borderId="119" xfId="0" applyNumberFormat="1" applyFont="1" applyBorder="1"/>
    <xf numFmtId="0" fontId="0" fillId="0" borderId="104" xfId="0" applyFont="1" applyFill="1" applyBorder="1" applyAlignment="1">
      <alignment horizontal="center"/>
    </xf>
    <xf numFmtId="1" fontId="0" fillId="0" borderId="69" xfId="0" applyNumberFormat="1" applyFont="1" applyBorder="1"/>
    <xf numFmtId="1" fontId="0" fillId="0" borderId="63" xfId="0" applyNumberFormat="1" applyFont="1" applyBorder="1"/>
    <xf numFmtId="1" fontId="0" fillId="0" borderId="70" xfId="0" applyNumberFormat="1" applyFont="1" applyBorder="1"/>
    <xf numFmtId="1" fontId="22" fillId="0" borderId="215" xfId="0" applyNumberFormat="1" applyFont="1" applyBorder="1"/>
    <xf numFmtId="1" fontId="22" fillId="0" borderId="128" xfId="0" applyNumberFormat="1" applyFont="1" applyBorder="1"/>
    <xf numFmtId="0" fontId="0" fillId="0" borderId="188" xfId="0" applyFont="1" applyFill="1" applyBorder="1" applyAlignment="1">
      <alignment horizontal="center"/>
    </xf>
    <xf numFmtId="1" fontId="0" fillId="0" borderId="72" xfId="0" applyNumberFormat="1" applyFont="1" applyBorder="1"/>
    <xf numFmtId="1" fontId="0" fillId="0" borderId="73" xfId="0" applyNumberFormat="1" applyFont="1" applyBorder="1"/>
    <xf numFmtId="1" fontId="22" fillId="0" borderId="218" xfId="0" applyNumberFormat="1" applyFont="1" applyBorder="1"/>
    <xf numFmtId="1" fontId="22" fillId="0" borderId="217" xfId="0" applyNumberFormat="1" applyFont="1" applyBorder="1"/>
    <xf numFmtId="1" fontId="0" fillId="0" borderId="250" xfId="0" applyNumberFormat="1" applyFont="1" applyBorder="1"/>
    <xf numFmtId="1" fontId="0" fillId="0" borderId="287" xfId="0" applyNumberFormat="1" applyFont="1" applyBorder="1"/>
    <xf numFmtId="1" fontId="0" fillId="0" borderId="288" xfId="0" applyNumberFormat="1" applyFont="1" applyBorder="1"/>
    <xf numFmtId="1" fontId="0" fillId="0" borderId="162" xfId="0" applyNumberFormat="1" applyFont="1" applyBorder="1"/>
    <xf numFmtId="0" fontId="15" fillId="0" borderId="264" xfId="0" applyFont="1" applyFill="1" applyBorder="1" applyAlignment="1">
      <alignment wrapText="1"/>
    </xf>
    <xf numFmtId="1" fontId="0" fillId="0" borderId="161" xfId="0" applyNumberFormat="1" applyFont="1" applyFill="1" applyBorder="1"/>
    <xf numFmtId="0" fontId="15" fillId="0" borderId="277" xfId="0" applyFont="1" applyFill="1" applyBorder="1" applyAlignment="1">
      <alignment wrapText="1"/>
    </xf>
    <xf numFmtId="0" fontId="0" fillId="0" borderId="225" xfId="0" applyFont="1" applyFill="1" applyBorder="1" applyAlignment="1">
      <alignment wrapText="1"/>
    </xf>
    <xf numFmtId="0" fontId="0" fillId="0" borderId="70" xfId="0" applyFont="1" applyFill="1" applyBorder="1" applyAlignment="1">
      <alignment wrapText="1"/>
    </xf>
    <xf numFmtId="0" fontId="22" fillId="0" borderId="131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2" fillId="0" borderId="272" xfId="0" applyFont="1" applyBorder="1" applyAlignment="1">
      <alignment horizontal="center" wrapText="1"/>
    </xf>
    <xf numFmtId="0" fontId="22" fillId="0" borderId="64" xfId="0" applyFont="1" applyBorder="1" applyAlignment="1">
      <alignment horizontal="center" wrapText="1"/>
    </xf>
    <xf numFmtId="0" fontId="22" fillId="0" borderId="62" xfId="0" applyFont="1" applyBorder="1" applyAlignment="1">
      <alignment horizontal="center" wrapText="1"/>
    </xf>
    <xf numFmtId="0" fontId="22" fillId="0" borderId="199" xfId="0" applyFont="1" applyBorder="1" applyAlignment="1">
      <alignment horizontal="center" wrapText="1"/>
    </xf>
    <xf numFmtId="0" fontId="22" fillId="0" borderId="200" xfId="0" applyFont="1" applyBorder="1" applyAlignment="1">
      <alignment horizontal="center" wrapText="1"/>
    </xf>
    <xf numFmtId="0" fontId="22" fillId="0" borderId="148" xfId="0" applyFont="1" applyBorder="1" applyAlignment="1">
      <alignment horizontal="center" wrapText="1"/>
    </xf>
    <xf numFmtId="1" fontId="0" fillId="0" borderId="66" xfId="0" applyNumberFormat="1" applyFont="1" applyBorder="1" applyAlignment="1"/>
    <xf numFmtId="1" fontId="0" fillId="0" borderId="67" xfId="0" applyNumberFormat="1" applyFont="1" applyBorder="1" applyAlignment="1"/>
    <xf numFmtId="1" fontId="0" fillId="0" borderId="68" xfId="0" applyNumberFormat="1" applyFont="1" applyBorder="1" applyAlignment="1"/>
    <xf numFmtId="1" fontId="0" fillId="0" borderId="69" xfId="0" applyNumberFormat="1" applyFont="1" applyBorder="1" applyAlignment="1"/>
    <xf numFmtId="1" fontId="0" fillId="0" borderId="63" xfId="0" applyNumberFormat="1" applyFont="1" applyBorder="1" applyAlignment="1"/>
    <xf numFmtId="1" fontId="0" fillId="0" borderId="70" xfId="0" applyNumberFormat="1" applyFont="1" applyBorder="1" applyAlignment="1"/>
    <xf numFmtId="1" fontId="0" fillId="0" borderId="71" xfId="0" applyNumberFormat="1" applyFont="1" applyBorder="1" applyAlignment="1"/>
    <xf numFmtId="1" fontId="0" fillId="0" borderId="72" xfId="0" applyNumberFormat="1" applyFont="1" applyBorder="1" applyAlignment="1"/>
    <xf numFmtId="1" fontId="0" fillId="0" borderId="73" xfId="0" applyNumberFormat="1" applyFont="1" applyBorder="1" applyAlignment="1"/>
    <xf numFmtId="1" fontId="15" fillId="0" borderId="250" xfId="0" applyNumberFormat="1" applyFont="1" applyBorder="1" applyAlignment="1"/>
    <xf numFmtId="1" fontId="15" fillId="0" borderId="287" xfId="0" applyNumberFormat="1" applyFont="1" applyBorder="1" applyAlignment="1"/>
    <xf numFmtId="1" fontId="15" fillId="0" borderId="263" xfId="0" applyNumberFormat="1" applyFont="1" applyBorder="1" applyAlignment="1"/>
    <xf numFmtId="1" fontId="15" fillId="0" borderId="288" xfId="0" applyNumberFormat="1" applyFont="1" applyBorder="1" applyAlignment="1"/>
    <xf numFmtId="1" fontId="15" fillId="0" borderId="289" xfId="0" applyNumberFormat="1" applyFont="1" applyBorder="1" applyAlignment="1"/>
    <xf numFmtId="1" fontId="0" fillId="0" borderId="250" xfId="0" applyNumberFormat="1" applyFont="1" applyBorder="1" applyAlignment="1"/>
    <xf numFmtId="1" fontId="0" fillId="0" borderId="287" xfId="0" applyNumberFormat="1" applyFont="1" applyBorder="1" applyAlignment="1"/>
    <xf numFmtId="1" fontId="0" fillId="0" borderId="263" xfId="0" applyNumberFormat="1" applyFont="1" applyBorder="1" applyAlignment="1"/>
    <xf numFmtId="1" fontId="0" fillId="0" borderId="288" xfId="0" applyNumberFormat="1" applyFont="1" applyBorder="1" applyAlignment="1"/>
    <xf numFmtId="1" fontId="0" fillId="0" borderId="289" xfId="0" applyNumberFormat="1" applyFont="1" applyBorder="1" applyAlignment="1"/>
    <xf numFmtId="1" fontId="0" fillId="0" borderId="121" xfId="0" applyNumberFormat="1" applyFont="1" applyBorder="1" applyAlignment="1"/>
    <xf numFmtId="1" fontId="0" fillId="0" borderId="162" xfId="0" applyNumberFormat="1" applyFont="1" applyBorder="1" applyAlignment="1"/>
    <xf numFmtId="1" fontId="0" fillId="0" borderId="253" xfId="0" applyNumberFormat="1" applyFont="1" applyBorder="1" applyAlignment="1"/>
    <xf numFmtId="1" fontId="0" fillId="0" borderId="227" xfId="0" applyNumberFormat="1" applyFont="1" applyBorder="1" applyAlignment="1"/>
    <xf numFmtId="1" fontId="0" fillId="0" borderId="225" xfId="0" applyNumberFormat="1" applyFont="1" applyBorder="1" applyAlignment="1"/>
    <xf numFmtId="1" fontId="0" fillId="0" borderId="127" xfId="0" applyNumberFormat="1" applyFont="1" applyBorder="1" applyAlignment="1"/>
    <xf numFmtId="1" fontId="21" fillId="0" borderId="121" xfId="0" applyNumberFormat="1" applyFont="1" applyBorder="1" applyAlignment="1"/>
    <xf numFmtId="1" fontId="0" fillId="8" borderId="162" xfId="0" applyNumberFormat="1" applyFont="1" applyFill="1" applyBorder="1" applyAlignment="1"/>
    <xf numFmtId="1" fontId="0" fillId="8" borderId="72" xfId="0" applyNumberFormat="1" applyFont="1" applyFill="1" applyBorder="1" applyAlignment="1"/>
    <xf numFmtId="1" fontId="0" fillId="8" borderId="73" xfId="0" applyNumberFormat="1" applyFont="1" applyFill="1" applyBorder="1" applyAlignment="1"/>
    <xf numFmtId="0" fontId="21" fillId="0" borderId="0" xfId="0" applyFont="1" applyAlignment="1">
      <alignment wrapText="1"/>
    </xf>
    <xf numFmtId="0" fontId="15" fillId="0" borderId="255" xfId="0" applyFont="1" applyBorder="1" applyAlignment="1">
      <alignment horizontal="left" vertical="center"/>
    </xf>
    <xf numFmtId="0" fontId="0" fillId="0" borderId="249" xfId="0" applyFont="1" applyBorder="1"/>
    <xf numFmtId="0" fontId="22" fillId="0" borderId="250" xfId="0" applyFont="1" applyBorder="1" applyAlignment="1">
      <alignment horizontal="center" wrapText="1"/>
    </xf>
    <xf numFmtId="0" fontId="22" fillId="0" borderId="287" xfId="0" applyFont="1" applyBorder="1" applyAlignment="1">
      <alignment horizontal="center" wrapText="1"/>
    </xf>
    <xf numFmtId="0" fontId="22" fillId="0" borderId="288" xfId="0" applyFont="1" applyBorder="1" applyAlignment="1">
      <alignment horizontal="center" wrapText="1"/>
    </xf>
    <xf numFmtId="0" fontId="15" fillId="0" borderId="262" xfId="0" applyFont="1" applyBorder="1" applyAlignment="1">
      <alignment horizontal="center"/>
    </xf>
    <xf numFmtId="0" fontId="0" fillId="0" borderId="262" xfId="0" applyFont="1" applyBorder="1" applyAlignment="1">
      <alignment horizontal="center"/>
    </xf>
    <xf numFmtId="0" fontId="0" fillId="0" borderId="264" xfId="0" applyFont="1" applyFill="1" applyBorder="1" applyAlignment="1">
      <alignment wrapText="1"/>
    </xf>
    <xf numFmtId="0" fontId="21" fillId="0" borderId="0" xfId="0" applyFont="1" applyProtection="1">
      <protection locked="0"/>
    </xf>
    <xf numFmtId="0" fontId="15" fillId="0" borderId="255" xfId="0" applyFont="1" applyBorder="1" applyAlignment="1"/>
    <xf numFmtId="171" fontId="0" fillId="0" borderId="262" xfId="1" applyFont="1" applyBorder="1"/>
    <xf numFmtId="0" fontId="0" fillId="0" borderId="157" xfId="0" applyFont="1" applyFill="1" applyBorder="1" applyAlignment="1">
      <alignment horizontal="center"/>
    </xf>
    <xf numFmtId="0" fontId="0" fillId="0" borderId="154" xfId="0" applyFont="1" applyFill="1" applyBorder="1" applyAlignment="1">
      <alignment wrapText="1"/>
    </xf>
    <xf numFmtId="3" fontId="0" fillId="0" borderId="13" xfId="0" applyNumberFormat="1" applyFont="1" applyFill="1" applyBorder="1"/>
    <xf numFmtId="0" fontId="0" fillId="0" borderId="100" xfId="0" applyFont="1" applyFill="1" applyBorder="1" applyAlignment="1">
      <alignment horizontal="center"/>
    </xf>
    <xf numFmtId="0" fontId="0" fillId="0" borderId="75" xfId="0" applyFont="1" applyFill="1" applyBorder="1" applyAlignment="1">
      <alignment wrapText="1"/>
    </xf>
    <xf numFmtId="3" fontId="0" fillId="0" borderId="20" xfId="0" applyNumberFormat="1" applyFont="1" applyFill="1" applyBorder="1"/>
    <xf numFmtId="0" fontId="0" fillId="0" borderId="158" xfId="0" applyFont="1" applyFill="1" applyBorder="1" applyAlignment="1">
      <alignment horizontal="center"/>
    </xf>
    <xf numFmtId="0" fontId="0" fillId="0" borderId="291" xfId="0" applyFont="1" applyFill="1" applyBorder="1" applyAlignment="1">
      <alignment horizontal="center"/>
    </xf>
    <xf numFmtId="0" fontId="0" fillId="0" borderId="292" xfId="0" applyFont="1" applyFill="1" applyBorder="1" applyAlignment="1">
      <alignment wrapText="1"/>
    </xf>
    <xf numFmtId="3" fontId="0" fillId="0" borderId="25" xfId="0" applyNumberFormat="1" applyFont="1" applyFill="1" applyBorder="1"/>
    <xf numFmtId="3" fontId="21" fillId="0" borderId="129" xfId="0" applyNumberFormat="1" applyFont="1" applyBorder="1"/>
    <xf numFmtId="3" fontId="21" fillId="0" borderId="215" xfId="0" applyNumberFormat="1" applyFont="1" applyBorder="1"/>
    <xf numFmtId="3" fontId="21" fillId="0" borderId="216" xfId="0" applyNumberFormat="1" applyFont="1" applyBorder="1"/>
    <xf numFmtId="3" fontId="15" fillId="0" borderId="129" xfId="0" applyNumberFormat="1" applyFont="1" applyBorder="1"/>
    <xf numFmtId="3" fontId="0" fillId="0" borderId="216" xfId="0" applyNumberFormat="1" applyFont="1" applyBorder="1"/>
    <xf numFmtId="3" fontId="0" fillId="0" borderId="129" xfId="0" applyNumberFormat="1" applyFont="1" applyBorder="1"/>
    <xf numFmtId="3" fontId="0" fillId="0" borderId="215" xfId="0" applyNumberFormat="1" applyFont="1" applyBorder="1"/>
    <xf numFmtId="0" fontId="0" fillId="0" borderId="187" xfId="0" applyFont="1" applyFill="1" applyBorder="1" applyAlignment="1">
      <alignment horizontal="center"/>
    </xf>
    <xf numFmtId="0" fontId="0" fillId="0" borderId="7" xfId="0" applyFont="1" applyFill="1" applyBorder="1" applyAlignment="1">
      <alignment wrapText="1"/>
    </xf>
    <xf numFmtId="0" fontId="15" fillId="0" borderId="60" xfId="0" applyFont="1" applyBorder="1" applyAlignment="1">
      <alignment horizontal="center" wrapText="1"/>
    </xf>
    <xf numFmtId="0" fontId="0" fillId="0" borderId="94" xfId="0" applyFont="1" applyFill="1" applyBorder="1" applyAlignment="1">
      <alignment horizontal="center"/>
    </xf>
    <xf numFmtId="0" fontId="0" fillId="0" borderId="99" xfId="0" applyFont="1" applyFill="1" applyBorder="1" applyAlignment="1">
      <alignment wrapText="1"/>
    </xf>
    <xf numFmtId="0" fontId="21" fillId="0" borderId="69" xfId="0" applyFont="1" applyBorder="1"/>
    <xf numFmtId="0" fontId="21" fillId="0" borderId="63" xfId="0" applyFont="1" applyBorder="1"/>
    <xf numFmtId="0" fontId="22" fillId="0" borderId="128" xfId="0" applyFont="1" applyBorder="1" applyAlignment="1" applyProtection="1">
      <alignment horizontal="right"/>
    </xf>
    <xf numFmtId="0" fontId="21" fillId="0" borderId="70" xfId="0" applyFont="1" applyBorder="1"/>
    <xf numFmtId="0" fontId="21" fillId="0" borderId="103" xfId="0" applyFont="1" applyBorder="1" applyAlignment="1" applyProtection="1">
      <alignment horizontal="right"/>
    </xf>
    <xf numFmtId="0" fontId="21" fillId="0" borderId="103" xfId="0" applyFont="1" applyFill="1" applyBorder="1" applyAlignment="1" applyProtection="1">
      <alignment horizontal="right"/>
    </xf>
    <xf numFmtId="0" fontId="0" fillId="0" borderId="105" xfId="0" applyFont="1" applyFill="1" applyBorder="1" applyAlignment="1">
      <alignment horizontal="center"/>
    </xf>
    <xf numFmtId="0" fontId="21" fillId="0" borderId="71" xfId="0" applyFont="1" applyBorder="1"/>
    <xf numFmtId="0" fontId="21" fillId="0" borderId="72" xfId="0" applyFont="1" applyBorder="1"/>
    <xf numFmtId="0" fontId="22" fillId="0" borderId="122" xfId="0" applyFont="1" applyBorder="1" applyAlignment="1" applyProtection="1">
      <alignment horizontal="right"/>
    </xf>
    <xf numFmtId="0" fontId="21" fillId="0" borderId="73" xfId="0" applyFont="1" applyBorder="1"/>
    <xf numFmtId="0" fontId="21" fillId="0" borderId="139" xfId="0" applyFont="1" applyBorder="1" applyAlignment="1" applyProtection="1">
      <alignment horizontal="right"/>
    </xf>
    <xf numFmtId="0" fontId="0" fillId="0" borderId="162" xfId="0" applyFont="1" applyBorder="1"/>
    <xf numFmtId="0" fontId="0" fillId="0" borderId="216" xfId="0" applyFont="1" applyBorder="1"/>
    <xf numFmtId="0" fontId="0" fillId="0" borderId="214" xfId="0" applyFont="1" applyBorder="1"/>
    <xf numFmtId="0" fontId="0" fillId="0" borderId="90" xfId="0" applyFont="1" applyBorder="1"/>
    <xf numFmtId="0" fontId="0" fillId="0" borderId="118" xfId="0" applyFont="1" applyBorder="1"/>
    <xf numFmtId="0" fontId="0" fillId="0" borderId="102" xfId="0" applyFont="1" applyBorder="1"/>
    <xf numFmtId="164" fontId="0" fillId="0" borderId="284" xfId="0" applyNumberFormat="1" applyFont="1" applyBorder="1"/>
    <xf numFmtId="0" fontId="0" fillId="0" borderId="139" xfId="0" applyFont="1" applyBorder="1"/>
    <xf numFmtId="164" fontId="0" fillId="0" borderId="216" xfId="0" applyNumberFormat="1" applyFont="1" applyBorder="1"/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0" fillId="0" borderId="0" xfId="0" applyFont="1" applyFill="1" applyAlignment="1">
      <alignment horizontal="left"/>
    </xf>
    <xf numFmtId="0" fontId="0" fillId="9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5" fillId="7" borderId="0" xfId="0" applyFont="1" applyFill="1"/>
    <xf numFmtId="0" fontId="0" fillId="7" borderId="0" xfId="0" applyFont="1" applyFill="1"/>
    <xf numFmtId="0" fontId="22" fillId="2" borderId="0" xfId="0" applyFont="1" applyFill="1"/>
    <xf numFmtId="0" fontId="0" fillId="2" borderId="0" xfId="0" applyFont="1" applyFill="1"/>
    <xf numFmtId="1" fontId="15" fillId="0" borderId="13" xfId="0" applyNumberFormat="1" applyFont="1" applyFill="1" applyBorder="1"/>
    <xf numFmtId="1" fontId="15" fillId="0" borderId="20" xfId="0" applyNumberFormat="1" applyFont="1" applyFill="1" applyBorder="1"/>
    <xf numFmtId="0" fontId="15" fillId="0" borderId="190" xfId="0" applyFont="1" applyBorder="1" applyAlignment="1">
      <alignment horizontal="center" wrapText="1"/>
    </xf>
    <xf numFmtId="0" fontId="22" fillId="0" borderId="147" xfId="0" applyFont="1" applyBorder="1" applyAlignment="1">
      <alignment horizontal="center" wrapText="1"/>
    </xf>
    <xf numFmtId="1" fontId="0" fillId="0" borderId="122" xfId="0" applyNumberFormat="1" applyFont="1" applyBorder="1"/>
    <xf numFmtId="0" fontId="26" fillId="0" borderId="0" xfId="7" applyFont="1" applyAlignment="1">
      <alignment horizontal="left"/>
    </xf>
    <xf numFmtId="0" fontId="22" fillId="0" borderId="0" xfId="7" applyFont="1" applyAlignment="1">
      <alignment horizontal="center" wrapText="1"/>
    </xf>
    <xf numFmtId="0" fontId="22" fillId="0" borderId="0" xfId="7" applyFont="1"/>
    <xf numFmtId="0" fontId="22" fillId="0" borderId="4" xfId="7" applyFont="1" applyBorder="1" applyAlignment="1">
      <alignment horizontal="center" wrapText="1"/>
    </xf>
    <xf numFmtId="49" fontId="21" fillId="0" borderId="2" xfId="29" applyNumberFormat="1" applyFont="1" applyFill="1" applyBorder="1" applyAlignment="1">
      <alignment horizontal="center" wrapText="1"/>
    </xf>
    <xf numFmtId="49" fontId="21" fillId="0" borderId="64" xfId="29" applyNumberFormat="1" applyFont="1" applyFill="1" applyBorder="1" applyAlignment="1">
      <alignment horizontal="center" wrapText="1"/>
    </xf>
    <xf numFmtId="49" fontId="21" fillId="0" borderId="32" xfId="29" applyNumberFormat="1" applyFont="1" applyFill="1" applyBorder="1" applyAlignment="1">
      <alignment horizontal="center" wrapText="1"/>
    </xf>
    <xf numFmtId="0" fontId="21" fillId="0" borderId="61" xfId="7" applyFont="1" applyBorder="1" applyAlignment="1">
      <alignment horizontal="center" wrapText="1"/>
    </xf>
    <xf numFmtId="0" fontId="21" fillId="0" borderId="33" xfId="7" applyFont="1" applyBorder="1" applyAlignment="1">
      <alignment horizontal="center" wrapText="1"/>
    </xf>
    <xf numFmtId="3" fontId="22" fillId="0" borderId="179" xfId="7" applyNumberFormat="1" applyFont="1" applyFill="1" applyBorder="1"/>
    <xf numFmtId="1" fontId="49" fillId="0" borderId="0" xfId="202" applyNumberFormat="1" applyFont="1" applyBorder="1" applyAlignment="1">
      <alignment horizontal="right"/>
    </xf>
    <xf numFmtId="3" fontId="22" fillId="0" borderId="258" xfId="7" applyNumberFormat="1" applyFont="1" applyFill="1" applyBorder="1"/>
    <xf numFmtId="1" fontId="50" fillId="0" borderId="63" xfId="1026" applyNumberFormat="1" applyFont="1" applyBorder="1" applyAlignment="1">
      <alignment horizontal="right"/>
    </xf>
    <xf numFmtId="169" fontId="23" fillId="0" borderId="0" xfId="4" applyFont="1" applyFill="1"/>
    <xf numFmtId="3" fontId="22" fillId="0" borderId="295" xfId="7" applyNumberFormat="1" applyFont="1" applyFill="1" applyBorder="1"/>
    <xf numFmtId="0" fontId="21" fillId="0" borderId="250" xfId="3" applyFont="1" applyFill="1" applyBorder="1" applyAlignment="1" applyProtection="1">
      <alignment horizontal="center"/>
    </xf>
    <xf numFmtId="0" fontId="22" fillId="0" borderId="263" xfId="3" applyFont="1" applyFill="1" applyBorder="1" applyAlignment="1" applyProtection="1">
      <alignment wrapText="1"/>
    </xf>
    <xf numFmtId="3" fontId="22" fillId="0" borderId="250" xfId="3" applyNumberFormat="1" applyFont="1" applyFill="1" applyBorder="1" applyAlignment="1" applyProtection="1">
      <alignment wrapText="1"/>
    </xf>
    <xf numFmtId="3" fontId="22" fillId="0" borderId="287" xfId="3" applyNumberFormat="1" applyFont="1" applyFill="1" applyBorder="1" applyAlignment="1" applyProtection="1">
      <alignment wrapText="1"/>
    </xf>
    <xf numFmtId="3" fontId="22" fillId="0" borderId="263" xfId="3" applyNumberFormat="1" applyFont="1" applyFill="1" applyBorder="1" applyAlignment="1" applyProtection="1">
      <alignment wrapText="1"/>
    </xf>
    <xf numFmtId="169" fontId="21" fillId="0" borderId="0" xfId="4" applyFont="1"/>
    <xf numFmtId="0" fontId="21" fillId="0" borderId="263" xfId="3" applyFont="1" applyFill="1" applyBorder="1" applyAlignment="1" applyProtection="1">
      <alignment wrapText="1"/>
    </xf>
    <xf numFmtId="3" fontId="21" fillId="0" borderId="250" xfId="3" applyNumberFormat="1" applyFont="1" applyFill="1" applyBorder="1" applyAlignment="1" applyProtection="1">
      <alignment wrapText="1"/>
    </xf>
    <xf numFmtId="3" fontId="21" fillId="0" borderId="287" xfId="3" applyNumberFormat="1" applyFont="1" applyFill="1" applyBorder="1" applyAlignment="1" applyProtection="1">
      <alignment wrapText="1"/>
    </xf>
    <xf numFmtId="3" fontId="21" fillId="0" borderId="263" xfId="3" applyNumberFormat="1" applyFont="1" applyFill="1" applyBorder="1" applyAlignment="1" applyProtection="1">
      <alignment wrapText="1"/>
    </xf>
    <xf numFmtId="0" fontId="21" fillId="0" borderId="71" xfId="3" applyFont="1" applyFill="1" applyBorder="1" applyAlignment="1" applyProtection="1">
      <alignment horizontal="center"/>
    </xf>
    <xf numFmtId="0" fontId="21" fillId="0" borderId="121" xfId="3" applyFont="1" applyFill="1" applyBorder="1" applyAlignment="1" applyProtection="1">
      <alignment wrapText="1"/>
    </xf>
    <xf numFmtId="3" fontId="21" fillId="0" borderId="71" xfId="3" applyNumberFormat="1" applyFont="1" applyFill="1" applyBorder="1" applyAlignment="1" applyProtection="1">
      <alignment wrapText="1"/>
    </xf>
    <xf numFmtId="3" fontId="21" fillId="0" borderId="72" xfId="3" applyNumberFormat="1" applyFont="1" applyFill="1" applyBorder="1" applyAlignment="1" applyProtection="1">
      <alignment wrapText="1"/>
    </xf>
    <xf numFmtId="3" fontId="21" fillId="0" borderId="121" xfId="3" applyNumberFormat="1" applyFont="1" applyFill="1" applyBorder="1" applyAlignment="1" applyProtection="1">
      <alignment wrapText="1"/>
    </xf>
    <xf numFmtId="0" fontId="21" fillId="0" borderId="66" xfId="3" applyFont="1" applyFill="1" applyBorder="1" applyAlignment="1" applyProtection="1">
      <alignment horizontal="center"/>
    </xf>
    <xf numFmtId="0" fontId="21" fillId="0" borderId="107" xfId="3" applyFont="1" applyFill="1" applyBorder="1" applyAlignment="1" applyProtection="1">
      <alignment wrapText="1"/>
    </xf>
    <xf numFmtId="3" fontId="21" fillId="0" borderId="66" xfId="3" applyNumberFormat="1" applyFont="1" applyFill="1" applyBorder="1" applyAlignment="1" applyProtection="1">
      <alignment wrapText="1"/>
    </xf>
    <xf numFmtId="3" fontId="21" fillId="0" borderId="67" xfId="3" applyNumberFormat="1" applyFont="1" applyFill="1" applyBorder="1" applyAlignment="1" applyProtection="1">
      <alignment wrapText="1"/>
    </xf>
    <xf numFmtId="3" fontId="21" fillId="0" borderId="107" xfId="3" applyNumberFormat="1" applyFont="1" applyFill="1" applyBorder="1" applyAlignment="1" applyProtection="1">
      <alignment wrapText="1"/>
    </xf>
    <xf numFmtId="1" fontId="51" fillId="0" borderId="0" xfId="202" applyNumberFormat="1" applyFont="1" applyBorder="1" applyAlignment="1">
      <alignment horizontal="right"/>
    </xf>
    <xf numFmtId="3" fontId="21" fillId="0" borderId="92" xfId="3" applyNumberFormat="1" applyFont="1" applyFill="1" applyBorder="1" applyAlignment="1" applyProtection="1">
      <alignment wrapText="1"/>
    </xf>
    <xf numFmtId="3" fontId="21" fillId="0" borderId="88" xfId="3" applyNumberFormat="1" applyFont="1" applyFill="1" applyBorder="1" applyAlignment="1" applyProtection="1">
      <alignment wrapText="1"/>
    </xf>
    <xf numFmtId="3" fontId="21" fillId="0" borderId="89" xfId="3" applyNumberFormat="1" applyFont="1" applyFill="1" applyBorder="1" applyAlignment="1" applyProtection="1">
      <alignment wrapText="1"/>
    </xf>
    <xf numFmtId="3" fontId="21" fillId="0" borderId="93" xfId="3" applyNumberFormat="1" applyFont="1" applyFill="1" applyBorder="1" applyAlignment="1" applyProtection="1">
      <alignment wrapText="1"/>
    </xf>
    <xf numFmtId="3" fontId="21" fillId="0" borderId="313" xfId="3" applyNumberFormat="1" applyFont="1" applyFill="1" applyBorder="1" applyAlignment="1" applyProtection="1">
      <alignment wrapText="1"/>
    </xf>
    <xf numFmtId="0" fontId="21" fillId="0" borderId="94" xfId="3" applyFont="1" applyFill="1" applyBorder="1" applyAlignment="1" applyProtection="1">
      <alignment horizontal="center"/>
    </xf>
    <xf numFmtId="0" fontId="21" fillId="0" borderId="197" xfId="3" applyFont="1" applyFill="1" applyBorder="1" applyAlignment="1" applyProtection="1">
      <alignment wrapText="1"/>
    </xf>
    <xf numFmtId="3" fontId="21" fillId="0" borderId="314" xfId="3" applyNumberFormat="1" applyFont="1" applyFill="1" applyBorder="1" applyAlignment="1" applyProtection="1">
      <alignment wrapText="1"/>
    </xf>
    <xf numFmtId="3" fontId="21" fillId="0" borderId="315" xfId="3" applyNumberFormat="1" applyFont="1" applyFill="1" applyBorder="1" applyAlignment="1" applyProtection="1">
      <alignment wrapText="1"/>
    </xf>
    <xf numFmtId="3" fontId="21" fillId="0" borderId="316" xfId="3" applyNumberFormat="1" applyFont="1" applyFill="1" applyBorder="1" applyAlignment="1" applyProtection="1">
      <alignment wrapText="1"/>
    </xf>
    <xf numFmtId="3" fontId="21" fillId="0" borderId="317" xfId="3" applyNumberFormat="1" applyFont="1" applyFill="1" applyBorder="1" applyAlignment="1" applyProtection="1">
      <alignment wrapText="1"/>
    </xf>
    <xf numFmtId="3" fontId="21" fillId="6" borderId="197" xfId="3" applyNumberFormat="1" applyFont="1" applyFill="1" applyBorder="1" applyAlignment="1" applyProtection="1">
      <alignment wrapText="1"/>
    </xf>
    <xf numFmtId="3" fontId="21" fillId="0" borderId="197" xfId="3" applyNumberFormat="1" applyFont="1" applyFill="1" applyBorder="1" applyAlignment="1" applyProtection="1">
      <alignment wrapText="1"/>
    </xf>
    <xf numFmtId="3" fontId="21" fillId="6" borderId="318" xfId="3" applyNumberFormat="1" applyFont="1" applyFill="1" applyBorder="1" applyAlignment="1" applyProtection="1">
      <alignment wrapText="1"/>
    </xf>
    <xf numFmtId="3" fontId="21" fillId="0" borderId="319" xfId="3" applyNumberFormat="1" applyFont="1" applyFill="1" applyBorder="1" applyAlignment="1" applyProtection="1">
      <alignment wrapText="1"/>
    </xf>
    <xf numFmtId="3" fontId="21" fillId="6" borderId="198" xfId="3" applyNumberFormat="1" applyFont="1" applyFill="1" applyBorder="1" applyAlignment="1" applyProtection="1">
      <alignment wrapText="1"/>
    </xf>
    <xf numFmtId="1" fontId="18" fillId="0" borderId="0" xfId="7" applyNumberFormat="1" applyFont="1"/>
    <xf numFmtId="0" fontId="21" fillId="0" borderId="199" xfId="3" applyFont="1" applyFill="1" applyBorder="1" applyAlignment="1" applyProtection="1">
      <alignment horizontal="center"/>
    </xf>
    <xf numFmtId="0" fontId="21" fillId="0" borderId="0" xfId="3" applyFont="1" applyFill="1" applyBorder="1" applyAlignment="1" applyProtection="1">
      <alignment wrapText="1"/>
    </xf>
    <xf numFmtId="3" fontId="21" fillId="6" borderId="0" xfId="3" applyNumberFormat="1" applyFont="1" applyFill="1" applyBorder="1" applyAlignment="1" applyProtection="1">
      <alignment wrapText="1"/>
    </xf>
    <xf numFmtId="3" fontId="21" fillId="0" borderId="0" xfId="3" applyNumberFormat="1" applyFont="1" applyFill="1" applyBorder="1" applyAlignment="1" applyProtection="1">
      <alignment wrapText="1"/>
    </xf>
    <xf numFmtId="3" fontId="21" fillId="6" borderId="320" xfId="3" applyNumberFormat="1" applyFont="1" applyFill="1" applyBorder="1" applyAlignment="1" applyProtection="1">
      <alignment wrapText="1"/>
    </xf>
    <xf numFmtId="3" fontId="22" fillId="6" borderId="148" xfId="3" applyNumberFormat="1" applyFont="1" applyFill="1" applyBorder="1" applyAlignment="1" applyProtection="1">
      <alignment wrapText="1"/>
    </xf>
    <xf numFmtId="0" fontId="22" fillId="0" borderId="71" xfId="3" applyFont="1" applyFill="1" applyBorder="1" applyAlignment="1" applyProtection="1">
      <alignment horizontal="center"/>
    </xf>
    <xf numFmtId="0" fontId="21" fillId="0" borderId="121" xfId="3" applyFont="1" applyFill="1" applyBorder="1" applyAlignment="1" applyProtection="1"/>
    <xf numFmtId="3" fontId="21" fillId="0" borderId="71" xfId="3" applyNumberFormat="1" applyFont="1" applyFill="1" applyBorder="1" applyAlignment="1" applyProtection="1"/>
    <xf numFmtId="3" fontId="21" fillId="0" borderId="72" xfId="3" applyNumberFormat="1" applyFont="1" applyFill="1" applyBorder="1" applyAlignment="1" applyProtection="1"/>
    <xf numFmtId="3" fontId="21" fillId="0" borderId="121" xfId="3" applyNumberFormat="1" applyFont="1" applyFill="1" applyBorder="1" applyAlignment="1" applyProtection="1"/>
    <xf numFmtId="3" fontId="21" fillId="0" borderId="73" xfId="3" applyNumberFormat="1" applyFont="1" applyFill="1" applyBorder="1" applyAlignment="1" applyProtection="1"/>
    <xf numFmtId="3" fontId="21" fillId="6" borderId="162" xfId="3" applyNumberFormat="1" applyFont="1" applyFill="1" applyBorder="1" applyAlignment="1" applyProtection="1"/>
    <xf numFmtId="3" fontId="22" fillId="6" borderId="266" xfId="3" applyNumberFormat="1" applyFont="1" applyFill="1" applyBorder="1" applyAlignment="1" applyProtection="1"/>
    <xf numFmtId="3" fontId="21" fillId="0" borderId="274" xfId="3" applyNumberFormat="1" applyFont="1" applyFill="1" applyBorder="1" applyAlignment="1" applyProtection="1"/>
    <xf numFmtId="3" fontId="22" fillId="6" borderId="216" xfId="3" applyNumberFormat="1" applyFont="1" applyFill="1" applyBorder="1" applyAlignment="1" applyProtection="1"/>
    <xf numFmtId="0" fontId="22" fillId="0" borderId="90" xfId="3" applyFont="1" applyFill="1" applyBorder="1" applyAlignment="1" applyProtection="1">
      <alignment horizontal="center"/>
    </xf>
    <xf numFmtId="0" fontId="21" fillId="0" borderId="118" xfId="3" applyFont="1" applyFill="1" applyBorder="1" applyAlignment="1" applyProtection="1"/>
    <xf numFmtId="3" fontId="21" fillId="0" borderId="227" xfId="3" applyNumberFormat="1" applyFont="1" applyFill="1" applyBorder="1" applyAlignment="1" applyProtection="1"/>
    <xf numFmtId="3" fontId="21" fillId="0" borderId="90" xfId="3" applyNumberFormat="1" applyFont="1" applyFill="1" applyBorder="1" applyAlignment="1" applyProtection="1"/>
    <xf numFmtId="3" fontId="21" fillId="0" borderId="225" xfId="3" applyNumberFormat="1" applyFont="1" applyFill="1" applyBorder="1" applyAlignment="1" applyProtection="1"/>
    <xf numFmtId="3" fontId="21" fillId="6" borderId="253" xfId="3" applyNumberFormat="1" applyFont="1" applyFill="1" applyBorder="1" applyAlignment="1" applyProtection="1"/>
    <xf numFmtId="3" fontId="21" fillId="0" borderId="118" xfId="3" applyNumberFormat="1" applyFont="1" applyFill="1" applyBorder="1" applyAlignment="1" applyProtection="1"/>
    <xf numFmtId="3" fontId="22" fillId="6" borderId="312" xfId="3" applyNumberFormat="1" applyFont="1" applyFill="1" applyBorder="1" applyAlignment="1" applyProtection="1"/>
    <xf numFmtId="3" fontId="21" fillId="0" borderId="321" xfId="3" applyNumberFormat="1" applyFont="1" applyFill="1" applyBorder="1" applyAlignment="1" applyProtection="1"/>
    <xf numFmtId="3" fontId="22" fillId="6" borderId="253" xfId="3" applyNumberFormat="1" applyFont="1" applyFill="1" applyBorder="1" applyAlignment="1" applyProtection="1"/>
    <xf numFmtId="0" fontId="22" fillId="0" borderId="63" xfId="3" applyFont="1" applyFill="1" applyBorder="1" applyAlignment="1" applyProtection="1">
      <alignment horizontal="center"/>
    </xf>
    <xf numFmtId="0" fontId="21" fillId="0" borderId="108" xfId="3" applyFont="1" applyFill="1" applyBorder="1" applyAlignment="1" applyProtection="1"/>
    <xf numFmtId="3" fontId="21" fillId="0" borderId="69" xfId="3" applyNumberFormat="1" applyFont="1" applyFill="1" applyBorder="1" applyAlignment="1" applyProtection="1"/>
    <xf numFmtId="3" fontId="21" fillId="0" borderId="63" xfId="3" applyNumberFormat="1" applyFont="1" applyFill="1" applyBorder="1" applyAlignment="1" applyProtection="1"/>
    <xf numFmtId="3" fontId="21" fillId="0" borderId="70" xfId="3" applyNumberFormat="1" applyFont="1" applyFill="1" applyBorder="1" applyAlignment="1" applyProtection="1"/>
    <xf numFmtId="3" fontId="21" fillId="6" borderId="127" xfId="3" applyNumberFormat="1" applyFont="1" applyFill="1" applyBorder="1" applyAlignment="1" applyProtection="1"/>
    <xf numFmtId="3" fontId="21" fillId="0" borderId="108" xfId="3" applyNumberFormat="1" applyFont="1" applyFill="1" applyBorder="1" applyAlignment="1" applyProtection="1"/>
    <xf numFmtId="3" fontId="22" fillId="6" borderId="265" xfId="3" applyNumberFormat="1" applyFont="1" applyFill="1" applyBorder="1" applyAlignment="1" applyProtection="1"/>
    <xf numFmtId="3" fontId="21" fillId="0" borderId="275" xfId="3" applyNumberFormat="1" applyFont="1" applyFill="1" applyBorder="1" applyAlignment="1" applyProtection="1"/>
    <xf numFmtId="3" fontId="22" fillId="6" borderId="127" xfId="3" applyNumberFormat="1" applyFont="1" applyFill="1" applyBorder="1" applyAlignment="1" applyProtection="1"/>
    <xf numFmtId="0" fontId="22" fillId="0" borderId="47" xfId="3" applyFont="1" applyFill="1" applyBorder="1" applyAlignment="1" applyProtection="1">
      <alignment horizontal="center"/>
    </xf>
    <xf numFmtId="0" fontId="21" fillId="0" borderId="29" xfId="3" applyFont="1" applyFill="1" applyBorder="1" applyAlignment="1" applyProtection="1"/>
    <xf numFmtId="3" fontId="21" fillId="0" borderId="203" xfId="3" applyNumberFormat="1" applyFont="1" applyFill="1" applyBorder="1" applyAlignment="1" applyProtection="1"/>
    <xf numFmtId="3" fontId="21" fillId="0" borderId="204" xfId="3" applyNumberFormat="1" applyFont="1" applyFill="1" applyBorder="1" applyAlignment="1" applyProtection="1"/>
    <xf numFmtId="3" fontId="21" fillId="0" borderId="278" xfId="3" applyNumberFormat="1" applyFont="1" applyFill="1" applyBorder="1" applyAlignment="1" applyProtection="1"/>
    <xf numFmtId="3" fontId="21" fillId="0" borderId="182" xfId="3" applyNumberFormat="1" applyFont="1" applyFill="1" applyBorder="1" applyAlignment="1" applyProtection="1"/>
    <xf numFmtId="3" fontId="21" fillId="6" borderId="115" xfId="3" applyNumberFormat="1" applyFont="1" applyFill="1" applyBorder="1" applyAlignment="1" applyProtection="1"/>
    <xf numFmtId="3" fontId="21" fillId="0" borderId="166" xfId="3" applyNumberFormat="1" applyFont="1" applyFill="1" applyBorder="1" applyAlignment="1" applyProtection="1"/>
    <xf numFmtId="3" fontId="22" fillId="6" borderId="322" xfId="3" applyNumberFormat="1" applyFont="1" applyFill="1" applyBorder="1" applyAlignment="1" applyProtection="1"/>
    <xf numFmtId="3" fontId="21" fillId="0" borderId="323" xfId="3" applyNumberFormat="1" applyFont="1" applyFill="1" applyBorder="1" applyAlignment="1" applyProtection="1"/>
    <xf numFmtId="3" fontId="22" fillId="6" borderId="4" xfId="3" applyNumberFormat="1" applyFont="1" applyFill="1" applyBorder="1" applyAlignment="1" applyProtection="1"/>
    <xf numFmtId="0" fontId="23" fillId="0" borderId="0" xfId="7" applyFont="1" applyFill="1"/>
    <xf numFmtId="0" fontId="23" fillId="0" borderId="0" xfId="7" applyFont="1" applyFill="1" applyAlignment="1">
      <alignment wrapText="1"/>
    </xf>
    <xf numFmtId="1" fontId="0" fillId="0" borderId="66" xfId="3" applyNumberFormat="1" applyFont="1" applyFill="1" applyBorder="1" applyAlignment="1" applyProtection="1"/>
    <xf numFmtId="1" fontId="0" fillId="0" borderId="67" xfId="3" applyNumberFormat="1" applyFont="1" applyFill="1" applyBorder="1" applyAlignment="1" applyProtection="1"/>
    <xf numFmtId="1" fontId="0" fillId="0" borderId="68" xfId="3" applyNumberFormat="1" applyFont="1" applyFill="1" applyBorder="1" applyAlignment="1" applyProtection="1"/>
    <xf numFmtId="1" fontId="0" fillId="0" borderId="69" xfId="3" applyNumberFormat="1" applyFont="1" applyFill="1" applyBorder="1" applyAlignment="1" applyProtection="1"/>
    <xf numFmtId="1" fontId="0" fillId="0" borderId="63" xfId="3" applyNumberFormat="1" applyFont="1" applyFill="1" applyBorder="1" applyAlignment="1" applyProtection="1"/>
    <xf numFmtId="1" fontId="0" fillId="0" borderId="70" xfId="3" applyNumberFormat="1" applyFont="1" applyFill="1" applyBorder="1" applyAlignment="1" applyProtection="1"/>
    <xf numFmtId="1" fontId="0" fillId="0" borderId="71" xfId="3" applyNumberFormat="1" applyFont="1" applyFill="1" applyBorder="1" applyAlignment="1" applyProtection="1"/>
    <xf numFmtId="1" fontId="0" fillId="0" borderId="72" xfId="3" applyNumberFormat="1" applyFont="1" applyFill="1" applyBorder="1" applyAlignment="1" applyProtection="1"/>
    <xf numFmtId="1" fontId="0" fillId="0" borderId="73" xfId="3" applyNumberFormat="1" applyFont="1" applyFill="1" applyBorder="1" applyAlignment="1" applyProtection="1"/>
    <xf numFmtId="0" fontId="0" fillId="0" borderId="263" xfId="3" applyFont="1" applyFill="1" applyBorder="1" applyAlignment="1" applyProtection="1">
      <alignment wrapText="1"/>
    </xf>
    <xf numFmtId="1" fontId="0" fillId="0" borderId="250" xfId="3" applyNumberFormat="1" applyFont="1" applyFill="1" applyBorder="1" applyAlignment="1" applyProtection="1"/>
    <xf numFmtId="1" fontId="0" fillId="0" borderId="287" xfId="3" applyNumberFormat="1" applyFont="1" applyFill="1" applyBorder="1" applyAlignment="1" applyProtection="1"/>
    <xf numFmtId="1" fontId="0" fillId="0" borderId="288" xfId="3" applyNumberFormat="1" applyFont="1" applyFill="1" applyBorder="1" applyAlignment="1" applyProtection="1"/>
    <xf numFmtId="1" fontId="0" fillId="0" borderId="147" xfId="3" applyNumberFormat="1" applyFont="1" applyFill="1" applyBorder="1" applyAlignment="1" applyProtection="1"/>
    <xf numFmtId="0" fontId="0" fillId="0" borderId="71" xfId="3" applyFont="1" applyFill="1" applyBorder="1" applyAlignment="1" applyProtection="1">
      <alignment horizontal="center"/>
    </xf>
    <xf numFmtId="0" fontId="0" fillId="0" borderId="121" xfId="3" applyFont="1" applyFill="1" applyBorder="1" applyAlignment="1" applyProtection="1">
      <alignment wrapText="1"/>
    </xf>
    <xf numFmtId="1" fontId="0" fillId="0" borderId="216" xfId="3" applyNumberFormat="1" applyFont="1" applyFill="1" applyBorder="1" applyAlignment="1" applyProtection="1"/>
    <xf numFmtId="0" fontId="52" fillId="0" borderId="0" xfId="3" applyFont="1" applyFill="1" applyAlignment="1" applyProtection="1">
      <alignment horizontal="left"/>
    </xf>
    <xf numFmtId="1" fontId="50" fillId="0" borderId="69" xfId="1026" applyNumberFormat="1" applyFont="1" applyBorder="1" applyAlignment="1">
      <alignment horizontal="right"/>
    </xf>
    <xf numFmtId="1" fontId="50" fillId="0" borderId="70" xfId="1026" applyNumberFormat="1" applyFont="1" applyBorder="1" applyAlignment="1">
      <alignment horizontal="right"/>
    </xf>
    <xf numFmtId="1" fontId="53" fillId="0" borderId="0" xfId="202" applyNumberFormat="1" applyFont="1" applyBorder="1" applyAlignment="1">
      <alignment horizontal="right"/>
    </xf>
    <xf numFmtId="1" fontId="49" fillId="0" borderId="0" xfId="202" applyNumberFormat="1" applyFont="1" applyBorder="1" applyAlignment="1">
      <alignment wrapText="1"/>
    </xf>
    <xf numFmtId="0" fontId="0" fillId="0" borderId="287" xfId="3" applyFont="1" applyFill="1" applyBorder="1" applyAlignment="1" applyProtection="1"/>
    <xf numFmtId="0" fontId="0" fillId="0" borderId="72" xfId="3" applyFont="1" applyFill="1" applyBorder="1" applyAlignment="1" applyProtection="1"/>
    <xf numFmtId="0" fontId="0" fillId="0" borderId="143" xfId="3" applyFont="1" applyFill="1" applyBorder="1" applyAlignment="1" applyProtection="1">
      <alignment horizontal="center"/>
    </xf>
    <xf numFmtId="0" fontId="0" fillId="0" borderId="177" xfId="3" applyFont="1" applyFill="1" applyBorder="1" applyAlignment="1" applyProtection="1"/>
    <xf numFmtId="0" fontId="0" fillId="0" borderId="105" xfId="3" applyFont="1" applyFill="1" applyBorder="1" applyAlignment="1" applyProtection="1">
      <alignment horizontal="center"/>
    </xf>
    <xf numFmtId="0" fontId="0" fillId="0" borderId="101" xfId="3" applyFont="1" applyFill="1" applyBorder="1" applyAlignment="1" applyProtection="1"/>
    <xf numFmtId="0" fontId="0" fillId="0" borderId="7" xfId="3" applyFont="1" applyFill="1" applyBorder="1" applyAlignment="1" applyProtection="1"/>
    <xf numFmtId="1" fontId="0" fillId="0" borderId="300" xfId="3" applyNumberFormat="1" applyFont="1" applyFill="1" applyBorder="1" applyAlignment="1" applyProtection="1"/>
    <xf numFmtId="1" fontId="0" fillId="0" borderId="298" xfId="3" applyNumberFormat="1" applyFont="1" applyFill="1" applyBorder="1" applyAlignment="1" applyProtection="1"/>
    <xf numFmtId="1" fontId="0" fillId="0" borderId="44" xfId="3" applyNumberFormat="1" applyFont="1" applyFill="1" applyBorder="1" applyAlignment="1" applyProtection="1"/>
    <xf numFmtId="1" fontId="0" fillId="0" borderId="310" xfId="3" applyNumberFormat="1" applyFont="1" applyFill="1" applyBorder="1" applyAlignment="1" applyProtection="1"/>
    <xf numFmtId="1" fontId="0" fillId="0" borderId="311" xfId="3" applyNumberFormat="1" applyFont="1" applyFill="1" applyBorder="1" applyAlignment="1" applyProtection="1"/>
    <xf numFmtId="1" fontId="0" fillId="0" borderId="126" xfId="3" applyNumberFormat="1" applyFont="1" applyFill="1" applyBorder="1" applyAlignment="1" applyProtection="1"/>
    <xf numFmtId="0" fontId="0" fillId="0" borderId="307" xfId="3" applyFont="1" applyFill="1" applyBorder="1" applyAlignment="1" applyProtection="1"/>
    <xf numFmtId="1" fontId="0" fillId="0" borderId="307" xfId="3" applyNumberFormat="1" applyFont="1" applyFill="1" applyBorder="1" applyAlignment="1" applyProtection="1"/>
    <xf numFmtId="1" fontId="0" fillId="0" borderId="308" xfId="3" applyNumberFormat="1" applyFont="1" applyFill="1" applyBorder="1" applyAlignment="1" applyProtection="1"/>
    <xf numFmtId="1" fontId="0" fillId="0" borderId="289" xfId="3" applyNumberFormat="1" applyFont="1" applyFill="1" applyBorder="1" applyAlignment="1" applyProtection="1"/>
    <xf numFmtId="1" fontId="0" fillId="0" borderId="162" xfId="3" applyNumberFormat="1" applyFont="1" applyFill="1" applyBorder="1" applyAlignment="1" applyProtection="1"/>
    <xf numFmtId="0" fontId="0" fillId="0" borderId="0" xfId="457" applyFont="1"/>
    <xf numFmtId="0" fontId="27" fillId="0" borderId="0" xfId="53" applyFont="1"/>
    <xf numFmtId="0" fontId="27" fillId="0" borderId="0" xfId="50" applyFont="1"/>
    <xf numFmtId="0" fontId="0" fillId="0" borderId="16" xfId="0" applyFont="1" applyFill="1" applyBorder="1" applyAlignment="1"/>
    <xf numFmtId="168" fontId="0" fillId="0" borderId="0" xfId="0" applyNumberFormat="1" applyFont="1"/>
    <xf numFmtId="9" fontId="0" fillId="0" borderId="119" xfId="2" applyNumberFormat="1" applyFont="1" applyBorder="1"/>
    <xf numFmtId="9" fontId="0" fillId="0" borderId="128" xfId="2" applyNumberFormat="1" applyFont="1" applyBorder="1"/>
    <xf numFmtId="9" fontId="0" fillId="0" borderId="122" xfId="2" applyNumberFormat="1" applyFont="1" applyBorder="1"/>
    <xf numFmtId="9" fontId="0" fillId="0" borderId="216" xfId="2" applyNumberFormat="1" applyFont="1" applyFill="1" applyBorder="1"/>
    <xf numFmtId="168" fontId="0" fillId="0" borderId="0" xfId="0" applyNumberFormat="1" applyFont="1" applyFill="1"/>
    <xf numFmtId="9" fontId="0" fillId="0" borderId="129" xfId="2" applyNumberFormat="1" applyFont="1" applyBorder="1"/>
    <xf numFmtId="9" fontId="0" fillId="0" borderId="216" xfId="2" applyNumberFormat="1" applyFont="1" applyBorder="1"/>
    <xf numFmtId="9" fontId="0" fillId="0" borderId="215" xfId="2" applyNumberFormat="1" applyFont="1" applyBorder="1"/>
    <xf numFmtId="0" fontId="30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wrapText="1"/>
    </xf>
    <xf numFmtId="0" fontId="15" fillId="0" borderId="177" xfId="0" applyFont="1" applyFill="1" applyBorder="1" applyAlignment="1">
      <alignment horizontal="center" wrapText="1"/>
    </xf>
    <xf numFmtId="0" fontId="15" fillId="0" borderId="71" xfId="0" applyFont="1" applyFill="1" applyBorder="1" applyAlignment="1">
      <alignment horizontal="center" wrapText="1"/>
    </xf>
    <xf numFmtId="0" fontId="15" fillId="0" borderId="72" xfId="0" applyFont="1" applyFill="1" applyBorder="1" applyAlignment="1">
      <alignment horizontal="center" wrapText="1"/>
    </xf>
    <xf numFmtId="0" fontId="15" fillId="0" borderId="121" xfId="0" applyFont="1" applyFill="1" applyBorder="1" applyAlignment="1">
      <alignment horizontal="center" wrapText="1"/>
    </xf>
    <xf numFmtId="0" fontId="15" fillId="0" borderId="73" xfId="0" applyFont="1" applyFill="1" applyBorder="1" applyAlignment="1">
      <alignment horizontal="center" wrapText="1"/>
    </xf>
    <xf numFmtId="0" fontId="0" fillId="0" borderId="74" xfId="0" applyFont="1" applyFill="1" applyBorder="1" applyAlignment="1">
      <alignment wrapText="1"/>
    </xf>
    <xf numFmtId="0" fontId="21" fillId="0" borderId="285" xfId="0" applyFont="1" applyFill="1" applyBorder="1"/>
    <xf numFmtId="0" fontId="21" fillId="0" borderId="227" xfId="0" applyFont="1" applyFill="1" applyBorder="1"/>
    <xf numFmtId="0" fontId="21" fillId="0" borderId="225" xfId="0" applyFont="1" applyFill="1" applyBorder="1"/>
    <xf numFmtId="0" fontId="21" fillId="0" borderId="118" xfId="0" applyFont="1" applyFill="1" applyBorder="1"/>
    <xf numFmtId="0" fontId="21" fillId="0" borderId="253" xfId="0" applyFont="1" applyFill="1" applyBorder="1"/>
    <xf numFmtId="0" fontId="21" fillId="0" borderId="214" xfId="0" applyFont="1" applyFill="1" applyBorder="1"/>
    <xf numFmtId="0" fontId="21" fillId="0" borderId="258" xfId="0" applyFont="1" applyFill="1" applyBorder="1"/>
    <xf numFmtId="0" fontId="21" fillId="0" borderId="127" xfId="0" applyFont="1" applyFill="1" applyBorder="1"/>
    <xf numFmtId="0" fontId="0" fillId="0" borderId="183" xfId="0" applyFont="1" applyFill="1" applyBorder="1" applyAlignment="1">
      <alignment wrapText="1"/>
    </xf>
    <xf numFmtId="0" fontId="21" fillId="0" borderId="259" xfId="0" applyFont="1" applyFill="1" applyBorder="1"/>
    <xf numFmtId="0" fontId="21" fillId="0" borderId="162" xfId="0" applyFont="1" applyFill="1" applyBorder="1"/>
    <xf numFmtId="0" fontId="0" fillId="0" borderId="289" xfId="0" applyFont="1" applyFill="1" applyBorder="1"/>
    <xf numFmtId="0" fontId="0" fillId="0" borderId="263" xfId="0" applyFont="1" applyFill="1" applyBorder="1"/>
    <xf numFmtId="0" fontId="0" fillId="0" borderId="250" xfId="0" applyFont="1" applyFill="1" applyBorder="1"/>
    <xf numFmtId="0" fontId="0" fillId="0" borderId="288" xfId="0" applyFont="1" applyFill="1" applyBorder="1"/>
    <xf numFmtId="0" fontId="0" fillId="0" borderId="14" xfId="0" applyFont="1" applyFill="1" applyBorder="1"/>
    <xf numFmtId="0" fontId="0" fillId="0" borderId="9" xfId="0" applyFont="1" applyFill="1" applyBorder="1"/>
    <xf numFmtId="0" fontId="0" fillId="0" borderId="158" xfId="0" applyFont="1" applyFill="1" applyBorder="1"/>
    <xf numFmtId="0" fontId="0" fillId="0" borderId="243" xfId="0" applyFont="1" applyFill="1" applyBorder="1"/>
    <xf numFmtId="0" fontId="0" fillId="0" borderId="13" xfId="0" applyFont="1" applyFill="1" applyBorder="1"/>
    <xf numFmtId="0" fontId="0" fillId="0" borderId="211" xfId="0" applyFont="1" applyFill="1" applyBorder="1"/>
    <xf numFmtId="0" fontId="0" fillId="0" borderId="18" xfId="0" applyFont="1" applyFill="1" applyBorder="1"/>
    <xf numFmtId="0" fontId="0" fillId="3" borderId="100" xfId="0" applyFont="1" applyFill="1" applyBorder="1"/>
    <xf numFmtId="0" fontId="0" fillId="0" borderId="244" xfId="0" applyFont="1" applyFill="1" applyBorder="1"/>
    <xf numFmtId="0" fontId="0" fillId="0" borderId="20" xfId="0" applyFont="1" applyFill="1" applyBorder="1"/>
    <xf numFmtId="0" fontId="0" fillId="0" borderId="220" xfId="0" applyFont="1" applyFill="1" applyBorder="1"/>
    <xf numFmtId="0" fontId="0" fillId="3" borderId="45" xfId="0" applyFont="1" applyFill="1" applyBorder="1"/>
    <xf numFmtId="0" fontId="15" fillId="0" borderId="47" xfId="0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37" xfId="0" applyFont="1" applyFill="1" applyBorder="1"/>
    <xf numFmtId="0" fontId="0" fillId="3" borderId="159" xfId="0" applyFont="1" applyFill="1" applyBorder="1"/>
    <xf numFmtId="0" fontId="0" fillId="0" borderId="245" xfId="0" applyFont="1" applyFill="1" applyBorder="1"/>
    <xf numFmtId="0" fontId="0" fillId="0" borderId="59" xfId="0" applyFont="1" applyFill="1" applyBorder="1"/>
    <xf numFmtId="0" fontId="0" fillId="0" borderId="212" xfId="0" applyFont="1" applyFill="1" applyBorder="1"/>
    <xf numFmtId="0" fontId="0" fillId="3" borderId="46" xfId="0" applyFont="1" applyFill="1" applyBorder="1"/>
    <xf numFmtId="0" fontId="15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35" xfId="0" applyFont="1" applyFill="1" applyBorder="1"/>
    <xf numFmtId="0" fontId="0" fillId="0" borderId="34" xfId="0" applyFont="1" applyFill="1" applyBorder="1"/>
    <xf numFmtId="0" fontId="0" fillId="0" borderId="7" xfId="0" applyFont="1" applyFill="1" applyBorder="1"/>
    <xf numFmtId="0" fontId="0" fillId="3" borderId="157" xfId="0" applyFont="1" applyFill="1" applyBorder="1"/>
    <xf numFmtId="0" fontId="0" fillId="0" borderId="246" xfId="0" applyFont="1" applyFill="1" applyBorder="1"/>
    <xf numFmtId="0" fontId="0" fillId="0" borderId="58" xfId="0" applyFont="1" applyFill="1" applyBorder="1"/>
    <xf numFmtId="0" fontId="0" fillId="0" borderId="219" xfId="0" applyFont="1" applyFill="1" applyBorder="1"/>
    <xf numFmtId="0" fontId="0" fillId="3" borderId="44" xfId="0" applyFont="1" applyFill="1" applyBorder="1"/>
    <xf numFmtId="0" fontId="0" fillId="3" borderId="247" xfId="0" applyFont="1" applyFill="1" applyBorder="1"/>
    <xf numFmtId="0" fontId="0" fillId="0" borderId="223" xfId="0" applyFont="1" applyFill="1" applyBorder="1"/>
    <xf numFmtId="0" fontId="18" fillId="0" borderId="0" xfId="0" applyFont="1" applyFill="1" applyAlignment="1">
      <alignment horizontal="left"/>
    </xf>
    <xf numFmtId="0" fontId="0" fillId="0" borderId="166" xfId="0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44" xfId="0" applyFont="1" applyBorder="1"/>
    <xf numFmtId="0" fontId="0" fillId="0" borderId="45" xfId="0" applyFont="1" applyBorder="1"/>
    <xf numFmtId="0" fontId="0" fillId="0" borderId="46" xfId="0" applyFont="1" applyBorder="1"/>
    <xf numFmtId="0" fontId="0" fillId="0" borderId="4" xfId="0" applyFont="1" applyBorder="1"/>
    <xf numFmtId="0" fontId="0" fillId="0" borderId="0" xfId="0" applyFont="1" applyAlignment="1">
      <alignment horizontal="center" wrapText="1"/>
    </xf>
    <xf numFmtId="0" fontId="15" fillId="0" borderId="4" xfId="0" applyFont="1" applyBorder="1"/>
    <xf numFmtId="0" fontId="21" fillId="0" borderId="11" xfId="3" applyFont="1" applyFill="1" applyBorder="1" applyAlignment="1" applyProtection="1">
      <alignment vertical="center" wrapText="1"/>
    </xf>
    <xf numFmtId="0" fontId="0" fillId="0" borderId="243" xfId="0" applyFont="1" applyBorder="1"/>
    <xf numFmtId="0" fontId="0" fillId="0" borderId="9" xfId="0" applyFont="1" applyBorder="1"/>
    <xf numFmtId="0" fontId="0" fillId="0" borderId="50" xfId="0" applyFont="1" applyBorder="1"/>
    <xf numFmtId="164" fontId="0" fillId="0" borderId="14" xfId="0" applyNumberFormat="1" applyFont="1" applyBorder="1"/>
    <xf numFmtId="0" fontId="0" fillId="0" borderId="20" xfId="0" applyFont="1" applyBorder="1"/>
    <xf numFmtId="0" fontId="0" fillId="0" borderId="244" xfId="0" applyFont="1" applyBorder="1"/>
    <xf numFmtId="0" fontId="0" fillId="0" borderId="18" xfId="0" applyFont="1" applyBorder="1"/>
    <xf numFmtId="0" fontId="0" fillId="0" borderId="52" xfId="0" applyFont="1" applyBorder="1"/>
    <xf numFmtId="0" fontId="0" fillId="0" borderId="51" xfId="0" applyFont="1" applyBorder="1"/>
    <xf numFmtId="0" fontId="0" fillId="0" borderId="59" xfId="0" applyFont="1" applyBorder="1"/>
    <xf numFmtId="0" fontId="0" fillId="0" borderId="245" xfId="0" applyFont="1" applyBorder="1"/>
    <xf numFmtId="0" fontId="0" fillId="0" borderId="37" xfId="0" applyFont="1" applyBorder="1"/>
    <xf numFmtId="0" fontId="0" fillId="0" borderId="113" xfId="0" applyFont="1" applyBorder="1"/>
    <xf numFmtId="0" fontId="0" fillId="0" borderId="53" xfId="0" applyFont="1" applyBorder="1"/>
    <xf numFmtId="0" fontId="0" fillId="0" borderId="6" xfId="0" applyFont="1" applyBorder="1" applyAlignment="1">
      <alignment horizontal="center"/>
    </xf>
    <xf numFmtId="0" fontId="21" fillId="0" borderId="7" xfId="3" applyFont="1" applyFill="1" applyBorder="1" applyAlignment="1" applyProtection="1">
      <alignment vertical="center"/>
    </xf>
    <xf numFmtId="0" fontId="0" fillId="0" borderId="96" xfId="0" applyFont="1" applyBorder="1"/>
    <xf numFmtId="0" fontId="0" fillId="0" borderId="211" xfId="0" applyFont="1" applyBorder="1"/>
    <xf numFmtId="0" fontId="0" fillId="0" borderId="58" xfId="0" applyFont="1" applyBorder="1"/>
    <xf numFmtId="0" fontId="0" fillId="0" borderId="246" xfId="0" applyFont="1" applyBorder="1"/>
    <xf numFmtId="0" fontId="0" fillId="0" borderId="34" xfId="0" applyFont="1" applyBorder="1"/>
    <xf numFmtId="0" fontId="0" fillId="0" borderId="112" xfId="0" applyFont="1" applyBorder="1"/>
    <xf numFmtId="0" fontId="0" fillId="0" borderId="172" xfId="0" applyFont="1" applyBorder="1"/>
    <xf numFmtId="0" fontId="0" fillId="0" borderId="104" xfId="0" applyFont="1" applyBorder="1"/>
    <xf numFmtId="0" fontId="0" fillId="0" borderId="220" xfId="0" applyFont="1" applyBorder="1"/>
    <xf numFmtId="0" fontId="0" fillId="0" borderId="173" xfId="0" applyFont="1" applyBorder="1"/>
    <xf numFmtId="0" fontId="0" fillId="0" borderId="111" xfId="0" applyFont="1" applyBorder="1"/>
    <xf numFmtId="0" fontId="0" fillId="0" borderId="212" xfId="0" applyFont="1" applyBorder="1"/>
    <xf numFmtId="0" fontId="0" fillId="0" borderId="171" xfId="0" applyFont="1" applyBorder="1"/>
    <xf numFmtId="166" fontId="0" fillId="0" borderId="0" xfId="2" applyNumberFormat="1" applyFont="1"/>
    <xf numFmtId="167" fontId="0" fillId="0" borderId="0" xfId="1" applyNumberFormat="1" applyFont="1"/>
    <xf numFmtId="167" fontId="15" fillId="0" borderId="0" xfId="1" applyNumberFormat="1" applyFont="1" applyFill="1" applyAlignment="1">
      <alignment vertical="center"/>
    </xf>
    <xf numFmtId="0" fontId="15" fillId="0" borderId="60" xfId="0" applyFont="1" applyBorder="1" applyAlignment="1">
      <alignment horizontal="center" vertical="center"/>
    </xf>
    <xf numFmtId="0" fontId="0" fillId="0" borderId="23" xfId="0" applyFont="1" applyFill="1" applyBorder="1" applyAlignment="1"/>
    <xf numFmtId="9" fontId="26" fillId="0" borderId="72" xfId="2" applyNumberFormat="1" applyFont="1" applyFill="1" applyBorder="1" applyAlignment="1" applyProtection="1">
      <alignment horizontal="right"/>
    </xf>
    <xf numFmtId="9" fontId="26" fillId="0" borderId="73" xfId="2" applyNumberFormat="1" applyFont="1" applyFill="1" applyBorder="1" applyAlignment="1" applyProtection="1">
      <alignment horizontal="right"/>
    </xf>
    <xf numFmtId="1" fontId="21" fillId="0" borderId="73" xfId="0" applyNumberFormat="1" applyFont="1" applyBorder="1" applyAlignment="1" applyProtection="1">
      <alignment horizontal="right"/>
    </xf>
    <xf numFmtId="1" fontId="21" fillId="0" borderId="162" xfId="0" applyNumberFormat="1" applyFont="1" applyBorder="1" applyAlignment="1" applyProtection="1">
      <alignment horizontal="right"/>
    </xf>
    <xf numFmtId="1" fontId="0" fillId="0" borderId="118" xfId="0" applyNumberFormat="1" applyFont="1" applyBorder="1" applyAlignment="1"/>
    <xf numFmtId="1" fontId="0" fillId="0" borderId="108" xfId="0" applyNumberFormat="1" applyFont="1" applyBorder="1" applyAlignment="1"/>
    <xf numFmtId="1" fontId="30" fillId="0" borderId="90" xfId="0" applyNumberFormat="1" applyFont="1" applyBorder="1" applyAlignment="1"/>
    <xf numFmtId="9" fontId="26" fillId="0" borderId="118" xfId="2" applyNumberFormat="1" applyFont="1" applyFill="1" applyBorder="1" applyAlignment="1" applyProtection="1">
      <alignment horizontal="right"/>
    </xf>
    <xf numFmtId="1" fontId="21" fillId="0" borderId="227" xfId="0" applyNumberFormat="1" applyFont="1" applyBorder="1" applyAlignment="1" applyProtection="1">
      <alignment horizontal="right"/>
    </xf>
    <xf numFmtId="1" fontId="21" fillId="0" borderId="225" xfId="0" applyNumberFormat="1" applyFont="1" applyBorder="1" applyAlignment="1" applyProtection="1">
      <alignment horizontal="right"/>
    </xf>
    <xf numFmtId="1" fontId="21" fillId="0" borderId="253" xfId="0" applyNumberFormat="1" applyFont="1" applyBorder="1" applyAlignment="1" applyProtection="1">
      <alignment horizontal="right"/>
    </xf>
    <xf numFmtId="1" fontId="26" fillId="0" borderId="118" xfId="0" applyNumberFormat="1" applyFont="1" applyBorder="1" applyAlignment="1" applyProtection="1">
      <alignment horizontal="right"/>
    </xf>
    <xf numFmtId="9" fontId="26" fillId="0" borderId="225" xfId="2" applyNumberFormat="1" applyFont="1" applyFill="1" applyBorder="1" applyAlignment="1" applyProtection="1">
      <alignment horizontal="right"/>
    </xf>
    <xf numFmtId="1" fontId="30" fillId="0" borderId="63" xfId="0" applyNumberFormat="1" applyFont="1" applyBorder="1" applyAlignment="1"/>
    <xf numFmtId="9" fontId="26" fillId="0" borderId="70" xfId="2" applyNumberFormat="1" applyFont="1" applyFill="1" applyBorder="1" applyAlignment="1" applyProtection="1">
      <alignment horizontal="right"/>
    </xf>
    <xf numFmtId="1" fontId="26" fillId="0" borderId="121" xfId="0" applyNumberFormat="1" applyFont="1" applyBorder="1" applyAlignment="1" applyProtection="1">
      <alignment horizontal="right"/>
    </xf>
    <xf numFmtId="1" fontId="0" fillId="0" borderId="268" xfId="0" applyNumberFormat="1" applyFont="1" applyBorder="1" applyAlignment="1"/>
    <xf numFmtId="1" fontId="0" fillId="0" borderId="251" xfId="0" applyNumberFormat="1" applyFont="1" applyBorder="1" applyAlignment="1"/>
    <xf numFmtId="9" fontId="26" fillId="0" borderId="252" xfId="2" applyNumberFormat="1" applyFont="1" applyFill="1" applyBorder="1" applyAlignment="1" applyProtection="1">
      <alignment horizontal="right"/>
    </xf>
    <xf numFmtId="1" fontId="0" fillId="0" borderId="254" xfId="0" applyNumberFormat="1" applyFont="1" applyBorder="1" applyAlignment="1"/>
    <xf numFmtId="1" fontId="0" fillId="0" borderId="184" xfId="0" applyNumberFormat="1" applyFont="1" applyBorder="1" applyAlignment="1"/>
    <xf numFmtId="1" fontId="21" fillId="0" borderId="118" xfId="0" applyNumberFormat="1" applyFont="1" applyBorder="1" applyAlignment="1" applyProtection="1">
      <alignment horizontal="right"/>
    </xf>
    <xf numFmtId="1" fontId="21" fillId="0" borderId="251" xfId="0" applyNumberFormat="1" applyFont="1" applyBorder="1" applyAlignment="1" applyProtection="1">
      <alignment horizontal="right"/>
    </xf>
    <xf numFmtId="1" fontId="0" fillId="0" borderId="233" xfId="0" applyNumberFormat="1" applyFont="1" applyBorder="1" applyAlignment="1"/>
    <xf numFmtId="1" fontId="0" fillId="0" borderId="132" xfId="0" applyNumberFormat="1" applyFont="1" applyBorder="1" applyAlignment="1"/>
    <xf numFmtId="9" fontId="26" fillId="0" borderId="126" xfId="2" applyNumberFormat="1" applyFont="1" applyFill="1" applyBorder="1" applyAlignment="1" applyProtection="1">
      <alignment horizontal="right"/>
    </xf>
    <xf numFmtId="1" fontId="0" fillId="0" borderId="136" xfId="0" applyNumberFormat="1" applyFont="1" applyBorder="1" applyAlignment="1">
      <alignment horizontal="right"/>
    </xf>
    <xf numFmtId="1" fontId="30" fillId="0" borderId="108" xfId="0" applyNumberFormat="1" applyFont="1" applyBorder="1" applyAlignment="1"/>
    <xf numFmtId="0" fontId="0" fillId="0" borderId="142" xfId="0" applyFont="1" applyBorder="1" applyAlignment="1"/>
    <xf numFmtId="0" fontId="0" fillId="0" borderId="236" xfId="0" applyFont="1" applyBorder="1" applyAlignment="1"/>
    <xf numFmtId="0" fontId="30" fillId="0" borderId="72" xfId="0" applyFont="1" applyBorder="1" applyAlignment="1"/>
    <xf numFmtId="9" fontId="30" fillId="0" borderId="237" xfId="2" applyNumberFormat="1" applyFont="1" applyBorder="1" applyAlignment="1"/>
    <xf numFmtId="167" fontId="0" fillId="0" borderId="162" xfId="1" applyNumberFormat="1" applyFont="1" applyBorder="1" applyAlignment="1"/>
    <xf numFmtId="167" fontId="0" fillId="0" borderId="238" xfId="1" applyNumberFormat="1" applyFont="1" applyBorder="1" applyAlignment="1">
      <alignment horizontal="right"/>
    </xf>
    <xf numFmtId="9" fontId="30" fillId="0" borderId="237" xfId="2" applyNumberFormat="1" applyFont="1" applyFill="1" applyBorder="1" applyAlignment="1"/>
    <xf numFmtId="0" fontId="0" fillId="0" borderId="162" xfId="0" applyFont="1" applyBorder="1" applyAlignment="1"/>
    <xf numFmtId="0" fontId="0" fillId="0" borderId="121" xfId="0" applyFont="1" applyBorder="1" applyAlignment="1"/>
    <xf numFmtId="0" fontId="30" fillId="0" borderId="121" xfId="0" applyFont="1" applyBorder="1" applyAlignment="1"/>
    <xf numFmtId="9" fontId="30" fillId="0" borderId="73" xfId="2" applyNumberFormat="1" applyFont="1" applyFill="1" applyBorder="1" applyAlignment="1"/>
    <xf numFmtId="0" fontId="0" fillId="0" borderId="226" xfId="0" applyFont="1" applyBorder="1" applyAlignment="1"/>
    <xf numFmtId="0" fontId="0" fillId="0" borderId="77" xfId="0" applyFont="1" applyBorder="1" applyAlignment="1"/>
    <xf numFmtId="0" fontId="30" fillId="0" borderId="78" xfId="0" applyFont="1" applyBorder="1" applyAlignment="1"/>
    <xf numFmtId="9" fontId="30" fillId="0" borderId="91" xfId="2" applyNumberFormat="1" applyFont="1" applyBorder="1" applyAlignment="1"/>
    <xf numFmtId="167" fontId="0" fillId="0" borderId="163" xfId="1" applyNumberFormat="1" applyFont="1" applyBorder="1" applyAlignment="1"/>
    <xf numFmtId="167" fontId="0" fillId="0" borderId="239" xfId="1" applyNumberFormat="1" applyFont="1" applyBorder="1" applyAlignment="1">
      <alignment horizontal="right"/>
    </xf>
    <xf numFmtId="0" fontId="0" fillId="0" borderId="13" xfId="0" applyFont="1" applyBorder="1" applyAlignment="1"/>
    <xf numFmtId="0" fontId="0" fillId="0" borderId="11" xfId="0" applyFont="1" applyBorder="1" applyAlignment="1"/>
    <xf numFmtId="0" fontId="0" fillId="0" borderId="21" xfId="0" applyFont="1" applyBorder="1" applyAlignment="1"/>
    <xf numFmtId="0" fontId="30" fillId="0" borderId="13" xfId="0" applyFont="1" applyBorder="1" applyAlignment="1"/>
    <xf numFmtId="9" fontId="30" fillId="0" borderId="178" xfId="2" applyNumberFormat="1" applyFont="1" applyBorder="1" applyAlignment="1"/>
    <xf numFmtId="0" fontId="0" fillId="0" borderId="137" xfId="0" applyFont="1" applyBorder="1" applyAlignment="1"/>
    <xf numFmtId="0" fontId="0" fillId="0" borderId="82" xfId="0" applyFont="1" applyBorder="1" applyAlignment="1"/>
    <xf numFmtId="0" fontId="30" fillId="0" borderId="83" xfId="0" applyFont="1" applyBorder="1" applyAlignment="1"/>
    <xf numFmtId="9" fontId="30" fillId="0" borderId="84" xfId="2" applyNumberFormat="1" applyFont="1" applyBorder="1" applyAlignment="1"/>
    <xf numFmtId="167" fontId="0" fillId="0" borderId="114" xfId="1" applyNumberFormat="1" applyFont="1" applyBorder="1" applyAlignment="1"/>
    <xf numFmtId="167" fontId="0" fillId="0" borderId="240" xfId="1" applyNumberFormat="1" applyFont="1" applyBorder="1" applyAlignment="1">
      <alignment horizontal="right"/>
    </xf>
    <xf numFmtId="0" fontId="0" fillId="0" borderId="20" xfId="0" applyFont="1" applyBorder="1" applyAlignment="1"/>
    <xf numFmtId="0" fontId="0" fillId="0" borderId="16" xfId="0" applyFont="1" applyBorder="1" applyAlignment="1"/>
    <xf numFmtId="0" fontId="0" fillId="0" borderId="15" xfId="0" applyFont="1" applyBorder="1" applyAlignment="1"/>
    <xf numFmtId="0" fontId="30" fillId="0" borderId="20" xfId="0" applyFont="1" applyBorder="1" applyAlignment="1"/>
    <xf numFmtId="9" fontId="30" fillId="0" borderId="269" xfId="2" applyNumberFormat="1" applyFont="1" applyBorder="1" applyAlignment="1"/>
    <xf numFmtId="0" fontId="0" fillId="0" borderId="234" xfId="0" applyFont="1" applyBorder="1" applyAlignment="1"/>
    <xf numFmtId="0" fontId="0" fillId="0" borderId="79" xfId="0" applyFont="1" applyBorder="1" applyAlignment="1"/>
    <xf numFmtId="0" fontId="30" fillId="0" borderId="80" xfId="0" applyFont="1" applyBorder="1" applyAlignment="1"/>
    <xf numFmtId="9" fontId="30" fillId="0" borderId="81" xfId="2" applyNumberFormat="1" applyFont="1" applyBorder="1" applyAlignment="1"/>
    <xf numFmtId="167" fontId="0" fillId="0" borderId="164" xfId="1" applyNumberFormat="1" applyFont="1" applyBorder="1" applyAlignment="1"/>
    <xf numFmtId="167" fontId="0" fillId="0" borderId="241" xfId="1" applyNumberFormat="1" applyFont="1" applyBorder="1" applyAlignment="1">
      <alignment horizontal="right"/>
    </xf>
    <xf numFmtId="0" fontId="0" fillId="0" borderId="59" xfId="0" applyFont="1" applyBorder="1" applyAlignment="1"/>
    <xf numFmtId="0" fontId="0" fillId="0" borderId="39" xfId="0" applyFont="1" applyBorder="1" applyAlignment="1"/>
    <xf numFmtId="0" fontId="0" fillId="0" borderId="36" xfId="0" applyFont="1" applyBorder="1" applyAlignment="1"/>
    <xf numFmtId="0" fontId="30" fillId="0" borderId="59" xfId="0" applyFont="1" applyBorder="1" applyAlignment="1"/>
    <xf numFmtId="9" fontId="30" fillId="0" borderId="270" xfId="2" applyNumberFormat="1" applyFont="1" applyBorder="1" applyAlignment="1"/>
    <xf numFmtId="0" fontId="0" fillId="0" borderId="232" xfId="0" applyFont="1" applyBorder="1" applyAlignment="1"/>
    <xf numFmtId="0" fontId="0" fillId="0" borderId="85" xfId="0" applyFont="1" applyBorder="1" applyAlignment="1"/>
    <xf numFmtId="0" fontId="0" fillId="0" borderId="86" xfId="0" applyFont="1" applyBorder="1" applyAlignment="1"/>
    <xf numFmtId="9" fontId="0" fillId="0" borderId="87" xfId="2" applyNumberFormat="1" applyFont="1" applyBorder="1" applyAlignment="1"/>
    <xf numFmtId="167" fontId="0" fillId="0" borderId="165" xfId="1" applyNumberFormat="1" applyFont="1" applyBorder="1" applyAlignment="1"/>
    <xf numFmtId="167" fontId="0" fillId="0" borderId="242" xfId="1" applyNumberFormat="1" applyFont="1" applyBorder="1" applyAlignment="1">
      <alignment horizontal="right"/>
    </xf>
    <xf numFmtId="0" fontId="30" fillId="0" borderId="86" xfId="0" applyFont="1" applyBorder="1" applyAlignment="1"/>
    <xf numFmtId="9" fontId="30" fillId="0" borderId="87" xfId="2" applyNumberFormat="1" applyFont="1" applyBorder="1" applyAlignment="1"/>
    <xf numFmtId="0" fontId="0" fillId="0" borderId="235" xfId="0" applyFont="1" applyBorder="1" applyAlignment="1"/>
    <xf numFmtId="0" fontId="0" fillId="0" borderId="30" xfId="0" applyFont="1" applyBorder="1" applyAlignment="1"/>
    <xf numFmtId="0" fontId="0" fillId="0" borderId="26" xfId="0" applyFont="1" applyBorder="1" applyAlignment="1"/>
    <xf numFmtId="0" fontId="30" fillId="0" borderId="235" xfId="0" applyFont="1" applyBorder="1" applyAlignment="1"/>
    <xf numFmtId="9" fontId="30" fillId="0" borderId="271" xfId="2" applyNumberFormat="1" applyFont="1" applyBorder="1" applyAlignment="1"/>
    <xf numFmtId="0" fontId="0" fillId="0" borderId="0" xfId="7" applyFont="1"/>
    <xf numFmtId="0" fontId="55" fillId="0" borderId="0" xfId="7" applyFont="1" applyFill="1"/>
    <xf numFmtId="0" fontId="50" fillId="0" borderId="0" xfId="7" applyFont="1"/>
    <xf numFmtId="0" fontId="0" fillId="0" borderId="7" xfId="0" applyFont="1" applyFill="1" applyBorder="1" applyAlignment="1"/>
    <xf numFmtId="0" fontId="0" fillId="0" borderId="8" xfId="0" applyFont="1" applyBorder="1"/>
    <xf numFmtId="0" fontId="0" fillId="0" borderId="17" xfId="0" applyFont="1" applyBorder="1"/>
    <xf numFmtId="0" fontId="0" fillId="0" borderId="36" xfId="0" applyFont="1" applyBorder="1"/>
    <xf numFmtId="0" fontId="0" fillId="0" borderId="40" xfId="0" applyFont="1" applyBorder="1"/>
    <xf numFmtId="0" fontId="0" fillId="0" borderId="26" xfId="0" applyFont="1" applyBorder="1"/>
    <xf numFmtId="0" fontId="0" fillId="0" borderId="28" xfId="0" applyFont="1" applyBorder="1"/>
    <xf numFmtId="0" fontId="0" fillId="0" borderId="129" xfId="0" applyFont="1" applyFill="1" applyBorder="1" applyAlignment="1">
      <alignment wrapText="1"/>
    </xf>
    <xf numFmtId="0" fontId="0" fillId="0" borderId="284" xfId="0" applyFont="1" applyFill="1" applyBorder="1" applyAlignment="1">
      <alignment wrapText="1"/>
    </xf>
    <xf numFmtId="0" fontId="0" fillId="0" borderId="215" xfId="0" applyFont="1" applyFill="1" applyBorder="1" applyAlignment="1">
      <alignment wrapText="1"/>
    </xf>
    <xf numFmtId="0" fontId="0" fillId="0" borderId="182" xfId="0" applyFont="1" applyFill="1" applyBorder="1" applyAlignment="1">
      <alignment wrapText="1"/>
    </xf>
    <xf numFmtId="0" fontId="21" fillId="0" borderId="227" xfId="0" applyFont="1" applyBorder="1"/>
    <xf numFmtId="0" fontId="21" fillId="0" borderId="90" xfId="0" applyFont="1" applyBorder="1"/>
    <xf numFmtId="0" fontId="22" fillId="0" borderId="214" xfId="0" applyFont="1" applyBorder="1" applyAlignment="1" applyProtection="1">
      <alignment horizontal="right"/>
    </xf>
    <xf numFmtId="0" fontId="21" fillId="0" borderId="225" xfId="0" applyFont="1" applyBorder="1"/>
    <xf numFmtId="0" fontId="21" fillId="0" borderId="102" xfId="0" applyFont="1" applyBorder="1" applyAlignment="1" applyProtection="1">
      <alignment horizontal="right"/>
    </xf>
    <xf numFmtId="0" fontId="21" fillId="0" borderId="118" xfId="0" applyFont="1" applyBorder="1"/>
    <xf numFmtId="0" fontId="21" fillId="0" borderId="108" xfId="0" applyFont="1" applyBorder="1"/>
    <xf numFmtId="0" fontId="21" fillId="0" borderId="121" xfId="0" applyFont="1" applyBorder="1"/>
    <xf numFmtId="0" fontId="0" fillId="0" borderId="147" xfId="0" applyFont="1" applyFill="1" applyBorder="1"/>
    <xf numFmtId="0" fontId="0" fillId="0" borderId="134" xfId="0" applyFont="1" applyFill="1" applyBorder="1"/>
    <xf numFmtId="0" fontId="0" fillId="0" borderId="179" xfId="0" applyFont="1" applyFill="1" applyBorder="1"/>
    <xf numFmtId="0" fontId="15" fillId="0" borderId="250" xfId="0" applyFont="1" applyFill="1" applyBorder="1"/>
    <xf numFmtId="0" fontId="15" fillId="0" borderId="288" xfId="0" applyFont="1" applyFill="1" applyBorder="1"/>
    <xf numFmtId="0" fontId="21" fillId="4" borderId="67" xfId="3" applyFont="1" applyFill="1" applyBorder="1" applyAlignment="1" applyProtection="1"/>
    <xf numFmtId="0" fontId="15" fillId="0" borderId="147" xfId="3" applyFont="1" applyFill="1" applyBorder="1" applyAlignment="1" applyProtection="1"/>
    <xf numFmtId="0" fontId="0" fillId="0" borderId="147" xfId="3" applyFont="1" applyFill="1" applyBorder="1" applyAlignment="1" applyProtection="1"/>
    <xf numFmtId="0" fontId="0" fillId="0" borderId="216" xfId="3" applyFont="1" applyFill="1" applyBorder="1" applyAlignment="1" applyProtection="1"/>
    <xf numFmtId="0" fontId="0" fillId="0" borderId="129" xfId="3" applyFont="1" applyFill="1" applyBorder="1" applyAlignment="1" applyProtection="1"/>
    <xf numFmtId="1" fontId="15" fillId="0" borderId="297" xfId="0" applyNumberFormat="1" applyFont="1" applyFill="1" applyBorder="1"/>
    <xf numFmtId="0" fontId="22" fillId="0" borderId="72" xfId="0" applyFont="1" applyBorder="1" applyAlignment="1">
      <alignment horizontal="center" wrapText="1"/>
    </xf>
    <xf numFmtId="0" fontId="22" fillId="0" borderId="162" xfId="0" applyFont="1" applyBorder="1" applyAlignment="1">
      <alignment horizontal="center" wrapText="1"/>
    </xf>
    <xf numFmtId="1" fontId="15" fillId="0" borderId="289" xfId="0" applyNumberFormat="1" applyFont="1" applyFill="1" applyBorder="1"/>
    <xf numFmtId="1" fontId="0" fillId="0" borderId="289" xfId="0" applyNumberFormat="1" applyFont="1" applyFill="1" applyBorder="1"/>
    <xf numFmtId="1" fontId="21" fillId="0" borderId="162" xfId="0" applyNumberFormat="1" applyFont="1" applyBorder="1"/>
    <xf numFmtId="0" fontId="15" fillId="4" borderId="119" xfId="0" applyFont="1" applyFill="1" applyBorder="1" applyAlignment="1">
      <alignment wrapText="1"/>
    </xf>
    <xf numFmtId="0" fontId="22" fillId="4" borderId="122" xfId="0" applyFont="1" applyFill="1" applyBorder="1" applyAlignment="1">
      <alignment horizontal="center" wrapText="1"/>
    </xf>
    <xf numFmtId="0" fontId="18" fillId="4" borderId="120" xfId="0" applyFont="1" applyFill="1" applyBorder="1" applyAlignment="1" applyProtection="1">
      <alignment horizontal="right"/>
    </xf>
    <xf numFmtId="0" fontId="22" fillId="0" borderId="146" xfId="3" applyFont="1" applyFill="1" applyBorder="1" applyAlignment="1" applyProtection="1">
      <alignment horizontal="right" vertical="center"/>
    </xf>
    <xf numFmtId="0" fontId="21" fillId="0" borderId="146" xfId="3" applyFont="1" applyFill="1" applyBorder="1" applyAlignment="1" applyProtection="1">
      <alignment horizontal="right" vertical="center"/>
    </xf>
    <xf numFmtId="0" fontId="21" fillId="0" borderId="122" xfId="3" applyFont="1" applyFill="1" applyBorder="1" applyAlignment="1" applyProtection="1">
      <alignment horizontal="right" vertical="center"/>
    </xf>
    <xf numFmtId="0" fontId="21" fillId="0" borderId="122" xfId="0" applyFont="1" applyFill="1" applyBorder="1" applyAlignment="1">
      <alignment horizontal="right" wrapText="1"/>
    </xf>
    <xf numFmtId="175" fontId="15" fillId="0" borderId="256" xfId="0" applyNumberFormat="1" applyFont="1" applyBorder="1"/>
    <xf numFmtId="175" fontId="0" fillId="0" borderId="74" xfId="0" applyNumberFormat="1" applyFont="1" applyBorder="1"/>
    <xf numFmtId="1" fontId="30" fillId="0" borderId="162" xfId="0" applyNumberFormat="1" applyFont="1" applyBorder="1" applyAlignment="1"/>
    <xf numFmtId="1" fontId="30" fillId="0" borderId="253" xfId="0" applyNumberFormat="1" applyFont="1" applyBorder="1" applyAlignment="1"/>
    <xf numFmtId="1" fontId="0" fillId="0" borderId="216" xfId="0" applyNumberFormat="1" applyFont="1" applyBorder="1" applyAlignment="1"/>
    <xf numFmtId="1" fontId="0" fillId="0" borderId="284" xfId="0" applyNumberFormat="1" applyFont="1" applyBorder="1" applyAlignment="1"/>
    <xf numFmtId="9" fontId="26" fillId="0" borderId="90" xfId="2" applyNumberFormat="1" applyFont="1" applyFill="1" applyBorder="1" applyAlignment="1" applyProtection="1">
      <alignment horizontal="right"/>
    </xf>
    <xf numFmtId="0" fontId="15" fillId="0" borderId="67" xfId="0" applyFont="1" applyFill="1" applyBorder="1" applyAlignment="1">
      <alignment horizontal="center"/>
    </xf>
    <xf numFmtId="0" fontId="15" fillId="0" borderId="68" xfId="0" applyFont="1" applyFill="1" applyBorder="1" applyAlignment="1">
      <alignment horizontal="center"/>
    </xf>
    <xf numFmtId="0" fontId="15" fillId="0" borderId="162" xfId="0" applyFont="1" applyFill="1" applyBorder="1" applyAlignment="1">
      <alignment horizontal="center" wrapText="1"/>
    </xf>
    <xf numFmtId="0" fontId="15" fillId="0" borderId="66" xfId="0" applyFont="1" applyFill="1" applyBorder="1" applyAlignment="1">
      <alignment horizontal="left" vertical="center"/>
    </xf>
    <xf numFmtId="0" fontId="15" fillId="0" borderId="68" xfId="0" applyFont="1" applyFill="1" applyBorder="1" applyAlignment="1">
      <alignment horizontal="center" wrapText="1"/>
    </xf>
    <xf numFmtId="0" fontId="21" fillId="0" borderId="98" xfId="13" applyFont="1" applyFill="1" applyBorder="1" applyAlignment="1" applyProtection="1">
      <alignment horizontal="center"/>
    </xf>
    <xf numFmtId="0" fontId="21" fillId="0" borderId="166" xfId="13" applyFont="1" applyFill="1" applyBorder="1" applyAlignment="1" applyProtection="1">
      <alignment wrapText="1"/>
    </xf>
    <xf numFmtId="0" fontId="21" fillId="0" borderId="210" xfId="13" applyFont="1" applyFill="1" applyBorder="1" applyAlignment="1" applyProtection="1">
      <alignment horizontal="center" wrapText="1"/>
    </xf>
    <xf numFmtId="3" fontId="21" fillId="0" borderId="115" xfId="13" applyNumberFormat="1" applyFont="1" applyFill="1" applyBorder="1" applyAlignment="1" applyProtection="1">
      <alignment horizontal="right" wrapText="1"/>
    </xf>
    <xf numFmtId="3" fontId="21" fillId="0" borderId="278" xfId="13" applyNumberFormat="1" applyFont="1" applyFill="1" applyBorder="1" applyAlignment="1" applyProtection="1">
      <alignment horizontal="right" wrapText="1"/>
    </xf>
    <xf numFmtId="3" fontId="21" fillId="0" borderId="182" xfId="13" applyNumberFormat="1" applyFont="1" applyFill="1" applyBorder="1" applyAlignment="1" applyProtection="1">
      <alignment horizontal="right" wrapText="1"/>
    </xf>
    <xf numFmtId="0" fontId="21" fillId="0" borderId="107" xfId="13" applyFont="1" applyFill="1" applyBorder="1" applyAlignment="1" applyProtection="1">
      <alignment wrapText="1"/>
    </xf>
    <xf numFmtId="0" fontId="21" fillId="0" borderId="146" xfId="13" applyFont="1" applyFill="1" applyBorder="1" applyAlignment="1" applyProtection="1">
      <alignment horizontal="center" wrapText="1"/>
    </xf>
    <xf numFmtId="0" fontId="21" fillId="0" borderId="289" xfId="13" applyFont="1" applyFill="1" applyBorder="1" applyAlignment="1" applyProtection="1">
      <alignment horizontal="right" wrapText="1"/>
    </xf>
    <xf numFmtId="0" fontId="21" fillId="0" borderId="263" xfId="13" applyFont="1" applyFill="1" applyBorder="1" applyAlignment="1" applyProtection="1">
      <alignment horizontal="right" wrapText="1"/>
    </xf>
    <xf numFmtId="0" fontId="21" fillId="0" borderId="250" xfId="13" applyFont="1" applyFill="1" applyBorder="1" applyAlignment="1" applyProtection="1">
      <alignment horizontal="right" wrapText="1"/>
    </xf>
    <xf numFmtId="0" fontId="21" fillId="0" borderId="288" xfId="13" applyFont="1" applyFill="1" applyBorder="1" applyAlignment="1" applyProtection="1">
      <alignment horizontal="right" wrapText="1"/>
    </xf>
    <xf numFmtId="0" fontId="21" fillId="0" borderId="146" xfId="13" applyFont="1" applyFill="1" applyBorder="1" applyAlignment="1" applyProtection="1">
      <alignment horizontal="right" wrapText="1"/>
    </xf>
    <xf numFmtId="1" fontId="0" fillId="0" borderId="115" xfId="0" applyNumberFormat="1" applyFont="1" applyFill="1" applyBorder="1"/>
    <xf numFmtId="1" fontId="0" fillId="0" borderId="141" xfId="0" applyNumberFormat="1" applyFont="1" applyFill="1" applyBorder="1"/>
    <xf numFmtId="1" fontId="0" fillId="0" borderId="119" xfId="0" applyNumberFormat="1" applyFont="1" applyFill="1" applyBorder="1"/>
    <xf numFmtId="1" fontId="0" fillId="0" borderId="205" xfId="0" applyNumberFormat="1" applyFont="1" applyFill="1" applyBorder="1"/>
    <xf numFmtId="1" fontId="0" fillId="0" borderId="328" xfId="0" applyNumberFormat="1" applyFont="1" applyFill="1" applyBorder="1"/>
    <xf numFmtId="1" fontId="0" fillId="0" borderId="128" xfId="0" applyNumberFormat="1" applyFont="1" applyFill="1" applyBorder="1"/>
    <xf numFmtId="1" fontId="0" fillId="0" borderId="125" xfId="0" applyNumberFormat="1" applyFont="1" applyBorder="1"/>
    <xf numFmtId="1" fontId="0" fillId="0" borderId="139" xfId="0" applyNumberFormat="1" applyFont="1" applyBorder="1"/>
    <xf numFmtId="1" fontId="0" fillId="0" borderId="259" xfId="0" applyNumberFormat="1" applyFont="1" applyBorder="1"/>
    <xf numFmtId="1" fontId="0" fillId="0" borderId="216" xfId="0" applyNumberFormat="1" applyFont="1" applyBorder="1"/>
    <xf numFmtId="3" fontId="21" fillId="4" borderId="146" xfId="3" applyNumberFormat="1" applyFont="1" applyFill="1" applyBorder="1" applyAlignment="1" applyProtection="1">
      <alignment wrapText="1"/>
    </xf>
    <xf numFmtId="3" fontId="21" fillId="4" borderId="122" xfId="3" applyNumberFormat="1" applyFont="1" applyFill="1" applyBorder="1" applyAlignment="1" applyProtection="1">
      <alignment wrapText="1"/>
    </xf>
    <xf numFmtId="3" fontId="21" fillId="4" borderId="119" xfId="3" applyNumberFormat="1" applyFont="1" applyFill="1" applyBorder="1" applyAlignment="1" applyProtection="1">
      <alignment wrapText="1"/>
    </xf>
    <xf numFmtId="0" fontId="22" fillId="0" borderId="0" xfId="7" applyFont="1" applyBorder="1" applyAlignment="1">
      <alignment horizontal="center" wrapText="1"/>
    </xf>
    <xf numFmtId="0" fontId="21" fillId="0" borderId="199" xfId="7" applyFont="1" applyBorder="1" applyAlignment="1">
      <alignment horizontal="center" wrapText="1"/>
    </xf>
    <xf numFmtId="0" fontId="22" fillId="0" borderId="279" xfId="7" applyFont="1" applyBorder="1" applyAlignment="1">
      <alignment horizontal="center" wrapText="1"/>
    </xf>
    <xf numFmtId="3" fontId="22" fillId="0" borderId="119" xfId="7" applyNumberFormat="1" applyFont="1" applyFill="1" applyBorder="1"/>
    <xf numFmtId="3" fontId="22" fillId="0" borderId="128" xfId="7" applyNumberFormat="1" applyFont="1" applyFill="1" applyBorder="1"/>
    <xf numFmtId="3" fontId="22" fillId="0" borderId="217" xfId="7" applyNumberFormat="1" applyFont="1" applyFill="1" applyBorder="1"/>
    <xf numFmtId="1" fontId="21" fillId="0" borderId="141" xfId="49" applyNumberFormat="1" applyFont="1" applyBorder="1" applyAlignment="1">
      <alignment horizontal="right"/>
    </xf>
    <xf numFmtId="1" fontId="21" fillId="0" borderId="103" xfId="49" applyNumberFormat="1" applyFont="1" applyBorder="1" applyAlignment="1">
      <alignment horizontal="right"/>
    </xf>
    <xf numFmtId="1" fontId="50" fillId="0" borderId="103" xfId="1026" applyNumberFormat="1" applyFont="1" applyBorder="1" applyAlignment="1">
      <alignment horizontal="right"/>
    </xf>
    <xf numFmtId="1" fontId="21" fillId="0" borderId="130" xfId="49" applyNumberFormat="1" applyFont="1" applyBorder="1" applyAlignment="1">
      <alignment horizontal="right"/>
    </xf>
    <xf numFmtId="3" fontId="22" fillId="0" borderId="125" xfId="3" applyNumberFormat="1" applyFont="1" applyFill="1" applyBorder="1" applyAlignment="1" applyProtection="1">
      <alignment wrapText="1"/>
    </xf>
    <xf numFmtId="3" fontId="21" fillId="0" borderId="125" xfId="3" applyNumberFormat="1" applyFont="1" applyFill="1" applyBorder="1" applyAlignment="1" applyProtection="1">
      <alignment wrapText="1"/>
    </xf>
    <xf numFmtId="3" fontId="21" fillId="0" borderId="139" xfId="3" applyNumberFormat="1" applyFont="1" applyFill="1" applyBorder="1" applyAlignment="1" applyProtection="1">
      <alignment wrapText="1"/>
    </xf>
    <xf numFmtId="3" fontId="21" fillId="0" borderId="141" xfId="3" applyNumberFormat="1" applyFont="1" applyFill="1" applyBorder="1" applyAlignment="1" applyProtection="1">
      <alignment wrapText="1"/>
    </xf>
    <xf numFmtId="0" fontId="22" fillId="0" borderId="257" xfId="7" applyFont="1" applyBorder="1" applyAlignment="1">
      <alignment horizontal="center"/>
    </xf>
    <xf numFmtId="0" fontId="22" fillId="0" borderId="120" xfId="7" applyFont="1" applyBorder="1" applyAlignment="1">
      <alignment horizontal="center" wrapText="1"/>
    </xf>
    <xf numFmtId="0" fontId="22" fillId="0" borderId="143" xfId="7" applyFont="1" applyBorder="1" applyAlignment="1">
      <alignment horizontal="left" vertical="center"/>
    </xf>
    <xf numFmtId="0" fontId="22" fillId="0" borderId="175" xfId="7" applyFont="1" applyBorder="1" applyAlignment="1">
      <alignment horizontal="center" wrapText="1"/>
    </xf>
    <xf numFmtId="0" fontId="56" fillId="0" borderId="197" xfId="7" applyFont="1" applyFill="1" applyBorder="1" applyAlignment="1">
      <alignment horizontal="center" wrapText="1"/>
    </xf>
    <xf numFmtId="1" fontId="15" fillId="4" borderId="146" xfId="0" applyNumberFormat="1" applyFont="1" applyFill="1" applyBorder="1"/>
    <xf numFmtId="1" fontId="0" fillId="4" borderId="122" xfId="0" applyNumberFormat="1" applyFont="1" applyFill="1" applyBorder="1"/>
    <xf numFmtId="1" fontId="0" fillId="4" borderId="128" xfId="0" applyNumberFormat="1" applyFont="1" applyFill="1" applyBorder="1"/>
    <xf numFmtId="1" fontId="15" fillId="0" borderId="141" xfId="0" applyNumberFormat="1" applyFont="1" applyBorder="1"/>
    <xf numFmtId="1" fontId="15" fillId="0" borderId="103" xfId="0" applyNumberFormat="1" applyFont="1" applyBorder="1"/>
    <xf numFmtId="1" fontId="15" fillId="0" borderId="130" xfId="0" applyNumberFormat="1" applyFont="1" applyBorder="1"/>
    <xf numFmtId="1" fontId="15" fillId="0" borderId="125" xfId="0" applyNumberFormat="1" applyFont="1" applyBorder="1"/>
    <xf numFmtId="1" fontId="15" fillId="4" borderId="147" xfId="0" applyNumberFormat="1" applyFont="1" applyFill="1" applyBorder="1"/>
    <xf numFmtId="1" fontId="0" fillId="4" borderId="147" xfId="0" applyNumberFormat="1" applyFont="1" applyFill="1" applyBorder="1"/>
    <xf numFmtId="1" fontId="0" fillId="4" borderId="216" xfId="0" applyNumberFormat="1" applyFont="1" applyFill="1" applyBorder="1"/>
    <xf numFmtId="1" fontId="15" fillId="4" borderId="250" xfId="0" applyNumberFormat="1" applyFont="1" applyFill="1" applyBorder="1"/>
    <xf numFmtId="1" fontId="0" fillId="4" borderId="250" xfId="0" applyNumberFormat="1" applyFont="1" applyFill="1" applyBorder="1"/>
    <xf numFmtId="1" fontId="0" fillId="0" borderId="147" xfId="0" applyNumberFormat="1" applyFont="1" applyBorder="1"/>
    <xf numFmtId="1" fontId="0" fillId="4" borderId="71" xfId="0" applyNumberFormat="1" applyFont="1" applyFill="1" applyBorder="1"/>
    <xf numFmtId="1" fontId="0" fillId="4" borderId="69" xfId="0" applyNumberFormat="1" applyFont="1" applyFill="1" applyBorder="1"/>
    <xf numFmtId="1" fontId="0" fillId="4" borderId="119" xfId="0" applyNumberFormat="1" applyFont="1" applyFill="1" applyBorder="1"/>
    <xf numFmtId="1" fontId="15" fillId="0" borderId="0" xfId="0" applyNumberFormat="1" applyFont="1" applyFill="1" applyBorder="1"/>
    <xf numFmtId="1" fontId="0" fillId="0" borderId="129" xfId="0" applyNumberFormat="1" applyFont="1" applyFill="1" applyBorder="1"/>
    <xf numFmtId="1" fontId="0" fillId="0" borderId="215" xfId="0" applyNumberFormat="1" applyFont="1" applyFill="1" applyBorder="1"/>
    <xf numFmtId="1" fontId="0" fillId="4" borderId="66" xfId="0" applyNumberFormat="1" applyFont="1" applyFill="1" applyBorder="1"/>
    <xf numFmtId="1" fontId="0" fillId="4" borderId="203" xfId="0" applyNumberFormat="1" applyFont="1" applyFill="1" applyBorder="1"/>
    <xf numFmtId="0" fontId="15" fillId="0" borderId="195" xfId="0" applyFont="1" applyFill="1" applyBorder="1" applyAlignment="1">
      <alignment horizontal="center" wrapText="1"/>
    </xf>
    <xf numFmtId="0" fontId="15" fillId="0" borderId="174" xfId="0" applyFont="1" applyFill="1" applyBorder="1" applyAlignment="1">
      <alignment horizontal="center" wrapText="1"/>
    </xf>
    <xf numFmtId="0" fontId="15" fillId="0" borderId="123" xfId="0" applyFont="1" applyFill="1" applyBorder="1" applyAlignment="1">
      <alignment horizontal="center" wrapText="1"/>
    </xf>
    <xf numFmtId="0" fontId="15" fillId="0" borderId="124" xfId="0" applyFont="1" applyFill="1" applyBorder="1" applyAlignment="1">
      <alignment horizontal="center" wrapText="1"/>
    </xf>
    <xf numFmtId="0" fontId="15" fillId="0" borderId="337" xfId="0" applyFont="1" applyFill="1" applyBorder="1" applyAlignment="1">
      <alignment horizontal="center" wrapText="1"/>
    </xf>
    <xf numFmtId="0" fontId="15" fillId="0" borderId="206" xfId="0" applyFont="1" applyFill="1" applyBorder="1" applyAlignment="1">
      <alignment horizontal="center" wrapText="1"/>
    </xf>
    <xf numFmtId="0" fontId="15" fillId="0" borderId="207" xfId="0" applyFont="1" applyFill="1" applyBorder="1" applyAlignment="1">
      <alignment horizontal="center" wrapText="1"/>
    </xf>
    <xf numFmtId="0" fontId="22" fillId="0" borderId="335" xfId="0" applyFont="1" applyFill="1" applyBorder="1" applyAlignment="1">
      <alignment horizontal="center" wrapText="1"/>
    </xf>
    <xf numFmtId="1" fontId="22" fillId="0" borderId="201" xfId="0" applyNumberFormat="1" applyFont="1" applyFill="1" applyBorder="1"/>
    <xf numFmtId="1" fontId="22" fillId="0" borderId="148" xfId="0" applyNumberFormat="1" applyFont="1" applyFill="1" applyBorder="1"/>
    <xf numFmtId="1" fontId="0" fillId="4" borderId="210" xfId="0" applyNumberFormat="1" applyFont="1" applyFill="1" applyBorder="1"/>
    <xf numFmtId="1" fontId="0" fillId="4" borderId="162" xfId="0" applyNumberFormat="1" applyFont="1" applyFill="1" applyBorder="1"/>
    <xf numFmtId="1" fontId="0" fillId="0" borderId="107" xfId="0" applyNumberFormat="1" applyFont="1" applyBorder="1"/>
    <xf numFmtId="1" fontId="0" fillId="4" borderId="161" xfId="0" applyNumberFormat="1" applyFont="1" applyFill="1" applyBorder="1"/>
    <xf numFmtId="1" fontId="0" fillId="0" borderId="119" xfId="0" applyNumberFormat="1" applyFont="1" applyBorder="1"/>
    <xf numFmtId="0" fontId="15" fillId="0" borderId="160" xfId="0" applyFont="1" applyFill="1" applyBorder="1" applyAlignment="1">
      <alignment horizontal="center"/>
    </xf>
    <xf numFmtId="0" fontId="15" fillId="0" borderId="255" xfId="0" applyFont="1" applyFill="1" applyBorder="1" applyAlignment="1">
      <alignment wrapText="1"/>
    </xf>
    <xf numFmtId="0" fontId="15" fillId="0" borderId="98" xfId="0" applyFont="1" applyBorder="1" applyAlignment="1">
      <alignment horizontal="center"/>
    </xf>
    <xf numFmtId="165" fontId="0" fillId="0" borderId="338" xfId="0" applyNumberFormat="1" applyFont="1" applyBorder="1" applyAlignment="1"/>
    <xf numFmtId="165" fontId="0" fillId="0" borderId="339" xfId="0" applyNumberFormat="1" applyFont="1" applyBorder="1" applyAlignment="1"/>
    <xf numFmtId="165" fontId="0" fillId="0" borderId="340" xfId="0" applyNumberFormat="1" applyFont="1" applyBorder="1" applyAlignment="1"/>
    <xf numFmtId="0" fontId="0" fillId="0" borderId="94" xfId="0" applyFont="1" applyBorder="1" applyAlignment="1">
      <alignment horizontal="center"/>
    </xf>
    <xf numFmtId="0" fontId="21" fillId="0" borderId="98" xfId="3" applyFont="1" applyFill="1" applyBorder="1" applyAlignment="1" applyProtection="1">
      <alignment horizontal="center" vertical="center"/>
    </xf>
    <xf numFmtId="0" fontId="21" fillId="0" borderId="166" xfId="3" applyFont="1" applyFill="1" applyBorder="1" applyAlignment="1" applyProtection="1">
      <alignment vertical="center" wrapText="1"/>
    </xf>
    <xf numFmtId="1" fontId="21" fillId="0" borderId="205" xfId="7" applyNumberFormat="1" applyFont="1" applyBorder="1" applyAlignment="1">
      <alignment horizontal="right"/>
    </xf>
    <xf numFmtId="0" fontId="21" fillId="4" borderId="342" xfId="3" applyFont="1" applyFill="1" applyBorder="1" applyAlignment="1" applyProtection="1">
      <alignment vertical="center"/>
    </xf>
    <xf numFmtId="0" fontId="21" fillId="0" borderId="115" xfId="3" applyFont="1" applyFill="1" applyBorder="1" applyAlignment="1" applyProtection="1">
      <alignment vertical="center"/>
    </xf>
    <xf numFmtId="9" fontId="26" fillId="0" borderId="115" xfId="3" applyNumberFormat="1" applyFont="1" applyFill="1" applyBorder="1" applyAlignment="1" applyProtection="1">
      <alignment vertical="center"/>
    </xf>
    <xf numFmtId="0" fontId="21" fillId="0" borderId="166" xfId="3" applyFont="1" applyFill="1" applyBorder="1" applyAlignment="1" applyProtection="1">
      <alignment vertical="center"/>
    </xf>
    <xf numFmtId="9" fontId="26" fillId="0" borderId="182" xfId="3" applyNumberFormat="1" applyFont="1" applyFill="1" applyBorder="1" applyAlignment="1" applyProtection="1">
      <alignment vertical="center"/>
    </xf>
    <xf numFmtId="0" fontId="21" fillId="0" borderId="143" xfId="3" applyFont="1" applyFill="1" applyBorder="1" applyAlignment="1" applyProtection="1">
      <alignment horizontal="center" vertical="center"/>
    </xf>
    <xf numFmtId="0" fontId="21" fillId="0" borderId="177" xfId="3" applyFont="1" applyFill="1" applyBorder="1" applyAlignment="1" applyProtection="1">
      <alignment vertical="center" wrapText="1"/>
    </xf>
    <xf numFmtId="1" fontId="21" fillId="0" borderId="263" xfId="7" applyNumberFormat="1" applyFont="1" applyBorder="1" applyAlignment="1">
      <alignment horizontal="right"/>
    </xf>
    <xf numFmtId="0" fontId="21" fillId="4" borderId="343" xfId="3" applyFont="1" applyFill="1" applyBorder="1" applyAlignment="1" applyProtection="1">
      <alignment vertical="center"/>
    </xf>
    <xf numFmtId="0" fontId="21" fillId="0" borderId="125" xfId="3" applyFont="1" applyFill="1" applyBorder="1" applyAlignment="1" applyProtection="1">
      <alignment vertical="center"/>
    </xf>
    <xf numFmtId="9" fontId="26" fillId="0" borderId="125" xfId="3" applyNumberFormat="1" applyFont="1" applyFill="1" applyBorder="1" applyAlignment="1" applyProtection="1">
      <alignment vertical="center"/>
    </xf>
    <xf numFmtId="0" fontId="21" fillId="0" borderId="177" xfId="3" applyFont="1" applyFill="1" applyBorder="1" applyAlignment="1" applyProtection="1">
      <alignment vertical="center"/>
    </xf>
    <xf numFmtId="9" fontId="26" fillId="0" borderId="147" xfId="3" applyNumberFormat="1" applyFont="1" applyFill="1" applyBorder="1" applyAlignment="1" applyProtection="1">
      <alignment vertical="center"/>
    </xf>
    <xf numFmtId="0" fontId="0" fillId="0" borderId="203" xfId="3" applyFont="1" applyFill="1" applyBorder="1" applyAlignment="1" applyProtection="1">
      <alignment horizontal="center"/>
    </xf>
    <xf numFmtId="0" fontId="0" fillId="0" borderId="182" xfId="3" applyFont="1" applyFill="1" applyBorder="1" applyAlignment="1" applyProtection="1"/>
    <xf numFmtId="1" fontId="0" fillId="0" borderId="329" xfId="3" applyNumberFormat="1" applyFont="1" applyFill="1" applyBorder="1" applyAlignment="1" applyProtection="1"/>
    <xf numFmtId="1" fontId="0" fillId="0" borderId="278" xfId="3" applyNumberFormat="1" applyFont="1" applyFill="1" applyBorder="1" applyAlignment="1" applyProtection="1"/>
    <xf numFmtId="0" fontId="0" fillId="0" borderId="66" xfId="3" applyFont="1" applyFill="1" applyBorder="1" applyAlignment="1" applyProtection="1">
      <alignment horizontal="center"/>
    </xf>
    <xf numFmtId="1" fontId="0" fillId="0" borderId="161" xfId="3" applyNumberFormat="1" applyFont="1" applyFill="1" applyBorder="1" applyAlignment="1" applyProtection="1"/>
    <xf numFmtId="0" fontId="0" fillId="0" borderId="98" xfId="3" applyFont="1" applyFill="1" applyBorder="1" applyAlignment="1" applyProtection="1">
      <alignment horizontal="center"/>
    </xf>
    <xf numFmtId="0" fontId="0" fillId="0" borderId="166" xfId="3" applyFont="1" applyFill="1" applyBorder="1" applyAlignment="1" applyProtection="1"/>
    <xf numFmtId="1" fontId="0" fillId="0" borderId="342" xfId="3" applyNumberFormat="1" applyFont="1" applyFill="1" applyBorder="1" applyAlignment="1" applyProtection="1"/>
    <xf numFmtId="1" fontId="0" fillId="0" borderId="339" xfId="3" applyNumberFormat="1" applyFont="1" applyFill="1" applyBorder="1" applyAlignment="1" applyProtection="1"/>
    <xf numFmtId="1" fontId="0" fillId="0" borderId="182" xfId="3" applyNumberFormat="1" applyFont="1" applyFill="1" applyBorder="1" applyAlignment="1" applyProtection="1"/>
    <xf numFmtId="1" fontId="21" fillId="0" borderId="290" xfId="3" applyNumberFormat="1" applyFont="1" applyFill="1" applyBorder="1" applyAlignment="1" applyProtection="1"/>
    <xf numFmtId="1" fontId="21" fillId="0" borderId="106" xfId="3" applyNumberFormat="1" applyFont="1" applyFill="1" applyBorder="1" applyAlignment="1" applyProtection="1"/>
    <xf numFmtId="1" fontId="21" fillId="0" borderId="222" xfId="3" applyNumberFormat="1" applyFont="1" applyFill="1" applyBorder="1" applyAlignment="1" applyProtection="1"/>
    <xf numFmtId="0" fontId="0" fillId="0" borderId="47" xfId="3" applyFont="1" applyFill="1" applyBorder="1" applyAlignment="1" applyProtection="1">
      <alignment horizontal="center"/>
    </xf>
    <xf numFmtId="0" fontId="0" fillId="0" borderId="29" xfId="3" applyFont="1" applyFill="1" applyBorder="1" applyAlignment="1" applyProtection="1"/>
    <xf numFmtId="1" fontId="0" fillId="0" borderId="344" xfId="3" applyNumberFormat="1" applyFont="1" applyFill="1" applyBorder="1" applyAlignment="1" applyProtection="1"/>
    <xf numFmtId="1" fontId="0" fillId="0" borderId="3" xfId="3" applyNumberFormat="1" applyFont="1" applyFill="1" applyBorder="1" applyAlignment="1" applyProtection="1"/>
    <xf numFmtId="1" fontId="0" fillId="0" borderId="4" xfId="3" applyNumberFormat="1" applyFont="1" applyFill="1" applyBorder="1" applyAlignment="1" applyProtection="1"/>
    <xf numFmtId="0" fontId="21" fillId="0" borderId="203" xfId="7" applyFont="1" applyFill="1" applyBorder="1" applyAlignment="1">
      <alignment horizontal="center" vertical="center"/>
    </xf>
    <xf numFmtId="0" fontId="21" fillId="0" borderId="205" xfId="3" applyFont="1" applyFill="1" applyBorder="1" applyAlignment="1" applyProtection="1">
      <alignment vertical="center" wrapText="1"/>
    </xf>
    <xf numFmtId="1" fontId="21" fillId="0" borderId="203" xfId="3" applyNumberFormat="1" applyFont="1" applyFill="1" applyBorder="1" applyAlignment="1" applyProtection="1">
      <alignment vertical="center"/>
    </xf>
    <xf numFmtId="1" fontId="21" fillId="0" borderId="204" xfId="3" applyNumberFormat="1" applyFont="1" applyFill="1" applyBorder="1" applyAlignment="1" applyProtection="1">
      <alignment vertical="center"/>
    </xf>
    <xf numFmtId="1" fontId="21" fillId="0" borderId="278" xfId="3" applyNumberFormat="1" applyFont="1" applyFill="1" applyBorder="1" applyAlignment="1" applyProtection="1">
      <alignment vertical="center"/>
    </xf>
    <xf numFmtId="1" fontId="21" fillId="0" borderId="182" xfId="3" applyNumberFormat="1" applyFont="1" applyFill="1" applyBorder="1" applyAlignment="1" applyProtection="1">
      <alignment vertical="center"/>
    </xf>
    <xf numFmtId="0" fontId="22" fillId="0" borderId="203" xfId="7" applyFont="1" applyFill="1" applyBorder="1" applyAlignment="1">
      <alignment horizontal="center" vertical="center"/>
    </xf>
    <xf numFmtId="0" fontId="15" fillId="0" borderId="203" xfId="0" applyFont="1" applyFill="1" applyBorder="1" applyAlignment="1">
      <alignment horizontal="center"/>
    </xf>
    <xf numFmtId="0" fontId="15" fillId="0" borderId="203" xfId="3" applyFont="1" applyFill="1" applyBorder="1" applyAlignment="1" applyProtection="1">
      <alignment horizontal="center"/>
    </xf>
    <xf numFmtId="0" fontId="0" fillId="0" borderId="205" xfId="3" applyFont="1" applyFill="1" applyBorder="1" applyAlignment="1" applyProtection="1"/>
    <xf numFmtId="1" fontId="0" fillId="0" borderId="203" xfId="3" applyNumberFormat="1" applyFont="1" applyFill="1" applyBorder="1" applyAlignment="1" applyProtection="1"/>
    <xf numFmtId="1" fontId="0" fillId="0" borderId="204" xfId="3" applyNumberFormat="1" applyFont="1" applyFill="1" applyBorder="1" applyAlignment="1" applyProtection="1"/>
    <xf numFmtId="0" fontId="21" fillId="0" borderId="203" xfId="3" applyFont="1" applyFill="1" applyBorder="1" applyAlignment="1" applyProtection="1">
      <alignment horizontal="center"/>
    </xf>
    <xf numFmtId="0" fontId="21" fillId="0" borderId="205" xfId="3" applyFont="1" applyFill="1" applyBorder="1" applyAlignment="1" applyProtection="1">
      <alignment wrapText="1"/>
    </xf>
    <xf numFmtId="3" fontId="21" fillId="0" borderId="203" xfId="3" applyNumberFormat="1" applyFont="1" applyFill="1" applyBorder="1" applyAlignment="1" applyProtection="1">
      <alignment wrapText="1"/>
    </xf>
    <xf numFmtId="3" fontId="21" fillId="0" borderId="204" xfId="3" applyNumberFormat="1" applyFont="1" applyFill="1" applyBorder="1" applyAlignment="1" applyProtection="1">
      <alignment wrapText="1"/>
    </xf>
    <xf numFmtId="3" fontId="21" fillId="0" borderId="205" xfId="3" applyNumberFormat="1" applyFont="1" applyFill="1" applyBorder="1" applyAlignment="1" applyProtection="1">
      <alignment wrapText="1"/>
    </xf>
    <xf numFmtId="3" fontId="21" fillId="4" borderId="203" xfId="3" applyNumberFormat="1" applyFont="1" applyFill="1" applyBorder="1" applyAlignment="1" applyProtection="1">
      <alignment wrapText="1"/>
    </xf>
    <xf numFmtId="3" fontId="21" fillId="4" borderId="210" xfId="3" applyNumberFormat="1" applyFont="1" applyFill="1" applyBorder="1" applyAlignment="1" applyProtection="1">
      <alignment wrapText="1"/>
    </xf>
    <xf numFmtId="3" fontId="21" fillId="0" borderId="115" xfId="3" applyNumberFormat="1" applyFont="1" applyFill="1" applyBorder="1" applyAlignment="1" applyProtection="1">
      <alignment wrapText="1"/>
    </xf>
    <xf numFmtId="0" fontId="0" fillId="0" borderId="67" xfId="0" applyFont="1" applyFill="1" applyBorder="1" applyAlignment="1">
      <alignment wrapText="1"/>
    </xf>
    <xf numFmtId="0" fontId="0" fillId="0" borderId="328" xfId="0" applyFont="1" applyBorder="1" applyAlignment="1">
      <alignment horizontal="center"/>
    </xf>
    <xf numFmtId="0" fontId="0" fillId="0" borderId="340" xfId="0" applyFont="1" applyFill="1" applyBorder="1" applyAlignment="1">
      <alignment wrapText="1"/>
    </xf>
    <xf numFmtId="3" fontId="0" fillId="0" borderId="115" xfId="0" applyNumberFormat="1" applyFont="1" applyBorder="1"/>
    <xf numFmtId="3" fontId="0" fillId="0" borderId="98" xfId="0" applyNumberFormat="1" applyFont="1" applyBorder="1"/>
    <xf numFmtId="3" fontId="0" fillId="0" borderId="339" xfId="0" applyNumberFormat="1" applyFont="1" applyBorder="1"/>
    <xf numFmtId="3" fontId="0" fillId="0" borderId="166" xfId="0" applyNumberFormat="1" applyFont="1" applyBorder="1"/>
    <xf numFmtId="3" fontId="0" fillId="0" borderId="210" xfId="0" applyNumberFormat="1" applyFont="1" applyBorder="1"/>
    <xf numFmtId="3" fontId="0" fillId="0" borderId="182" xfId="0" applyNumberFormat="1" applyFont="1" applyBorder="1"/>
    <xf numFmtId="0" fontId="15" fillId="0" borderId="199" xfId="0" applyFont="1" applyBorder="1" applyAlignment="1">
      <alignment horizontal="center"/>
    </xf>
    <xf numFmtId="3" fontId="15" fillId="0" borderId="2" xfId="0" applyNumberFormat="1" applyFont="1" applyBorder="1"/>
    <xf numFmtId="3" fontId="15" fillId="0" borderId="64" xfId="0" applyNumberFormat="1" applyFont="1" applyBorder="1"/>
    <xf numFmtId="3" fontId="15" fillId="0" borderId="148" xfId="0" applyNumberFormat="1" applyFont="1" applyBorder="1"/>
    <xf numFmtId="0" fontId="15" fillId="0" borderId="345" xfId="0" applyFont="1" applyBorder="1" applyAlignment="1">
      <alignment horizontal="center"/>
    </xf>
    <xf numFmtId="0" fontId="15" fillId="0" borderId="60" xfId="0" applyFont="1" applyFill="1" applyBorder="1" applyAlignment="1">
      <alignment wrapText="1"/>
    </xf>
    <xf numFmtId="3" fontId="0" fillId="0" borderId="341" xfId="0" applyNumberFormat="1" applyFont="1" applyBorder="1"/>
    <xf numFmtId="175" fontId="0" fillId="0" borderId="96" xfId="0" applyNumberFormat="1" applyFont="1" applyBorder="1"/>
    <xf numFmtId="175" fontId="0" fillId="0" borderId="201" xfId="0" applyNumberFormat="1" applyFont="1" applyBorder="1"/>
    <xf numFmtId="0" fontId="0" fillId="0" borderId="143" xfId="0" applyFont="1" applyBorder="1" applyAlignment="1">
      <alignment horizontal="center"/>
    </xf>
    <xf numFmtId="0" fontId="0" fillId="0" borderId="177" xfId="0" applyFont="1" applyFill="1" applyBorder="1" applyAlignment="1">
      <alignment wrapText="1"/>
    </xf>
    <xf numFmtId="175" fontId="0" fillId="0" borderId="314" xfId="0" applyNumberFormat="1" applyFont="1" applyBorder="1"/>
    <xf numFmtId="175" fontId="0" fillId="0" borderId="147" xfId="0" applyNumberFormat="1" applyFont="1" applyBorder="1"/>
    <xf numFmtId="0" fontId="0" fillId="0" borderId="98" xfId="0" applyFont="1" applyBorder="1" applyAlignment="1">
      <alignment horizontal="center"/>
    </xf>
    <xf numFmtId="175" fontId="0" fillId="0" borderId="71" xfId="0" applyNumberFormat="1" applyFont="1" applyBorder="1"/>
    <xf numFmtId="175" fontId="0" fillId="0" borderId="346" xfId="0" applyNumberFormat="1" applyFont="1" applyBorder="1"/>
    <xf numFmtId="175" fontId="0" fillId="0" borderId="182" xfId="0" applyNumberFormat="1" applyFont="1" applyBorder="1"/>
    <xf numFmtId="0" fontId="21" fillId="0" borderId="92" xfId="13" applyFont="1" applyFill="1" applyBorder="1" applyAlignment="1" applyProtection="1">
      <alignment horizontal="center"/>
    </xf>
    <xf numFmtId="0" fontId="21" fillId="0" borderId="89" xfId="13" applyFont="1" applyFill="1" applyBorder="1" applyAlignment="1" applyProtection="1">
      <alignment wrapText="1"/>
    </xf>
    <xf numFmtId="0" fontId="21" fillId="0" borderId="120" xfId="13" applyFont="1" applyFill="1" applyBorder="1" applyAlignment="1" applyProtection="1">
      <alignment horizontal="center" wrapText="1"/>
    </xf>
    <xf numFmtId="0" fontId="21" fillId="0" borderId="297" xfId="13" applyFont="1" applyFill="1" applyBorder="1" applyAlignment="1" applyProtection="1">
      <alignment horizontal="right" wrapText="1"/>
    </xf>
    <xf numFmtId="0" fontId="21" fillId="0" borderId="89" xfId="13" applyFont="1" applyFill="1" applyBorder="1" applyAlignment="1" applyProtection="1">
      <alignment horizontal="right" wrapText="1"/>
    </xf>
    <xf numFmtId="0" fontId="21" fillId="0" borderId="92" xfId="13" applyFont="1" applyFill="1" applyBorder="1" applyAlignment="1" applyProtection="1">
      <alignment horizontal="right" wrapText="1"/>
    </xf>
    <xf numFmtId="0" fontId="21" fillId="0" borderId="93" xfId="13" applyFont="1" applyFill="1" applyBorder="1" applyAlignment="1" applyProtection="1">
      <alignment horizontal="right" wrapText="1"/>
    </xf>
    <xf numFmtId="0" fontId="21" fillId="0" borderId="120" xfId="13" applyFont="1" applyFill="1" applyBorder="1" applyAlignment="1" applyProtection="1">
      <alignment horizontal="right" wrapText="1"/>
    </xf>
    <xf numFmtId="0" fontId="21" fillId="0" borderId="66" xfId="13" applyFont="1" applyFill="1" applyBorder="1" applyAlignment="1" applyProtection="1">
      <alignment horizontal="center"/>
    </xf>
    <xf numFmtId="0" fontId="21" fillId="0" borderId="68" xfId="13" applyFont="1" applyFill="1" applyBorder="1" applyAlignment="1" applyProtection="1">
      <alignment horizontal="right" wrapText="1"/>
    </xf>
    <xf numFmtId="0" fontId="21" fillId="0" borderId="119" xfId="13" applyFont="1" applyFill="1" applyBorder="1" applyAlignment="1" applyProtection="1">
      <alignment horizontal="center" wrapText="1"/>
    </xf>
    <xf numFmtId="0" fontId="21" fillId="0" borderId="66" xfId="13" applyFont="1" applyFill="1" applyBorder="1" applyAlignment="1" applyProtection="1">
      <alignment horizontal="right" wrapText="1"/>
    </xf>
    <xf numFmtId="3" fontId="21" fillId="0" borderId="71" xfId="13" applyNumberFormat="1" applyFont="1" applyFill="1" applyBorder="1" applyAlignment="1" applyProtection="1">
      <alignment horizontal="right" wrapText="1"/>
    </xf>
    <xf numFmtId="0" fontId="21" fillId="0" borderId="129" xfId="13" applyFont="1" applyFill="1" applyBorder="1" applyAlignment="1" applyProtection="1">
      <alignment horizontal="right" wrapText="1"/>
    </xf>
    <xf numFmtId="0" fontId="21" fillId="0" borderId="107" xfId="3" applyFont="1" applyFill="1" applyBorder="1" applyAlignment="1" applyProtection="1">
      <alignment vertical="center" wrapText="1"/>
    </xf>
    <xf numFmtId="0" fontId="0" fillId="0" borderId="161" xfId="0" applyFont="1" applyBorder="1" applyAlignment="1"/>
    <xf numFmtId="0" fontId="0" fillId="0" borderId="107" xfId="0" applyFont="1" applyBorder="1" applyAlignment="1"/>
    <xf numFmtId="165" fontId="21" fillId="0" borderId="129" xfId="0" applyNumberFormat="1" applyFont="1" applyBorder="1" applyAlignment="1"/>
    <xf numFmtId="167" fontId="21" fillId="0" borderId="257" xfId="1" applyNumberFormat="1" applyFont="1" applyBorder="1" applyAlignment="1"/>
    <xf numFmtId="167" fontId="21" fillId="0" borderId="211" xfId="1" applyNumberFormat="1" applyFont="1" applyBorder="1" applyAlignment="1"/>
    <xf numFmtId="167" fontId="21" fillId="0" borderId="120" xfId="1" applyNumberFormat="1" applyFont="1" applyBorder="1" applyAlignment="1"/>
    <xf numFmtId="167" fontId="15" fillId="0" borderId="143" xfId="1" applyNumberFormat="1" applyFont="1" applyBorder="1" applyAlignment="1"/>
    <xf numFmtId="167" fontId="15" fillId="0" borderId="144" xfId="1" applyNumberFormat="1" applyFont="1" applyBorder="1" applyAlignment="1"/>
    <xf numFmtId="167" fontId="15" fillId="0" borderId="147" xfId="1" applyNumberFormat="1" applyFont="1" applyBorder="1" applyAlignment="1"/>
    <xf numFmtId="167" fontId="0" fillId="0" borderId="66" xfId="1" applyNumberFormat="1" applyFont="1" applyBorder="1" applyAlignment="1"/>
    <xf numFmtId="167" fontId="0" fillId="0" borderId="68" xfId="1" applyNumberFormat="1" applyFont="1" applyBorder="1" applyAlignment="1"/>
    <xf numFmtId="167" fontId="0" fillId="0" borderId="129" xfId="1" applyNumberFormat="1" applyFont="1" applyBorder="1" applyAlignment="1"/>
    <xf numFmtId="167" fontId="0" fillId="0" borderId="227" xfId="1" applyNumberFormat="1" applyFont="1" applyBorder="1" applyAlignment="1"/>
    <xf numFmtId="167" fontId="0" fillId="0" borderId="225" xfId="1" applyNumberFormat="1" applyFont="1" applyBorder="1" applyAlignment="1"/>
    <xf numFmtId="167" fontId="0" fillId="0" borderId="284" xfId="1" applyNumberFormat="1" applyFont="1" applyBorder="1" applyAlignment="1"/>
    <xf numFmtId="167" fontId="0" fillId="0" borderId="203" xfId="1" applyNumberFormat="1" applyFont="1" applyBorder="1" applyAlignment="1"/>
    <xf numFmtId="167" fontId="0" fillId="0" borderId="278" xfId="1" applyNumberFormat="1" applyFont="1" applyBorder="1" applyAlignment="1"/>
    <xf numFmtId="167" fontId="0" fillId="0" borderId="182" xfId="1" applyNumberFormat="1" applyFont="1" applyBorder="1" applyAlignment="1"/>
    <xf numFmtId="0" fontId="15" fillId="0" borderId="227" xfId="0" applyFont="1" applyBorder="1" applyAlignment="1">
      <alignment horizontal="center"/>
    </xf>
    <xf numFmtId="0" fontId="0" fillId="0" borderId="161" xfId="0" applyFont="1" applyBorder="1"/>
    <xf numFmtId="0" fontId="0" fillId="0" borderId="129" xfId="0" applyFont="1" applyBorder="1"/>
    <xf numFmtId="0" fontId="0" fillId="0" borderId="204" xfId="0" applyFont="1" applyBorder="1"/>
    <xf numFmtId="0" fontId="0" fillId="0" borderId="205" xfId="0" applyFont="1" applyBorder="1"/>
    <xf numFmtId="0" fontId="0" fillId="0" borderId="115" xfId="0" applyFont="1" applyBorder="1"/>
    <xf numFmtId="0" fontId="0" fillId="0" borderId="210" xfId="0" applyFont="1" applyBorder="1"/>
    <xf numFmtId="164" fontId="0" fillId="0" borderId="182" xfId="0" applyNumberFormat="1" applyFont="1" applyBorder="1"/>
    <xf numFmtId="0" fontId="15" fillId="0" borderId="227" xfId="0" applyFont="1" applyFill="1" applyBorder="1" applyAlignment="1">
      <alignment horizontal="center"/>
    </xf>
    <xf numFmtId="0" fontId="0" fillId="0" borderId="118" xfId="0" applyFont="1" applyFill="1" applyBorder="1" applyAlignment="1"/>
    <xf numFmtId="0" fontId="0" fillId="0" borderId="285" xfId="0" applyFont="1" applyFill="1" applyBorder="1"/>
    <xf numFmtId="0" fontId="0" fillId="0" borderId="166" xfId="0" applyFont="1" applyFill="1" applyBorder="1" applyAlignment="1"/>
    <xf numFmtId="0" fontId="0" fillId="0" borderId="347" xfId="0" applyFont="1" applyBorder="1" applyAlignment="1">
      <alignment horizontal="center"/>
    </xf>
    <xf numFmtId="0" fontId="0" fillId="0" borderId="231" xfId="0" applyFont="1" applyFill="1" applyBorder="1" applyAlignment="1"/>
    <xf numFmtId="165" fontId="0" fillId="0" borderId="229" xfId="0" applyNumberFormat="1" applyFont="1" applyBorder="1" applyAlignment="1"/>
    <xf numFmtId="165" fontId="0" fillId="0" borderId="230" xfId="0" applyNumberFormat="1" applyFont="1" applyBorder="1" applyAlignment="1"/>
    <xf numFmtId="165" fontId="0" fillId="0" borderId="228" xfId="0" applyNumberFormat="1" applyFont="1" applyBorder="1" applyAlignment="1"/>
    <xf numFmtId="165" fontId="0" fillId="0" borderId="2" xfId="0" applyNumberFormat="1" applyFont="1" applyBorder="1" applyAlignment="1"/>
    <xf numFmtId="165" fontId="0" fillId="0" borderId="32" xfId="0" applyNumberFormat="1" applyFont="1" applyBorder="1" applyAlignment="1"/>
    <xf numFmtId="165" fontId="0" fillId="0" borderId="200" xfId="0" applyNumberFormat="1" applyFont="1" applyBorder="1" applyAlignment="1"/>
    <xf numFmtId="0" fontId="0" fillId="0" borderId="140" xfId="0" applyFont="1" applyFill="1" applyBorder="1" applyAlignment="1"/>
    <xf numFmtId="165" fontId="0" fillId="0" borderId="348" xfId="0" applyNumberFormat="1" applyFont="1" applyBorder="1" applyAlignment="1"/>
    <xf numFmtId="165" fontId="0" fillId="0" borderId="349" xfId="0" applyNumberFormat="1" applyFont="1" applyBorder="1" applyAlignment="1"/>
    <xf numFmtId="165" fontId="0" fillId="0" borderId="346" xfId="0" applyNumberFormat="1" applyFont="1" applyBorder="1" applyAlignment="1"/>
    <xf numFmtId="0" fontId="0" fillId="0" borderId="329" xfId="0" applyFont="1" applyBorder="1"/>
    <xf numFmtId="0" fontId="0" fillId="0" borderId="182" xfId="0" applyFont="1" applyBorder="1"/>
    <xf numFmtId="1" fontId="21" fillId="0" borderId="0" xfId="7" applyNumberFormat="1" applyFont="1" applyFill="1" applyAlignment="1">
      <alignment vertical="center"/>
    </xf>
    <xf numFmtId="1" fontId="0" fillId="0" borderId="122" xfId="0" applyNumberFormat="1" applyFont="1" applyFill="1" applyBorder="1"/>
    <xf numFmtId="1" fontId="0" fillId="0" borderId="216" xfId="0" applyNumberFormat="1" applyFont="1" applyFill="1" applyBorder="1"/>
    <xf numFmtId="1" fontId="0" fillId="0" borderId="203" xfId="0" applyNumberFormat="1" applyFont="1" applyBorder="1"/>
    <xf numFmtId="1" fontId="0" fillId="0" borderId="204" xfId="0" applyNumberFormat="1" applyFont="1" applyBorder="1"/>
    <xf numFmtId="1" fontId="0" fillId="0" borderId="205" xfId="0" applyNumberFormat="1" applyFont="1" applyBorder="1"/>
    <xf numFmtId="1" fontId="0" fillId="0" borderId="210" xfId="0" applyNumberFormat="1" applyFont="1" applyBorder="1"/>
    <xf numFmtId="1" fontId="0" fillId="4" borderId="329" xfId="0" applyNumberFormat="1" applyFont="1" applyFill="1" applyBorder="1"/>
    <xf numFmtId="171" fontId="15" fillId="0" borderId="71" xfId="1" applyFont="1" applyBorder="1"/>
    <xf numFmtId="171" fontId="15" fillId="0" borderId="72" xfId="1" applyFont="1" applyBorder="1"/>
    <xf numFmtId="171" fontId="15" fillId="0" borderId="277" xfId="1" applyFont="1" applyBorder="1"/>
    <xf numFmtId="171" fontId="0" fillId="0" borderId="277" xfId="1" applyFont="1" applyBorder="1"/>
    <xf numFmtId="171" fontId="0" fillId="0" borderId="65" xfId="1" applyFont="1" applyBorder="1"/>
    <xf numFmtId="1" fontId="18" fillId="0" borderId="0" xfId="3" applyNumberFormat="1" applyFont="1" applyFill="1" applyAlignment="1" applyProtection="1"/>
    <xf numFmtId="1" fontId="21" fillId="0" borderId="71" xfId="49" applyNumberFormat="1" applyFont="1" applyBorder="1" applyAlignment="1">
      <alignment horizontal="right"/>
    </xf>
    <xf numFmtId="1" fontId="21" fillId="0" borderId="73" xfId="49" applyNumberFormat="1" applyFont="1" applyBorder="1" applyAlignment="1">
      <alignment horizontal="right"/>
    </xf>
    <xf numFmtId="1" fontId="21" fillId="0" borderId="119" xfId="49" applyNumberFormat="1" applyFont="1" applyBorder="1" applyAlignment="1">
      <alignment horizontal="right"/>
    </xf>
    <xf numFmtId="1" fontId="21" fillId="0" borderId="128" xfId="49" applyNumberFormat="1" applyFont="1" applyBorder="1" applyAlignment="1">
      <alignment horizontal="right"/>
    </xf>
    <xf numFmtId="1" fontId="50" fillId="0" borderId="128" xfId="1026" applyNumberFormat="1" applyFont="1" applyBorder="1" applyAlignment="1">
      <alignment horizontal="right"/>
    </xf>
    <xf numFmtId="1" fontId="21" fillId="0" borderId="122" xfId="49" applyNumberFormat="1" applyFont="1" applyBorder="1" applyAlignment="1">
      <alignment horizontal="right"/>
    </xf>
    <xf numFmtId="3" fontId="18" fillId="0" borderId="0" xfId="7" applyNumberFormat="1" applyFont="1"/>
    <xf numFmtId="0" fontId="22" fillId="0" borderId="227" xfId="13" applyFont="1" applyFill="1" applyBorder="1" applyAlignment="1" applyProtection="1">
      <alignment horizontal="center"/>
    </xf>
    <xf numFmtId="0" fontId="21" fillId="0" borderId="118" xfId="13" applyFont="1" applyFill="1" applyBorder="1" applyAlignment="1" applyProtection="1">
      <alignment wrapText="1"/>
    </xf>
    <xf numFmtId="0" fontId="21" fillId="0" borderId="214" xfId="13" applyFont="1" applyFill="1" applyBorder="1" applyAlignment="1" applyProtection="1">
      <alignment horizontal="center" wrapText="1"/>
    </xf>
    <xf numFmtId="0" fontId="21" fillId="0" borderId="227" xfId="13" applyFont="1" applyFill="1" applyBorder="1" applyAlignment="1" applyProtection="1">
      <alignment horizontal="right" wrapText="1"/>
    </xf>
    <xf numFmtId="0" fontId="21" fillId="0" borderId="225" xfId="13" applyFont="1" applyFill="1" applyBorder="1" applyAlignment="1" applyProtection="1">
      <alignment horizontal="right" wrapText="1"/>
    </xf>
    <xf numFmtId="0" fontId="21" fillId="0" borderId="284" xfId="13" applyFont="1" applyFill="1" applyBorder="1" applyAlignment="1" applyProtection="1">
      <alignment horizontal="right" wrapText="1"/>
    </xf>
    <xf numFmtId="0" fontId="21" fillId="0" borderId="216" xfId="13" applyFont="1" applyFill="1" applyBorder="1" applyAlignment="1" applyProtection="1">
      <alignment horizontal="right" wrapText="1"/>
    </xf>
    <xf numFmtId="0" fontId="0" fillId="0" borderId="89" xfId="0" applyFont="1" applyFill="1" applyBorder="1" applyAlignment="1">
      <alignment horizontal="left"/>
    </xf>
    <xf numFmtId="0" fontId="0" fillId="0" borderId="135" xfId="0" applyFont="1" applyFill="1" applyBorder="1"/>
    <xf numFmtId="0" fontId="0" fillId="0" borderId="93" xfId="0" applyFont="1" applyFill="1" applyBorder="1"/>
    <xf numFmtId="0" fontId="0" fillId="0" borderId="297" xfId="0" applyFont="1" applyFill="1" applyBorder="1"/>
    <xf numFmtId="0" fontId="15" fillId="0" borderId="71" xfId="0" applyFont="1" applyFill="1" applyBorder="1" applyAlignment="1">
      <alignment horizontal="center"/>
    </xf>
    <xf numFmtId="1" fontId="21" fillId="0" borderId="342" xfId="3" applyNumberFormat="1" applyFont="1" applyFill="1" applyBorder="1" applyAlignment="1" applyProtection="1"/>
    <xf numFmtId="1" fontId="21" fillId="0" borderId="339" xfId="3" applyNumberFormat="1" applyFont="1" applyFill="1" applyBorder="1" applyAlignment="1" applyProtection="1"/>
    <xf numFmtId="1" fontId="21" fillId="0" borderId="182" xfId="3" applyNumberFormat="1" applyFont="1" applyFill="1" applyBorder="1" applyAlignment="1" applyProtection="1"/>
    <xf numFmtId="0" fontId="0" fillId="0" borderId="116" xfId="3" applyFont="1" applyFill="1" applyBorder="1" applyAlignment="1" applyProtection="1">
      <alignment horizontal="center"/>
    </xf>
    <xf numFmtId="0" fontId="0" fillId="0" borderId="117" xfId="3" applyFont="1" applyFill="1" applyBorder="1" applyAlignment="1" applyProtection="1"/>
    <xf numFmtId="1" fontId="21" fillId="0" borderId="350" xfId="3" applyNumberFormat="1" applyFont="1" applyFill="1" applyBorder="1" applyAlignment="1" applyProtection="1"/>
    <xf numFmtId="1" fontId="21" fillId="0" borderId="248" xfId="3" applyNumberFormat="1" applyFont="1" applyFill="1" applyBorder="1" applyAlignment="1" applyProtection="1"/>
    <xf numFmtId="1" fontId="21" fillId="0" borderId="256" xfId="3" applyNumberFormat="1" applyFont="1" applyFill="1" applyBorder="1" applyAlignment="1" applyProtection="1"/>
    <xf numFmtId="0" fontId="21" fillId="0" borderId="278" xfId="3" applyFont="1" applyFill="1" applyBorder="1" applyAlignment="1" applyProtection="1">
      <alignment vertical="center" wrapText="1"/>
    </xf>
    <xf numFmtId="0" fontId="21" fillId="0" borderId="262" xfId="7" applyFont="1" applyFill="1" applyBorder="1" applyAlignment="1">
      <alignment horizontal="center" vertical="center"/>
    </xf>
    <xf numFmtId="0" fontId="21" fillId="0" borderId="264" xfId="3" applyFont="1" applyFill="1" applyBorder="1" applyAlignment="1" applyProtection="1">
      <alignment vertical="center" wrapText="1"/>
    </xf>
    <xf numFmtId="1" fontId="21" fillId="0" borderId="262" xfId="3" applyNumberFormat="1" applyFont="1" applyFill="1" applyBorder="1" applyAlignment="1" applyProtection="1">
      <alignment vertical="center"/>
    </xf>
    <xf numFmtId="1" fontId="21" fillId="0" borderId="261" xfId="3" applyNumberFormat="1" applyFont="1" applyFill="1" applyBorder="1" applyAlignment="1" applyProtection="1">
      <alignment vertical="center"/>
    </xf>
    <xf numFmtId="1" fontId="21" fillId="0" borderId="277" xfId="3" applyNumberFormat="1" applyFont="1" applyFill="1" applyBorder="1" applyAlignment="1" applyProtection="1">
      <alignment vertical="center"/>
    </xf>
    <xf numFmtId="1" fontId="21" fillId="0" borderId="256" xfId="3" applyNumberFormat="1" applyFont="1" applyFill="1" applyBorder="1" applyAlignment="1" applyProtection="1">
      <alignment vertical="center"/>
    </xf>
    <xf numFmtId="3" fontId="22" fillId="4" borderId="210" xfId="3" applyNumberFormat="1" applyFont="1" applyFill="1" applyBorder="1" applyAlignment="1" applyProtection="1">
      <alignment wrapText="1"/>
    </xf>
    <xf numFmtId="0" fontId="21" fillId="0" borderId="262" xfId="3" applyFont="1" applyFill="1" applyBorder="1" applyAlignment="1" applyProtection="1">
      <alignment horizontal="center"/>
    </xf>
    <xf numFmtId="0" fontId="21" fillId="0" borderId="264" xfId="3" applyFont="1" applyFill="1" applyBorder="1" applyAlignment="1" applyProtection="1">
      <alignment wrapText="1"/>
    </xf>
    <xf numFmtId="3" fontId="21" fillId="0" borderId="262" xfId="3" applyNumberFormat="1" applyFont="1" applyFill="1" applyBorder="1" applyAlignment="1" applyProtection="1">
      <alignment wrapText="1"/>
    </xf>
    <xf numFmtId="3" fontId="21" fillId="0" borderId="261" xfId="3" applyNumberFormat="1" applyFont="1" applyFill="1" applyBorder="1" applyAlignment="1" applyProtection="1">
      <alignment wrapText="1"/>
    </xf>
    <xf numFmtId="3" fontId="21" fillId="0" borderId="264" xfId="3" applyNumberFormat="1" applyFont="1" applyFill="1" applyBorder="1" applyAlignment="1" applyProtection="1">
      <alignment wrapText="1"/>
    </xf>
    <xf numFmtId="3" fontId="21" fillId="4" borderId="65" xfId="3" applyNumberFormat="1" applyFont="1" applyFill="1" applyBorder="1" applyAlignment="1" applyProtection="1">
      <alignment wrapText="1"/>
    </xf>
    <xf numFmtId="3" fontId="21" fillId="0" borderId="249" xfId="3" applyNumberFormat="1" applyFont="1" applyFill="1" applyBorder="1" applyAlignment="1" applyProtection="1">
      <alignment wrapText="1"/>
    </xf>
    <xf numFmtId="0" fontId="0" fillId="0" borderId="65" xfId="0" applyFont="1" applyFill="1" applyBorder="1"/>
    <xf numFmtId="3" fontId="21" fillId="0" borderId="201" xfId="0" applyNumberFormat="1" applyFont="1" applyBorder="1"/>
    <xf numFmtId="3" fontId="21" fillId="0" borderId="182" xfId="0" applyNumberFormat="1" applyFont="1" applyBorder="1"/>
    <xf numFmtId="0" fontId="15" fillId="0" borderId="185" xfId="0" applyFont="1" applyBorder="1" applyAlignment="1">
      <alignment horizontal="center" wrapText="1"/>
    </xf>
    <xf numFmtId="0" fontId="15" fillId="0" borderId="131" xfId="0" applyFont="1" applyBorder="1" applyAlignment="1">
      <alignment horizontal="center" wrapText="1"/>
    </xf>
    <xf numFmtId="3" fontId="15" fillId="0" borderId="227" xfId="0" applyNumberFormat="1" applyFont="1" applyBorder="1"/>
    <xf numFmtId="3" fontId="15" fillId="0" borderId="90" xfId="0" applyNumberFormat="1" applyFont="1" applyBorder="1"/>
    <xf numFmtId="3" fontId="15" fillId="0" borderId="118" xfId="0" applyNumberFormat="1" applyFont="1" applyBorder="1"/>
    <xf numFmtId="3" fontId="21" fillId="0" borderId="257" xfId="0" applyNumberFormat="1" applyFont="1" applyBorder="1"/>
    <xf numFmtId="175" fontId="15" fillId="0" borderId="98" xfId="0" applyNumberFormat="1" applyFont="1" applyBorder="1"/>
    <xf numFmtId="175" fontId="15" fillId="0" borderId="340" xfId="0" applyNumberFormat="1" applyFont="1" applyBorder="1"/>
    <xf numFmtId="175" fontId="0" fillId="0" borderId="66" xfId="0" applyNumberFormat="1" applyFont="1" applyBorder="1"/>
    <xf numFmtId="175" fontId="0" fillId="0" borderId="68" xfId="0" applyNumberFormat="1" applyFont="1" applyBorder="1"/>
    <xf numFmtId="175" fontId="0" fillId="0" borderId="69" xfId="0" applyNumberFormat="1" applyFont="1" applyBorder="1"/>
    <xf numFmtId="175" fontId="0" fillId="0" borderId="70" xfId="0" applyNumberFormat="1" applyFont="1" applyBorder="1"/>
    <xf numFmtId="175" fontId="0" fillId="0" borderId="73" xfId="0" applyNumberFormat="1" applyFont="1" applyBorder="1"/>
    <xf numFmtId="0" fontId="0" fillId="0" borderId="297" xfId="0" applyFont="1" applyBorder="1"/>
    <xf numFmtId="0" fontId="22" fillId="0" borderId="107" xfId="13" applyFont="1" applyFill="1" applyBorder="1" applyAlignment="1" applyProtection="1">
      <alignment wrapText="1"/>
    </xf>
    <xf numFmtId="165" fontId="0" fillId="0" borderId="326" xfId="0" applyNumberFormat="1" applyFont="1" applyBorder="1" applyAlignment="1"/>
    <xf numFmtId="165" fontId="0" fillId="0" borderId="202" xfId="0" applyNumberFormat="1" applyFont="1" applyBorder="1" applyAlignment="1"/>
    <xf numFmtId="165" fontId="21" fillId="0" borderId="202" xfId="0" applyNumberFormat="1" applyFont="1" applyBorder="1" applyAlignment="1"/>
    <xf numFmtId="165" fontId="21" fillId="0" borderId="327" xfId="0" applyNumberFormat="1" applyFont="1" applyBorder="1" applyAlignment="1"/>
    <xf numFmtId="0" fontId="21" fillId="0" borderId="89" xfId="3" applyFont="1" applyFill="1" applyBorder="1" applyAlignment="1" applyProtection="1">
      <alignment vertical="center" wrapText="1"/>
    </xf>
    <xf numFmtId="0" fontId="0" fillId="0" borderId="88" xfId="0" applyFont="1" applyBorder="1"/>
    <xf numFmtId="0" fontId="0" fillId="0" borderId="89" xfId="0" applyFont="1" applyBorder="1"/>
    <xf numFmtId="0" fontId="0" fillId="0" borderId="120" xfId="0" applyFont="1" applyBorder="1"/>
    <xf numFmtId="0" fontId="0" fillId="0" borderId="148" xfId="0" applyFont="1" applyBorder="1"/>
    <xf numFmtId="0" fontId="22" fillId="0" borderId="107" xfId="3" applyFont="1" applyFill="1" applyBorder="1" applyAlignment="1" applyProtection="1">
      <alignment vertical="center" wrapText="1"/>
    </xf>
    <xf numFmtId="0" fontId="15" fillId="0" borderId="66" xfId="0" applyFont="1" applyBorder="1"/>
    <xf numFmtId="0" fontId="15" fillId="0" borderId="67" xfId="0" applyFont="1" applyBorder="1"/>
    <xf numFmtId="0" fontId="15" fillId="0" borderId="107" xfId="0" applyFont="1" applyBorder="1"/>
    <xf numFmtId="0" fontId="15" fillId="0" borderId="119" xfId="0" applyFont="1" applyBorder="1"/>
    <xf numFmtId="0" fontId="15" fillId="0" borderId="161" xfId="0" applyFont="1" applyBorder="1"/>
    <xf numFmtId="0" fontId="15" fillId="0" borderId="129" xfId="0" applyFont="1" applyBorder="1"/>
    <xf numFmtId="0" fontId="15" fillId="0" borderId="147" xfId="0" applyFont="1" applyFill="1" applyBorder="1"/>
    <xf numFmtId="0" fontId="15" fillId="0" borderId="134" xfId="0" applyFont="1" applyFill="1" applyBorder="1"/>
    <xf numFmtId="0" fontId="15" fillId="0" borderId="66" xfId="0" applyFont="1" applyFill="1" applyBorder="1"/>
    <xf numFmtId="0" fontId="15" fillId="0" borderId="68" xfId="0" applyFont="1" applyFill="1" applyBorder="1"/>
    <xf numFmtId="0" fontId="15" fillId="0" borderId="146" xfId="0" applyFont="1" applyFill="1" applyBorder="1"/>
    <xf numFmtId="0" fontId="15" fillId="0" borderId="263" xfId="0" applyFont="1" applyFill="1" applyBorder="1"/>
    <xf numFmtId="0" fontId="15" fillId="0" borderId="289" xfId="0" applyFont="1" applyFill="1" applyBorder="1"/>
    <xf numFmtId="9" fontId="15" fillId="0" borderId="129" xfId="2" applyNumberFormat="1" applyFont="1" applyBorder="1"/>
    <xf numFmtId="1" fontId="15" fillId="0" borderId="66" xfId="0" applyNumberFormat="1" applyFont="1" applyBorder="1"/>
    <xf numFmtId="1" fontId="15" fillId="0" borderId="67" xfId="0" applyNumberFormat="1" applyFont="1" applyBorder="1"/>
    <xf numFmtId="1" fontId="15" fillId="0" borderId="107" xfId="0" applyNumberFormat="1" applyFont="1" applyBorder="1"/>
    <xf numFmtId="165" fontId="15" fillId="0" borderId="92" xfId="0" applyNumberFormat="1" applyFont="1" applyBorder="1" applyAlignment="1"/>
    <xf numFmtId="165" fontId="15" fillId="0" borderId="88" xfId="0" applyNumberFormat="1" applyFont="1" applyBorder="1" applyAlignment="1"/>
    <xf numFmtId="165" fontId="15" fillId="0" borderId="93" xfId="0" applyNumberFormat="1" applyFont="1" applyBorder="1" applyAlignment="1"/>
    <xf numFmtId="165" fontId="0" fillId="0" borderId="66" xfId="0" applyNumberFormat="1" applyFont="1" applyBorder="1" applyAlignment="1"/>
    <xf numFmtId="165" fontId="0" fillId="0" borderId="67" xfId="0" applyNumberFormat="1" applyFont="1" applyBorder="1" applyAlignment="1"/>
    <xf numFmtId="165" fontId="0" fillId="0" borderId="68" xfId="0" applyNumberFormat="1" applyFont="1" applyBorder="1" applyAlignment="1"/>
    <xf numFmtId="165" fontId="0" fillId="0" borderId="69" xfId="0" applyNumberFormat="1" applyFont="1" applyBorder="1" applyAlignment="1"/>
    <xf numFmtId="165" fontId="0" fillId="0" borderId="70" xfId="0" applyNumberFormat="1" applyFont="1" applyBorder="1" applyAlignment="1"/>
    <xf numFmtId="0" fontId="22" fillId="0" borderId="125" xfId="3" applyFont="1" applyFill="1" applyBorder="1" applyAlignment="1" applyProtection="1">
      <alignment vertical="center" wrapText="1"/>
    </xf>
    <xf numFmtId="1" fontId="22" fillId="0" borderId="125" xfId="3" applyNumberFormat="1" applyFont="1" applyFill="1" applyBorder="1" applyAlignment="1" applyProtection="1"/>
    <xf numFmtId="9" fontId="25" fillId="0" borderId="125" xfId="3" applyNumberFormat="1" applyFont="1" applyFill="1" applyBorder="1" applyAlignment="1" applyProtection="1"/>
    <xf numFmtId="0" fontId="22" fillId="4" borderId="67" xfId="3" applyFont="1" applyFill="1" applyBorder="1" applyAlignment="1" applyProtection="1"/>
    <xf numFmtId="0" fontId="13" fillId="0" borderId="0" xfId="3" applyFont="1" applyFill="1" applyAlignment="1" applyProtection="1"/>
    <xf numFmtId="1" fontId="22" fillId="0" borderId="66" xfId="3" applyNumberFormat="1" applyFont="1" applyFill="1" applyBorder="1" applyAlignment="1" applyProtection="1">
      <alignment vertical="center"/>
    </xf>
    <xf numFmtId="1" fontId="22" fillId="0" borderId="67" xfId="3" applyNumberFormat="1" applyFont="1" applyFill="1" applyBorder="1" applyAlignment="1" applyProtection="1">
      <alignment vertical="center"/>
    </xf>
    <xf numFmtId="1" fontId="22" fillId="0" borderId="68" xfId="3" applyNumberFormat="1" applyFont="1" applyFill="1" applyBorder="1" applyAlignment="1" applyProtection="1">
      <alignment vertical="center"/>
    </xf>
    <xf numFmtId="1" fontId="22" fillId="0" borderId="129" xfId="3" applyNumberFormat="1" applyFont="1" applyFill="1" applyBorder="1" applyAlignment="1" applyProtection="1">
      <alignment vertical="center"/>
    </xf>
    <xf numFmtId="1" fontId="15" fillId="0" borderId="92" xfId="3" applyNumberFormat="1" applyFont="1" applyFill="1" applyBorder="1" applyAlignment="1" applyProtection="1"/>
    <xf numFmtId="1" fontId="15" fillId="0" borderId="88" xfId="3" applyNumberFormat="1" applyFont="1" applyFill="1" applyBorder="1" applyAlignment="1" applyProtection="1"/>
    <xf numFmtId="3" fontId="22" fillId="4" borderId="146" xfId="3" applyNumberFormat="1" applyFont="1" applyFill="1" applyBorder="1" applyAlignment="1" applyProtection="1">
      <alignment wrapText="1"/>
    </xf>
    <xf numFmtId="1" fontId="15" fillId="0" borderId="147" xfId="0" applyNumberFormat="1" applyFont="1" applyBorder="1"/>
    <xf numFmtId="169" fontId="13" fillId="0" borderId="0" xfId="2" applyFont="1"/>
    <xf numFmtId="1" fontId="15" fillId="0" borderId="92" xfId="0" applyNumberFormat="1" applyFont="1" applyBorder="1"/>
    <xf numFmtId="1" fontId="15" fillId="0" borderId="88" xfId="0" applyNumberFormat="1" applyFont="1" applyBorder="1"/>
    <xf numFmtId="1" fontId="15" fillId="0" borderId="93" xfId="0" applyNumberFormat="1" applyFont="1" applyBorder="1"/>
    <xf numFmtId="1" fontId="15" fillId="0" borderId="203" xfId="0" applyNumberFormat="1" applyFont="1" applyFill="1" applyBorder="1"/>
    <xf numFmtId="1" fontId="15" fillId="0" borderId="204" xfId="0" applyNumberFormat="1" applyFont="1" applyFill="1" applyBorder="1"/>
    <xf numFmtId="1" fontId="15" fillId="0" borderId="329" xfId="0" applyNumberFormat="1" applyFont="1" applyFill="1" applyBorder="1"/>
    <xf numFmtId="1" fontId="15" fillId="0" borderId="119" xfId="0" applyNumberFormat="1" applyFont="1" applyBorder="1"/>
    <xf numFmtId="1" fontId="15" fillId="4" borderId="161" xfId="0" applyNumberFormat="1" applyFont="1" applyFill="1" applyBorder="1"/>
    <xf numFmtId="1" fontId="15" fillId="4" borderId="119" xfId="0" applyNumberFormat="1" applyFont="1" applyFill="1" applyBorder="1"/>
    <xf numFmtId="1" fontId="15" fillId="0" borderId="90" xfId="0" applyNumberFormat="1" applyFont="1" applyBorder="1"/>
    <xf numFmtId="1" fontId="15" fillId="0" borderId="118" xfId="0" applyNumberFormat="1" applyFont="1" applyBorder="1"/>
    <xf numFmtId="0" fontId="22" fillId="0" borderId="109" xfId="0" applyFont="1" applyBorder="1" applyAlignment="1">
      <alignment horizontal="center" wrapText="1"/>
    </xf>
    <xf numFmtId="0" fontId="21" fillId="0" borderId="71" xfId="0" applyFont="1" applyBorder="1" applyAlignment="1" applyProtection="1">
      <alignment horizontal="right"/>
    </xf>
    <xf numFmtId="0" fontId="21" fillId="0" borderId="121" xfId="0" applyFont="1" applyBorder="1" applyAlignment="1" applyProtection="1">
      <alignment horizontal="right"/>
    </xf>
    <xf numFmtId="0" fontId="21" fillId="0" borderId="73" xfId="0" applyFont="1" applyBorder="1" applyAlignment="1" applyProtection="1">
      <alignment horizontal="right"/>
    </xf>
    <xf numFmtId="0" fontId="44" fillId="0" borderId="131" xfId="0" applyFont="1" applyBorder="1" applyAlignment="1">
      <alignment horizontal="center" wrapText="1"/>
    </xf>
    <xf numFmtId="166" fontId="44" fillId="0" borderId="131" xfId="2" applyNumberFormat="1" applyFont="1" applyBorder="1" applyAlignment="1">
      <alignment horizontal="center" wrapText="1"/>
    </xf>
    <xf numFmtId="167" fontId="15" fillId="0" borderId="131" xfId="1" applyNumberFormat="1" applyFont="1" applyBorder="1" applyAlignment="1">
      <alignment horizontal="center" wrapText="1"/>
    </xf>
    <xf numFmtId="167" fontId="15" fillId="0" borderId="109" xfId="1" applyNumberFormat="1" applyFont="1" applyBorder="1" applyAlignment="1">
      <alignment horizontal="center" wrapText="1"/>
    </xf>
    <xf numFmtId="0" fontId="44" fillId="0" borderId="138" xfId="0" applyFont="1" applyBorder="1" applyAlignment="1">
      <alignment horizontal="center" wrapText="1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66" fontId="58" fillId="0" borderId="0" xfId="2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0" fontId="60" fillId="0" borderId="94" xfId="0" applyFont="1" applyFill="1" applyBorder="1" applyAlignment="1">
      <alignment horizontal="center"/>
    </xf>
    <xf numFmtId="0" fontId="60" fillId="0" borderId="99" xfId="0" applyFont="1" applyFill="1" applyBorder="1" applyAlignment="1"/>
    <xf numFmtId="1" fontId="60" fillId="0" borderId="66" xfId="0" applyNumberFormat="1" applyFont="1" applyBorder="1" applyAlignment="1"/>
    <xf numFmtId="1" fontId="60" fillId="0" borderId="107" xfId="0" applyNumberFormat="1" applyFont="1" applyBorder="1" applyAlignment="1"/>
    <xf numFmtId="169" fontId="60" fillId="0" borderId="67" xfId="2" applyFont="1" applyBorder="1" applyAlignment="1"/>
    <xf numFmtId="1" fontId="60" fillId="0" borderId="67" xfId="0" applyNumberFormat="1" applyFont="1" applyBorder="1" applyAlignment="1"/>
    <xf numFmtId="169" fontId="60" fillId="0" borderId="107" xfId="2" applyFont="1" applyBorder="1" applyAlignment="1"/>
    <xf numFmtId="169" fontId="60" fillId="0" borderId="68" xfId="2" applyFont="1" applyBorder="1" applyAlignment="1"/>
    <xf numFmtId="0" fontId="60" fillId="0" borderId="104" xfId="0" applyFont="1" applyFill="1" applyBorder="1" applyAlignment="1">
      <alignment horizontal="center"/>
    </xf>
    <xf numFmtId="0" fontId="60" fillId="0" borderId="16" xfId="0" applyFont="1" applyFill="1" applyBorder="1" applyAlignment="1"/>
    <xf numFmtId="1" fontId="60" fillId="0" borderId="69" xfId="0" applyNumberFormat="1" applyFont="1" applyBorder="1" applyAlignment="1"/>
    <xf numFmtId="1" fontId="60" fillId="0" borderId="108" xfId="0" applyNumberFormat="1" applyFont="1" applyBorder="1" applyAlignment="1"/>
    <xf numFmtId="169" fontId="60" fillId="0" borderId="63" xfId="2" applyFont="1" applyBorder="1" applyAlignment="1"/>
    <xf numFmtId="1" fontId="60" fillId="0" borderId="63" xfId="0" applyNumberFormat="1" applyFont="1" applyBorder="1" applyAlignment="1"/>
    <xf numFmtId="169" fontId="60" fillId="0" borderId="108" xfId="2" applyFont="1" applyBorder="1" applyAlignment="1"/>
    <xf numFmtId="169" fontId="60" fillId="0" borderId="70" xfId="2" applyFont="1" applyBorder="1" applyAlignment="1"/>
    <xf numFmtId="0" fontId="60" fillId="0" borderId="188" xfId="0" applyFont="1" applyFill="1" applyBorder="1" applyAlignment="1">
      <alignment horizontal="center"/>
    </xf>
    <xf numFmtId="0" fontId="60" fillId="0" borderId="23" xfId="0" applyFont="1" applyFill="1" applyBorder="1" applyAlignment="1"/>
    <xf numFmtId="1" fontId="60" fillId="0" borderId="71" xfId="0" applyNumberFormat="1" applyFont="1" applyBorder="1" applyAlignment="1"/>
    <xf numFmtId="1" fontId="60" fillId="0" borderId="121" xfId="0" applyNumberFormat="1" applyFont="1" applyBorder="1" applyAlignment="1"/>
    <xf numFmtId="169" fontId="60" fillId="0" borderId="72" xfId="2" applyFont="1" applyBorder="1" applyAlignment="1"/>
    <xf numFmtId="1" fontId="60" fillId="0" borderId="72" xfId="0" applyNumberFormat="1" applyFont="1" applyBorder="1" applyAlignment="1"/>
    <xf numFmtId="169" fontId="60" fillId="0" borderId="121" xfId="2" applyFont="1" applyBorder="1" applyAlignment="1"/>
    <xf numFmtId="169" fontId="60" fillId="0" borderId="73" xfId="2" applyFont="1" applyBorder="1" applyAlignment="1"/>
    <xf numFmtId="0" fontId="58" fillId="0" borderId="66" xfId="0" applyFont="1" applyBorder="1" applyAlignment="1">
      <alignment horizontal="center"/>
    </xf>
    <xf numFmtId="0" fontId="58" fillId="0" borderId="107" xfId="0" applyFont="1" applyFill="1" applyBorder="1" applyAlignment="1">
      <alignment wrapText="1"/>
    </xf>
    <xf numFmtId="1" fontId="58" fillId="0" borderId="227" xfId="0" applyNumberFormat="1" applyFont="1" applyBorder="1" applyAlignment="1"/>
    <xf numFmtId="1" fontId="58" fillId="0" borderId="225" xfId="0" applyNumberFormat="1" applyFont="1" applyBorder="1" applyAlignment="1"/>
    <xf numFmtId="1" fontId="58" fillId="0" borderId="253" xfId="0" applyNumberFormat="1" applyFont="1" applyBorder="1" applyAlignment="1"/>
    <xf numFmtId="169" fontId="58" fillId="0" borderId="90" xfId="2" applyFont="1" applyBorder="1" applyAlignment="1"/>
    <xf numFmtId="1" fontId="58" fillId="0" borderId="90" xfId="0" applyNumberFormat="1" applyFont="1" applyBorder="1" applyAlignment="1"/>
    <xf numFmtId="1" fontId="58" fillId="0" borderId="118" xfId="0" applyNumberFormat="1" applyFont="1" applyBorder="1" applyAlignment="1"/>
    <xf numFmtId="1" fontId="58" fillId="0" borderId="284" xfId="0" applyNumberFormat="1" applyFont="1" applyBorder="1" applyAlignment="1"/>
    <xf numFmtId="169" fontId="58" fillId="0" borderId="118" xfId="2" applyFont="1" applyBorder="1" applyAlignment="1"/>
    <xf numFmtId="169" fontId="58" fillId="0" borderId="225" xfId="2" applyFont="1" applyBorder="1" applyAlignment="1"/>
    <xf numFmtId="0" fontId="60" fillId="0" borderId="92" xfId="0" applyFont="1" applyBorder="1" applyAlignment="1">
      <alignment horizontal="center"/>
    </xf>
    <xf numFmtId="0" fontId="60" fillId="0" borderId="89" xfId="0" applyFont="1" applyFill="1" applyBorder="1" applyAlignment="1">
      <alignment wrapText="1"/>
    </xf>
    <xf numFmtId="1" fontId="60" fillId="0" borderId="92" xfId="0" applyNumberFormat="1" applyFont="1" applyBorder="1" applyAlignment="1"/>
    <xf numFmtId="1" fontId="60" fillId="0" borderId="93" xfId="0" applyNumberFormat="1" applyFont="1" applyBorder="1" applyAlignment="1"/>
    <xf numFmtId="1" fontId="60" fillId="0" borderId="297" xfId="0" applyNumberFormat="1" applyFont="1" applyBorder="1" applyAlignment="1"/>
    <xf numFmtId="169" fontId="60" fillId="0" borderId="88" xfId="2" applyFont="1" applyBorder="1" applyAlignment="1"/>
    <xf numFmtId="1" fontId="60" fillId="0" borderId="88" xfId="0" applyNumberFormat="1" applyFont="1" applyBorder="1" applyAlignment="1"/>
    <xf numFmtId="1" fontId="60" fillId="0" borderId="89" xfId="0" applyNumberFormat="1" applyFont="1" applyBorder="1" applyAlignment="1"/>
    <xf numFmtId="1" fontId="60" fillId="0" borderId="148" xfId="0" applyNumberFormat="1" applyFont="1" applyBorder="1" applyAlignment="1"/>
    <xf numFmtId="169" fontId="60" fillId="0" borderId="89" xfId="2" applyFont="1" applyBorder="1" applyAlignment="1"/>
    <xf numFmtId="169" fontId="60" fillId="0" borderId="93" xfId="2" applyFont="1" applyBorder="1" applyAlignment="1"/>
    <xf numFmtId="0" fontId="60" fillId="0" borderId="71" xfId="0" applyFont="1" applyBorder="1" applyAlignment="1">
      <alignment horizontal="center"/>
    </xf>
    <xf numFmtId="0" fontId="61" fillId="0" borderId="121" xfId="3" applyFont="1" applyFill="1" applyBorder="1" applyAlignment="1" applyProtection="1">
      <alignment vertical="center" wrapText="1"/>
    </xf>
    <xf numFmtId="1" fontId="60" fillId="0" borderId="73" xfId="0" applyNumberFormat="1" applyFont="1" applyBorder="1" applyAlignment="1"/>
    <xf numFmtId="1" fontId="62" fillId="0" borderId="162" xfId="0" applyNumberFormat="1" applyFont="1" applyBorder="1" applyAlignment="1"/>
    <xf numFmtId="9" fontId="63" fillId="0" borderId="72" xfId="2" applyNumberFormat="1" applyFont="1" applyFill="1" applyBorder="1" applyAlignment="1" applyProtection="1">
      <alignment horizontal="right"/>
    </xf>
    <xf numFmtId="1" fontId="60" fillId="0" borderId="216" xfId="0" applyNumberFormat="1" applyFont="1" applyBorder="1" applyAlignment="1"/>
    <xf numFmtId="9" fontId="63" fillId="0" borderId="121" xfId="2" applyNumberFormat="1" applyFont="1" applyFill="1" applyBorder="1" applyAlignment="1" applyProtection="1">
      <alignment horizontal="right"/>
    </xf>
    <xf numFmtId="1" fontId="61" fillId="0" borderId="71" xfId="0" applyNumberFormat="1" applyFont="1" applyBorder="1" applyAlignment="1" applyProtection="1">
      <alignment horizontal="right"/>
    </xf>
    <xf numFmtId="1" fontId="61" fillId="0" borderId="73" xfId="0" applyNumberFormat="1" applyFont="1" applyBorder="1" applyAlignment="1" applyProtection="1">
      <alignment horizontal="right"/>
    </xf>
    <xf numFmtId="1" fontId="61" fillId="0" borderId="162" xfId="0" applyNumberFormat="1" applyFont="1" applyBorder="1" applyAlignment="1" applyProtection="1">
      <alignment horizontal="right"/>
    </xf>
    <xf numFmtId="1" fontId="63" fillId="0" borderId="72" xfId="0" applyNumberFormat="1" applyFont="1" applyBorder="1" applyAlignment="1" applyProtection="1">
      <alignment horizontal="right"/>
    </xf>
    <xf numFmtId="9" fontId="63" fillId="0" borderId="73" xfId="2" applyNumberFormat="1" applyFont="1" applyFill="1" applyBorder="1" applyAlignment="1" applyProtection="1">
      <alignment horizontal="right"/>
    </xf>
    <xf numFmtId="0" fontId="60" fillId="0" borderId="227" xfId="0" applyFont="1" applyBorder="1" applyAlignment="1">
      <alignment horizontal="center"/>
    </xf>
    <xf numFmtId="0" fontId="61" fillId="0" borderId="118" xfId="3" applyFont="1" applyFill="1" applyBorder="1" applyAlignment="1" applyProtection="1">
      <alignment vertical="center" wrapText="1"/>
    </xf>
    <xf numFmtId="1" fontId="60" fillId="0" borderId="227" xfId="0" applyNumberFormat="1" applyFont="1" applyBorder="1" applyAlignment="1"/>
    <xf numFmtId="1" fontId="60" fillId="0" borderId="225" xfId="0" applyNumberFormat="1" applyFont="1" applyBorder="1" applyAlignment="1"/>
    <xf numFmtId="1" fontId="60" fillId="0" borderId="253" xfId="0" applyNumberFormat="1" applyFont="1" applyBorder="1" applyAlignment="1"/>
    <xf numFmtId="169" fontId="60" fillId="0" borderId="90" xfId="2" applyFont="1" applyBorder="1" applyAlignment="1"/>
    <xf numFmtId="1" fontId="60" fillId="0" borderId="90" xfId="0" applyNumberFormat="1" applyFont="1" applyBorder="1" applyAlignment="1"/>
    <xf numFmtId="1" fontId="60" fillId="0" borderId="118" xfId="0" applyNumberFormat="1" applyFont="1" applyBorder="1" applyAlignment="1"/>
    <xf numFmtId="1" fontId="60" fillId="0" borderId="284" xfId="0" applyNumberFormat="1" applyFont="1" applyBorder="1" applyAlignment="1"/>
    <xf numFmtId="169" fontId="60" fillId="0" borderId="118" xfId="2" applyFont="1" applyBorder="1" applyAlignment="1"/>
    <xf numFmtId="169" fontId="60" fillId="0" borderId="225" xfId="2" applyFont="1" applyBorder="1" applyAlignment="1"/>
    <xf numFmtId="0" fontId="60" fillId="0" borderId="69" xfId="0" applyFont="1" applyBorder="1" applyAlignment="1">
      <alignment horizontal="center"/>
    </xf>
    <xf numFmtId="0" fontId="61" fillId="0" borderId="108" xfId="3" applyFont="1" applyFill="1" applyBorder="1" applyAlignment="1" applyProtection="1">
      <alignment vertical="center" wrapText="1"/>
    </xf>
    <xf numFmtId="1" fontId="60" fillId="0" borderId="70" xfId="0" applyNumberFormat="1" applyFont="1" applyBorder="1" applyAlignment="1"/>
    <xf numFmtId="1" fontId="60" fillId="0" borderId="127" xfId="0" applyNumberFormat="1" applyFont="1" applyBorder="1" applyAlignment="1"/>
    <xf numFmtId="1" fontId="60" fillId="0" borderId="215" xfId="0" applyNumberFormat="1" applyFont="1" applyBorder="1" applyAlignment="1"/>
    <xf numFmtId="1" fontId="61" fillId="0" borderId="70" xfId="0" applyNumberFormat="1" applyFont="1" applyBorder="1" applyAlignment="1" applyProtection="1">
      <alignment horizontal="right"/>
    </xf>
    <xf numFmtId="1" fontId="61" fillId="0" borderId="127" xfId="0" applyNumberFormat="1" applyFont="1" applyBorder="1" applyAlignment="1" applyProtection="1">
      <alignment horizontal="right"/>
    </xf>
    <xf numFmtId="0" fontId="60" fillId="0" borderId="66" xfId="0" applyFont="1" applyBorder="1" applyAlignment="1">
      <alignment horizontal="center"/>
    </xf>
    <xf numFmtId="0" fontId="61" fillId="0" borderId="107" xfId="3" applyFont="1" applyFill="1" applyBorder="1" applyAlignment="1" applyProtection="1">
      <alignment vertical="center" wrapText="1"/>
    </xf>
    <xf numFmtId="1" fontId="60" fillId="0" borderId="68" xfId="0" applyNumberFormat="1" applyFont="1" applyBorder="1" applyAlignment="1"/>
    <xf numFmtId="1" fontId="60" fillId="0" borderId="161" xfId="0" applyNumberFormat="1" applyFont="1" applyBorder="1" applyAlignment="1"/>
    <xf numFmtId="1" fontId="60" fillId="0" borderId="129" xfId="0" applyNumberFormat="1" applyFont="1" applyBorder="1" applyAlignment="1"/>
    <xf numFmtId="9" fontId="63" fillId="0" borderId="131" xfId="2" applyNumberFormat="1" applyFont="1" applyFill="1" applyBorder="1" applyAlignment="1" applyProtection="1">
      <alignment horizontal="right"/>
    </xf>
    <xf numFmtId="0" fontId="60" fillId="0" borderId="203" xfId="0" applyFont="1" applyBorder="1" applyAlignment="1">
      <alignment horizontal="center"/>
    </xf>
    <xf numFmtId="0" fontId="61" fillId="0" borderId="205" xfId="3" applyFont="1" applyFill="1" applyBorder="1" applyAlignment="1" applyProtection="1">
      <alignment vertical="center" wrapText="1"/>
    </xf>
    <xf numFmtId="1" fontId="60" fillId="0" borderId="203" xfId="0" applyNumberFormat="1" applyFont="1" applyBorder="1" applyAlignment="1"/>
    <xf numFmtId="1" fontId="60" fillId="0" borderId="278" xfId="0" applyNumberFormat="1" applyFont="1" applyBorder="1" applyAlignment="1"/>
    <xf numFmtId="1" fontId="62" fillId="0" borderId="329" xfId="0" applyNumberFormat="1" applyFont="1" applyBorder="1" applyAlignment="1"/>
    <xf numFmtId="1" fontId="60" fillId="0" borderId="329" xfId="0" applyNumberFormat="1" applyFont="1" applyBorder="1" applyAlignment="1"/>
    <xf numFmtId="1" fontId="60" fillId="0" borderId="205" xfId="0" applyNumberFormat="1" applyFont="1" applyBorder="1" applyAlignment="1"/>
    <xf numFmtId="1" fontId="60" fillId="0" borderId="182" xfId="0" applyNumberFormat="1" applyFont="1" applyBorder="1" applyAlignment="1"/>
    <xf numFmtId="9" fontId="63" fillId="0" borderId="205" xfId="2" applyNumberFormat="1" applyFont="1" applyFill="1" applyBorder="1" applyAlignment="1" applyProtection="1">
      <alignment horizontal="right"/>
    </xf>
    <xf numFmtId="1" fontId="61" fillId="0" borderId="203" xfId="0" applyNumberFormat="1" applyFont="1" applyBorder="1" applyAlignment="1" applyProtection="1">
      <alignment horizontal="right"/>
    </xf>
    <xf numFmtId="1" fontId="61" fillId="0" borderId="278" xfId="0" applyNumberFormat="1" applyFont="1" applyBorder="1" applyAlignment="1" applyProtection="1">
      <alignment horizontal="right"/>
    </xf>
    <xf numFmtId="1" fontId="61" fillId="0" borderId="329" xfId="0" applyNumberFormat="1" applyFont="1" applyBorder="1" applyAlignment="1" applyProtection="1">
      <alignment horizontal="right"/>
    </xf>
    <xf numFmtId="1" fontId="63" fillId="0" borderId="205" xfId="0" applyNumberFormat="1" applyFont="1" applyBorder="1" applyAlignment="1" applyProtection="1">
      <alignment horizontal="right"/>
    </xf>
    <xf numFmtId="9" fontId="63" fillId="0" borderId="278" xfId="2" applyNumberFormat="1" applyFont="1" applyFill="1" applyBorder="1" applyAlignment="1" applyProtection="1">
      <alignment horizontal="right"/>
    </xf>
    <xf numFmtId="0" fontId="58" fillId="0" borderId="0" xfId="0" applyFont="1" applyFill="1" applyAlignment="1">
      <alignment horizontal="left" vertical="center"/>
    </xf>
    <xf numFmtId="0" fontId="15" fillId="0" borderId="203" xfId="0" applyFont="1" applyBorder="1" applyAlignment="1">
      <alignment horizontal="center" wrapText="1"/>
    </xf>
    <xf numFmtId="0" fontId="15" fillId="0" borderId="204" xfId="0" applyFont="1" applyBorder="1" applyAlignment="1">
      <alignment horizontal="center" wrapText="1"/>
    </xf>
    <xf numFmtId="0" fontId="15" fillId="0" borderId="278" xfId="0" applyFont="1" applyBorder="1" applyAlignment="1">
      <alignment horizontal="center" wrapText="1"/>
    </xf>
    <xf numFmtId="0" fontId="15" fillId="0" borderId="329" xfId="0" applyFont="1" applyBorder="1" applyAlignment="1">
      <alignment horizontal="center" wrapText="1"/>
    </xf>
    <xf numFmtId="176" fontId="0" fillId="0" borderId="63" xfId="1" applyNumberFormat="1" applyFont="1" applyBorder="1"/>
    <xf numFmtId="171" fontId="15" fillId="0" borderId="203" xfId="1" applyFont="1" applyBorder="1"/>
    <xf numFmtId="171" fontId="15" fillId="0" borderId="204" xfId="1" applyFont="1" applyBorder="1"/>
    <xf numFmtId="171" fontId="15" fillId="0" borderId="278" xfId="1" applyFont="1" applyBorder="1"/>
    <xf numFmtId="176" fontId="0" fillId="0" borderId="66" xfId="1" applyNumberFormat="1" applyFont="1" applyBorder="1"/>
    <xf numFmtId="176" fontId="0" fillId="0" borderId="67" xfId="1" applyNumberFormat="1" applyFont="1" applyBorder="1"/>
    <xf numFmtId="176" fontId="0" fillId="0" borderId="68" xfId="1" applyNumberFormat="1" applyFont="1" applyBorder="1"/>
    <xf numFmtId="176" fontId="0" fillId="0" borderId="69" xfId="1" applyNumberFormat="1" applyFont="1" applyBorder="1"/>
    <xf numFmtId="176" fontId="0" fillId="0" borderId="70" xfId="1" applyNumberFormat="1" applyFont="1" applyBorder="1"/>
    <xf numFmtId="176" fontId="0" fillId="0" borderId="71" xfId="1" applyNumberFormat="1" applyFont="1" applyBorder="1"/>
    <xf numFmtId="176" fontId="0" fillId="0" borderId="72" xfId="1" applyNumberFormat="1" applyFont="1" applyBorder="1"/>
    <xf numFmtId="176" fontId="0" fillId="0" borderId="73" xfId="1" applyNumberFormat="1" applyFont="1" applyBorder="1"/>
    <xf numFmtId="176" fontId="0" fillId="0" borderId="119" xfId="1" applyNumberFormat="1" applyFont="1" applyBorder="1"/>
    <xf numFmtId="176" fontId="0" fillId="0" borderId="128" xfId="1" applyNumberFormat="1" applyFont="1" applyBorder="1"/>
    <xf numFmtId="176" fontId="0" fillId="0" borderId="122" xfId="1" applyNumberFormat="1" applyFont="1" applyBorder="1"/>
    <xf numFmtId="176" fontId="15" fillId="0" borderId="262" xfId="1" applyNumberFormat="1" applyFont="1" applyBorder="1"/>
    <xf numFmtId="176" fontId="15" fillId="0" borderId="65" xfId="1" applyNumberFormat="1" applyFont="1" applyBorder="1"/>
    <xf numFmtId="167" fontId="15" fillId="0" borderId="119" xfId="1" applyNumberFormat="1" applyFont="1" applyBorder="1"/>
    <xf numFmtId="167" fontId="0" fillId="0" borderId="122" xfId="1" applyNumberFormat="1" applyFont="1" applyBorder="1"/>
    <xf numFmtId="167" fontId="0" fillId="0" borderId="66" xfId="1" applyNumberFormat="1" applyFont="1" applyBorder="1"/>
    <xf numFmtId="167" fontId="0" fillId="0" borderId="67" xfId="1" applyNumberFormat="1" applyFont="1" applyBorder="1"/>
    <xf numFmtId="167" fontId="0" fillId="0" borderId="68" xfId="1" applyNumberFormat="1" applyFont="1" applyBorder="1"/>
    <xf numFmtId="167" fontId="22" fillId="0" borderId="197" xfId="1" applyNumberFormat="1" applyFont="1" applyBorder="1"/>
    <xf numFmtId="167" fontId="0" fillId="0" borderId="69" xfId="1" applyNumberFormat="1" applyFont="1" applyBorder="1"/>
    <xf numFmtId="167" fontId="0" fillId="0" borderId="63" xfId="1" applyNumberFormat="1" applyFont="1" applyBorder="1"/>
    <xf numFmtId="167" fontId="0" fillId="0" borderId="70" xfId="1" applyNumberFormat="1" applyFont="1" applyBorder="1"/>
    <xf numFmtId="167" fontId="22" fillId="0" borderId="20" xfId="1" applyNumberFormat="1" applyFont="1" applyBorder="1"/>
    <xf numFmtId="167" fontId="0" fillId="0" borderId="71" xfId="1" applyNumberFormat="1" applyFont="1" applyBorder="1"/>
    <xf numFmtId="167" fontId="0" fillId="0" borderId="72" xfId="1" applyNumberFormat="1" applyFont="1" applyBorder="1"/>
    <xf numFmtId="167" fontId="0" fillId="0" borderId="73" xfId="1" applyNumberFormat="1" applyFont="1" applyBorder="1"/>
    <xf numFmtId="167" fontId="22" fillId="0" borderId="25" xfId="1" applyNumberFormat="1" applyFont="1" applyBorder="1"/>
    <xf numFmtId="167" fontId="15" fillId="0" borderId="66" xfId="1" applyNumberFormat="1" applyFont="1" applyBorder="1"/>
    <xf numFmtId="167" fontId="15" fillId="0" borderId="67" xfId="1" applyNumberFormat="1" applyFont="1" applyBorder="1"/>
    <xf numFmtId="167" fontId="15" fillId="0" borderId="107" xfId="1" applyNumberFormat="1" applyFont="1" applyBorder="1"/>
    <xf numFmtId="167" fontId="0" fillId="0" borderId="121" xfId="1" applyNumberFormat="1" applyFont="1" applyBorder="1"/>
    <xf numFmtId="167" fontId="0" fillId="0" borderId="250" xfId="1" applyNumberFormat="1" applyFont="1" applyFill="1" applyBorder="1"/>
    <xf numFmtId="167" fontId="30" fillId="0" borderId="287" xfId="1" applyNumberFormat="1" applyFont="1" applyFill="1" applyBorder="1"/>
    <xf numFmtId="167" fontId="30" fillId="0" borderId="288" xfId="1" applyNumberFormat="1" applyFont="1" applyFill="1" applyBorder="1"/>
    <xf numFmtId="167" fontId="0" fillId="0" borderId="146" xfId="1" applyNumberFormat="1" applyFont="1" applyFill="1" applyBorder="1"/>
    <xf numFmtId="167" fontId="0" fillId="0" borderId="71" xfId="1" applyNumberFormat="1" applyFont="1" applyFill="1" applyBorder="1"/>
    <xf numFmtId="167" fontId="30" fillId="0" borderId="72" xfId="1" applyNumberFormat="1" applyFont="1" applyFill="1" applyBorder="1"/>
    <xf numFmtId="167" fontId="30" fillId="0" borderId="73" xfId="1" applyNumberFormat="1" applyFont="1" applyFill="1" applyBorder="1"/>
    <xf numFmtId="167" fontId="0" fillId="0" borderId="122" xfId="1" applyNumberFormat="1" applyFont="1" applyFill="1" applyBorder="1"/>
    <xf numFmtId="0" fontId="0" fillId="0" borderId="0" xfId="0"/>
    <xf numFmtId="0" fontId="21" fillId="0" borderId="102" xfId="0" applyFont="1" applyBorder="1"/>
    <xf numFmtId="0" fontId="41" fillId="0" borderId="103" xfId="0" applyFont="1" applyBorder="1" applyAlignment="1">
      <alignment wrapText="1"/>
    </xf>
    <xf numFmtId="0" fontId="15" fillId="0" borderId="66" xfId="0" applyFont="1" applyFill="1" applyBorder="1" applyAlignment="1">
      <alignment horizontal="center" wrapText="1"/>
    </xf>
    <xf numFmtId="0" fontId="15" fillId="0" borderId="67" xfId="0" applyFont="1" applyFill="1" applyBorder="1" applyAlignment="1">
      <alignment horizontal="center" wrapText="1"/>
    </xf>
    <xf numFmtId="0" fontId="15" fillId="0" borderId="68" xfId="0" applyFont="1" applyFill="1" applyBorder="1" applyAlignment="1">
      <alignment horizontal="center" wrapText="1"/>
    </xf>
    <xf numFmtId="0" fontId="15" fillId="0" borderId="167" xfId="0" applyFont="1" applyFill="1" applyBorder="1" applyAlignment="1">
      <alignment horizontal="center" wrapText="1"/>
    </xf>
    <xf numFmtId="0" fontId="15" fillId="0" borderId="181" xfId="0" applyFont="1" applyFill="1" applyBorder="1" applyAlignment="1">
      <alignment horizontal="center" wrapText="1"/>
    </xf>
    <xf numFmtId="0" fontId="15" fillId="0" borderId="180" xfId="0" applyFont="1" applyFill="1" applyBorder="1" applyAlignment="1">
      <alignment horizontal="center" wrapText="1"/>
    </xf>
    <xf numFmtId="0" fontId="22" fillId="0" borderId="134" xfId="11" applyFont="1" applyBorder="1" applyAlignment="1">
      <alignment horizontal="center" wrapText="1"/>
    </xf>
    <xf numFmtId="0" fontId="21" fillId="0" borderId="125" xfId="11" applyFont="1" applyBorder="1" applyAlignment="1">
      <alignment horizontal="center" wrapText="1"/>
    </xf>
    <xf numFmtId="0" fontId="22" fillId="0" borderId="189" xfId="7" applyFont="1" applyFill="1" applyBorder="1" applyAlignment="1">
      <alignment horizontal="center" wrapText="1"/>
    </xf>
    <xf numFmtId="0" fontId="22" fillId="0" borderId="190" xfId="7" applyFont="1" applyFill="1" applyBorder="1" applyAlignment="1">
      <alignment horizontal="center" wrapText="1"/>
    </xf>
    <xf numFmtId="0" fontId="22" fillId="0" borderId="191" xfId="11" applyFont="1" applyBorder="1" applyAlignment="1">
      <alignment horizontal="center" wrapText="1"/>
    </xf>
    <xf numFmtId="0" fontId="21" fillId="0" borderId="193" xfId="11" applyFont="1" applyBorder="1" applyAlignment="1"/>
    <xf numFmtId="0" fontId="58" fillId="0" borderId="66" xfId="0" applyFont="1" applyFill="1" applyBorder="1" applyAlignment="1">
      <alignment horizontal="center" vertical="center"/>
    </xf>
    <xf numFmtId="0" fontId="58" fillId="0" borderId="67" xfId="0" applyFont="1" applyFill="1" applyBorder="1" applyAlignment="1">
      <alignment horizontal="center" vertical="center"/>
    </xf>
    <xf numFmtId="0" fontId="58" fillId="0" borderId="107" xfId="0" applyFont="1" applyFill="1" applyBorder="1" applyAlignment="1">
      <alignment horizontal="center" vertical="center"/>
    </xf>
    <xf numFmtId="0" fontId="58" fillId="0" borderId="68" xfId="0" applyFont="1" applyFill="1" applyBorder="1" applyAlignment="1">
      <alignment horizontal="center" vertical="center"/>
    </xf>
    <xf numFmtId="0" fontId="15" fillId="0" borderId="167" xfId="0" applyFont="1" applyFill="1" applyBorder="1" applyAlignment="1">
      <alignment horizontal="center" vertical="center"/>
    </xf>
    <xf numFmtId="0" fontId="15" fillId="0" borderId="181" xfId="0" applyFont="1" applyFill="1" applyBorder="1" applyAlignment="1">
      <alignment horizontal="center" vertical="center"/>
    </xf>
    <xf numFmtId="0" fontId="15" fillId="0" borderId="196" xfId="0" applyFont="1" applyFill="1" applyBorder="1" applyAlignment="1">
      <alignment horizontal="center" vertical="center"/>
    </xf>
    <xf numFmtId="0" fontId="0" fillId="0" borderId="197" xfId="0" applyFont="1" applyBorder="1" applyAlignment="1">
      <alignment horizontal="center" vertical="center"/>
    </xf>
    <xf numFmtId="0" fontId="15" fillId="0" borderId="262" xfId="0" applyFont="1" applyFill="1" applyBorder="1" applyAlignment="1">
      <alignment horizontal="center"/>
    </xf>
    <xf numFmtId="0" fontId="15" fillId="0" borderId="261" xfId="0" applyFont="1" applyFill="1" applyBorder="1" applyAlignment="1">
      <alignment horizontal="center"/>
    </xf>
    <xf numFmtId="0" fontId="15" fillId="0" borderId="277" xfId="0" applyFont="1" applyFill="1" applyBorder="1" applyAlignment="1">
      <alignment horizontal="center"/>
    </xf>
    <xf numFmtId="0" fontId="15" fillId="0" borderId="42" xfId="0" applyFont="1" applyFill="1" applyBorder="1" applyAlignment="1">
      <alignment horizontal="center"/>
    </xf>
    <xf numFmtId="0" fontId="15" fillId="0" borderId="66" xfId="0" applyFont="1" applyFill="1" applyBorder="1" applyAlignment="1">
      <alignment horizontal="center"/>
    </xf>
    <xf numFmtId="0" fontId="15" fillId="0" borderId="67" xfId="0" applyFont="1" applyFill="1" applyBorder="1" applyAlignment="1">
      <alignment horizontal="center"/>
    </xf>
    <xf numFmtId="0" fontId="15" fillId="0" borderId="107" xfId="0" applyFont="1" applyFill="1" applyBorder="1" applyAlignment="1">
      <alignment horizontal="center"/>
    </xf>
    <xf numFmtId="0" fontId="15" fillId="0" borderId="68" xfId="0" applyFont="1" applyFill="1" applyBorder="1" applyAlignment="1">
      <alignment horizontal="center"/>
    </xf>
    <xf numFmtId="0" fontId="15" fillId="0" borderId="112" xfId="0" applyFont="1" applyFill="1" applyBorder="1" applyAlignment="1">
      <alignment horizontal="center"/>
    </xf>
    <xf numFmtId="0" fontId="15" fillId="0" borderId="58" xfId="0" applyFont="1" applyFill="1" applyBorder="1" applyAlignment="1">
      <alignment horizontal="center"/>
    </xf>
    <xf numFmtId="0" fontId="15" fillId="0" borderId="196" xfId="0" applyFont="1" applyFill="1" applyBorder="1" applyAlignment="1">
      <alignment horizontal="center"/>
    </xf>
    <xf numFmtId="0" fontId="15" fillId="0" borderId="197" xfId="0" applyFont="1" applyFill="1" applyBorder="1" applyAlignment="1">
      <alignment horizontal="center"/>
    </xf>
    <xf numFmtId="0" fontId="15" fillId="0" borderId="224" xfId="0" applyFont="1" applyFill="1" applyBorder="1" applyAlignment="1">
      <alignment horizontal="center"/>
    </xf>
    <xf numFmtId="0" fontId="26" fillId="0" borderId="0" xfId="3" applyFont="1" applyFill="1" applyBorder="1" applyAlignment="1" applyProtection="1">
      <alignment horizontal="left" vertical="top" wrapText="1"/>
    </xf>
    <xf numFmtId="0" fontId="26" fillId="0" borderId="125" xfId="3" applyFont="1" applyFill="1" applyBorder="1" applyAlignment="1" applyProtection="1">
      <alignment horizontal="left" vertical="top" wrapText="1"/>
    </xf>
    <xf numFmtId="0" fontId="25" fillId="0" borderId="54" xfId="3" applyFont="1" applyFill="1" applyBorder="1" applyAlignment="1" applyProtection="1">
      <alignment horizontal="center" wrapText="1"/>
    </xf>
    <xf numFmtId="0" fontId="25" fillId="0" borderId="55" xfId="3" applyFont="1" applyFill="1" applyBorder="1" applyAlignment="1" applyProtection="1">
      <alignment horizontal="center" wrapText="1"/>
    </xf>
    <xf numFmtId="0" fontId="22" fillId="0" borderId="54" xfId="3" applyFont="1" applyFill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22" fillId="0" borderId="31" xfId="3" applyFont="1" applyFill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2" fillId="0" borderId="60" xfId="3" applyFont="1" applyFill="1" applyBorder="1" applyAlignment="1" applyProtection="1">
      <alignment horizontal="center" wrapText="1"/>
    </xf>
    <xf numFmtId="0" fontId="0" fillId="0" borderId="62" xfId="7" applyFont="1" applyBorder="1" applyAlignment="1">
      <alignment horizontal="center" wrapText="1"/>
    </xf>
    <xf numFmtId="0" fontId="15" fillId="0" borderId="195" xfId="3" applyFont="1" applyFill="1" applyBorder="1" applyAlignment="1" applyProtection="1">
      <alignment horizontal="center" wrapText="1"/>
    </xf>
    <xf numFmtId="0" fontId="15" fillId="0" borderId="281" xfId="3" applyFont="1" applyFill="1" applyBorder="1" applyAlignment="1" applyProtection="1">
      <alignment horizontal="center" wrapText="1"/>
    </xf>
    <xf numFmtId="0" fontId="15" fillId="0" borderId="169" xfId="3" applyFont="1" applyFill="1" applyBorder="1" applyAlignment="1" applyProtection="1">
      <alignment horizontal="center" wrapText="1"/>
    </xf>
    <xf numFmtId="0" fontId="15" fillId="0" borderId="27" xfId="3" applyFont="1" applyFill="1" applyBorder="1" applyAlignment="1" applyProtection="1">
      <alignment horizontal="center" wrapText="1"/>
    </xf>
    <xf numFmtId="0" fontId="15" fillId="0" borderId="54" xfId="3" applyFont="1" applyFill="1" applyBorder="1" applyAlignment="1" applyProtection="1">
      <alignment horizontal="center" wrapText="1"/>
    </xf>
    <xf numFmtId="0" fontId="15" fillId="0" borderId="280" xfId="3" applyFont="1" applyFill="1" applyBorder="1" applyAlignment="1" applyProtection="1">
      <alignment horizontal="center" wrapText="1"/>
    </xf>
    <xf numFmtId="0" fontId="15" fillId="0" borderId="282" xfId="3" applyFont="1" applyFill="1" applyBorder="1" applyAlignment="1" applyProtection="1">
      <alignment horizontal="center" wrapText="1"/>
    </xf>
    <xf numFmtId="0" fontId="22" fillId="0" borderId="112" xfId="7" applyFont="1" applyFill="1" applyBorder="1" applyAlignment="1">
      <alignment horizontal="center"/>
    </xf>
    <xf numFmtId="0" fontId="0" fillId="0" borderId="58" xfId="7" applyFont="1" applyBorder="1" applyAlignment="1">
      <alignment horizontal="center"/>
    </xf>
    <xf numFmtId="0" fontId="22" fillId="0" borderId="5" xfId="3" applyFont="1" applyFill="1" applyBorder="1" applyAlignment="1" applyProtection="1">
      <alignment horizontal="center" vertical="center" wrapText="1"/>
    </xf>
    <xf numFmtId="0" fontId="15" fillId="0" borderId="167" xfId="0" applyFont="1" applyFill="1" applyBorder="1" applyAlignment="1">
      <alignment horizontal="center"/>
    </xf>
    <xf numFmtId="0" fontId="22" fillId="0" borderId="196" xfId="0" applyFont="1" applyFill="1" applyBorder="1" applyAlignment="1">
      <alignment horizontal="center" wrapText="1"/>
    </xf>
    <xf numFmtId="0" fontId="22" fillId="0" borderId="197" xfId="0" applyFont="1" applyFill="1" applyBorder="1" applyAlignment="1">
      <alignment horizontal="center" wrapText="1"/>
    </xf>
    <xf numFmtId="0" fontId="22" fillId="0" borderId="198" xfId="0" applyFont="1" applyFill="1" applyBorder="1" applyAlignment="1">
      <alignment horizontal="center" wrapText="1"/>
    </xf>
    <xf numFmtId="0" fontId="15" fillId="0" borderId="115" xfId="3" applyFont="1" applyFill="1" applyBorder="1" applyAlignment="1" applyProtection="1">
      <alignment horizontal="center" vertical="top" wrapText="1"/>
    </xf>
    <xf numFmtId="0" fontId="22" fillId="0" borderId="167" xfId="7" applyFont="1" applyFill="1" applyBorder="1" applyAlignment="1">
      <alignment horizontal="center" wrapText="1"/>
    </xf>
    <xf numFmtId="0" fontId="22" fillId="0" borderId="196" xfId="7" applyFont="1" applyFill="1" applyBorder="1" applyAlignment="1">
      <alignment horizontal="center" wrapText="1"/>
    </xf>
    <xf numFmtId="0" fontId="22" fillId="0" borderId="180" xfId="7" applyFont="1" applyFill="1" applyBorder="1" applyAlignment="1">
      <alignment horizontal="center" wrapText="1"/>
    </xf>
    <xf numFmtId="0" fontId="22" fillId="0" borderId="181" xfId="7" applyFont="1" applyFill="1" applyBorder="1" applyAlignment="1">
      <alignment horizontal="center" wrapText="1"/>
    </xf>
    <xf numFmtId="0" fontId="15" fillId="0" borderId="115" xfId="0" applyFont="1" applyBorder="1" applyAlignment="1">
      <alignment horizontal="left" vertical="top" wrapText="1"/>
    </xf>
    <xf numFmtId="0" fontId="15" fillId="0" borderId="112" xfId="0" applyFont="1" applyFill="1" applyBorder="1" applyAlignment="1">
      <alignment horizontal="center" wrapText="1"/>
    </xf>
    <xf numFmtId="0" fontId="15" fillId="0" borderId="58" xfId="0" applyFont="1" applyFill="1" applyBorder="1" applyAlignment="1">
      <alignment horizontal="center" wrapText="1"/>
    </xf>
    <xf numFmtId="0" fontId="15" fillId="0" borderId="336" xfId="0" applyFont="1" applyFill="1" applyBorder="1" applyAlignment="1">
      <alignment horizontal="center" wrapText="1"/>
    </xf>
    <xf numFmtId="0" fontId="15" fillId="0" borderId="16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0" fillId="0" borderId="0" xfId="0"/>
    <xf numFmtId="0" fontId="15" fillId="0" borderId="331" xfId="0" applyFont="1" applyFill="1" applyBorder="1" applyAlignment="1">
      <alignment horizontal="center"/>
    </xf>
    <xf numFmtId="0" fontId="15" fillId="0" borderId="332" xfId="0" applyFont="1" applyFill="1" applyBorder="1" applyAlignment="1">
      <alignment horizontal="center"/>
    </xf>
    <xf numFmtId="0" fontId="22" fillId="0" borderId="179" xfId="0" applyFont="1" applyFill="1" applyBorder="1" applyAlignment="1">
      <alignment horizontal="center" wrapText="1"/>
    </xf>
    <xf numFmtId="0" fontId="21" fillId="0" borderId="141" xfId="0" applyFont="1" applyBorder="1" applyAlignment="1">
      <alignment horizontal="center" wrapText="1"/>
    </xf>
    <xf numFmtId="0" fontId="21" fillId="0" borderId="129" xfId="0" applyFont="1" applyBorder="1" applyAlignment="1">
      <alignment horizontal="center" wrapText="1"/>
    </xf>
    <xf numFmtId="0" fontId="0" fillId="0" borderId="141" xfId="0" applyFont="1" applyBorder="1" applyAlignment="1">
      <alignment horizontal="center" wrapText="1"/>
    </xf>
    <xf numFmtId="0" fontId="0" fillId="0" borderId="186" xfId="0" applyFont="1" applyBorder="1" applyAlignment="1">
      <alignment horizontal="center" wrapText="1"/>
    </xf>
    <xf numFmtId="0" fontId="15" fillId="0" borderId="208" xfId="0" applyFont="1" applyFill="1" applyBorder="1" applyAlignment="1">
      <alignment horizontal="center"/>
    </xf>
    <xf numFmtId="0" fontId="15" fillId="0" borderId="209" xfId="0" applyFont="1" applyFill="1" applyBorder="1" applyAlignment="1">
      <alignment horizontal="center"/>
    </xf>
    <xf numFmtId="0" fontId="15" fillId="0" borderId="255" xfId="0" applyFont="1" applyBorder="1" applyAlignment="1">
      <alignment horizontal="center"/>
    </xf>
    <xf numFmtId="0" fontId="15" fillId="0" borderId="249" xfId="0" applyFont="1" applyBorder="1" applyAlignment="1">
      <alignment horizontal="center"/>
    </xf>
    <xf numFmtId="0" fontId="15" fillId="0" borderId="256" xfId="0" applyFont="1" applyBorder="1" applyAlignment="1">
      <alignment horizontal="center"/>
    </xf>
  </cellXfs>
  <cellStyles count="1154">
    <cellStyle name="Comma" xfId="23"/>
    <cellStyle name="Comma [0]" xfId="24"/>
    <cellStyle name="Currency" xfId="21"/>
    <cellStyle name="Currency [0]" xfId="22"/>
    <cellStyle name="Hyperkobling 2" xfId="71"/>
    <cellStyle name="Komma" xfId="1" builtinId="3" customBuiltin="1"/>
    <cellStyle name="Komma 2" xfId="26"/>
    <cellStyle name="Komma 2 2" xfId="47"/>
    <cellStyle name="Komma 3" xfId="39"/>
    <cellStyle name="Komma 3 2" xfId="52"/>
    <cellStyle name="Komma 4" xfId="456"/>
    <cellStyle name="Komma 5" xfId="458"/>
    <cellStyle name="Normal" xfId="0" builtinId="0" customBuiltin="1"/>
    <cellStyle name="Normal 10" xfId="78"/>
    <cellStyle name="Normal 10 2" xfId="92"/>
    <cellStyle name="Normal 10 2 2" xfId="231"/>
    <cellStyle name="Normal 10 3" xfId="239"/>
    <cellStyle name="Normal 10 3 2" xfId="272"/>
    <cellStyle name="Normal 10 3 2 2" xfId="650"/>
    <cellStyle name="Normal 10 4" xfId="208"/>
    <cellStyle name="Normal 10 4 2" xfId="616"/>
    <cellStyle name="Normal 10 4 2 2" xfId="1116"/>
    <cellStyle name="Normal 10 4 3" xfId="428"/>
    <cellStyle name="Normal 10 4 4" xfId="933"/>
    <cellStyle name="Normal 11" xfId="43"/>
    <cellStyle name="Normal 11 2" xfId="116"/>
    <cellStyle name="Normal 11 2 2" xfId="526"/>
    <cellStyle name="Normal 11 2 2 2" xfId="1026"/>
    <cellStyle name="Normal 11 2 3" xfId="716"/>
    <cellStyle name="Normal 11 2 4" xfId="338"/>
    <cellStyle name="Normal 11 2 5" xfId="843"/>
    <cellStyle name="Normal 11 3" xfId="202"/>
    <cellStyle name="Normal 11 4" xfId="481"/>
    <cellStyle name="Normal 11 4 2" xfId="982"/>
    <cellStyle name="Normal 11 5" xfId="672"/>
    <cellStyle name="Normal 11 6" xfId="294"/>
    <cellStyle name="Normal 11 7" xfId="799"/>
    <cellStyle name="Normal 12" xfId="114"/>
    <cellStyle name="Normal 12 2" xfId="524"/>
    <cellStyle name="Normal 12 2 2" xfId="1024"/>
    <cellStyle name="Normal 12 3" xfId="714"/>
    <cellStyle name="Normal 12 4" xfId="336"/>
    <cellStyle name="Normal 12 5" xfId="841"/>
    <cellStyle name="Normal 13" xfId="178"/>
    <cellStyle name="Normal 13 2" xfId="588"/>
    <cellStyle name="Normal 13 2 2" xfId="1088"/>
    <cellStyle name="Normal 13 3" xfId="400"/>
    <cellStyle name="Normal 13 4" xfId="905"/>
    <cellStyle name="Normal 14" xfId="457"/>
    <cellStyle name="Normal 15" xfId="1151"/>
    <cellStyle name="Normal 2" xfId="3"/>
    <cellStyle name="Normal 2 2" xfId="8"/>
    <cellStyle name="Normal 2 2 10" xfId="193"/>
    <cellStyle name="Normal 2 2 10 2" xfId="603"/>
    <cellStyle name="Normal 2 2 10 2 2" xfId="1103"/>
    <cellStyle name="Normal 2 2 10 3" xfId="415"/>
    <cellStyle name="Normal 2 2 10 4" xfId="920"/>
    <cellStyle name="Normal 2 2 11" xfId="460"/>
    <cellStyle name="Normal 2 2 11 2" xfId="961"/>
    <cellStyle name="Normal 2 2 12" xfId="651"/>
    <cellStyle name="Normal 2 2 13" xfId="273"/>
    <cellStyle name="Normal 2 2 14" xfId="778"/>
    <cellStyle name="Normal 2 2 2" xfId="10"/>
    <cellStyle name="Normal 2 2 2 10" xfId="652"/>
    <cellStyle name="Normal 2 2 2 11" xfId="274"/>
    <cellStyle name="Normal 2 2 2 12" xfId="779"/>
    <cellStyle name="Normal 2 2 2 2" xfId="13"/>
    <cellStyle name="Normal 2 2 2 3" xfId="15"/>
    <cellStyle name="Normal 2 2 2 3 2" xfId="29"/>
    <cellStyle name="Normal 2 2 2 3 2 2" xfId="102"/>
    <cellStyle name="Normal 2 2 2 3 2 2 2" xfId="121"/>
    <cellStyle name="Normal 2 2 2 3 2 2 2 2" xfId="531"/>
    <cellStyle name="Normal 2 2 2 3 2 2 2 2 2" xfId="1031"/>
    <cellStyle name="Normal 2 2 2 3 2 2 2 3" xfId="721"/>
    <cellStyle name="Normal 2 2 2 3 2 2 2 4" xfId="343"/>
    <cellStyle name="Normal 2 2 2 3 2 2 2 5" xfId="848"/>
    <cellStyle name="Normal 2 2 2 3 2 2 3" xfId="513"/>
    <cellStyle name="Normal 2 2 2 3 2 2 3 2" xfId="1013"/>
    <cellStyle name="Normal 2 2 2 3 2 2 4" xfId="703"/>
    <cellStyle name="Normal 2 2 2 3 2 2 5" xfId="325"/>
    <cellStyle name="Normal 2 2 2 3 2 2 6" xfId="830"/>
    <cellStyle name="Normal 2 2 2 3 2 3" xfId="120"/>
    <cellStyle name="Normal 2 2 2 3 2 3 2" xfId="530"/>
    <cellStyle name="Normal 2 2 2 3 2 3 2 2" xfId="1030"/>
    <cellStyle name="Normal 2 2 2 3 2 3 3" xfId="720"/>
    <cellStyle name="Normal 2 2 2 3 2 3 4" xfId="342"/>
    <cellStyle name="Normal 2 2 2 3 2 3 5" xfId="847"/>
    <cellStyle name="Normal 2 2 2 3 2 4" xfId="470"/>
    <cellStyle name="Normal 2 2 2 3 2 4 2" xfId="971"/>
    <cellStyle name="Normal 2 2 2 3 2 5" xfId="661"/>
    <cellStyle name="Normal 2 2 2 3 2 6" xfId="283"/>
    <cellStyle name="Normal 2 2 2 3 2 7" xfId="788"/>
    <cellStyle name="Normal 2 2 2 3 3" xfId="35"/>
    <cellStyle name="Normal 2 2 2 3 3 2" xfId="108"/>
    <cellStyle name="Normal 2 2 2 3 3 2 2" xfId="123"/>
    <cellStyle name="Normal 2 2 2 3 3 2 2 2" xfId="533"/>
    <cellStyle name="Normal 2 2 2 3 3 2 2 2 2" xfId="1033"/>
    <cellStyle name="Normal 2 2 2 3 3 2 2 3" xfId="723"/>
    <cellStyle name="Normal 2 2 2 3 3 2 2 4" xfId="345"/>
    <cellStyle name="Normal 2 2 2 3 3 2 2 5" xfId="850"/>
    <cellStyle name="Normal 2 2 2 3 3 2 3" xfId="519"/>
    <cellStyle name="Normal 2 2 2 3 3 2 3 2" xfId="1019"/>
    <cellStyle name="Normal 2 2 2 3 3 2 4" xfId="709"/>
    <cellStyle name="Normal 2 2 2 3 3 2 5" xfId="331"/>
    <cellStyle name="Normal 2 2 2 3 3 2 6" xfId="836"/>
    <cellStyle name="Normal 2 2 2 3 3 3" xfId="122"/>
    <cellStyle name="Normal 2 2 2 3 3 3 2" xfId="532"/>
    <cellStyle name="Normal 2 2 2 3 3 3 2 2" xfId="1032"/>
    <cellStyle name="Normal 2 2 2 3 3 3 3" xfId="722"/>
    <cellStyle name="Normal 2 2 2 3 3 3 4" xfId="344"/>
    <cellStyle name="Normal 2 2 2 3 3 3 5" xfId="849"/>
    <cellStyle name="Normal 2 2 2 3 3 4" xfId="476"/>
    <cellStyle name="Normal 2 2 2 3 3 4 2" xfId="977"/>
    <cellStyle name="Normal 2 2 2 3 3 5" xfId="667"/>
    <cellStyle name="Normal 2 2 2 3 3 6" xfId="289"/>
    <cellStyle name="Normal 2 2 2 3 3 7" xfId="794"/>
    <cellStyle name="Normal 2 2 2 3 4" xfId="94"/>
    <cellStyle name="Normal 2 2 2 3 4 2" xfId="124"/>
    <cellStyle name="Normal 2 2 2 3 4 2 2" xfId="534"/>
    <cellStyle name="Normal 2 2 2 3 4 2 2 2" xfId="1034"/>
    <cellStyle name="Normal 2 2 2 3 4 2 3" xfId="724"/>
    <cellStyle name="Normal 2 2 2 3 4 2 4" xfId="346"/>
    <cellStyle name="Normal 2 2 2 3 4 2 5" xfId="851"/>
    <cellStyle name="Normal 2 2 2 3 4 3" xfId="505"/>
    <cellStyle name="Normal 2 2 2 3 4 3 2" xfId="1005"/>
    <cellStyle name="Normal 2 2 2 3 4 4" xfId="695"/>
    <cellStyle name="Normal 2 2 2 3 4 5" xfId="317"/>
    <cellStyle name="Normal 2 2 2 3 4 6" xfId="822"/>
    <cellStyle name="Normal 2 2 2 3 5" xfId="119"/>
    <cellStyle name="Normal 2 2 2 3 5 2" xfId="529"/>
    <cellStyle name="Normal 2 2 2 3 5 2 2" xfId="1029"/>
    <cellStyle name="Normal 2 2 2 3 5 3" xfId="719"/>
    <cellStyle name="Normal 2 2 2 3 5 4" xfId="341"/>
    <cellStyle name="Normal 2 2 2 3 5 5" xfId="846"/>
    <cellStyle name="Normal 2 2 2 3 6" xfId="464"/>
    <cellStyle name="Normal 2 2 2 3 6 2" xfId="965"/>
    <cellStyle name="Normal 2 2 2 3 7" xfId="655"/>
    <cellStyle name="Normal 2 2 2 3 8" xfId="277"/>
    <cellStyle name="Normal 2 2 2 3 9" xfId="782"/>
    <cellStyle name="Normal 2 2 2 4" xfId="18"/>
    <cellStyle name="Normal 2 2 2 4 2" xfId="99"/>
    <cellStyle name="Normal 2 2 2 4 2 2" xfId="126"/>
    <cellStyle name="Normal 2 2 2 4 2 2 2" xfId="536"/>
    <cellStyle name="Normal 2 2 2 4 2 2 2 2" xfId="1036"/>
    <cellStyle name="Normal 2 2 2 4 2 2 3" xfId="726"/>
    <cellStyle name="Normal 2 2 2 4 2 2 4" xfId="348"/>
    <cellStyle name="Normal 2 2 2 4 2 2 5" xfId="853"/>
    <cellStyle name="Normal 2 2 2 4 2 3" xfId="510"/>
    <cellStyle name="Normal 2 2 2 4 2 3 2" xfId="1010"/>
    <cellStyle name="Normal 2 2 2 4 2 4" xfId="700"/>
    <cellStyle name="Normal 2 2 2 4 2 5" xfId="322"/>
    <cellStyle name="Normal 2 2 2 4 2 6" xfId="827"/>
    <cellStyle name="Normal 2 2 2 4 3" xfId="125"/>
    <cellStyle name="Normal 2 2 2 4 3 2" xfId="535"/>
    <cellStyle name="Normal 2 2 2 4 3 2 2" xfId="1035"/>
    <cellStyle name="Normal 2 2 2 4 3 3" xfId="725"/>
    <cellStyle name="Normal 2 2 2 4 3 4" xfId="347"/>
    <cellStyle name="Normal 2 2 2 4 3 5" xfId="852"/>
    <cellStyle name="Normal 2 2 2 4 4" xfId="467"/>
    <cellStyle name="Normal 2 2 2 4 4 2" xfId="968"/>
    <cellStyle name="Normal 2 2 2 4 5" xfId="658"/>
    <cellStyle name="Normal 2 2 2 4 6" xfId="280"/>
    <cellStyle name="Normal 2 2 2 4 7" xfId="785"/>
    <cellStyle name="Normal 2 2 2 5" xfId="32"/>
    <cellStyle name="Normal 2 2 2 5 2" xfId="105"/>
    <cellStyle name="Normal 2 2 2 5 2 2" xfId="128"/>
    <cellStyle name="Normal 2 2 2 5 2 2 2" xfId="538"/>
    <cellStyle name="Normal 2 2 2 5 2 2 2 2" xfId="1038"/>
    <cellStyle name="Normal 2 2 2 5 2 2 3" xfId="728"/>
    <cellStyle name="Normal 2 2 2 5 2 2 4" xfId="350"/>
    <cellStyle name="Normal 2 2 2 5 2 2 5" xfId="855"/>
    <cellStyle name="Normal 2 2 2 5 2 3" xfId="516"/>
    <cellStyle name="Normal 2 2 2 5 2 3 2" xfId="1016"/>
    <cellStyle name="Normal 2 2 2 5 2 4" xfId="706"/>
    <cellStyle name="Normal 2 2 2 5 2 5" xfId="328"/>
    <cellStyle name="Normal 2 2 2 5 2 6" xfId="833"/>
    <cellStyle name="Normal 2 2 2 5 3" xfId="127"/>
    <cellStyle name="Normal 2 2 2 5 3 2" xfId="537"/>
    <cellStyle name="Normal 2 2 2 5 3 2 2" xfId="1037"/>
    <cellStyle name="Normal 2 2 2 5 3 3" xfId="727"/>
    <cellStyle name="Normal 2 2 2 5 3 4" xfId="349"/>
    <cellStyle name="Normal 2 2 2 5 3 5" xfId="854"/>
    <cellStyle name="Normal 2 2 2 5 4" xfId="473"/>
    <cellStyle name="Normal 2 2 2 5 4 2" xfId="974"/>
    <cellStyle name="Normal 2 2 2 5 5" xfId="664"/>
    <cellStyle name="Normal 2 2 2 5 6" xfId="286"/>
    <cellStyle name="Normal 2 2 2 5 7" xfId="791"/>
    <cellStyle name="Normal 2 2 2 6" xfId="41"/>
    <cellStyle name="Normal 2 2 2 6 2" xfId="112"/>
    <cellStyle name="Normal 2 2 2 6 2 2" xfId="130"/>
    <cellStyle name="Normal 2 2 2 6 2 2 2" xfId="540"/>
    <cellStyle name="Normal 2 2 2 6 2 2 2 2" xfId="1040"/>
    <cellStyle name="Normal 2 2 2 6 2 2 3" xfId="730"/>
    <cellStyle name="Normal 2 2 2 6 2 2 4" xfId="352"/>
    <cellStyle name="Normal 2 2 2 6 2 2 5" xfId="857"/>
    <cellStyle name="Normal 2 2 2 6 2 3" xfId="522"/>
    <cellStyle name="Normal 2 2 2 6 2 3 2" xfId="1022"/>
    <cellStyle name="Normal 2 2 2 6 2 4" xfId="712"/>
    <cellStyle name="Normal 2 2 2 6 2 5" xfId="334"/>
    <cellStyle name="Normal 2 2 2 6 2 6" xfId="839"/>
    <cellStyle name="Normal 2 2 2 6 3" xfId="129"/>
    <cellStyle name="Normal 2 2 2 6 3 2" xfId="539"/>
    <cellStyle name="Normal 2 2 2 6 3 2 2" xfId="1039"/>
    <cellStyle name="Normal 2 2 2 6 3 3" xfId="729"/>
    <cellStyle name="Normal 2 2 2 6 3 4" xfId="351"/>
    <cellStyle name="Normal 2 2 2 6 3 5" xfId="856"/>
    <cellStyle name="Normal 2 2 2 6 4" xfId="479"/>
    <cellStyle name="Normal 2 2 2 6 4 2" xfId="980"/>
    <cellStyle name="Normal 2 2 2 6 5" xfId="670"/>
    <cellStyle name="Normal 2 2 2 6 6" xfId="292"/>
    <cellStyle name="Normal 2 2 2 6 7" xfId="797"/>
    <cellStyle name="Normal 2 2 2 7" xfId="96"/>
    <cellStyle name="Normal 2 2 2 7 2" xfId="131"/>
    <cellStyle name="Normal 2 2 2 7 2 2" xfId="541"/>
    <cellStyle name="Normal 2 2 2 7 2 2 2" xfId="1041"/>
    <cellStyle name="Normal 2 2 2 7 2 3" xfId="731"/>
    <cellStyle name="Normal 2 2 2 7 2 4" xfId="353"/>
    <cellStyle name="Normal 2 2 2 7 2 5" xfId="858"/>
    <cellStyle name="Normal 2 2 2 7 3" xfId="507"/>
    <cellStyle name="Normal 2 2 2 7 3 2" xfId="1007"/>
    <cellStyle name="Normal 2 2 2 7 4" xfId="697"/>
    <cellStyle name="Normal 2 2 2 7 5" xfId="319"/>
    <cellStyle name="Normal 2 2 2 7 6" xfId="824"/>
    <cellStyle name="Normal 2 2 2 8" xfId="118"/>
    <cellStyle name="Normal 2 2 2 8 2" xfId="528"/>
    <cellStyle name="Normal 2 2 2 8 2 2" xfId="1028"/>
    <cellStyle name="Normal 2 2 2 8 3" xfId="718"/>
    <cellStyle name="Normal 2 2 2 8 4" xfId="340"/>
    <cellStyle name="Normal 2 2 2 8 5" xfId="845"/>
    <cellStyle name="Normal 2 2 2 9" xfId="461"/>
    <cellStyle name="Normal 2 2 2 9 2" xfId="962"/>
    <cellStyle name="Normal 2 2 3" xfId="12"/>
    <cellStyle name="Normal 2 2 3 10" xfId="275"/>
    <cellStyle name="Normal 2 2 3 11" xfId="780"/>
    <cellStyle name="Normal 2 2 3 2" xfId="16"/>
    <cellStyle name="Normal 2 2 3 2 2" xfId="30"/>
    <cellStyle name="Normal 2 2 3 2 2 2" xfId="103"/>
    <cellStyle name="Normal 2 2 3 2 2 2 2" xfId="135"/>
    <cellStyle name="Normal 2 2 3 2 2 2 2 2" xfId="545"/>
    <cellStyle name="Normal 2 2 3 2 2 2 2 2 2" xfId="1045"/>
    <cellStyle name="Normal 2 2 3 2 2 2 2 3" xfId="735"/>
    <cellStyle name="Normal 2 2 3 2 2 2 2 4" xfId="357"/>
    <cellStyle name="Normal 2 2 3 2 2 2 2 5" xfId="862"/>
    <cellStyle name="Normal 2 2 3 2 2 2 3" xfId="514"/>
    <cellStyle name="Normal 2 2 3 2 2 2 3 2" xfId="1014"/>
    <cellStyle name="Normal 2 2 3 2 2 2 4" xfId="704"/>
    <cellStyle name="Normal 2 2 3 2 2 2 5" xfId="326"/>
    <cellStyle name="Normal 2 2 3 2 2 2 6" xfId="831"/>
    <cellStyle name="Normal 2 2 3 2 2 3" xfId="134"/>
    <cellStyle name="Normal 2 2 3 2 2 3 2" xfId="544"/>
    <cellStyle name="Normal 2 2 3 2 2 3 2 2" xfId="1044"/>
    <cellStyle name="Normal 2 2 3 2 2 3 3" xfId="734"/>
    <cellStyle name="Normal 2 2 3 2 2 3 4" xfId="356"/>
    <cellStyle name="Normal 2 2 3 2 2 3 5" xfId="861"/>
    <cellStyle name="Normal 2 2 3 2 2 4" xfId="471"/>
    <cellStyle name="Normal 2 2 3 2 2 4 2" xfId="972"/>
    <cellStyle name="Normal 2 2 3 2 2 5" xfId="662"/>
    <cellStyle name="Normal 2 2 3 2 2 6" xfId="284"/>
    <cellStyle name="Normal 2 2 3 2 2 7" xfId="789"/>
    <cellStyle name="Normal 2 2 3 2 3" xfId="36"/>
    <cellStyle name="Normal 2 2 3 2 3 2" xfId="109"/>
    <cellStyle name="Normal 2 2 3 2 3 2 2" xfId="137"/>
    <cellStyle name="Normal 2 2 3 2 3 2 2 2" xfId="547"/>
    <cellStyle name="Normal 2 2 3 2 3 2 2 2 2" xfId="1047"/>
    <cellStyle name="Normal 2 2 3 2 3 2 2 3" xfId="737"/>
    <cellStyle name="Normal 2 2 3 2 3 2 2 4" xfId="359"/>
    <cellStyle name="Normal 2 2 3 2 3 2 2 5" xfId="864"/>
    <cellStyle name="Normal 2 2 3 2 3 2 3" xfId="520"/>
    <cellStyle name="Normal 2 2 3 2 3 2 3 2" xfId="1020"/>
    <cellStyle name="Normal 2 2 3 2 3 2 4" xfId="710"/>
    <cellStyle name="Normal 2 2 3 2 3 2 5" xfId="332"/>
    <cellStyle name="Normal 2 2 3 2 3 2 6" xfId="837"/>
    <cellStyle name="Normal 2 2 3 2 3 3" xfId="136"/>
    <cellStyle name="Normal 2 2 3 2 3 3 2" xfId="546"/>
    <cellStyle name="Normal 2 2 3 2 3 3 2 2" xfId="1046"/>
    <cellStyle name="Normal 2 2 3 2 3 3 3" xfId="736"/>
    <cellStyle name="Normal 2 2 3 2 3 3 4" xfId="358"/>
    <cellStyle name="Normal 2 2 3 2 3 3 5" xfId="863"/>
    <cellStyle name="Normal 2 2 3 2 3 4" xfId="477"/>
    <cellStyle name="Normal 2 2 3 2 3 4 2" xfId="978"/>
    <cellStyle name="Normal 2 2 3 2 3 5" xfId="668"/>
    <cellStyle name="Normal 2 2 3 2 3 6" xfId="290"/>
    <cellStyle name="Normal 2 2 3 2 3 7" xfId="795"/>
    <cellStyle name="Normal 2 2 3 2 4" xfId="95"/>
    <cellStyle name="Normal 2 2 3 2 4 2" xfId="138"/>
    <cellStyle name="Normal 2 2 3 2 4 2 2" xfId="548"/>
    <cellStyle name="Normal 2 2 3 2 4 2 2 2" xfId="1048"/>
    <cellStyle name="Normal 2 2 3 2 4 2 3" xfId="738"/>
    <cellStyle name="Normal 2 2 3 2 4 2 4" xfId="360"/>
    <cellStyle name="Normal 2 2 3 2 4 2 5" xfId="865"/>
    <cellStyle name="Normal 2 2 3 2 4 3" xfId="506"/>
    <cellStyle name="Normal 2 2 3 2 4 3 2" xfId="1006"/>
    <cellStyle name="Normal 2 2 3 2 4 4" xfId="696"/>
    <cellStyle name="Normal 2 2 3 2 4 5" xfId="318"/>
    <cellStyle name="Normal 2 2 3 2 4 6" xfId="823"/>
    <cellStyle name="Normal 2 2 3 2 5" xfId="133"/>
    <cellStyle name="Normal 2 2 3 2 5 2" xfId="543"/>
    <cellStyle name="Normal 2 2 3 2 5 2 2" xfId="1043"/>
    <cellStyle name="Normal 2 2 3 2 5 3" xfId="733"/>
    <cellStyle name="Normal 2 2 3 2 5 4" xfId="355"/>
    <cellStyle name="Normal 2 2 3 2 5 5" xfId="860"/>
    <cellStyle name="Normal 2 2 3 2 6" xfId="465"/>
    <cellStyle name="Normal 2 2 3 2 6 2" xfId="966"/>
    <cellStyle name="Normal 2 2 3 2 7" xfId="656"/>
    <cellStyle name="Normal 2 2 3 2 8" xfId="278"/>
    <cellStyle name="Normal 2 2 3 2 9" xfId="783"/>
    <cellStyle name="Normal 2 2 3 3" xfId="19"/>
    <cellStyle name="Normal 2 2 3 3 2" xfId="100"/>
    <cellStyle name="Normal 2 2 3 3 2 2" xfId="139"/>
    <cellStyle name="Normal 2 2 3 3 2 2 2" xfId="549"/>
    <cellStyle name="Normal 2 2 3 3 2 2 2 2" xfId="1049"/>
    <cellStyle name="Normal 2 2 3 3 2 2 3" xfId="739"/>
    <cellStyle name="Normal 2 2 3 3 2 2 4" xfId="361"/>
    <cellStyle name="Normal 2 2 3 3 2 2 5" xfId="866"/>
    <cellStyle name="Normal 2 2 3 3 2 3" xfId="511"/>
    <cellStyle name="Normal 2 2 3 3 2 3 2" xfId="1011"/>
    <cellStyle name="Normal 2 2 3 3 2 4" xfId="701"/>
    <cellStyle name="Normal 2 2 3 3 2 5" xfId="323"/>
    <cellStyle name="Normal 2 2 3 3 2 6" xfId="828"/>
    <cellStyle name="Normal 2 2 3 3 3" xfId="115"/>
    <cellStyle name="Normal 2 2 3 3 3 2" xfId="525"/>
    <cellStyle name="Normal 2 2 3 3 3 2 2" xfId="1025"/>
    <cellStyle name="Normal 2 2 3 3 3 3" xfId="715"/>
    <cellStyle name="Normal 2 2 3 3 3 4" xfId="337"/>
    <cellStyle name="Normal 2 2 3 3 3 5" xfId="842"/>
    <cellStyle name="Normal 2 2 3 3 4" xfId="468"/>
    <cellStyle name="Normal 2 2 3 3 4 2" xfId="969"/>
    <cellStyle name="Normal 2 2 3 3 5" xfId="659"/>
    <cellStyle name="Normal 2 2 3 3 6" xfId="281"/>
    <cellStyle name="Normal 2 2 3 3 7" xfId="786"/>
    <cellStyle name="Normal 2 2 3 4" xfId="33"/>
    <cellStyle name="Normal 2 2 3 4 2" xfId="106"/>
    <cellStyle name="Normal 2 2 3 4 2 2" xfId="141"/>
    <cellStyle name="Normal 2 2 3 4 2 2 2" xfId="551"/>
    <cellStyle name="Normal 2 2 3 4 2 2 2 2" xfId="1051"/>
    <cellStyle name="Normal 2 2 3 4 2 2 3" xfId="741"/>
    <cellStyle name="Normal 2 2 3 4 2 2 4" xfId="363"/>
    <cellStyle name="Normal 2 2 3 4 2 2 5" xfId="868"/>
    <cellStyle name="Normal 2 2 3 4 2 3" xfId="517"/>
    <cellStyle name="Normal 2 2 3 4 2 3 2" xfId="1017"/>
    <cellStyle name="Normal 2 2 3 4 2 4" xfId="707"/>
    <cellStyle name="Normal 2 2 3 4 2 5" xfId="329"/>
    <cellStyle name="Normal 2 2 3 4 2 6" xfId="834"/>
    <cellStyle name="Normal 2 2 3 4 3" xfId="140"/>
    <cellStyle name="Normal 2 2 3 4 3 2" xfId="550"/>
    <cellStyle name="Normal 2 2 3 4 3 2 2" xfId="1050"/>
    <cellStyle name="Normal 2 2 3 4 3 3" xfId="740"/>
    <cellStyle name="Normal 2 2 3 4 3 4" xfId="362"/>
    <cellStyle name="Normal 2 2 3 4 3 5" xfId="867"/>
    <cellStyle name="Normal 2 2 3 4 4" xfId="474"/>
    <cellStyle name="Normal 2 2 3 4 4 2" xfId="975"/>
    <cellStyle name="Normal 2 2 3 4 5" xfId="665"/>
    <cellStyle name="Normal 2 2 3 4 6" xfId="287"/>
    <cellStyle name="Normal 2 2 3 4 7" xfId="792"/>
    <cellStyle name="Normal 2 2 3 5" xfId="42"/>
    <cellStyle name="Normal 2 2 3 5 2" xfId="113"/>
    <cellStyle name="Normal 2 2 3 5 2 2" xfId="143"/>
    <cellStyle name="Normal 2 2 3 5 2 2 2" xfId="553"/>
    <cellStyle name="Normal 2 2 3 5 2 2 2 2" xfId="1053"/>
    <cellStyle name="Normal 2 2 3 5 2 2 3" xfId="743"/>
    <cellStyle name="Normal 2 2 3 5 2 2 4" xfId="365"/>
    <cellStyle name="Normal 2 2 3 5 2 2 5" xfId="870"/>
    <cellStyle name="Normal 2 2 3 5 2 3" xfId="523"/>
    <cellStyle name="Normal 2 2 3 5 2 3 2" xfId="1023"/>
    <cellStyle name="Normal 2 2 3 5 2 4" xfId="713"/>
    <cellStyle name="Normal 2 2 3 5 2 5" xfId="335"/>
    <cellStyle name="Normal 2 2 3 5 2 6" xfId="840"/>
    <cellStyle name="Normal 2 2 3 5 3" xfId="142"/>
    <cellStyle name="Normal 2 2 3 5 3 2" xfId="552"/>
    <cellStyle name="Normal 2 2 3 5 3 2 2" xfId="1052"/>
    <cellStyle name="Normal 2 2 3 5 3 3" xfId="742"/>
    <cellStyle name="Normal 2 2 3 5 3 4" xfId="364"/>
    <cellStyle name="Normal 2 2 3 5 3 5" xfId="869"/>
    <cellStyle name="Normal 2 2 3 5 4" xfId="480"/>
    <cellStyle name="Normal 2 2 3 5 4 2" xfId="981"/>
    <cellStyle name="Normal 2 2 3 5 5" xfId="671"/>
    <cellStyle name="Normal 2 2 3 5 6" xfId="293"/>
    <cellStyle name="Normal 2 2 3 5 7" xfId="798"/>
    <cellStyle name="Normal 2 2 3 6" xfId="97"/>
    <cellStyle name="Normal 2 2 3 6 2" xfId="144"/>
    <cellStyle name="Normal 2 2 3 6 2 2" xfId="554"/>
    <cellStyle name="Normal 2 2 3 6 2 2 2" xfId="1054"/>
    <cellStyle name="Normal 2 2 3 6 2 3" xfId="744"/>
    <cellStyle name="Normal 2 2 3 6 2 4" xfId="366"/>
    <cellStyle name="Normal 2 2 3 6 2 5" xfId="871"/>
    <cellStyle name="Normal 2 2 3 6 3" xfId="508"/>
    <cellStyle name="Normal 2 2 3 6 3 2" xfId="1008"/>
    <cellStyle name="Normal 2 2 3 6 4" xfId="698"/>
    <cellStyle name="Normal 2 2 3 6 5" xfId="320"/>
    <cellStyle name="Normal 2 2 3 6 6" xfId="825"/>
    <cellStyle name="Normal 2 2 3 7" xfId="132"/>
    <cellStyle name="Normal 2 2 3 7 2" xfId="542"/>
    <cellStyle name="Normal 2 2 3 7 2 2" xfId="1042"/>
    <cellStyle name="Normal 2 2 3 7 3" xfId="732"/>
    <cellStyle name="Normal 2 2 3 7 4" xfId="354"/>
    <cellStyle name="Normal 2 2 3 7 5" xfId="859"/>
    <cellStyle name="Normal 2 2 3 8" xfId="462"/>
    <cellStyle name="Normal 2 2 3 8 2" xfId="963"/>
    <cellStyle name="Normal 2 2 3 9" xfId="653"/>
    <cellStyle name="Normal 2 2 4" xfId="14"/>
    <cellStyle name="Normal 2 2 4 2" xfId="28"/>
    <cellStyle name="Normal 2 2 4 2 2" xfId="101"/>
    <cellStyle name="Normal 2 2 4 2 2 2" xfId="147"/>
    <cellStyle name="Normal 2 2 4 2 2 2 2" xfId="557"/>
    <cellStyle name="Normal 2 2 4 2 2 2 2 2" xfId="1057"/>
    <cellStyle name="Normal 2 2 4 2 2 2 3" xfId="747"/>
    <cellStyle name="Normal 2 2 4 2 2 2 4" xfId="369"/>
    <cellStyle name="Normal 2 2 4 2 2 2 5" xfId="874"/>
    <cellStyle name="Normal 2 2 4 2 2 3" xfId="512"/>
    <cellStyle name="Normal 2 2 4 2 2 3 2" xfId="1012"/>
    <cellStyle name="Normal 2 2 4 2 2 4" xfId="702"/>
    <cellStyle name="Normal 2 2 4 2 2 5" xfId="324"/>
    <cellStyle name="Normal 2 2 4 2 2 6" xfId="829"/>
    <cellStyle name="Normal 2 2 4 2 3" xfId="146"/>
    <cellStyle name="Normal 2 2 4 2 3 2" xfId="556"/>
    <cellStyle name="Normal 2 2 4 2 3 2 2" xfId="1056"/>
    <cellStyle name="Normal 2 2 4 2 3 3" xfId="746"/>
    <cellStyle name="Normal 2 2 4 2 3 4" xfId="368"/>
    <cellStyle name="Normal 2 2 4 2 3 5" xfId="873"/>
    <cellStyle name="Normal 2 2 4 2 4" xfId="469"/>
    <cellStyle name="Normal 2 2 4 2 4 2" xfId="970"/>
    <cellStyle name="Normal 2 2 4 2 5" xfId="660"/>
    <cellStyle name="Normal 2 2 4 2 6" xfId="282"/>
    <cellStyle name="Normal 2 2 4 2 7" xfId="787"/>
    <cellStyle name="Normal 2 2 4 3" xfId="34"/>
    <cellStyle name="Normal 2 2 4 3 2" xfId="107"/>
    <cellStyle name="Normal 2 2 4 3 2 2" xfId="149"/>
    <cellStyle name="Normal 2 2 4 3 2 2 2" xfId="559"/>
    <cellStyle name="Normal 2 2 4 3 2 2 2 2" xfId="1059"/>
    <cellStyle name="Normal 2 2 4 3 2 2 3" xfId="749"/>
    <cellStyle name="Normal 2 2 4 3 2 2 4" xfId="371"/>
    <cellStyle name="Normal 2 2 4 3 2 2 5" xfId="876"/>
    <cellStyle name="Normal 2 2 4 3 2 3" xfId="518"/>
    <cellStyle name="Normal 2 2 4 3 2 3 2" xfId="1018"/>
    <cellStyle name="Normal 2 2 4 3 2 4" xfId="708"/>
    <cellStyle name="Normal 2 2 4 3 2 5" xfId="330"/>
    <cellStyle name="Normal 2 2 4 3 2 6" xfId="835"/>
    <cellStyle name="Normal 2 2 4 3 3" xfId="148"/>
    <cellStyle name="Normal 2 2 4 3 3 2" xfId="558"/>
    <cellStyle name="Normal 2 2 4 3 3 2 2" xfId="1058"/>
    <cellStyle name="Normal 2 2 4 3 3 3" xfId="748"/>
    <cellStyle name="Normal 2 2 4 3 3 4" xfId="370"/>
    <cellStyle name="Normal 2 2 4 3 3 5" xfId="875"/>
    <cellStyle name="Normal 2 2 4 3 4" xfId="475"/>
    <cellStyle name="Normal 2 2 4 3 4 2" xfId="976"/>
    <cellStyle name="Normal 2 2 4 3 5" xfId="666"/>
    <cellStyle name="Normal 2 2 4 3 6" xfId="288"/>
    <cellStyle name="Normal 2 2 4 3 7" xfId="793"/>
    <cellStyle name="Normal 2 2 4 4" xfId="93"/>
    <cellStyle name="Normal 2 2 4 4 2" xfId="150"/>
    <cellStyle name="Normal 2 2 4 4 2 2" xfId="560"/>
    <cellStyle name="Normal 2 2 4 4 2 2 2" xfId="1060"/>
    <cellStyle name="Normal 2 2 4 4 2 3" xfId="750"/>
    <cellStyle name="Normal 2 2 4 4 2 4" xfId="372"/>
    <cellStyle name="Normal 2 2 4 4 2 5" xfId="877"/>
    <cellStyle name="Normal 2 2 4 4 3" xfId="504"/>
    <cellStyle name="Normal 2 2 4 4 3 2" xfId="1004"/>
    <cellStyle name="Normal 2 2 4 4 4" xfId="694"/>
    <cellStyle name="Normal 2 2 4 4 5" xfId="316"/>
    <cellStyle name="Normal 2 2 4 4 6" xfId="821"/>
    <cellStyle name="Normal 2 2 4 5" xfId="145"/>
    <cellStyle name="Normal 2 2 4 5 2" xfId="555"/>
    <cellStyle name="Normal 2 2 4 5 2 2" xfId="1055"/>
    <cellStyle name="Normal 2 2 4 5 3" xfId="745"/>
    <cellStyle name="Normal 2 2 4 5 4" xfId="367"/>
    <cellStyle name="Normal 2 2 4 5 5" xfId="872"/>
    <cellStyle name="Normal 2 2 4 6" xfId="463"/>
    <cellStyle name="Normal 2 2 4 6 2" xfId="964"/>
    <cellStyle name="Normal 2 2 4 7" xfId="654"/>
    <cellStyle name="Normal 2 2 4 8" xfId="276"/>
    <cellStyle name="Normal 2 2 4 9" xfId="781"/>
    <cellStyle name="Normal 2 2 5" xfId="17"/>
    <cellStyle name="Normal 2 2 5 2" xfId="98"/>
    <cellStyle name="Normal 2 2 5 2 2" xfId="152"/>
    <cellStyle name="Normal 2 2 5 2 2 2" xfId="562"/>
    <cellStyle name="Normal 2 2 5 2 2 2 2" xfId="1062"/>
    <cellStyle name="Normal 2 2 5 2 2 3" xfId="752"/>
    <cellStyle name="Normal 2 2 5 2 2 4" xfId="374"/>
    <cellStyle name="Normal 2 2 5 2 2 5" xfId="879"/>
    <cellStyle name="Normal 2 2 5 2 3" xfId="509"/>
    <cellStyle name="Normal 2 2 5 2 3 2" xfId="1009"/>
    <cellStyle name="Normal 2 2 5 2 4" xfId="699"/>
    <cellStyle name="Normal 2 2 5 2 5" xfId="321"/>
    <cellStyle name="Normal 2 2 5 2 6" xfId="826"/>
    <cellStyle name="Normal 2 2 5 3" xfId="151"/>
    <cellStyle name="Normal 2 2 5 3 2" xfId="561"/>
    <cellStyle name="Normal 2 2 5 3 2 2" xfId="1061"/>
    <cellStyle name="Normal 2 2 5 3 3" xfId="751"/>
    <cellStyle name="Normal 2 2 5 3 4" xfId="373"/>
    <cellStyle name="Normal 2 2 5 3 5" xfId="878"/>
    <cellStyle name="Normal 2 2 5 4" xfId="466"/>
    <cellStyle name="Normal 2 2 5 4 2" xfId="967"/>
    <cellStyle name="Normal 2 2 5 5" xfId="657"/>
    <cellStyle name="Normal 2 2 5 6" xfId="279"/>
    <cellStyle name="Normal 2 2 5 7" xfId="784"/>
    <cellStyle name="Normal 2 2 6" xfId="31"/>
    <cellStyle name="Normal 2 2 6 2" xfId="104"/>
    <cellStyle name="Normal 2 2 6 2 2" xfId="154"/>
    <cellStyle name="Normal 2 2 6 2 2 2" xfId="564"/>
    <cellStyle name="Normal 2 2 6 2 2 2 2" xfId="1064"/>
    <cellStyle name="Normal 2 2 6 2 2 3" xfId="754"/>
    <cellStyle name="Normal 2 2 6 2 2 4" xfId="376"/>
    <cellStyle name="Normal 2 2 6 2 2 5" xfId="881"/>
    <cellStyle name="Normal 2 2 6 2 3" xfId="515"/>
    <cellStyle name="Normal 2 2 6 2 3 2" xfId="1015"/>
    <cellStyle name="Normal 2 2 6 2 4" xfId="705"/>
    <cellStyle name="Normal 2 2 6 2 5" xfId="327"/>
    <cellStyle name="Normal 2 2 6 2 6" xfId="832"/>
    <cellStyle name="Normal 2 2 6 3" xfId="153"/>
    <cellStyle name="Normal 2 2 6 3 2" xfId="563"/>
    <cellStyle name="Normal 2 2 6 3 2 2" xfId="1063"/>
    <cellStyle name="Normal 2 2 6 3 3" xfId="753"/>
    <cellStyle name="Normal 2 2 6 3 4" xfId="375"/>
    <cellStyle name="Normal 2 2 6 3 5" xfId="880"/>
    <cellStyle name="Normal 2 2 6 4" xfId="472"/>
    <cellStyle name="Normal 2 2 6 4 2" xfId="973"/>
    <cellStyle name="Normal 2 2 6 5" xfId="663"/>
    <cellStyle name="Normal 2 2 6 6" xfId="285"/>
    <cellStyle name="Normal 2 2 6 7" xfId="790"/>
    <cellStyle name="Normal 2 2 7" xfId="40"/>
    <cellStyle name="Normal 2 2 7 2" xfId="111"/>
    <cellStyle name="Normal 2 2 7 2 2" xfId="156"/>
    <cellStyle name="Normal 2 2 7 2 2 2" xfId="566"/>
    <cellStyle name="Normal 2 2 7 2 2 2 2" xfId="1066"/>
    <cellStyle name="Normal 2 2 7 2 2 3" xfId="756"/>
    <cellStyle name="Normal 2 2 7 2 2 4" xfId="378"/>
    <cellStyle name="Normal 2 2 7 2 2 5" xfId="883"/>
    <cellStyle name="Normal 2 2 7 2 3" xfId="521"/>
    <cellStyle name="Normal 2 2 7 2 3 2" xfId="1021"/>
    <cellStyle name="Normal 2 2 7 2 4" xfId="711"/>
    <cellStyle name="Normal 2 2 7 2 5" xfId="333"/>
    <cellStyle name="Normal 2 2 7 2 6" xfId="838"/>
    <cellStyle name="Normal 2 2 7 3" xfId="155"/>
    <cellStyle name="Normal 2 2 7 3 2" xfId="565"/>
    <cellStyle name="Normal 2 2 7 3 2 2" xfId="1065"/>
    <cellStyle name="Normal 2 2 7 3 3" xfId="755"/>
    <cellStyle name="Normal 2 2 7 3 4" xfId="377"/>
    <cellStyle name="Normal 2 2 7 3 5" xfId="882"/>
    <cellStyle name="Normal 2 2 7 4" xfId="478"/>
    <cellStyle name="Normal 2 2 7 4 2" xfId="979"/>
    <cellStyle name="Normal 2 2 7 5" xfId="669"/>
    <cellStyle name="Normal 2 2 7 6" xfId="291"/>
    <cellStyle name="Normal 2 2 7 7" xfId="796"/>
    <cellStyle name="Normal 2 2 8" xfId="72"/>
    <cellStyle name="Normal 2 2 8 2" xfId="157"/>
    <cellStyle name="Normal 2 2 8 2 2" xfId="567"/>
    <cellStyle name="Normal 2 2 8 2 2 2" xfId="1067"/>
    <cellStyle name="Normal 2 2 8 2 3" xfId="757"/>
    <cellStyle name="Normal 2 2 8 2 4" xfId="379"/>
    <cellStyle name="Normal 2 2 8 2 5" xfId="884"/>
    <cellStyle name="Normal 2 2 8 3" xfId="496"/>
    <cellStyle name="Normal 2 2 8 3 2" xfId="997"/>
    <cellStyle name="Normal 2 2 8 4" xfId="687"/>
    <cellStyle name="Normal 2 2 8 5" xfId="309"/>
    <cellStyle name="Normal 2 2 8 6" xfId="814"/>
    <cellStyle name="Normal 2 2 9" xfId="117"/>
    <cellStyle name="Normal 2 2 9 2" xfId="527"/>
    <cellStyle name="Normal 2 2 9 2 2" xfId="1027"/>
    <cellStyle name="Normal 2 2 9 3" xfId="717"/>
    <cellStyle name="Normal 2 2 9 4" xfId="339"/>
    <cellStyle name="Normal 2 2 9 5" xfId="844"/>
    <cellStyle name="Normal 2 3" xfId="49"/>
    <cellStyle name="Normal 2 3 2" xfId="214"/>
    <cellStyle name="Normal 2 4" xfId="222"/>
    <cellStyle name="Normal 3" xfId="7"/>
    <cellStyle name="Normal 3 2" xfId="53"/>
    <cellStyle name="Normal 3 2 2" xfId="223"/>
    <cellStyle name="Normal 3 2 3" xfId="204"/>
    <cellStyle name="Normal 3 2 3 2" xfId="613"/>
    <cellStyle name="Normal 3 2 3 2 2" xfId="1113"/>
    <cellStyle name="Normal 3 2 3 3" xfId="425"/>
    <cellStyle name="Normal 3 2 3 4" xfId="930"/>
    <cellStyle name="Normal 3 3" xfId="44"/>
    <cellStyle name="Normal 3 3 2" xfId="212"/>
    <cellStyle name="Normal 3 4" xfId="85"/>
    <cellStyle name="Normal 3 4 2" xfId="221"/>
    <cellStyle name="Normal 3 5" xfId="232"/>
    <cellStyle name="Normal 3 5 2" xfId="271"/>
    <cellStyle name="Normal 3 5 2 2" xfId="649"/>
    <cellStyle name="Normal 3 6" xfId="201"/>
    <cellStyle name="Normal 3 6 2" xfId="611"/>
    <cellStyle name="Normal 3 6 2 2" xfId="1111"/>
    <cellStyle name="Normal 3 6 3" xfId="423"/>
    <cellStyle name="Normal 3 6 4" xfId="928"/>
    <cellStyle name="Normal 4" xfId="11"/>
    <cellStyle name="Normal 4 10" xfId="179"/>
    <cellStyle name="Normal 4 10 2" xfId="589"/>
    <cellStyle name="Normal 4 10 2 2" xfId="1089"/>
    <cellStyle name="Normal 4 10 3" xfId="401"/>
    <cellStyle name="Normal 4 10 4" xfId="906"/>
    <cellStyle name="Normal 4 11" xfId="1144"/>
    <cellStyle name="Normal 4 2" xfId="56"/>
    <cellStyle name="Normal 4 2 10" xfId="675"/>
    <cellStyle name="Normal 4 2 11" xfId="297"/>
    <cellStyle name="Normal 4 2 12" xfId="802"/>
    <cellStyle name="Normal 4 2 13" xfId="1146"/>
    <cellStyle name="Normal 4 2 2" xfId="64"/>
    <cellStyle name="Normal 4 2 2 2" xfId="159"/>
    <cellStyle name="Normal 4 2 2 2 2" xfId="258"/>
    <cellStyle name="Normal 4 2 2 2 2 2" xfId="638"/>
    <cellStyle name="Normal 4 2 2 2 2 2 2" xfId="1138"/>
    <cellStyle name="Normal 4 2 2 2 2 3" xfId="450"/>
    <cellStyle name="Normal 4 2 2 2 2 4" xfId="955"/>
    <cellStyle name="Normal 4 2 2 2 3" xfId="569"/>
    <cellStyle name="Normal 4 2 2 2 3 2" xfId="1069"/>
    <cellStyle name="Normal 4 2 2 2 4" xfId="759"/>
    <cellStyle name="Normal 4 2 2 2 5" xfId="381"/>
    <cellStyle name="Normal 4 2 2 2 6" xfId="886"/>
    <cellStyle name="Normal 4 2 2 3" xfId="187"/>
    <cellStyle name="Normal 4 2 2 3 2" xfId="597"/>
    <cellStyle name="Normal 4 2 2 3 2 2" xfId="1097"/>
    <cellStyle name="Normal 4 2 2 3 3" xfId="409"/>
    <cellStyle name="Normal 4 2 2 3 4" xfId="914"/>
    <cellStyle name="Normal 4 2 2 4" xfId="490"/>
    <cellStyle name="Normal 4 2 2 4 2" xfId="991"/>
    <cellStyle name="Normal 4 2 2 5" xfId="681"/>
    <cellStyle name="Normal 4 2 2 6" xfId="303"/>
    <cellStyle name="Normal 4 2 2 7" xfId="808"/>
    <cellStyle name="Normal 4 2 3" xfId="68"/>
    <cellStyle name="Normal 4 2 3 2" xfId="160"/>
    <cellStyle name="Normal 4 2 3 2 2" xfId="570"/>
    <cellStyle name="Normal 4 2 3 2 2 2" xfId="1070"/>
    <cellStyle name="Normal 4 2 3 2 3" xfId="760"/>
    <cellStyle name="Normal 4 2 3 2 4" xfId="382"/>
    <cellStyle name="Normal 4 2 3 2 5" xfId="887"/>
    <cellStyle name="Normal 4 2 3 3" xfId="191"/>
    <cellStyle name="Normal 4 2 3 3 2" xfId="601"/>
    <cellStyle name="Normal 4 2 3 3 2 2" xfId="1101"/>
    <cellStyle name="Normal 4 2 3 3 3" xfId="413"/>
    <cellStyle name="Normal 4 2 3 3 4" xfId="918"/>
    <cellStyle name="Normal 4 2 3 4" xfId="494"/>
    <cellStyle name="Normal 4 2 3 4 2" xfId="995"/>
    <cellStyle name="Normal 4 2 3 5" xfId="685"/>
    <cellStyle name="Normal 4 2 3 6" xfId="307"/>
    <cellStyle name="Normal 4 2 3 7" xfId="812"/>
    <cellStyle name="Normal 4 2 4" xfId="158"/>
    <cellStyle name="Normal 4 2 4 2" xfId="243"/>
    <cellStyle name="Normal 4 2 4 2 2" xfId="623"/>
    <cellStyle name="Normal 4 2 4 2 2 2" xfId="1123"/>
    <cellStyle name="Normal 4 2 4 2 3" xfId="435"/>
    <cellStyle name="Normal 4 2 4 2 4" xfId="940"/>
    <cellStyle name="Normal 4 2 4 3" xfId="568"/>
    <cellStyle name="Normal 4 2 4 3 2" xfId="1068"/>
    <cellStyle name="Normal 4 2 4 4" xfId="758"/>
    <cellStyle name="Normal 4 2 4 5" xfId="380"/>
    <cellStyle name="Normal 4 2 4 6" xfId="885"/>
    <cellStyle name="Normal 4 2 5" xfId="254"/>
    <cellStyle name="Normal 4 2 5 2" xfId="634"/>
    <cellStyle name="Normal 4 2 5 2 2" xfId="1134"/>
    <cellStyle name="Normal 4 2 5 3" xfId="446"/>
    <cellStyle name="Normal 4 2 5 4" xfId="951"/>
    <cellStyle name="Normal 4 2 6" xfId="262"/>
    <cellStyle name="Normal 4 2 6 2" xfId="642"/>
    <cellStyle name="Normal 4 2 6 2 2" xfId="1142"/>
    <cellStyle name="Normal 4 2 6 3" xfId="454"/>
    <cellStyle name="Normal 4 2 6 4" xfId="959"/>
    <cellStyle name="Normal 4 2 7" xfId="248"/>
    <cellStyle name="Normal 4 2 7 2" xfId="628"/>
    <cellStyle name="Normal 4 2 7 2 2" xfId="1128"/>
    <cellStyle name="Normal 4 2 7 3" xfId="440"/>
    <cellStyle name="Normal 4 2 7 4" xfId="945"/>
    <cellStyle name="Normal 4 2 8" xfId="181"/>
    <cellStyle name="Normal 4 2 8 2" xfId="591"/>
    <cellStyle name="Normal 4 2 8 2 2" xfId="1091"/>
    <cellStyle name="Normal 4 2 8 3" xfId="403"/>
    <cellStyle name="Normal 4 2 8 4" xfId="908"/>
    <cellStyle name="Normal 4 2 9" xfId="484"/>
    <cellStyle name="Normal 4 2 9 2" xfId="985"/>
    <cellStyle name="Normal 4 2_MAL2T-2014A.XLS" xfId="264"/>
    <cellStyle name="Normal 4 3" xfId="59"/>
    <cellStyle name="Normal 4 3 10" xfId="805"/>
    <cellStyle name="Normal 4 3 11" xfId="1149"/>
    <cellStyle name="Normal 4 3 2" xfId="81"/>
    <cellStyle name="Normal 4 3 2 2" xfId="162"/>
    <cellStyle name="Normal 4 3 2 2 2" xfId="256"/>
    <cellStyle name="Normal 4 3 2 2 2 2" xfId="636"/>
    <cellStyle name="Normal 4 3 2 2 2 2 2" xfId="1136"/>
    <cellStyle name="Normal 4 3 2 2 2 3" xfId="448"/>
    <cellStyle name="Normal 4 3 2 2 2 4" xfId="953"/>
    <cellStyle name="Normal 4 3 2 2 3" xfId="572"/>
    <cellStyle name="Normal 4 3 2 2 3 2" xfId="1072"/>
    <cellStyle name="Normal 4 3 2 2 4" xfId="762"/>
    <cellStyle name="Normal 4 3 2 2 5" xfId="384"/>
    <cellStyle name="Normal 4 3 2 2 6" xfId="889"/>
    <cellStyle name="Normal 4 3 2 3" xfId="196"/>
    <cellStyle name="Normal 4 3 2 3 2" xfId="606"/>
    <cellStyle name="Normal 4 3 2 3 2 2" xfId="1106"/>
    <cellStyle name="Normal 4 3 2 3 3" xfId="418"/>
    <cellStyle name="Normal 4 3 2 3 4" xfId="923"/>
    <cellStyle name="Normal 4 3 2 4" xfId="499"/>
    <cellStyle name="Normal 4 3 2 4 2" xfId="1000"/>
    <cellStyle name="Normal 4 3 2 5" xfId="690"/>
    <cellStyle name="Normal 4 3 2 6" xfId="312"/>
    <cellStyle name="Normal 4 3 2 7" xfId="817"/>
    <cellStyle name="Normal 4 3 3" xfId="161"/>
    <cellStyle name="Normal 4 3 3 2" xfId="240"/>
    <cellStyle name="Normal 4 3 3 2 2" xfId="620"/>
    <cellStyle name="Normal 4 3 3 2 2 2" xfId="1120"/>
    <cellStyle name="Normal 4 3 3 2 3" xfId="432"/>
    <cellStyle name="Normal 4 3 3 2 4" xfId="937"/>
    <cellStyle name="Normal 4 3 3 3" xfId="571"/>
    <cellStyle name="Normal 4 3 3 3 2" xfId="1071"/>
    <cellStyle name="Normal 4 3 3 4" xfId="761"/>
    <cellStyle name="Normal 4 3 3 5" xfId="383"/>
    <cellStyle name="Normal 4 3 3 6" xfId="888"/>
    <cellStyle name="Normal 4 3 4" xfId="245"/>
    <cellStyle name="Normal 4 3 4 2" xfId="625"/>
    <cellStyle name="Normal 4 3 4 2 2" xfId="1125"/>
    <cellStyle name="Normal 4 3 4 3" xfId="437"/>
    <cellStyle name="Normal 4 3 4 4" xfId="942"/>
    <cellStyle name="Normal 4 3 5" xfId="251"/>
    <cellStyle name="Normal 4 3 5 2" xfId="631"/>
    <cellStyle name="Normal 4 3 5 2 2" xfId="1131"/>
    <cellStyle name="Normal 4 3 5 3" xfId="443"/>
    <cellStyle name="Normal 4 3 5 4" xfId="948"/>
    <cellStyle name="Normal 4 3 6" xfId="184"/>
    <cellStyle name="Normal 4 3 6 2" xfId="594"/>
    <cellStyle name="Normal 4 3 6 2 2" xfId="1094"/>
    <cellStyle name="Normal 4 3 6 3" xfId="406"/>
    <cellStyle name="Normal 4 3 6 4" xfId="911"/>
    <cellStyle name="Normal 4 3 7" xfId="487"/>
    <cellStyle name="Normal 4 3 7 2" xfId="988"/>
    <cellStyle name="Normal 4 3 8" xfId="678"/>
    <cellStyle name="Normal 4 3 9" xfId="300"/>
    <cellStyle name="Normal 4 3_MAL2T-2014A.XLS" xfId="265"/>
    <cellStyle name="Normal 4 4" xfId="60"/>
    <cellStyle name="Normal 4 4 2" xfId="83"/>
    <cellStyle name="Normal 4 4 2 2" xfId="164"/>
    <cellStyle name="Normal 4 4 2 2 2" xfId="574"/>
    <cellStyle name="Normal 4 4 2 2 2 2" xfId="1074"/>
    <cellStyle name="Normal 4 4 2 2 3" xfId="764"/>
    <cellStyle name="Normal 4 4 2 2 4" xfId="386"/>
    <cellStyle name="Normal 4 4 2 2 5" xfId="891"/>
    <cellStyle name="Normal 4 4 2 3" xfId="198"/>
    <cellStyle name="Normal 4 4 2 3 2" xfId="608"/>
    <cellStyle name="Normal 4 4 2 3 2 2" xfId="1108"/>
    <cellStyle name="Normal 4 4 2 3 3" xfId="420"/>
    <cellStyle name="Normal 4 4 2 3 4" xfId="925"/>
    <cellStyle name="Normal 4 4 2 4" xfId="501"/>
    <cellStyle name="Normal 4 4 2 4 2" xfId="1002"/>
    <cellStyle name="Normal 4 4 2 5" xfId="692"/>
    <cellStyle name="Normal 4 4 2 6" xfId="314"/>
    <cellStyle name="Normal 4 4 2 7" xfId="819"/>
    <cellStyle name="Normal 4 4 3" xfId="163"/>
    <cellStyle name="Normal 4 4 3 2" xfId="573"/>
    <cellStyle name="Normal 4 4 3 2 2" xfId="1073"/>
    <cellStyle name="Normal 4 4 3 3" xfId="763"/>
    <cellStyle name="Normal 4 4 3 4" xfId="385"/>
    <cellStyle name="Normal 4 4 3 5" xfId="890"/>
    <cellStyle name="Normal 4 4 4" xfId="185"/>
    <cellStyle name="Normal 4 4 4 2" xfId="595"/>
    <cellStyle name="Normal 4 4 4 2 2" xfId="1095"/>
    <cellStyle name="Normal 4 4 4 3" xfId="407"/>
    <cellStyle name="Normal 4 4 4 4" xfId="912"/>
    <cellStyle name="Normal 4 4 5" xfId="488"/>
    <cellStyle name="Normal 4 4 5 2" xfId="989"/>
    <cellStyle name="Normal 4 4 6" xfId="679"/>
    <cellStyle name="Normal 4 4 7" xfId="301"/>
    <cellStyle name="Normal 4 4 8" xfId="806"/>
    <cellStyle name="Normal 4 5" xfId="66"/>
    <cellStyle name="Normal 4 5 2" xfId="165"/>
    <cellStyle name="Normal 4 5 2 2" xfId="575"/>
    <cellStyle name="Normal 4 5 2 2 2" xfId="1075"/>
    <cellStyle name="Normal 4 5 2 3" xfId="765"/>
    <cellStyle name="Normal 4 5 2 4" xfId="387"/>
    <cellStyle name="Normal 4 5 2 5" xfId="892"/>
    <cellStyle name="Normal 4 5 3" xfId="189"/>
    <cellStyle name="Normal 4 5 3 2" xfId="599"/>
    <cellStyle name="Normal 4 5 3 2 2" xfId="1099"/>
    <cellStyle name="Normal 4 5 3 3" xfId="411"/>
    <cellStyle name="Normal 4 5 3 4" xfId="916"/>
    <cellStyle name="Normal 4 5 4" xfId="492"/>
    <cellStyle name="Normal 4 5 4 2" xfId="993"/>
    <cellStyle name="Normal 4 5 5" xfId="683"/>
    <cellStyle name="Normal 4 5 6" xfId="305"/>
    <cellStyle name="Normal 4 5 7" xfId="810"/>
    <cellStyle name="Normal 4 6" xfId="54"/>
    <cellStyle name="Normal 4 6 2" xfId="166"/>
    <cellStyle name="Normal 4 6 2 2" xfId="576"/>
    <cellStyle name="Normal 4 6 2 2 2" xfId="1076"/>
    <cellStyle name="Normal 4 6 2 3" xfId="766"/>
    <cellStyle name="Normal 4 6 2 4" xfId="388"/>
    <cellStyle name="Normal 4 6 2 5" xfId="893"/>
    <cellStyle name="Normal 4 6 3" xfId="241"/>
    <cellStyle name="Normal 4 6 3 2" xfId="621"/>
    <cellStyle name="Normal 4 6 3 2 2" xfId="1121"/>
    <cellStyle name="Normal 4 6 3 3" xfId="433"/>
    <cellStyle name="Normal 4 6 3 4" xfId="938"/>
    <cellStyle name="Normal 4 6 4" xfId="482"/>
    <cellStyle name="Normal 4 6 4 2" xfId="983"/>
    <cellStyle name="Normal 4 6 5" xfId="673"/>
    <cellStyle name="Normal 4 6 6" xfId="295"/>
    <cellStyle name="Normal 4 6 7" xfId="800"/>
    <cellStyle name="Normal 4 7" xfId="252"/>
    <cellStyle name="Normal 4 7 2" xfId="632"/>
    <cellStyle name="Normal 4 7 2 2" xfId="1132"/>
    <cellStyle name="Normal 4 7 3" xfId="444"/>
    <cellStyle name="Normal 4 7 4" xfId="949"/>
    <cellStyle name="Normal 4 8" xfId="260"/>
    <cellStyle name="Normal 4 8 2" xfId="640"/>
    <cellStyle name="Normal 4 8 2 2" xfId="1140"/>
    <cellStyle name="Normal 4 8 3" xfId="452"/>
    <cellStyle name="Normal 4 8 4" xfId="957"/>
    <cellStyle name="Normal 4 9" xfId="246"/>
    <cellStyle name="Normal 4 9 2" xfId="626"/>
    <cellStyle name="Normal 4 9 2 2" xfId="1126"/>
    <cellStyle name="Normal 4 9 3" xfId="438"/>
    <cellStyle name="Normal 4 9 4" xfId="943"/>
    <cellStyle name="Normal 4_MAL1K-2014A.XLS" xfId="73"/>
    <cellStyle name="Normal 5" xfId="25"/>
    <cellStyle name="Normal 5 2" xfId="63"/>
    <cellStyle name="Normal 5 2 2" xfId="86"/>
    <cellStyle name="Normal 5 2 2 2" xfId="226"/>
    <cellStyle name="Normal 5 2 3" xfId="234"/>
    <cellStyle name="Normal 5 2 3 2" xfId="269"/>
    <cellStyle name="Normal 5 2 3 2 2" xfId="647"/>
    <cellStyle name="Normal 5 2 4" xfId="203"/>
    <cellStyle name="Normal 5 2 4 2" xfId="612"/>
    <cellStyle name="Normal 5 2 4 2 2" xfId="1112"/>
    <cellStyle name="Normal 5 2 4 3" xfId="424"/>
    <cellStyle name="Normal 5 2 4 4" xfId="929"/>
    <cellStyle name="Normal 5 3" xfId="70"/>
    <cellStyle name="Normal 5 4" xfId="79"/>
    <cellStyle name="Normal 5 4 2" xfId="167"/>
    <cellStyle name="Normal 5 4 2 2" xfId="577"/>
    <cellStyle name="Normal 5 4 2 2 2" xfId="1077"/>
    <cellStyle name="Normal 5 4 2 3" xfId="767"/>
    <cellStyle name="Normal 5 4 2 4" xfId="389"/>
    <cellStyle name="Normal 5 4 2 5" xfId="894"/>
    <cellStyle name="Normal 5 4 3" xfId="194"/>
    <cellStyle name="Normal 5 4 3 2" xfId="604"/>
    <cellStyle name="Normal 5 4 3 2 2" xfId="1104"/>
    <cellStyle name="Normal 5 4 3 3" xfId="416"/>
    <cellStyle name="Normal 5 4 3 4" xfId="921"/>
    <cellStyle name="Normal 5 4 4" xfId="497"/>
    <cellStyle name="Normal 5 4 4 2" xfId="998"/>
    <cellStyle name="Normal 5 4 5" xfId="688"/>
    <cellStyle name="Normal 5 4 6" xfId="310"/>
    <cellStyle name="Normal 5 4 7" xfId="815"/>
    <cellStyle name="Normal 5 5" xfId="50"/>
    <cellStyle name="Normal 5 6" xfId="87"/>
    <cellStyle name="Normal 5 6 2" xfId="233"/>
    <cellStyle name="Normal 6" xfId="37"/>
    <cellStyle name="Normal 6 2" xfId="74"/>
    <cellStyle name="Normal 6 2 2" xfId="207"/>
    <cellStyle name="Normal 6 2 2 2" xfId="615"/>
    <cellStyle name="Normal 6 2 2 2 2" xfId="1115"/>
    <cellStyle name="Normal 6 2 2 3" xfId="427"/>
    <cellStyle name="Normal 6 2 2 4" xfId="932"/>
    <cellStyle name="Normal 6 3" xfId="88"/>
    <cellStyle name="Normal 6 3 2" xfId="227"/>
    <cellStyle name="Normal 6 4" xfId="110"/>
    <cellStyle name="Normal 6 4 2" xfId="235"/>
    <cellStyle name="Normal 6 4 3" xfId="266"/>
    <cellStyle name="Normal 6 4 3 2" xfId="644"/>
    <cellStyle name="Normal 6 5" xfId="200"/>
    <cellStyle name="Normal 6 5 2" xfId="610"/>
    <cellStyle name="Normal 6 5 2 2" xfId="1110"/>
    <cellStyle name="Normal 6 5 3" xfId="422"/>
    <cellStyle name="Normal 6 5 4" xfId="927"/>
    <cellStyle name="Normal 7" xfId="76"/>
    <cellStyle name="Normal 7 2" xfId="90"/>
    <cellStyle name="Normal 7 2 2" xfId="229"/>
    <cellStyle name="Normal 7 3" xfId="237"/>
    <cellStyle name="Normal 7 3 2" xfId="267"/>
    <cellStyle name="Normal 7 3 2 2" xfId="645"/>
    <cellStyle name="Normal 7 4" xfId="205"/>
    <cellStyle name="Normal 7 4 2" xfId="614"/>
    <cellStyle name="Normal 7 4 2 2" xfId="1114"/>
    <cellStyle name="Normal 7 4 3" xfId="426"/>
    <cellStyle name="Normal 7 4 4" xfId="931"/>
    <cellStyle name="Normal 8" xfId="77"/>
    <cellStyle name="Normal 8 2" xfId="91"/>
    <cellStyle name="Normal 8 2 2" xfId="220"/>
    <cellStyle name="Normal 8 2 3" xfId="503"/>
    <cellStyle name="Normal 8 3" xfId="218"/>
    <cellStyle name="Normal 8 4" xfId="230"/>
    <cellStyle name="Normal 8 5" xfId="238"/>
    <cellStyle name="Normal 8 5 2" xfId="268"/>
    <cellStyle name="Normal 8 5 2 2" xfId="646"/>
    <cellStyle name="Normal 8 6" xfId="210"/>
    <cellStyle name="Normal 9" xfId="75"/>
    <cellStyle name="Normal 9 2" xfId="89"/>
    <cellStyle name="Normal 9 2 2" xfId="228"/>
    <cellStyle name="Normal 9 3" xfId="236"/>
    <cellStyle name="Normal 9 3 2" xfId="270"/>
    <cellStyle name="Normal 9 3 2 2" xfId="648"/>
    <cellStyle name="Normal 9 4" xfId="209"/>
    <cellStyle name="Normal 9 4 2" xfId="617"/>
    <cellStyle name="Normal 9 4 2 2" xfId="1117"/>
    <cellStyle name="Normal 9 4 3" xfId="429"/>
    <cellStyle name="Normal 9 4 4" xfId="934"/>
    <cellStyle name="Normal_IN9813 2" xfId="1153"/>
    <cellStyle name="Normal_IN9828" xfId="9"/>
    <cellStyle name="Normal_SO02ny 2" xfId="1152"/>
    <cellStyle name="Percent" xfId="20"/>
    <cellStyle name="Prosent" xfId="2" builtinId="5" customBuiltin="1"/>
    <cellStyle name="Prosent 13" xfId="1150"/>
    <cellStyle name="Prosent 2" xfId="4"/>
    <cellStyle name="Prosent 2 10" xfId="1145"/>
    <cellStyle name="Prosent 2 2" xfId="57"/>
    <cellStyle name="Prosent 2 2 10" xfId="676"/>
    <cellStyle name="Prosent 2 2 11" xfId="298"/>
    <cellStyle name="Prosent 2 2 12" xfId="803"/>
    <cellStyle name="Prosent 2 2 13" xfId="1147"/>
    <cellStyle name="Prosent 2 2 2" xfId="65"/>
    <cellStyle name="Prosent 2 2 2 2" xfId="169"/>
    <cellStyle name="Prosent 2 2 2 2 2" xfId="259"/>
    <cellStyle name="Prosent 2 2 2 2 2 2" xfId="639"/>
    <cellStyle name="Prosent 2 2 2 2 2 2 2" xfId="1139"/>
    <cellStyle name="Prosent 2 2 2 2 2 3" xfId="451"/>
    <cellStyle name="Prosent 2 2 2 2 2 4" xfId="956"/>
    <cellStyle name="Prosent 2 2 2 2 3" xfId="579"/>
    <cellStyle name="Prosent 2 2 2 2 3 2" xfId="1079"/>
    <cellStyle name="Prosent 2 2 2 2 4" xfId="769"/>
    <cellStyle name="Prosent 2 2 2 2 5" xfId="391"/>
    <cellStyle name="Prosent 2 2 2 2 6" xfId="896"/>
    <cellStyle name="Prosent 2 2 2 3" xfId="188"/>
    <cellStyle name="Prosent 2 2 2 3 2" xfId="598"/>
    <cellStyle name="Prosent 2 2 2 3 2 2" xfId="1098"/>
    <cellStyle name="Prosent 2 2 2 3 3" xfId="410"/>
    <cellStyle name="Prosent 2 2 2 3 4" xfId="915"/>
    <cellStyle name="Prosent 2 2 2 4" xfId="491"/>
    <cellStyle name="Prosent 2 2 2 4 2" xfId="992"/>
    <cellStyle name="Prosent 2 2 2 5" xfId="682"/>
    <cellStyle name="Prosent 2 2 2 6" xfId="304"/>
    <cellStyle name="Prosent 2 2 2 7" xfId="809"/>
    <cellStyle name="Prosent 2 2 3" xfId="69"/>
    <cellStyle name="Prosent 2 2 3 2" xfId="170"/>
    <cellStyle name="Prosent 2 2 3 2 2" xfId="580"/>
    <cellStyle name="Prosent 2 2 3 2 2 2" xfId="1080"/>
    <cellStyle name="Prosent 2 2 3 2 3" xfId="770"/>
    <cellStyle name="Prosent 2 2 3 2 4" xfId="392"/>
    <cellStyle name="Prosent 2 2 3 2 5" xfId="897"/>
    <cellStyle name="Prosent 2 2 3 3" xfId="192"/>
    <cellStyle name="Prosent 2 2 3 3 2" xfId="602"/>
    <cellStyle name="Prosent 2 2 3 3 2 2" xfId="1102"/>
    <cellStyle name="Prosent 2 2 3 3 3" xfId="414"/>
    <cellStyle name="Prosent 2 2 3 3 4" xfId="919"/>
    <cellStyle name="Prosent 2 2 3 4" xfId="495"/>
    <cellStyle name="Prosent 2 2 3 4 2" xfId="996"/>
    <cellStyle name="Prosent 2 2 3 5" xfId="686"/>
    <cellStyle name="Prosent 2 2 3 6" xfId="308"/>
    <cellStyle name="Prosent 2 2 3 7" xfId="813"/>
    <cellStyle name="Prosent 2 2 4" xfId="168"/>
    <cellStyle name="Prosent 2 2 4 2" xfId="224"/>
    <cellStyle name="Prosent 2 2 4 2 2" xfId="618"/>
    <cellStyle name="Prosent 2 2 4 2 2 2" xfId="1118"/>
    <cellStyle name="Prosent 2 2 4 2 3" xfId="430"/>
    <cellStyle name="Prosent 2 2 4 2 4" xfId="935"/>
    <cellStyle name="Prosent 2 2 4 3" xfId="578"/>
    <cellStyle name="Prosent 2 2 4 3 2" xfId="1078"/>
    <cellStyle name="Prosent 2 2 4 4" xfId="768"/>
    <cellStyle name="Prosent 2 2 4 5" xfId="390"/>
    <cellStyle name="Prosent 2 2 4 6" xfId="895"/>
    <cellStyle name="Prosent 2 2 5" xfId="211"/>
    <cellStyle name="Prosent 2 2 5 2" xfId="255"/>
    <cellStyle name="Prosent 2 2 5 2 2" xfId="635"/>
    <cellStyle name="Prosent 2 2 5 2 2 2" xfId="1135"/>
    <cellStyle name="Prosent 2 2 5 2 3" xfId="447"/>
    <cellStyle name="Prosent 2 2 5 2 4" xfId="952"/>
    <cellStyle name="Prosent 2 2 6" xfId="263"/>
    <cellStyle name="Prosent 2 2 6 2" xfId="643"/>
    <cellStyle name="Prosent 2 2 6 2 2" xfId="1143"/>
    <cellStyle name="Prosent 2 2 6 3" xfId="455"/>
    <cellStyle name="Prosent 2 2 6 4" xfId="960"/>
    <cellStyle name="Prosent 2 2 7" xfId="249"/>
    <cellStyle name="Prosent 2 2 7 2" xfId="629"/>
    <cellStyle name="Prosent 2 2 7 2 2" xfId="1129"/>
    <cellStyle name="Prosent 2 2 7 3" xfId="441"/>
    <cellStyle name="Prosent 2 2 7 4" xfId="946"/>
    <cellStyle name="Prosent 2 2 8" xfId="182"/>
    <cellStyle name="Prosent 2 2 8 2" xfId="592"/>
    <cellStyle name="Prosent 2 2 8 2 2" xfId="1092"/>
    <cellStyle name="Prosent 2 2 8 3" xfId="404"/>
    <cellStyle name="Prosent 2 2 8 4" xfId="909"/>
    <cellStyle name="Prosent 2 2 9" xfId="485"/>
    <cellStyle name="Prosent 2 2 9 2" xfId="986"/>
    <cellStyle name="Prosent 2 3" xfId="58"/>
    <cellStyle name="Prosent 2 3 10" xfId="804"/>
    <cellStyle name="Prosent 2 3 11" xfId="1148"/>
    <cellStyle name="Prosent 2 3 2" xfId="82"/>
    <cellStyle name="Prosent 2 3 2 2" xfId="172"/>
    <cellStyle name="Prosent 2 3 2 2 2" xfId="257"/>
    <cellStyle name="Prosent 2 3 2 2 2 2" xfId="637"/>
    <cellStyle name="Prosent 2 3 2 2 2 2 2" xfId="1137"/>
    <cellStyle name="Prosent 2 3 2 2 2 3" xfId="449"/>
    <cellStyle name="Prosent 2 3 2 2 2 4" xfId="954"/>
    <cellStyle name="Prosent 2 3 2 2 3" xfId="582"/>
    <cellStyle name="Prosent 2 3 2 2 3 2" xfId="1082"/>
    <cellStyle name="Prosent 2 3 2 2 4" xfId="772"/>
    <cellStyle name="Prosent 2 3 2 2 5" xfId="394"/>
    <cellStyle name="Prosent 2 3 2 2 6" xfId="899"/>
    <cellStyle name="Prosent 2 3 2 3" xfId="197"/>
    <cellStyle name="Prosent 2 3 2 3 2" xfId="607"/>
    <cellStyle name="Prosent 2 3 2 3 2 2" xfId="1107"/>
    <cellStyle name="Prosent 2 3 2 3 3" xfId="419"/>
    <cellStyle name="Prosent 2 3 2 3 4" xfId="924"/>
    <cellStyle name="Prosent 2 3 2 4" xfId="500"/>
    <cellStyle name="Prosent 2 3 2 4 2" xfId="1001"/>
    <cellStyle name="Prosent 2 3 2 5" xfId="691"/>
    <cellStyle name="Prosent 2 3 2 6" xfId="313"/>
    <cellStyle name="Prosent 2 3 2 7" xfId="818"/>
    <cellStyle name="Prosent 2 3 3" xfId="171"/>
    <cellStyle name="Prosent 2 3 3 2" xfId="225"/>
    <cellStyle name="Prosent 2 3 3 2 2" xfId="619"/>
    <cellStyle name="Prosent 2 3 3 2 2 2" xfId="1119"/>
    <cellStyle name="Prosent 2 3 3 2 3" xfId="431"/>
    <cellStyle name="Prosent 2 3 3 2 4" xfId="936"/>
    <cellStyle name="Prosent 2 3 3 3" xfId="581"/>
    <cellStyle name="Prosent 2 3 3 3 2" xfId="1081"/>
    <cellStyle name="Prosent 2 3 3 4" xfId="771"/>
    <cellStyle name="Prosent 2 3 3 5" xfId="393"/>
    <cellStyle name="Prosent 2 3 3 6" xfId="898"/>
    <cellStyle name="Prosent 2 3 4" xfId="213"/>
    <cellStyle name="Prosent 2 3 4 2" xfId="244"/>
    <cellStyle name="Prosent 2 3 4 2 2" xfId="624"/>
    <cellStyle name="Prosent 2 3 4 2 2 2" xfId="1124"/>
    <cellStyle name="Prosent 2 3 4 2 3" xfId="436"/>
    <cellStyle name="Prosent 2 3 4 2 4" xfId="941"/>
    <cellStyle name="Prosent 2 3 5" xfId="250"/>
    <cellStyle name="Prosent 2 3 5 2" xfId="630"/>
    <cellStyle name="Prosent 2 3 5 2 2" xfId="1130"/>
    <cellStyle name="Prosent 2 3 5 3" xfId="442"/>
    <cellStyle name="Prosent 2 3 5 4" xfId="947"/>
    <cellStyle name="Prosent 2 3 6" xfId="183"/>
    <cellStyle name="Prosent 2 3 6 2" xfId="593"/>
    <cellStyle name="Prosent 2 3 6 2 2" xfId="1093"/>
    <cellStyle name="Prosent 2 3 6 3" xfId="405"/>
    <cellStyle name="Prosent 2 3 6 4" xfId="910"/>
    <cellStyle name="Prosent 2 3 7" xfId="486"/>
    <cellStyle name="Prosent 2 3 7 2" xfId="987"/>
    <cellStyle name="Prosent 2 3 8" xfId="677"/>
    <cellStyle name="Prosent 2 3 9" xfId="299"/>
    <cellStyle name="Prosent 2 4" xfId="55"/>
    <cellStyle name="Prosent 2 4 2" xfId="84"/>
    <cellStyle name="Prosent 2 4 2 2" xfId="174"/>
    <cellStyle name="Prosent 2 4 2 2 2" xfId="584"/>
    <cellStyle name="Prosent 2 4 2 2 2 2" xfId="1084"/>
    <cellStyle name="Prosent 2 4 2 2 3" xfId="774"/>
    <cellStyle name="Prosent 2 4 2 2 4" xfId="396"/>
    <cellStyle name="Prosent 2 4 2 2 5" xfId="901"/>
    <cellStyle name="Prosent 2 4 2 3" xfId="199"/>
    <cellStyle name="Prosent 2 4 2 3 2" xfId="609"/>
    <cellStyle name="Prosent 2 4 2 3 2 2" xfId="1109"/>
    <cellStyle name="Prosent 2 4 2 3 3" xfId="421"/>
    <cellStyle name="Prosent 2 4 2 3 4" xfId="926"/>
    <cellStyle name="Prosent 2 4 2 4" xfId="502"/>
    <cellStyle name="Prosent 2 4 2 4 2" xfId="1003"/>
    <cellStyle name="Prosent 2 4 2 5" xfId="693"/>
    <cellStyle name="Prosent 2 4 2 6" xfId="315"/>
    <cellStyle name="Prosent 2 4 2 7" xfId="820"/>
    <cellStyle name="Prosent 2 4 3" xfId="173"/>
    <cellStyle name="Prosent 2 4 3 2" xfId="583"/>
    <cellStyle name="Prosent 2 4 3 2 2" xfId="1083"/>
    <cellStyle name="Prosent 2 4 3 3" xfId="773"/>
    <cellStyle name="Prosent 2 4 3 4" xfId="395"/>
    <cellStyle name="Prosent 2 4 3 5" xfId="900"/>
    <cellStyle name="Prosent 2 4 4" xfId="180"/>
    <cellStyle name="Prosent 2 4 4 2" xfId="590"/>
    <cellStyle name="Prosent 2 4 4 2 2" xfId="1090"/>
    <cellStyle name="Prosent 2 4 4 3" xfId="402"/>
    <cellStyle name="Prosent 2 4 4 4" xfId="907"/>
    <cellStyle name="Prosent 2 4 5" xfId="483"/>
    <cellStyle name="Prosent 2 4 5 2" xfId="984"/>
    <cellStyle name="Prosent 2 4 6" xfId="674"/>
    <cellStyle name="Prosent 2 4 7" xfId="296"/>
    <cellStyle name="Prosent 2 4 8" xfId="801"/>
    <cellStyle name="Prosent 2 5" xfId="62"/>
    <cellStyle name="Prosent 2 5 2" xfId="67"/>
    <cellStyle name="Prosent 2 5 2 2" xfId="175"/>
    <cellStyle name="Prosent 2 5 2 2 2" xfId="585"/>
    <cellStyle name="Prosent 2 5 2 2 2 2" xfId="1085"/>
    <cellStyle name="Prosent 2 5 2 2 3" xfId="775"/>
    <cellStyle name="Prosent 2 5 2 2 4" xfId="397"/>
    <cellStyle name="Prosent 2 5 2 2 5" xfId="902"/>
    <cellStyle name="Prosent 2 5 2 3" xfId="190"/>
    <cellStyle name="Prosent 2 5 2 3 2" xfId="600"/>
    <cellStyle name="Prosent 2 5 2 3 2 2" xfId="1100"/>
    <cellStyle name="Prosent 2 5 2 3 3" xfId="412"/>
    <cellStyle name="Prosent 2 5 2 3 4" xfId="917"/>
    <cellStyle name="Prosent 2 5 2 4" xfId="493"/>
    <cellStyle name="Prosent 2 5 2 4 2" xfId="994"/>
    <cellStyle name="Prosent 2 5 2 5" xfId="684"/>
    <cellStyle name="Prosent 2 5 2 6" xfId="306"/>
    <cellStyle name="Prosent 2 5 2 7" xfId="811"/>
    <cellStyle name="Prosent 2 6" xfId="48"/>
    <cellStyle name="Prosent 2 6 2" xfId="242"/>
    <cellStyle name="Prosent 2 6 2 2" xfId="622"/>
    <cellStyle name="Prosent 2 6 2 2 2" xfId="1122"/>
    <cellStyle name="Prosent 2 6 2 3" xfId="434"/>
    <cellStyle name="Prosent 2 6 2 4" xfId="939"/>
    <cellStyle name="Prosent 2 7" xfId="253"/>
    <cellStyle name="Prosent 2 7 2" xfId="633"/>
    <cellStyle name="Prosent 2 7 2 2" xfId="1133"/>
    <cellStyle name="Prosent 2 7 3" xfId="445"/>
    <cellStyle name="Prosent 2 7 4" xfId="950"/>
    <cellStyle name="Prosent 2 8" xfId="261"/>
    <cellStyle name="Prosent 2 8 2" xfId="641"/>
    <cellStyle name="Prosent 2 8 2 2" xfId="1141"/>
    <cellStyle name="Prosent 2 8 3" xfId="453"/>
    <cellStyle name="Prosent 2 8 4" xfId="958"/>
    <cellStyle name="Prosent 2 9" xfId="247"/>
    <cellStyle name="Prosent 2 9 2" xfId="627"/>
    <cellStyle name="Prosent 2 9 2 2" xfId="1127"/>
    <cellStyle name="Prosent 2 9 3" xfId="439"/>
    <cellStyle name="Prosent 2 9 4" xfId="944"/>
    <cellStyle name="Prosent 3" xfId="27"/>
    <cellStyle name="Prosent 3 2" xfId="80"/>
    <cellStyle name="Prosent 3 2 2" xfId="176"/>
    <cellStyle name="Prosent 3 2 2 2" xfId="586"/>
    <cellStyle name="Prosent 3 2 2 2 2" xfId="1086"/>
    <cellStyle name="Prosent 3 2 2 3" xfId="776"/>
    <cellStyle name="Prosent 3 2 2 4" xfId="398"/>
    <cellStyle name="Prosent 3 2 2 5" xfId="903"/>
    <cellStyle name="Prosent 3 2 3" xfId="195"/>
    <cellStyle name="Prosent 3 2 3 2" xfId="605"/>
    <cellStyle name="Prosent 3 2 3 2 2" xfId="1105"/>
    <cellStyle name="Prosent 3 2 3 3" xfId="417"/>
    <cellStyle name="Prosent 3 2 3 4" xfId="922"/>
    <cellStyle name="Prosent 3 2 4" xfId="498"/>
    <cellStyle name="Prosent 3 2 4 2" xfId="999"/>
    <cellStyle name="Prosent 3 2 5" xfId="689"/>
    <cellStyle name="Prosent 3 2 6" xfId="311"/>
    <cellStyle name="Prosent 3 2 7" xfId="816"/>
    <cellStyle name="Prosent 3 3" xfId="45"/>
    <cellStyle name="Prosent 4" xfId="38"/>
    <cellStyle name="Prosent 4 2" xfId="51"/>
    <cellStyle name="Prosent 5" xfId="61"/>
    <cellStyle name="Prosent 5 2" xfId="177"/>
    <cellStyle name="Prosent 5 2 2" xfId="587"/>
    <cellStyle name="Prosent 5 2 2 2" xfId="1087"/>
    <cellStyle name="Prosent 5 2 3" xfId="777"/>
    <cellStyle name="Prosent 5 2 4" xfId="399"/>
    <cellStyle name="Prosent 5 2 5" xfId="904"/>
    <cellStyle name="Prosent 5 3" xfId="489"/>
    <cellStyle name="Prosent 5 3 2" xfId="990"/>
    <cellStyle name="Prosent 5 4" xfId="680"/>
    <cellStyle name="Prosent 5 5" xfId="302"/>
    <cellStyle name="Prosent 5 6" xfId="807"/>
    <cellStyle name="Prosent 6" xfId="186"/>
    <cellStyle name="Prosent 6 2" xfId="596"/>
    <cellStyle name="Prosent 6 2 2" xfId="1096"/>
    <cellStyle name="Prosent 6 3" xfId="408"/>
    <cellStyle name="Prosent 6 4" xfId="913"/>
    <cellStyle name="Prosent 7" xfId="459"/>
    <cellStyle name="Svein" xfId="5"/>
    <cellStyle name="Svein 2" xfId="46"/>
    <cellStyle name="Svein 3" xfId="215"/>
    <cellStyle name="Tusen[0]" xfId="6"/>
    <cellStyle name="Tusenskille 2" xfId="206"/>
    <cellStyle name="Tusenskille 2 2" xfId="219"/>
    <cellStyle name="Tusenskille 2 3" xfId="217"/>
    <cellStyle name="Tusenskille 3" xfId="216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0.8242469319449609</c:v>
                </c:pt>
                <c:pt idx="1">
                  <c:v>0.79759486024929982</c:v>
                </c:pt>
                <c:pt idx="2">
                  <c:v>0.84511073253833047</c:v>
                </c:pt>
                <c:pt idx="3">
                  <c:v>0.93776641091219093</c:v>
                </c:pt>
                <c:pt idx="4">
                  <c:v>0.80169414612010281</c:v>
                </c:pt>
                <c:pt idx="5">
                  <c:v>0.65206552706552712</c:v>
                </c:pt>
                <c:pt idx="6">
                  <c:v>0.7995607905769615</c:v>
                </c:pt>
                <c:pt idx="7">
                  <c:v>0.96</c:v>
                </c:pt>
                <c:pt idx="8">
                  <c:v>0.8413045983634897</c:v>
                </c:pt>
                <c:pt idx="9">
                  <c:v>0.73625834314880256</c:v>
                </c:pt>
                <c:pt idx="10">
                  <c:v>0.68438320209973758</c:v>
                </c:pt>
                <c:pt idx="11">
                  <c:v>0.74849480021893811</c:v>
                </c:pt>
                <c:pt idx="12">
                  <c:v>0.55546769091730686</c:v>
                </c:pt>
                <c:pt idx="13">
                  <c:v>0.94846355243213454</c:v>
                </c:pt>
                <c:pt idx="14">
                  <c:v>0.66301922107839606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48032"/>
        <c:axId val="189546496"/>
      </c:barChart>
      <c:valAx>
        <c:axId val="18954649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548032"/>
        <c:crosses val="autoZero"/>
        <c:crossBetween val="between"/>
      </c:valAx>
      <c:catAx>
        <c:axId val="189548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5464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2016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0.43478260869565288</c:v>
              </c:pt>
              <c:pt idx="1">
                <c:v>0.65000000000000102</c:v>
              </c:pt>
              <c:pt idx="2">
                <c:v>0.60000000000000064</c:v>
              </c:pt>
              <c:pt idx="3">
                <c:v>0</c:v>
              </c:pt>
              <c:pt idx="4">
                <c:v>0.1</c:v>
              </c:pt>
              <c:pt idx="5">
                <c:v>0.57142857142857251</c:v>
              </c:pt>
              <c:pt idx="6">
                <c:v>0.36363636363636381</c:v>
              </c:pt>
              <c:pt idx="7">
                <c:v>0.25</c:v>
              </c:pt>
              <c:pt idx="8">
                <c:v>0.58333333333333337</c:v>
              </c:pt>
              <c:pt idx="9">
                <c:v>0.3157894736842114</c:v>
              </c:pt>
              <c:pt idx="10">
                <c:v>0.5</c:v>
              </c:pt>
              <c:pt idx="11">
                <c:v>0.2307692307692312</c:v>
              </c:pt>
              <c:pt idx="12">
                <c:v>0.30769230769230782</c:v>
              </c:pt>
              <c:pt idx="13">
                <c:v>7.6923076923076927E-2</c:v>
              </c:pt>
              <c:pt idx="14">
                <c:v>0.30000000000000032</c:v>
              </c:pt>
              <c:pt idx="15">
                <c:v>0.34871794871794881</c:v>
              </c:pt>
            </c:numLit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2016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8.6956521739130543E-2</c:v>
              </c:pt>
              <c:pt idx="1">
                <c:v>0.05</c:v>
              </c:pt>
              <c:pt idx="2">
                <c:v>0.2</c:v>
              </c:pt>
              <c:pt idx="3">
                <c:v>0</c:v>
              </c:pt>
              <c:pt idx="4">
                <c:v>0.4</c:v>
              </c:pt>
              <c:pt idx="5">
                <c:v>0</c:v>
              </c:pt>
              <c:pt idx="6">
                <c:v>9.0909090909091064E-2</c:v>
              </c:pt>
              <c:pt idx="7">
                <c:v>0</c:v>
              </c:pt>
              <c:pt idx="8">
                <c:v>8.3333333333333343E-2</c:v>
              </c:pt>
              <c:pt idx="9">
                <c:v>0.26315789473684231</c:v>
              </c:pt>
              <c:pt idx="10">
                <c:v>0.25</c:v>
              </c:pt>
              <c:pt idx="11">
                <c:v>0.30769230769230782</c:v>
              </c:pt>
              <c:pt idx="12">
                <c:v>0.15384615384615419</c:v>
              </c:pt>
              <c:pt idx="13">
                <c:v>0.30769230769230782</c:v>
              </c:pt>
              <c:pt idx="14">
                <c:v>0.1</c:v>
              </c:pt>
              <c:pt idx="15">
                <c:v>0.1641025641025641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84064"/>
        <c:axId val="191778176"/>
      </c:barChart>
      <c:valAx>
        <c:axId val="19177817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1784064"/>
        <c:crosses val="autoZero"/>
        <c:crossBetween val="between"/>
      </c:valAx>
      <c:catAx>
        <c:axId val="1917840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177817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andre tiltak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'Tabell_1-11-H_Res_andre_tiltak'!$C$6</c:f>
              <c:strCache>
                <c:ptCount val="1"/>
                <c:pt idx="0">
                  <c:v>Ordinært arbeid med og uten lønn-stilskudd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2016</c:v>
                </c:pt>
              </c:strCache>
            </c:strRef>
          </c:cat>
          <c:val>
            <c:numRef>
              <c:f>'Tabell_1-11-H_Res_andre_tiltak'!$P$7:$P$22</c:f>
              <c:numCache>
                <c:formatCode>0" "%</c:formatCode>
                <c:ptCount val="16"/>
                <c:pt idx="0">
                  <c:v>0.25</c:v>
                </c:pt>
                <c:pt idx="1">
                  <c:v>0.13402061855670103</c:v>
                </c:pt>
                <c:pt idx="2">
                  <c:v>0.48034934497816595</c:v>
                </c:pt>
                <c:pt idx="3">
                  <c:v>0.4956521739130435</c:v>
                </c:pt>
                <c:pt idx="4">
                  <c:v>0.28749999999999998</c:v>
                </c:pt>
                <c:pt idx="5">
                  <c:v>0.44444444444444442</c:v>
                </c:pt>
                <c:pt idx="6">
                  <c:v>7.1428571428571425E-2</c:v>
                </c:pt>
                <c:pt idx="7">
                  <c:v>0.29411764705882354</c:v>
                </c:pt>
                <c:pt idx="8">
                  <c:v>0.14285714285714285</c:v>
                </c:pt>
                <c:pt idx="9">
                  <c:v>0.73076923076923073</c:v>
                </c:pt>
                <c:pt idx="10">
                  <c:v>0.10666666666666667</c:v>
                </c:pt>
                <c:pt idx="11">
                  <c:v>9.0909090909090912E-2</c:v>
                </c:pt>
                <c:pt idx="12">
                  <c:v>0.25</c:v>
                </c:pt>
                <c:pt idx="13">
                  <c:v>0.24390243902439024</c:v>
                </c:pt>
                <c:pt idx="14">
                  <c:v>9.2511013215859028E-2</c:v>
                </c:pt>
                <c:pt idx="15">
                  <c:v>0.28883183568677789</c:v>
                </c:pt>
              </c:numCache>
            </c:numRef>
          </c:val>
        </c:ser>
        <c:ser>
          <c:idx val="1"/>
          <c:order val="1"/>
          <c:tx>
            <c:strRef>
              <c:f>'Tabell_1-11-H_Res_andre_tiltak'!$D$6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2016</c:v>
                </c:pt>
              </c:strCache>
            </c:strRef>
          </c:cat>
          <c:val>
            <c:numRef>
              <c:f>'Tabell_1-11-H_Res_andre_tiltak'!$Q$7:$Q$22</c:f>
              <c:numCache>
                <c:formatCode>0" "%</c:formatCode>
                <c:ptCount val="16"/>
                <c:pt idx="0">
                  <c:v>7.3529411764705885E-2</c:v>
                </c:pt>
                <c:pt idx="1">
                  <c:v>4.1237113402061855E-2</c:v>
                </c:pt>
                <c:pt idx="2">
                  <c:v>1.7467248908296942E-2</c:v>
                </c:pt>
                <c:pt idx="3">
                  <c:v>1.7391304347826087E-2</c:v>
                </c:pt>
                <c:pt idx="4">
                  <c:v>3.7499999999999999E-2</c:v>
                </c:pt>
                <c:pt idx="5">
                  <c:v>0</c:v>
                </c:pt>
                <c:pt idx="6">
                  <c:v>0.14285714285714285</c:v>
                </c:pt>
                <c:pt idx="7">
                  <c:v>8.8235294117647065E-2</c:v>
                </c:pt>
                <c:pt idx="8">
                  <c:v>3.5714285714285712E-2</c:v>
                </c:pt>
                <c:pt idx="9">
                  <c:v>3.8461538461538464E-2</c:v>
                </c:pt>
                <c:pt idx="10">
                  <c:v>0.10666666666666667</c:v>
                </c:pt>
                <c:pt idx="11">
                  <c:v>9.0909090909090912E-2</c:v>
                </c:pt>
                <c:pt idx="12">
                  <c:v>4.1666666666666664E-2</c:v>
                </c:pt>
                <c:pt idx="13">
                  <c:v>1.2195121951219513E-2</c:v>
                </c:pt>
                <c:pt idx="14">
                  <c:v>1.3215859030837005E-2</c:v>
                </c:pt>
                <c:pt idx="15">
                  <c:v>3.5301668806161743E-2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03648"/>
        <c:axId val="198202112"/>
      </c:barChart>
      <c:valAx>
        <c:axId val="19820211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8203648"/>
        <c:crosses val="autoZero"/>
        <c:crossBetween val="between"/>
      </c:valAx>
      <c:catAx>
        <c:axId val="1982036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82021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'Tabell_1-_7_og_1-8_-_Beh_tid'!$J$43:$J$43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'Tabell_1-_7_og_1-8_-_Beh_tid'!$B$44:$B$58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1)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'Tabell_1-_7_og_1-8_-_Beh_tid'!$J$44:$J$58</c:f>
              <c:numCache>
                <c:formatCode>0%</c:formatCode>
                <c:ptCount val="15"/>
                <c:pt idx="0">
                  <c:v>0.33582089552238809</c:v>
                </c:pt>
                <c:pt idx="1">
                  <c:v>0.18867924528301888</c:v>
                </c:pt>
                <c:pt idx="2">
                  <c:v>0</c:v>
                </c:pt>
                <c:pt idx="3">
                  <c:v>0.48717948717948717</c:v>
                </c:pt>
                <c:pt idx="4">
                  <c:v>0.38636363636363635</c:v>
                </c:pt>
                <c:pt idx="5">
                  <c:v>0.30434782608695654</c:v>
                </c:pt>
                <c:pt idx="6">
                  <c:v>0.51724137931034486</c:v>
                </c:pt>
                <c:pt idx="7">
                  <c:v>0.45161290322580644</c:v>
                </c:pt>
                <c:pt idx="8">
                  <c:v>0.23260000000000006</c:v>
                </c:pt>
                <c:pt idx="9">
                  <c:v>0.33333333333333331</c:v>
                </c:pt>
                <c:pt idx="10">
                  <c:v>0.13636363636363635</c:v>
                </c:pt>
                <c:pt idx="11">
                  <c:v>0.26016260162601629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74144"/>
        <c:axId val="189572608"/>
      </c:barChart>
      <c:valAx>
        <c:axId val="18957260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574144"/>
        <c:crosses val="autoZero"/>
        <c:crossBetween val="between"/>
      </c:valAx>
      <c:catAx>
        <c:axId val="189574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5726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'Tabell_1-_7_og_1-8_-_Beh_tid'!$J$8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0.8242469319449609</c:v>
                </c:pt>
                <c:pt idx="1">
                  <c:v>0.79759486024929982</c:v>
                </c:pt>
                <c:pt idx="2">
                  <c:v>0.84511073253833047</c:v>
                </c:pt>
                <c:pt idx="3">
                  <c:v>0.93776641091219093</c:v>
                </c:pt>
                <c:pt idx="4">
                  <c:v>0.80169414612010281</c:v>
                </c:pt>
                <c:pt idx="5">
                  <c:v>0.65206552706552712</c:v>
                </c:pt>
                <c:pt idx="6">
                  <c:v>0.7995607905769615</c:v>
                </c:pt>
                <c:pt idx="7">
                  <c:v>0.96</c:v>
                </c:pt>
                <c:pt idx="8">
                  <c:v>0.8413045983634897</c:v>
                </c:pt>
                <c:pt idx="9">
                  <c:v>0.73625834314880256</c:v>
                </c:pt>
                <c:pt idx="10">
                  <c:v>0.68438320209973758</c:v>
                </c:pt>
                <c:pt idx="11">
                  <c:v>0.74849480021893811</c:v>
                </c:pt>
                <c:pt idx="12">
                  <c:v>0.55546769091730686</c:v>
                </c:pt>
                <c:pt idx="13">
                  <c:v>0.94846355243213454</c:v>
                </c:pt>
                <c:pt idx="14">
                  <c:v>0.66301922107839606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149952"/>
        <c:axId val="190557184"/>
      </c:barChart>
      <c:valAx>
        <c:axId val="19055718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149952"/>
        <c:crosses val="autoZero"/>
        <c:crossBetween val="between"/>
      </c:valAx>
      <c:catAx>
        <c:axId val="189149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055718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'Tab_1_11_E-Avsluttede_KVP'!$C$9</c:f>
              <c:strCache>
                <c:ptCount val="1"/>
                <c:pt idx="0">
                  <c:v>Ordinært arbeid heltid/deltid (inkl. tidsavgr.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2016</c:v>
                </c:pt>
              </c:strCache>
            </c:strRef>
          </c:cat>
          <c:val>
            <c:numRef>
              <c:f>'Tab_1_11_E-Avsluttede_KVP'!$S$10:$S$25</c:f>
              <c:numCache>
                <c:formatCode>0" "%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14592"/>
        <c:axId val="192013056"/>
      </c:barChart>
      <c:valAx>
        <c:axId val="19201305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2014592"/>
        <c:crosses val="autoZero"/>
        <c:crossBetween val="between"/>
      </c:valAx>
      <c:catAx>
        <c:axId val="1920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201305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80768"/>
        <c:axId val="190458496"/>
      </c:barChart>
      <c:valAx>
        <c:axId val="19045849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0480768"/>
        <c:crosses val="autoZero"/>
        <c:crossBetween val="between"/>
      </c:valAx>
      <c:catAx>
        <c:axId val="1904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04584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'[2]Tab_1_11_E-Avsluttede_KVP'!$C$9</c:f>
              <c:strCache>
                <c:ptCount val="1"/>
                <c:pt idx="0">
                  <c:v>Ordinært arbeid heltid/deltid (inkl. tidsavgr.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'[2]Tab_1_11_E-Avsluttede_KVP'!$B$10:$B$25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1.- 2. tertial 2015</c:v>
                </c:pt>
              </c:strCache>
            </c:strRef>
          </c:cat>
          <c:val>
            <c:numRef>
              <c:f>'[2]Tab_1_11_E-Avsluttede_KVP'!$S$10:$S$25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511744"/>
        <c:axId val="190510208"/>
      </c:barChart>
      <c:valAx>
        <c:axId val="19051020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0511744"/>
        <c:crosses val="autoZero"/>
        <c:crossBetween val="between"/>
      </c:valAx>
      <c:catAx>
        <c:axId val="190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05102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881984"/>
        <c:axId val="191876096"/>
      </c:barChart>
      <c:valAx>
        <c:axId val="19187609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1881984"/>
        <c:crosses val="autoZero"/>
        <c:crossBetween val="between"/>
      </c:valAx>
      <c:catAx>
        <c:axId val="1918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18760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2016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0.5757575757575758</c:v>
                </c:pt>
                <c:pt idx="1">
                  <c:v>0.62068965517241381</c:v>
                </c:pt>
                <c:pt idx="2">
                  <c:v>0.25</c:v>
                </c:pt>
                <c:pt idx="3">
                  <c:v>0.5714285714285714</c:v>
                </c:pt>
                <c:pt idx="4">
                  <c:v>0.43478260869565216</c:v>
                </c:pt>
                <c:pt idx="5">
                  <c:v>0.15</c:v>
                </c:pt>
                <c:pt idx="6">
                  <c:v>0.34285714285714286</c:v>
                </c:pt>
                <c:pt idx="7">
                  <c:v>0.25</c:v>
                </c:pt>
                <c:pt idx="8">
                  <c:v>0.42307692307692307</c:v>
                </c:pt>
                <c:pt idx="9">
                  <c:v>0.39130434782608697</c:v>
                </c:pt>
                <c:pt idx="10">
                  <c:v>0.44</c:v>
                </c:pt>
                <c:pt idx="11">
                  <c:v>0.26666666666666666</c:v>
                </c:pt>
                <c:pt idx="12">
                  <c:v>0.47826086956521741</c:v>
                </c:pt>
                <c:pt idx="13">
                  <c:v>0.31578947368421051</c:v>
                </c:pt>
                <c:pt idx="14">
                  <c:v>0.23529411764705882</c:v>
                </c:pt>
                <c:pt idx="15">
                  <c:v>0.37864077669902912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2016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3.0303030303030304E-2</c:v>
                </c:pt>
                <c:pt idx="1">
                  <c:v>3.4482758620689655E-2</c:v>
                </c:pt>
                <c:pt idx="2">
                  <c:v>0.21428571428571427</c:v>
                </c:pt>
                <c:pt idx="3">
                  <c:v>4.7619047619047616E-2</c:v>
                </c:pt>
                <c:pt idx="4">
                  <c:v>4.3478260869565216E-2</c:v>
                </c:pt>
                <c:pt idx="5">
                  <c:v>0.05</c:v>
                </c:pt>
                <c:pt idx="6">
                  <c:v>8.5714285714285715E-2</c:v>
                </c:pt>
                <c:pt idx="7">
                  <c:v>0.14285714285714285</c:v>
                </c:pt>
                <c:pt idx="8">
                  <c:v>0.23076923076923078</c:v>
                </c:pt>
                <c:pt idx="9">
                  <c:v>8.6956521739130432E-2</c:v>
                </c:pt>
                <c:pt idx="10">
                  <c:v>0.16</c:v>
                </c:pt>
                <c:pt idx="11">
                  <c:v>0.24444444444444444</c:v>
                </c:pt>
                <c:pt idx="12">
                  <c:v>0.13043478260869565</c:v>
                </c:pt>
                <c:pt idx="13">
                  <c:v>5.2631578947368418E-2</c:v>
                </c:pt>
                <c:pt idx="14">
                  <c:v>8.8235294117647065E-2</c:v>
                </c:pt>
                <c:pt idx="15">
                  <c:v>0.11650485436893204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30592"/>
        <c:axId val="192029056"/>
      </c:barChart>
      <c:valAx>
        <c:axId val="19202905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2030592"/>
        <c:crosses val="autoZero"/>
        <c:crossBetween val="between"/>
      </c:valAx>
      <c:catAx>
        <c:axId val="1920305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202905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2016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0.34782608695652173</c:v>
                </c:pt>
                <c:pt idx="1">
                  <c:v>0.6428571428571429</c:v>
                </c:pt>
                <c:pt idx="2">
                  <c:v>0.6216216216216216</c:v>
                </c:pt>
                <c:pt idx="3">
                  <c:v>0.16666666666666666</c:v>
                </c:pt>
                <c:pt idx="4">
                  <c:v>0</c:v>
                </c:pt>
                <c:pt idx="5">
                  <c:v>0.7142857142857143</c:v>
                </c:pt>
                <c:pt idx="6">
                  <c:v>0</c:v>
                </c:pt>
                <c:pt idx="7">
                  <c:v>1</c:v>
                </c:pt>
                <c:pt idx="8">
                  <c:v>0.5</c:v>
                </c:pt>
                <c:pt idx="9">
                  <c:v>0.39215686274509803</c:v>
                </c:pt>
                <c:pt idx="10">
                  <c:v>0.44827586206896552</c:v>
                </c:pt>
                <c:pt idx="11">
                  <c:v>0.32608695652173914</c:v>
                </c:pt>
                <c:pt idx="12">
                  <c:v>0</c:v>
                </c:pt>
                <c:pt idx="13">
                  <c:v>0.31818181818181818</c:v>
                </c:pt>
                <c:pt idx="14">
                  <c:v>0.6071428571428571</c:v>
                </c:pt>
                <c:pt idx="15">
                  <c:v>0.45644599303135891</c:v>
                </c:pt>
              </c:numCache>
            </c:numRef>
          </c:val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2016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0.47826086956521741</c:v>
                </c:pt>
                <c:pt idx="1">
                  <c:v>7.1428571428571425E-2</c:v>
                </c:pt>
                <c:pt idx="2">
                  <c:v>0.10810810810810811</c:v>
                </c:pt>
                <c:pt idx="3">
                  <c:v>0.16666666666666666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0.25490196078431371</c:v>
                </c:pt>
                <c:pt idx="10">
                  <c:v>0.27586206896551724</c:v>
                </c:pt>
                <c:pt idx="11">
                  <c:v>0.34782608695652173</c:v>
                </c:pt>
                <c:pt idx="12">
                  <c:v>0</c:v>
                </c:pt>
                <c:pt idx="13">
                  <c:v>0</c:v>
                </c:pt>
                <c:pt idx="14">
                  <c:v>0.21428571428571427</c:v>
                </c:pt>
                <c:pt idx="15">
                  <c:v>0.21254355400696864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51392"/>
        <c:axId val="197849856"/>
      </c:barChart>
      <c:valAx>
        <c:axId val="19784985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7851392"/>
        <c:crosses val="autoZero"/>
        <c:crossBetween val="between"/>
      </c:valAx>
      <c:catAx>
        <c:axId val="1978513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9784985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447671</xdr:colOff>
      <xdr:row>40</xdr:row>
      <xdr:rowOff>47628</xdr:rowOff>
    </xdr:from>
    <xdr:ext cx="7867654" cy="4737104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/>
        <xdr:cNvSpPr/>
      </xdr:nvSpPr>
      <xdr:spPr>
        <a:xfrm>
          <a:off x="16700501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/>
        <xdr:cNvSpPr/>
      </xdr:nvSpPr>
      <xdr:spPr>
        <a:xfrm>
          <a:off x="16700501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7" name="Ellipse 2"/>
        <xdr:cNvSpPr/>
      </xdr:nvSpPr>
      <xdr:spPr>
        <a:xfrm>
          <a:off x="15805151" y="7620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9" name="Ellipse 2"/>
        <xdr:cNvSpPr/>
      </xdr:nvSpPr>
      <xdr:spPr>
        <a:xfrm>
          <a:off x="15805151" y="7620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561978</xdr:colOff>
      <xdr:row>8</xdr:row>
      <xdr:rowOff>717554</xdr:rowOff>
    </xdr:from>
    <xdr:ext cx="6692895" cy="4406895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/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552453</xdr:colOff>
      <xdr:row>8</xdr:row>
      <xdr:rowOff>155579</xdr:rowOff>
    </xdr:from>
    <xdr:ext cx="6692895" cy="4406895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  <xdr:oneCellAnchor>
    <xdr:from>
      <xdr:col>24</xdr:col>
      <xdr:colOff>257178</xdr:colOff>
      <xdr:row>8</xdr:row>
      <xdr:rowOff>69854</xdr:rowOff>
    </xdr:from>
    <xdr:ext cx="6692895" cy="4406895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25</xdr:col>
      <xdr:colOff>320673</xdr:colOff>
      <xdr:row>3</xdr:row>
      <xdr:rowOff>168277</xdr:rowOff>
    </xdr:from>
    <xdr:ext cx="4216398" cy="939802"/>
    <xdr:sp macro="" textlink="">
      <xdr:nvSpPr>
        <xdr:cNvPr id="9" name="Ellipse 3"/>
        <xdr:cNvSpPr/>
      </xdr:nvSpPr>
      <xdr:spPr>
        <a:xfrm>
          <a:off x="19056348" y="71120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714375</xdr:colOff>
      <xdr:row>5</xdr:row>
      <xdr:rowOff>771525</xdr:rowOff>
    </xdr:from>
    <xdr:ext cx="6692895" cy="4406895"/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752475</xdr:colOff>
      <xdr:row>4</xdr:row>
      <xdr:rowOff>190500</xdr:rowOff>
    </xdr:from>
    <xdr:ext cx="4216398" cy="939802"/>
    <xdr:sp macro="" textlink="">
      <xdr:nvSpPr>
        <xdr:cNvPr id="4" name="Ellipse 3"/>
        <xdr:cNvSpPr/>
      </xdr:nvSpPr>
      <xdr:spPr>
        <a:xfrm>
          <a:off x="11430000" y="838200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2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3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yr23722\AppData\Local\Microsoft\Windows\Temporary%20Internet%20Files\Content.Outlook\M9XLJC7Y\FO1-tabeller%20-%20%20til%20EB%202809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-1-3-B0 Bosetting"/>
      <sheetName val="Tabell 1-10 A KVP aldersfordelt"/>
      <sheetName val="Tab_1_11_A-Saksmengde_KVP"/>
      <sheetName val="Tab__1_11_B-tiltakskategori KVP"/>
      <sheetName val="Tab_1_11_E-Avsluttede_KVP"/>
    </sheetNames>
    <sheetDataSet>
      <sheetData sheetId="0"/>
      <sheetData sheetId="1"/>
      <sheetData sheetId="2"/>
      <sheetData sheetId="3">
        <row r="11">
          <cell r="B11" t="str">
            <v>Navn</v>
          </cell>
        </row>
      </sheetData>
      <sheetData sheetId="4">
        <row r="9">
          <cell r="C9" t="str">
            <v>Ordinært arbeid heltid/deltid (inkl. tidsavgr. lønns-tilskudd)</v>
          </cell>
        </row>
        <row r="10">
          <cell r="B10" t="str">
            <v>Bydel Gamle Oslo</v>
          </cell>
        </row>
        <row r="11">
          <cell r="B11" t="str">
            <v>Bydel Grünerløkka</v>
          </cell>
        </row>
        <row r="12">
          <cell r="B12" t="str">
            <v>Bydel Sagene</v>
          </cell>
        </row>
        <row r="13">
          <cell r="B13" t="str">
            <v>Bydel St. Hanshaugen</v>
          </cell>
        </row>
        <row r="14">
          <cell r="B14" t="str">
            <v>Bydel Frogner</v>
          </cell>
        </row>
        <row r="15">
          <cell r="B15" t="str">
            <v>Bydel Ullern</v>
          </cell>
        </row>
        <row r="16">
          <cell r="B16" t="str">
            <v>Bydel Vestre Aker</v>
          </cell>
        </row>
        <row r="17">
          <cell r="B17" t="str">
            <v>Bydel Nordre Aker</v>
          </cell>
        </row>
        <row r="18">
          <cell r="B18" t="str">
            <v>Bydel Bjerke</v>
          </cell>
        </row>
        <row r="19">
          <cell r="B19" t="str">
            <v>Bydel Grorud</v>
          </cell>
        </row>
        <row r="20">
          <cell r="B20" t="str">
            <v>Bydel Stovner</v>
          </cell>
        </row>
        <row r="21">
          <cell r="B21" t="str">
            <v>Bydel Alna</v>
          </cell>
        </row>
        <row r="22">
          <cell r="B22" t="str">
            <v>Bydel Østensjø</v>
          </cell>
        </row>
        <row r="23">
          <cell r="B23" t="str">
            <v>Bydel Nordstrand</v>
          </cell>
        </row>
        <row r="24">
          <cell r="B24" t="str">
            <v>Bydel Søndre Nordstrand</v>
          </cell>
        </row>
        <row r="25">
          <cell r="B25" t="str">
            <v>SUM 1.- 2. tertial 2015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3T-2013A_XLS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B39"/>
  <sheetViews>
    <sheetView showGridLines="0" tabSelected="1" zoomScaleNormal="100" workbookViewId="0">
      <selection activeCell="O9" sqref="O9"/>
    </sheetView>
  </sheetViews>
  <sheetFormatPr baseColWidth="10" defaultColWidth="11.42578125" defaultRowHeight="12.75" outlineLevelRow="1" x14ac:dyDescent="0.2"/>
  <cols>
    <col min="1" max="1" width="6.140625" style="1023" bestFit="1" customWidth="1"/>
    <col min="2" max="2" width="22" style="441" bestFit="1" customWidth="1"/>
    <col min="3" max="3" width="0" style="441" hidden="1" customWidth="1"/>
    <col min="4" max="5" width="13.7109375" style="441" customWidth="1"/>
    <col min="6" max="7" width="14.7109375" style="441" customWidth="1"/>
    <col min="8" max="11" width="13.7109375" style="441" customWidth="1"/>
    <col min="12" max="12" width="11.42578125" style="441" customWidth="1"/>
    <col min="13" max="16384" width="11.42578125" style="441"/>
  </cols>
  <sheetData>
    <row r="1" spans="1:28" x14ac:dyDescent="0.2">
      <c r="A1" s="903" t="s">
        <v>0</v>
      </c>
    </row>
    <row r="2" spans="1:28" x14ac:dyDescent="0.2">
      <c r="A2" s="903"/>
    </row>
    <row r="3" spans="1:28" x14ac:dyDescent="0.2">
      <c r="A3" s="903" t="str">
        <f>A5</f>
        <v>Tabell 1 -1  Bydelenes endringer i sosialhjelpsrammen - i hele 1000 kroner, pr. 31.12.</v>
      </c>
    </row>
    <row r="5" spans="1:28" s="154" customFormat="1" ht="19.7" customHeight="1" thickBot="1" x14ac:dyDescent="0.25">
      <c r="A5" s="3" t="s">
        <v>481</v>
      </c>
    </row>
    <row r="6" spans="1:28" s="4" customFormat="1" ht="15.95" customHeight="1" thickBot="1" x14ac:dyDescent="0.25">
      <c r="A6" s="97"/>
      <c r="B6" s="77"/>
      <c r="C6" s="78"/>
      <c r="D6" s="1961" t="s">
        <v>1</v>
      </c>
      <c r="E6" s="1962"/>
      <c r="F6" s="1962"/>
      <c r="G6" s="1962"/>
      <c r="H6" s="1962"/>
      <c r="I6" s="1963"/>
      <c r="J6" s="79"/>
      <c r="K6" s="80"/>
      <c r="L6" s="154"/>
    </row>
    <row r="7" spans="1:28" s="4" customFormat="1" ht="95.45" customHeight="1" thickBot="1" x14ac:dyDescent="0.25">
      <c r="A7" s="98" t="s">
        <v>38</v>
      </c>
      <c r="B7" s="93" t="s">
        <v>3</v>
      </c>
      <c r="C7" s="6" t="s">
        <v>4</v>
      </c>
      <c r="D7" s="1724" t="s">
        <v>155</v>
      </c>
      <c r="E7" s="1725" t="s">
        <v>156</v>
      </c>
      <c r="F7" s="1725" t="s">
        <v>157</v>
      </c>
      <c r="G7" s="1725" t="s">
        <v>158</v>
      </c>
      <c r="H7" s="1725" t="s">
        <v>159</v>
      </c>
      <c r="I7" s="883" t="s">
        <v>160</v>
      </c>
      <c r="J7" s="82" t="s">
        <v>161</v>
      </c>
      <c r="K7" s="83" t="s">
        <v>162</v>
      </c>
      <c r="L7" s="154"/>
    </row>
    <row r="8" spans="1:28" ht="15" customHeight="1" x14ac:dyDescent="0.2">
      <c r="A8" s="980">
        <v>1</v>
      </c>
      <c r="B8" s="981" t="s">
        <v>5</v>
      </c>
      <c r="C8" s="982"/>
      <c r="D8" s="527">
        <v>1000</v>
      </c>
      <c r="E8" s="256">
        <v>0</v>
      </c>
      <c r="F8" s="256">
        <v>0</v>
      </c>
      <c r="G8" s="256">
        <v>0</v>
      </c>
      <c r="H8" s="257">
        <v>0</v>
      </c>
      <c r="I8" s="1722">
        <f>SUM(D8:H8)</f>
        <v>1000</v>
      </c>
      <c r="J8" s="1729">
        <v>0</v>
      </c>
      <c r="K8" s="990">
        <f>I8-J8</f>
        <v>1000</v>
      </c>
      <c r="L8" s="154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1"/>
      <c r="Y8" s="531"/>
      <c r="Z8" s="531"/>
      <c r="AA8" s="531"/>
      <c r="AB8" s="531"/>
    </row>
    <row r="9" spans="1:28" ht="15" customHeight="1" x14ac:dyDescent="0.2">
      <c r="A9" s="983">
        <v>2</v>
      </c>
      <c r="B9" s="984" t="s">
        <v>6</v>
      </c>
      <c r="C9" s="985"/>
      <c r="D9" s="528">
        <v>4750</v>
      </c>
      <c r="E9" s="258">
        <v>0</v>
      </c>
      <c r="F9" s="258">
        <v>2600</v>
      </c>
      <c r="G9" s="258">
        <v>0</v>
      </c>
      <c r="H9" s="259">
        <v>0</v>
      </c>
      <c r="I9" s="1722">
        <f>SUM(D9:H9)</f>
        <v>7350</v>
      </c>
      <c r="J9" s="877">
        <v>0</v>
      </c>
      <c r="K9" s="991">
        <f t="shared" ref="K9:K22" si="0">I9-J9</f>
        <v>7350</v>
      </c>
      <c r="L9" s="154"/>
      <c r="N9" s="531"/>
      <c r="O9" s="531"/>
      <c r="P9" s="531"/>
      <c r="Q9" s="531"/>
      <c r="R9" s="531"/>
      <c r="S9" s="531"/>
      <c r="T9" s="531" t="s">
        <v>104</v>
      </c>
      <c r="U9" s="531"/>
      <c r="V9" s="531"/>
      <c r="W9" s="531"/>
      <c r="X9" s="531"/>
      <c r="Y9" s="531"/>
      <c r="Z9" s="531"/>
      <c r="AA9" s="531"/>
      <c r="AB9" s="531"/>
    </row>
    <row r="10" spans="1:28" ht="15" customHeight="1" x14ac:dyDescent="0.2">
      <c r="A10" s="983">
        <v>3</v>
      </c>
      <c r="B10" s="984" t="s">
        <v>7</v>
      </c>
      <c r="C10" s="985"/>
      <c r="D10" s="528">
        <v>1100</v>
      </c>
      <c r="E10" s="258">
        <v>0</v>
      </c>
      <c r="F10" s="258">
        <v>4400</v>
      </c>
      <c r="G10" s="258">
        <v>600</v>
      </c>
      <c r="H10" s="259">
        <v>0</v>
      </c>
      <c r="I10" s="1722">
        <f t="shared" ref="I10:I22" si="1">SUM(D10:H10)</f>
        <v>6100</v>
      </c>
      <c r="J10" s="877">
        <v>0</v>
      </c>
      <c r="K10" s="991">
        <f t="shared" si="0"/>
        <v>6100</v>
      </c>
      <c r="L10" s="154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</row>
    <row r="11" spans="1:28" ht="15" customHeight="1" x14ac:dyDescent="0.2">
      <c r="A11" s="983">
        <v>4</v>
      </c>
      <c r="B11" s="984" t="s">
        <v>8</v>
      </c>
      <c r="C11" s="985"/>
      <c r="D11" s="528">
        <v>0</v>
      </c>
      <c r="E11" s="258">
        <v>0</v>
      </c>
      <c r="F11" s="258">
        <v>0</v>
      </c>
      <c r="G11" s="258">
        <v>5774</v>
      </c>
      <c r="H11" s="259">
        <v>5744</v>
      </c>
      <c r="I11" s="1722">
        <f t="shared" si="1"/>
        <v>11518</v>
      </c>
      <c r="J11" s="877">
        <v>0</v>
      </c>
      <c r="K11" s="991">
        <f t="shared" si="0"/>
        <v>11518</v>
      </c>
      <c r="L11" s="154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1"/>
      <c r="Y11" s="531"/>
      <c r="Z11" s="531"/>
      <c r="AA11" s="531"/>
      <c r="AB11" s="531"/>
    </row>
    <row r="12" spans="1:28" ht="15" customHeight="1" x14ac:dyDescent="0.2">
      <c r="A12" s="983">
        <v>5</v>
      </c>
      <c r="B12" s="984" t="s">
        <v>9</v>
      </c>
      <c r="C12" s="985"/>
      <c r="D12" s="528">
        <v>0</v>
      </c>
      <c r="E12" s="258">
        <v>0</v>
      </c>
      <c r="F12" s="258">
        <v>0</v>
      </c>
      <c r="G12" s="258">
        <v>0</v>
      </c>
      <c r="H12" s="259">
        <v>0</v>
      </c>
      <c r="I12" s="1722">
        <f t="shared" si="1"/>
        <v>0</v>
      </c>
      <c r="J12" s="877">
        <v>0</v>
      </c>
      <c r="K12" s="991">
        <f t="shared" si="0"/>
        <v>0</v>
      </c>
      <c r="L12" s="154"/>
      <c r="N12" s="531"/>
      <c r="O12" s="531"/>
      <c r="P12" s="531"/>
      <c r="Q12" s="531"/>
      <c r="R12" s="531"/>
      <c r="S12" s="531"/>
      <c r="T12" s="531"/>
      <c r="U12" s="531"/>
      <c r="V12" s="531"/>
      <c r="W12" s="531"/>
      <c r="X12" s="531"/>
      <c r="Y12" s="531"/>
      <c r="Z12" s="531"/>
      <c r="AA12" s="531"/>
      <c r="AB12" s="531"/>
    </row>
    <row r="13" spans="1:28" ht="15" customHeight="1" x14ac:dyDescent="0.2">
      <c r="A13" s="986">
        <v>6</v>
      </c>
      <c r="B13" s="151" t="s">
        <v>10</v>
      </c>
      <c r="C13" s="982"/>
      <c r="D13" s="528">
        <v>0</v>
      </c>
      <c r="E13" s="258">
        <v>0</v>
      </c>
      <c r="F13" s="258">
        <v>0</v>
      </c>
      <c r="G13" s="258">
        <v>0</v>
      </c>
      <c r="H13" s="259">
        <v>0</v>
      </c>
      <c r="I13" s="1722">
        <f t="shared" si="1"/>
        <v>0</v>
      </c>
      <c r="J13" s="877">
        <v>0</v>
      </c>
      <c r="K13" s="991">
        <f t="shared" si="0"/>
        <v>0</v>
      </c>
      <c r="L13" s="154"/>
    </row>
    <row r="14" spans="1:28" ht="15" customHeight="1" x14ac:dyDescent="0.2">
      <c r="A14" s="986">
        <v>7</v>
      </c>
      <c r="B14" s="151" t="s">
        <v>11</v>
      </c>
      <c r="C14" s="982"/>
      <c r="D14" s="528">
        <v>0</v>
      </c>
      <c r="E14" s="258">
        <v>0</v>
      </c>
      <c r="F14" s="258">
        <v>0</v>
      </c>
      <c r="G14" s="258">
        <v>0</v>
      </c>
      <c r="H14" s="259">
        <v>0</v>
      </c>
      <c r="I14" s="1722">
        <f t="shared" si="1"/>
        <v>0</v>
      </c>
      <c r="J14" s="877">
        <v>0</v>
      </c>
      <c r="K14" s="991">
        <f t="shared" si="0"/>
        <v>0</v>
      </c>
      <c r="L14" s="154"/>
    </row>
    <row r="15" spans="1:28" ht="15" customHeight="1" x14ac:dyDescent="0.2">
      <c r="A15" s="983">
        <v>8</v>
      </c>
      <c r="B15" s="984" t="s">
        <v>12</v>
      </c>
      <c r="C15" s="985"/>
      <c r="D15" s="528">
        <v>0</v>
      </c>
      <c r="E15" s="258">
        <v>0</v>
      </c>
      <c r="F15" s="258">
        <v>0</v>
      </c>
      <c r="G15" s="258">
        <v>0</v>
      </c>
      <c r="H15" s="259">
        <v>0</v>
      </c>
      <c r="I15" s="1722">
        <f t="shared" si="1"/>
        <v>0</v>
      </c>
      <c r="J15" s="877">
        <v>5000</v>
      </c>
      <c r="K15" s="991">
        <f t="shared" si="0"/>
        <v>-5000</v>
      </c>
      <c r="L15" s="154"/>
    </row>
    <row r="16" spans="1:28" ht="15" customHeight="1" x14ac:dyDescent="0.2">
      <c r="A16" s="983">
        <v>9</v>
      </c>
      <c r="B16" s="984" t="s">
        <v>13</v>
      </c>
      <c r="C16" s="985"/>
      <c r="D16" s="528">
        <v>0</v>
      </c>
      <c r="E16" s="258">
        <v>0</v>
      </c>
      <c r="F16" s="258">
        <v>0</v>
      </c>
      <c r="G16" s="258">
        <v>0</v>
      </c>
      <c r="H16" s="259">
        <v>0</v>
      </c>
      <c r="I16" s="1722">
        <f t="shared" si="1"/>
        <v>0</v>
      </c>
      <c r="J16" s="877">
        <v>4311</v>
      </c>
      <c r="K16" s="991">
        <f t="shared" si="0"/>
        <v>-4311</v>
      </c>
      <c r="L16" s="154"/>
    </row>
    <row r="17" spans="1:17" ht="15" customHeight="1" x14ac:dyDescent="0.2">
      <c r="A17" s="983">
        <v>10</v>
      </c>
      <c r="B17" s="984" t="s">
        <v>14</v>
      </c>
      <c r="C17" s="985"/>
      <c r="D17" s="528">
        <v>0</v>
      </c>
      <c r="E17" s="258">
        <v>0</v>
      </c>
      <c r="F17" s="258">
        <v>500</v>
      </c>
      <c r="G17" s="258">
        <v>0</v>
      </c>
      <c r="H17" s="259">
        <v>0</v>
      </c>
      <c r="I17" s="1722">
        <f t="shared" si="1"/>
        <v>500</v>
      </c>
      <c r="J17" s="877">
        <v>0</v>
      </c>
      <c r="K17" s="991">
        <f t="shared" si="0"/>
        <v>500</v>
      </c>
      <c r="L17" s="154"/>
    </row>
    <row r="18" spans="1:17" ht="15" customHeight="1" x14ac:dyDescent="0.2">
      <c r="A18" s="986">
        <v>11</v>
      </c>
      <c r="B18" s="151" t="s">
        <v>15</v>
      </c>
      <c r="C18" s="982"/>
      <c r="D18" s="528">
        <v>0</v>
      </c>
      <c r="E18" s="258">
        <v>0</v>
      </c>
      <c r="F18" s="258">
        <v>8350</v>
      </c>
      <c r="G18" s="258">
        <v>0</v>
      </c>
      <c r="H18" s="259">
        <v>0</v>
      </c>
      <c r="I18" s="1722">
        <f t="shared" si="1"/>
        <v>8350</v>
      </c>
      <c r="J18" s="877">
        <v>0</v>
      </c>
      <c r="K18" s="991">
        <f t="shared" si="0"/>
        <v>8350</v>
      </c>
      <c r="L18" s="154"/>
    </row>
    <row r="19" spans="1:17" ht="15" customHeight="1" x14ac:dyDescent="0.2">
      <c r="A19" s="983">
        <v>12</v>
      </c>
      <c r="B19" s="984" t="s">
        <v>16</v>
      </c>
      <c r="C19" s="985"/>
      <c r="D19" s="528">
        <v>0</v>
      </c>
      <c r="E19" s="258">
        <v>0</v>
      </c>
      <c r="F19" s="258">
        <v>44850</v>
      </c>
      <c r="G19" s="258">
        <v>0</v>
      </c>
      <c r="H19" s="259">
        <v>0</v>
      </c>
      <c r="I19" s="1722">
        <f t="shared" si="1"/>
        <v>44850</v>
      </c>
      <c r="J19" s="877">
        <v>0</v>
      </c>
      <c r="K19" s="991">
        <f t="shared" si="0"/>
        <v>44850</v>
      </c>
      <c r="L19" s="154"/>
    </row>
    <row r="20" spans="1:17" ht="15" customHeight="1" x14ac:dyDescent="0.2">
      <c r="A20" s="983">
        <v>13</v>
      </c>
      <c r="B20" s="984" t="s">
        <v>17</v>
      </c>
      <c r="C20" s="985"/>
      <c r="D20" s="528">
        <v>0</v>
      </c>
      <c r="E20" s="258">
        <v>0</v>
      </c>
      <c r="F20" s="258">
        <v>0</v>
      </c>
      <c r="G20" s="258">
        <v>0</v>
      </c>
      <c r="H20" s="259">
        <v>0</v>
      </c>
      <c r="I20" s="1722">
        <f t="shared" si="1"/>
        <v>0</v>
      </c>
      <c r="J20" s="877">
        <v>0</v>
      </c>
      <c r="K20" s="991">
        <f t="shared" si="0"/>
        <v>0</v>
      </c>
      <c r="L20" s="154"/>
    </row>
    <row r="21" spans="1:17" ht="15" customHeight="1" x14ac:dyDescent="0.2">
      <c r="A21" s="983">
        <v>14</v>
      </c>
      <c r="B21" s="984" t="s">
        <v>18</v>
      </c>
      <c r="C21" s="985"/>
      <c r="D21" s="528">
        <v>0</v>
      </c>
      <c r="E21" s="258">
        <v>0</v>
      </c>
      <c r="F21" s="258">
        <v>0</v>
      </c>
      <c r="G21" s="258">
        <v>0</v>
      </c>
      <c r="H21" s="259">
        <v>0</v>
      </c>
      <c r="I21" s="1722">
        <f t="shared" si="1"/>
        <v>0</v>
      </c>
      <c r="J21" s="877">
        <v>0</v>
      </c>
      <c r="K21" s="991">
        <f t="shared" si="0"/>
        <v>0</v>
      </c>
      <c r="L21" s="154"/>
    </row>
    <row r="22" spans="1:17" ht="15" customHeight="1" thickBot="1" x14ac:dyDescent="0.25">
      <c r="A22" s="987">
        <v>15</v>
      </c>
      <c r="B22" s="988" t="s">
        <v>19</v>
      </c>
      <c r="C22" s="989"/>
      <c r="D22" s="231">
        <v>0</v>
      </c>
      <c r="E22" s="35">
        <v>0</v>
      </c>
      <c r="F22" s="35">
        <v>4352</v>
      </c>
      <c r="G22" s="35">
        <v>0</v>
      </c>
      <c r="H22" s="232">
        <v>0</v>
      </c>
      <c r="I22" s="1723">
        <f t="shared" si="1"/>
        <v>4352</v>
      </c>
      <c r="J22" s="878">
        <v>0</v>
      </c>
      <c r="K22" s="992">
        <f t="shared" si="0"/>
        <v>4352</v>
      </c>
      <c r="L22" s="154"/>
    </row>
    <row r="23" spans="1:17" s="9" customFormat="1" x14ac:dyDescent="0.2">
      <c r="A23" s="402"/>
      <c r="B23" s="530" t="s">
        <v>478</v>
      </c>
      <c r="C23" s="868">
        <v>0</v>
      </c>
      <c r="D23" s="1726">
        <f t="shared" ref="D23:K23" si="2">SUM(D8:D22)</f>
        <v>6850</v>
      </c>
      <c r="E23" s="1727">
        <f t="shared" si="2"/>
        <v>0</v>
      </c>
      <c r="F23" s="1727">
        <f t="shared" si="2"/>
        <v>65052</v>
      </c>
      <c r="G23" s="1727">
        <f t="shared" si="2"/>
        <v>6374</v>
      </c>
      <c r="H23" s="1728">
        <f t="shared" si="2"/>
        <v>5744</v>
      </c>
      <c r="I23" s="879">
        <f t="shared" si="2"/>
        <v>84020</v>
      </c>
      <c r="J23" s="879">
        <f t="shared" si="2"/>
        <v>9311</v>
      </c>
      <c r="K23" s="993">
        <f t="shared" si="2"/>
        <v>74709</v>
      </c>
      <c r="L23" s="3"/>
    </row>
    <row r="24" spans="1:17" x14ac:dyDescent="0.2">
      <c r="A24" s="238"/>
      <c r="B24" s="640" t="s">
        <v>436</v>
      </c>
      <c r="C24" s="641">
        <v>0</v>
      </c>
      <c r="D24" s="311">
        <v>6850</v>
      </c>
      <c r="E24" s="312">
        <v>0</v>
      </c>
      <c r="F24" s="312">
        <v>65052</v>
      </c>
      <c r="G24" s="312">
        <v>6374</v>
      </c>
      <c r="H24" s="641">
        <v>5744</v>
      </c>
      <c r="I24" s="881">
        <v>84020</v>
      </c>
      <c r="J24" s="881">
        <v>12311</v>
      </c>
      <c r="K24" s="832">
        <v>71709</v>
      </c>
      <c r="L24" s="154"/>
    </row>
    <row r="25" spans="1:17" ht="13.5" thickBot="1" x14ac:dyDescent="0.25">
      <c r="A25" s="401"/>
      <c r="B25" s="247" t="s">
        <v>469</v>
      </c>
      <c r="C25" s="642">
        <v>0</v>
      </c>
      <c r="D25" s="231">
        <v>6850</v>
      </c>
      <c r="E25" s="35">
        <v>0</v>
      </c>
      <c r="F25" s="35">
        <v>65052</v>
      </c>
      <c r="G25" s="35">
        <v>6374</v>
      </c>
      <c r="H25" s="642">
        <v>12850</v>
      </c>
      <c r="I25" s="880">
        <v>91126</v>
      </c>
      <c r="J25" s="880">
        <v>1543</v>
      </c>
      <c r="K25" s="994">
        <v>89583</v>
      </c>
      <c r="L25" s="154"/>
    </row>
    <row r="26" spans="1:17" x14ac:dyDescent="0.2">
      <c r="A26" s="216"/>
      <c r="B26" s="436" t="s">
        <v>398</v>
      </c>
      <c r="C26" s="643">
        <v>0</v>
      </c>
      <c r="D26" s="431">
        <v>24323</v>
      </c>
      <c r="E26" s="430">
        <v>23001</v>
      </c>
      <c r="F26" s="430">
        <v>51347</v>
      </c>
      <c r="G26" s="430">
        <v>14136</v>
      </c>
      <c r="H26" s="643">
        <v>19000</v>
      </c>
      <c r="I26" s="518">
        <v>131807</v>
      </c>
      <c r="J26" s="518">
        <v>13496</v>
      </c>
      <c r="K26" s="874">
        <v>118311</v>
      </c>
      <c r="L26" s="154"/>
      <c r="Q26" s="441" t="s">
        <v>104</v>
      </c>
    </row>
    <row r="27" spans="1:17" x14ac:dyDescent="0.2">
      <c r="A27" s="238"/>
      <c r="B27" s="640" t="s">
        <v>385</v>
      </c>
      <c r="C27" s="641">
        <v>0</v>
      </c>
      <c r="D27" s="311">
        <v>5312</v>
      </c>
      <c r="E27" s="312">
        <v>0</v>
      </c>
      <c r="F27" s="312">
        <v>51347</v>
      </c>
      <c r="G27" s="312">
        <v>11830</v>
      </c>
      <c r="H27" s="641">
        <v>14788</v>
      </c>
      <c r="I27" s="881">
        <v>83277</v>
      </c>
      <c r="J27" s="881">
        <v>12552</v>
      </c>
      <c r="K27" s="832">
        <v>70725</v>
      </c>
      <c r="L27" s="154"/>
    </row>
    <row r="28" spans="1:17" ht="13.5" thickBot="1" x14ac:dyDescent="0.25">
      <c r="A28" s="401"/>
      <c r="B28" s="247" t="s">
        <v>380</v>
      </c>
      <c r="C28" s="642">
        <v>0</v>
      </c>
      <c r="D28" s="231">
        <v>5312</v>
      </c>
      <c r="E28" s="35">
        <v>0</v>
      </c>
      <c r="F28" s="35">
        <v>51347</v>
      </c>
      <c r="G28" s="35">
        <v>7562</v>
      </c>
      <c r="H28" s="642">
        <v>14788</v>
      </c>
      <c r="I28" s="880">
        <v>79009</v>
      </c>
      <c r="J28" s="880">
        <v>7136</v>
      </c>
      <c r="K28" s="994">
        <v>71873</v>
      </c>
      <c r="L28" s="154"/>
    </row>
    <row r="29" spans="1:17" s="9" customFormat="1" x14ac:dyDescent="0.2">
      <c r="A29" s="176"/>
      <c r="B29" s="1580" t="s">
        <v>369</v>
      </c>
      <c r="C29" s="873">
        <v>0</v>
      </c>
      <c r="D29" s="527">
        <v>17361</v>
      </c>
      <c r="E29" s="256">
        <v>0</v>
      </c>
      <c r="F29" s="256">
        <v>51050</v>
      </c>
      <c r="G29" s="256">
        <v>6208</v>
      </c>
      <c r="H29" s="873">
        <v>6536</v>
      </c>
      <c r="I29" s="223">
        <v>81155</v>
      </c>
      <c r="J29" s="223">
        <v>28694</v>
      </c>
      <c r="K29" s="995">
        <v>52461</v>
      </c>
      <c r="L29" s="3"/>
    </row>
    <row r="30" spans="1:17" outlineLevel="1" x14ac:dyDescent="0.2">
      <c r="A30" s="400"/>
      <c r="B30" s="244" t="s">
        <v>348</v>
      </c>
      <c r="C30" s="644">
        <v>0</v>
      </c>
      <c r="D30" s="528">
        <v>16461</v>
      </c>
      <c r="E30" s="258">
        <v>0</v>
      </c>
      <c r="F30" s="258">
        <v>51050</v>
      </c>
      <c r="G30" s="258">
        <v>8208</v>
      </c>
      <c r="H30" s="644">
        <v>9699</v>
      </c>
      <c r="I30" s="882">
        <v>85418</v>
      </c>
      <c r="J30" s="882">
        <v>33147</v>
      </c>
      <c r="K30" s="996">
        <v>52271</v>
      </c>
      <c r="L30" s="154"/>
    </row>
    <row r="31" spans="1:17" s="9" customFormat="1" ht="13.5" outlineLevel="1" thickBot="1" x14ac:dyDescent="0.25">
      <c r="A31" s="401"/>
      <c r="B31" s="247" t="s">
        <v>336</v>
      </c>
      <c r="C31" s="642">
        <v>0</v>
      </c>
      <c r="D31" s="231">
        <f t="shared" ref="D31:K31" si="3">SUM(D9:D23)</f>
        <v>12700</v>
      </c>
      <c r="E31" s="35">
        <f t="shared" si="3"/>
        <v>0</v>
      </c>
      <c r="F31" s="35">
        <f t="shared" si="3"/>
        <v>130104</v>
      </c>
      <c r="G31" s="35">
        <f t="shared" si="3"/>
        <v>12748</v>
      </c>
      <c r="H31" s="642">
        <f t="shared" si="3"/>
        <v>11488</v>
      </c>
      <c r="I31" s="880">
        <f t="shared" si="3"/>
        <v>167040</v>
      </c>
      <c r="J31" s="880">
        <f t="shared" si="3"/>
        <v>18622</v>
      </c>
      <c r="K31" s="994">
        <f t="shared" si="3"/>
        <v>148418</v>
      </c>
      <c r="L31" s="3"/>
    </row>
    <row r="32" spans="1:17" ht="13.5" thickBot="1" x14ac:dyDescent="0.25">
      <c r="A32" s="1581"/>
      <c r="B32" s="1582" t="s">
        <v>245</v>
      </c>
      <c r="C32" s="1583">
        <v>0</v>
      </c>
      <c r="D32" s="1584">
        <v>12429</v>
      </c>
      <c r="E32" s="1585">
        <v>0</v>
      </c>
      <c r="F32" s="1585">
        <v>40098</v>
      </c>
      <c r="G32" s="1585">
        <v>7984</v>
      </c>
      <c r="H32" s="1586">
        <v>6674</v>
      </c>
      <c r="I32" s="1587">
        <v>67185</v>
      </c>
      <c r="J32" s="1587">
        <v>7658.999999998</v>
      </c>
      <c r="K32" s="1588">
        <v>59526.000000002001</v>
      </c>
      <c r="L32" s="154"/>
    </row>
    <row r="33" spans="1:15" s="9" customFormat="1" ht="15" hidden="1" customHeight="1" outlineLevel="1" x14ac:dyDescent="0.2">
      <c r="A33" s="237"/>
      <c r="B33" s="151" t="s">
        <v>237</v>
      </c>
      <c r="C33" s="155">
        <v>0</v>
      </c>
      <c r="D33" s="869">
        <v>11449</v>
      </c>
      <c r="E33" s="153">
        <v>0</v>
      </c>
      <c r="F33" s="153">
        <v>40098</v>
      </c>
      <c r="G33" s="153">
        <v>7984</v>
      </c>
      <c r="H33" s="161">
        <v>7596</v>
      </c>
      <c r="I33" s="191">
        <v>67127</v>
      </c>
      <c r="J33" s="191">
        <v>1964</v>
      </c>
      <c r="K33" s="875">
        <v>65163</v>
      </c>
      <c r="L33" s="154"/>
      <c r="O33" s="9" t="s">
        <v>104</v>
      </c>
    </row>
    <row r="34" spans="1:15" s="9" customFormat="1" ht="13.5" hidden="1" outlineLevel="1" thickBot="1" x14ac:dyDescent="0.25">
      <c r="A34" s="330"/>
      <c r="B34" s="95" t="s">
        <v>224</v>
      </c>
      <c r="C34" s="84">
        <v>0</v>
      </c>
      <c r="D34" s="870">
        <v>11449</v>
      </c>
      <c r="E34" s="871">
        <v>0</v>
      </c>
      <c r="F34" s="871">
        <v>41523</v>
      </c>
      <c r="G34" s="871">
        <v>7454</v>
      </c>
      <c r="H34" s="872">
        <v>7474</v>
      </c>
      <c r="I34" s="331">
        <v>67900</v>
      </c>
      <c r="J34" s="331">
        <v>1941</v>
      </c>
      <c r="K34" s="663">
        <v>65959</v>
      </c>
      <c r="L34" s="154"/>
    </row>
    <row r="35" spans="1:15" hidden="1" collapsed="1" x14ac:dyDescent="0.2">
      <c r="A35" s="217"/>
      <c r="B35" s="218" t="s">
        <v>163</v>
      </c>
      <c r="C35" s="219">
        <v>0</v>
      </c>
      <c r="D35" s="220">
        <v>14962</v>
      </c>
      <c r="E35" s="221">
        <v>0</v>
      </c>
      <c r="F35" s="221">
        <v>39943</v>
      </c>
      <c r="G35" s="221">
        <v>7326</v>
      </c>
      <c r="H35" s="222">
        <v>7200</v>
      </c>
      <c r="I35" s="223">
        <v>69431</v>
      </c>
      <c r="J35" s="223">
        <v>11503</v>
      </c>
      <c r="K35" s="223">
        <v>57928</v>
      </c>
      <c r="L35" s="154"/>
    </row>
    <row r="36" spans="1:15" s="9" customFormat="1" ht="15" hidden="1" customHeight="1" x14ac:dyDescent="0.2">
      <c r="A36" s="94"/>
      <c r="B36" s="151" t="s">
        <v>130</v>
      </c>
      <c r="C36" s="155"/>
      <c r="D36" s="152">
        <v>13962</v>
      </c>
      <c r="E36" s="153">
        <v>0</v>
      </c>
      <c r="F36" s="153">
        <v>39538</v>
      </c>
      <c r="G36" s="153">
        <v>7326</v>
      </c>
      <c r="H36" s="161">
        <v>9200</v>
      </c>
      <c r="I36" s="191">
        <v>70026</v>
      </c>
      <c r="J36" s="191">
        <v>11520</v>
      </c>
      <c r="K36" s="191">
        <v>58506</v>
      </c>
      <c r="L36" s="154"/>
    </row>
    <row r="37" spans="1:15" s="9" customFormat="1" ht="15" hidden="1" customHeight="1" thickBot="1" x14ac:dyDescent="0.25">
      <c r="A37" s="99"/>
      <c r="B37" s="95" t="s">
        <v>131</v>
      </c>
      <c r="C37" s="84">
        <v>0</v>
      </c>
      <c r="D37" s="85">
        <v>13962</v>
      </c>
      <c r="E37" s="86">
        <v>0</v>
      </c>
      <c r="F37" s="86">
        <v>41338</v>
      </c>
      <c r="G37" s="86">
        <v>7326</v>
      </c>
      <c r="H37" s="87">
        <v>1200</v>
      </c>
      <c r="I37" s="192">
        <v>63826</v>
      </c>
      <c r="J37" s="192">
        <v>10478.000000000386</v>
      </c>
      <c r="K37" s="192">
        <v>53347.999999999614</v>
      </c>
      <c r="L37" s="154"/>
    </row>
    <row r="38" spans="1:15" ht="13.5" hidden="1" thickBot="1" x14ac:dyDescent="0.25">
      <c r="A38" s="100"/>
      <c r="B38" s="96" t="s">
        <v>136</v>
      </c>
      <c r="C38" s="88">
        <v>0</v>
      </c>
      <c r="D38" s="89">
        <v>17718</v>
      </c>
      <c r="E38" s="90">
        <v>2451</v>
      </c>
      <c r="F38" s="90">
        <v>25139</v>
      </c>
      <c r="G38" s="90">
        <v>0</v>
      </c>
      <c r="H38" s="88">
        <v>2000</v>
      </c>
      <c r="I38" s="193">
        <v>47308</v>
      </c>
      <c r="J38" s="193">
        <v>23001</v>
      </c>
      <c r="K38" s="193">
        <v>24307</v>
      </c>
    </row>
    <row r="39" spans="1:15" collapsed="1" x14ac:dyDescent="0.2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J44"/>
  <sheetViews>
    <sheetView showGridLines="0" topLeftCell="A3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9" customWidth="1"/>
    <col min="2" max="2" width="19" style="442" customWidth="1"/>
    <col min="3" max="3" width="6.42578125" style="442" customWidth="1"/>
    <col min="4" max="4" width="11.85546875" style="442" customWidth="1"/>
    <col min="5" max="5" width="12.140625" style="442" customWidth="1"/>
    <col min="6" max="7" width="10.5703125" style="442" customWidth="1"/>
    <col min="8" max="8" width="11.7109375" style="442" customWidth="1"/>
    <col min="9" max="9" width="11.5703125" style="442" customWidth="1"/>
    <col min="10" max="10" width="7.85546875" style="442" customWidth="1"/>
    <col min="11" max="11" width="6.7109375" style="442" customWidth="1"/>
    <col min="12" max="13" width="12" style="442" customWidth="1"/>
    <col min="14" max="15" width="10.5703125" style="442" customWidth="1"/>
    <col min="16" max="16" width="11.85546875" style="442" customWidth="1"/>
    <col min="17" max="17" width="11.7109375" style="442" customWidth="1"/>
    <col min="18" max="18" width="7.28515625" style="442" customWidth="1"/>
    <col min="19" max="19" width="11.42578125" style="442" customWidth="1"/>
    <col min="20" max="16384" width="11.42578125" style="442"/>
  </cols>
  <sheetData>
    <row r="1" spans="1:36" x14ac:dyDescent="0.2">
      <c r="A1" s="1025" t="s">
        <v>0</v>
      </c>
    </row>
    <row r="2" spans="1:36" x14ac:dyDescent="0.2">
      <c r="A2" s="1025"/>
    </row>
    <row r="3" spans="1:36" x14ac:dyDescent="0.2">
      <c r="A3" s="1194" t="str">
        <f>A5</f>
        <v>Tabell 1 - 6 - Bydelens oppfølging av personer i private døgnovernattingstilbud pr. 31.12.</v>
      </c>
      <c r="L3" s="20" t="s">
        <v>49</v>
      </c>
      <c r="M3" s="20"/>
      <c r="N3" s="20"/>
    </row>
    <row r="5" spans="1:36" s="19" customFormat="1" ht="21.75" customHeight="1" thickBot="1" x14ac:dyDescent="0.25">
      <c r="A5" s="1195" t="s">
        <v>486</v>
      </c>
      <c r="B5" s="1196"/>
      <c r="C5" s="1196"/>
      <c r="D5" s="1196"/>
      <c r="E5" s="1196"/>
      <c r="F5" s="1196"/>
      <c r="G5" s="1196"/>
      <c r="H5" s="1196"/>
      <c r="I5" s="1196"/>
      <c r="J5" s="1196"/>
      <c r="K5" s="1196"/>
      <c r="L5" s="1196"/>
      <c r="M5" s="1196"/>
      <c r="N5" s="1196"/>
      <c r="O5" s="1196"/>
      <c r="P5" s="1196"/>
      <c r="Q5" s="1196"/>
      <c r="R5" s="1196"/>
    </row>
    <row r="6" spans="1:36" s="19" customFormat="1" ht="21" customHeight="1" x14ac:dyDescent="0.2">
      <c r="A6" s="187"/>
      <c r="B6" s="1197"/>
      <c r="C6" s="1985" t="s">
        <v>183</v>
      </c>
      <c r="D6" s="1986"/>
      <c r="E6" s="1986"/>
      <c r="F6" s="1986"/>
      <c r="G6" s="1986"/>
      <c r="H6" s="1986"/>
      <c r="I6" s="1986"/>
      <c r="J6" s="1987"/>
      <c r="K6" s="1985" t="s">
        <v>182</v>
      </c>
      <c r="L6" s="1986"/>
      <c r="M6" s="1986"/>
      <c r="N6" s="1986"/>
      <c r="O6" s="1986"/>
      <c r="P6" s="1986"/>
      <c r="Q6" s="1986"/>
      <c r="R6" s="1988"/>
    </row>
    <row r="7" spans="1:36" s="19" customFormat="1" ht="125.25" customHeight="1" thickBot="1" x14ac:dyDescent="0.25">
      <c r="A7" s="189" t="s">
        <v>38</v>
      </c>
      <c r="B7" s="125" t="s">
        <v>3</v>
      </c>
      <c r="C7" s="1198" t="s">
        <v>488</v>
      </c>
      <c r="D7" s="1199" t="s">
        <v>462</v>
      </c>
      <c r="E7" s="1199" t="s">
        <v>463</v>
      </c>
      <c r="F7" s="1199" t="s">
        <v>464</v>
      </c>
      <c r="G7" s="1199" t="s">
        <v>465</v>
      </c>
      <c r="H7" s="1199" t="s">
        <v>466</v>
      </c>
      <c r="I7" s="1199" t="s">
        <v>467</v>
      </c>
      <c r="J7" s="1200" t="s">
        <v>50</v>
      </c>
      <c r="K7" s="1198" t="s">
        <v>488</v>
      </c>
      <c r="L7" s="1199" t="s">
        <v>462</v>
      </c>
      <c r="M7" s="1199" t="s">
        <v>463</v>
      </c>
      <c r="N7" s="1199" t="s">
        <v>464</v>
      </c>
      <c r="O7" s="1199" t="s">
        <v>465</v>
      </c>
      <c r="P7" s="1199" t="s">
        <v>466</v>
      </c>
      <c r="Q7" s="1199" t="s">
        <v>467</v>
      </c>
      <c r="R7" s="1201" t="s">
        <v>50</v>
      </c>
    </row>
    <row r="8" spans="1:36" ht="15" customHeight="1" x14ac:dyDescent="0.2">
      <c r="A8" s="1000">
        <v>1</v>
      </c>
      <c r="B8" s="1202" t="s">
        <v>5</v>
      </c>
      <c r="C8" s="1203">
        <f>'Tabell_1-5-kvalitetsavtale'!E8</f>
        <v>2</v>
      </c>
      <c r="D8" s="1204">
        <v>0</v>
      </c>
      <c r="E8" s="1206">
        <v>0</v>
      </c>
      <c r="F8" s="1204">
        <v>0</v>
      </c>
      <c r="G8" s="1205">
        <v>0</v>
      </c>
      <c r="H8" s="1207">
        <v>0</v>
      </c>
      <c r="I8" s="1206">
        <v>2</v>
      </c>
      <c r="J8" s="1208">
        <v>2</v>
      </c>
      <c r="K8" s="1203">
        <f>'Tabell_1-5-kvalitetsavtale'!H8</f>
        <v>15</v>
      </c>
      <c r="L8" s="1204">
        <v>1</v>
      </c>
      <c r="M8" s="1206">
        <v>0</v>
      </c>
      <c r="N8" s="1204">
        <v>0</v>
      </c>
      <c r="O8" s="1205">
        <v>0</v>
      </c>
      <c r="P8" s="1207">
        <v>6</v>
      </c>
      <c r="Q8" s="1206">
        <v>8</v>
      </c>
      <c r="R8" s="1208">
        <v>15</v>
      </c>
      <c r="T8" s="474"/>
      <c r="U8" s="474"/>
      <c r="V8" s="474"/>
      <c r="W8" s="474"/>
      <c r="X8" s="474"/>
      <c r="Y8" s="473"/>
      <c r="Z8" s="474"/>
      <c r="AA8" s="473"/>
      <c r="AB8" s="473"/>
      <c r="AC8" s="474"/>
      <c r="AD8" s="474"/>
      <c r="AE8" s="474"/>
      <c r="AF8" s="474"/>
      <c r="AG8" s="473"/>
      <c r="AH8" s="474"/>
      <c r="AI8" s="19"/>
      <c r="AJ8" s="19"/>
    </row>
    <row r="9" spans="1:36" ht="15" customHeight="1" x14ac:dyDescent="0.2">
      <c r="A9" s="911">
        <v>2</v>
      </c>
      <c r="B9" s="984" t="s">
        <v>6</v>
      </c>
      <c r="C9" s="1209">
        <f>'Tabell_1-5-kvalitetsavtale'!E9</f>
        <v>0</v>
      </c>
      <c r="D9" s="535">
        <v>0</v>
      </c>
      <c r="E9" s="844">
        <v>0</v>
      </c>
      <c r="F9" s="535">
        <v>0</v>
      </c>
      <c r="G9" s="534">
        <v>0</v>
      </c>
      <c r="H9" s="1210">
        <v>0</v>
      </c>
      <c r="I9" s="844">
        <v>0</v>
      </c>
      <c r="J9" s="653">
        <v>0</v>
      </c>
      <c r="K9" s="1209">
        <f>'Tabell_1-5-kvalitetsavtale'!H9</f>
        <v>10</v>
      </c>
      <c r="L9" s="535">
        <v>0</v>
      </c>
      <c r="M9" s="844">
        <v>0</v>
      </c>
      <c r="N9" s="535">
        <v>0</v>
      </c>
      <c r="O9" s="534">
        <v>0</v>
      </c>
      <c r="P9" s="1210">
        <v>8</v>
      </c>
      <c r="Q9" s="844">
        <v>2</v>
      </c>
      <c r="R9" s="653">
        <v>10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15" customHeight="1" x14ac:dyDescent="0.2">
      <c r="A10" s="911">
        <v>3</v>
      </c>
      <c r="B10" s="984" t="s">
        <v>7</v>
      </c>
      <c r="C10" s="1209">
        <f>'Tabell_1-5-kvalitetsavtale'!E10</f>
        <v>2</v>
      </c>
      <c r="D10" s="535">
        <v>0</v>
      </c>
      <c r="E10" s="844">
        <v>0</v>
      </c>
      <c r="F10" s="535">
        <v>0</v>
      </c>
      <c r="G10" s="534">
        <v>0</v>
      </c>
      <c r="H10" s="1210">
        <v>0</v>
      </c>
      <c r="I10" s="844">
        <v>0</v>
      </c>
      <c r="J10" s="653">
        <v>2</v>
      </c>
      <c r="K10" s="1209">
        <f>'Tabell_1-5-kvalitetsavtale'!H10</f>
        <v>2</v>
      </c>
      <c r="L10" s="535">
        <v>0</v>
      </c>
      <c r="M10" s="844">
        <v>0</v>
      </c>
      <c r="N10" s="535">
        <v>0</v>
      </c>
      <c r="O10" s="534">
        <v>0</v>
      </c>
      <c r="P10" s="1210">
        <v>0</v>
      </c>
      <c r="Q10" s="844">
        <v>0</v>
      </c>
      <c r="R10" s="653">
        <v>2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ht="15" customHeight="1" x14ac:dyDescent="0.2">
      <c r="A11" s="911">
        <v>4</v>
      </c>
      <c r="B11" s="984" t="s">
        <v>8</v>
      </c>
      <c r="C11" s="1209">
        <f>'Tabell_1-5-kvalitetsavtale'!E11</f>
        <v>2</v>
      </c>
      <c r="D11" s="535">
        <v>2</v>
      </c>
      <c r="E11" s="844">
        <v>0</v>
      </c>
      <c r="F11" s="535">
        <v>0</v>
      </c>
      <c r="G11" s="534">
        <v>0</v>
      </c>
      <c r="H11" s="1210">
        <v>0</v>
      </c>
      <c r="I11" s="844">
        <v>0</v>
      </c>
      <c r="J11" s="653">
        <v>2</v>
      </c>
      <c r="K11" s="1209">
        <f>'Tabell_1-5-kvalitetsavtale'!H11</f>
        <v>11</v>
      </c>
      <c r="L11" s="535">
        <v>7</v>
      </c>
      <c r="M11" s="844">
        <v>4</v>
      </c>
      <c r="N11" s="535">
        <v>0</v>
      </c>
      <c r="O11" s="534">
        <v>0</v>
      </c>
      <c r="P11" s="1210">
        <v>0</v>
      </c>
      <c r="Q11" s="844">
        <v>0</v>
      </c>
      <c r="R11" s="653">
        <v>11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15" customHeight="1" x14ac:dyDescent="0.2">
      <c r="A12" s="911">
        <v>5</v>
      </c>
      <c r="B12" s="984" t="s">
        <v>9</v>
      </c>
      <c r="C12" s="1209">
        <f>'Tabell_1-5-kvalitetsavtale'!E12</f>
        <v>0</v>
      </c>
      <c r="D12" s="535">
        <v>0</v>
      </c>
      <c r="E12" s="844">
        <v>0</v>
      </c>
      <c r="F12" s="535">
        <v>0</v>
      </c>
      <c r="G12" s="534">
        <v>0</v>
      </c>
      <c r="H12" s="1210">
        <v>0</v>
      </c>
      <c r="I12" s="844">
        <v>0</v>
      </c>
      <c r="J12" s="653">
        <v>0</v>
      </c>
      <c r="K12" s="1209">
        <f>'Tabell_1-5-kvalitetsavtale'!H12</f>
        <v>2</v>
      </c>
      <c r="L12" s="535">
        <v>1</v>
      </c>
      <c r="M12" s="844">
        <v>0</v>
      </c>
      <c r="N12" s="535">
        <v>0</v>
      </c>
      <c r="O12" s="534">
        <v>0</v>
      </c>
      <c r="P12" s="1210">
        <v>0</v>
      </c>
      <c r="Q12" s="844">
        <v>0</v>
      </c>
      <c r="R12" s="653">
        <v>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" customHeight="1" x14ac:dyDescent="0.2">
      <c r="A13" s="911">
        <v>6</v>
      </c>
      <c r="B13" s="984" t="s">
        <v>10</v>
      </c>
      <c r="C13" s="1209">
        <f>'Tabell_1-5-kvalitetsavtale'!E13</f>
        <v>0</v>
      </c>
      <c r="D13" s="535">
        <v>0</v>
      </c>
      <c r="E13" s="844">
        <v>0</v>
      </c>
      <c r="F13" s="535">
        <v>0</v>
      </c>
      <c r="G13" s="534">
        <v>0</v>
      </c>
      <c r="H13" s="1210">
        <v>0</v>
      </c>
      <c r="I13" s="844">
        <v>0</v>
      </c>
      <c r="J13" s="653">
        <v>0</v>
      </c>
      <c r="K13" s="1209">
        <f>'Tabell_1-5-kvalitetsavtale'!H13</f>
        <v>5</v>
      </c>
      <c r="L13" s="535">
        <v>0</v>
      </c>
      <c r="M13" s="844">
        <v>0</v>
      </c>
      <c r="N13" s="535">
        <v>0</v>
      </c>
      <c r="O13" s="534">
        <v>0</v>
      </c>
      <c r="P13" s="1210">
        <v>0</v>
      </c>
      <c r="Q13" s="844">
        <v>0</v>
      </c>
      <c r="R13" s="653">
        <v>24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15" customHeight="1" x14ac:dyDescent="0.2">
      <c r="A14" s="911">
        <v>7</v>
      </c>
      <c r="B14" s="984" t="s">
        <v>11</v>
      </c>
      <c r="C14" s="1209">
        <f>'Tabell_1-5-kvalitetsavtale'!E14</f>
        <v>0</v>
      </c>
      <c r="D14" s="535">
        <v>0</v>
      </c>
      <c r="E14" s="844">
        <v>0</v>
      </c>
      <c r="F14" s="535">
        <v>0</v>
      </c>
      <c r="G14" s="534">
        <v>0</v>
      </c>
      <c r="H14" s="1210">
        <v>0</v>
      </c>
      <c r="I14" s="844">
        <v>0</v>
      </c>
      <c r="J14" s="653">
        <v>0</v>
      </c>
      <c r="K14" s="1209">
        <f>'Tabell_1-5-kvalitetsavtale'!H14</f>
        <v>0</v>
      </c>
      <c r="L14" s="535">
        <v>0</v>
      </c>
      <c r="M14" s="844">
        <v>0</v>
      </c>
      <c r="N14" s="535">
        <v>0</v>
      </c>
      <c r="O14" s="534">
        <v>0</v>
      </c>
      <c r="P14" s="1210">
        <v>0</v>
      </c>
      <c r="Q14" s="844">
        <v>0</v>
      </c>
      <c r="R14" s="653">
        <v>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15" customHeight="1" x14ac:dyDescent="0.2">
      <c r="A15" s="911">
        <v>8</v>
      </c>
      <c r="B15" s="984" t="s">
        <v>12</v>
      </c>
      <c r="C15" s="1209">
        <f>'Tabell_1-5-kvalitetsavtale'!E15</f>
        <v>0</v>
      </c>
      <c r="D15" s="535">
        <v>0</v>
      </c>
      <c r="E15" s="844">
        <v>0</v>
      </c>
      <c r="F15" s="535">
        <v>0</v>
      </c>
      <c r="G15" s="534">
        <v>0</v>
      </c>
      <c r="H15" s="1210">
        <v>0</v>
      </c>
      <c r="I15" s="844">
        <v>0</v>
      </c>
      <c r="J15" s="653">
        <v>0</v>
      </c>
      <c r="K15" s="1209">
        <f>'Tabell_1-5-kvalitetsavtale'!H15</f>
        <v>1</v>
      </c>
      <c r="L15" s="535">
        <v>0</v>
      </c>
      <c r="M15" s="844">
        <v>1</v>
      </c>
      <c r="N15" s="535">
        <v>0</v>
      </c>
      <c r="O15" s="534">
        <v>0</v>
      </c>
      <c r="P15" s="1210">
        <v>0</v>
      </c>
      <c r="Q15" s="844">
        <v>0</v>
      </c>
      <c r="R15" s="653">
        <v>0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15" customHeight="1" x14ac:dyDescent="0.2">
      <c r="A16" s="911">
        <v>9</v>
      </c>
      <c r="B16" s="984" t="s">
        <v>13</v>
      </c>
      <c r="C16" s="1209">
        <f>'Tabell_1-5-kvalitetsavtale'!E16</f>
        <v>2</v>
      </c>
      <c r="D16" s="535">
        <v>2</v>
      </c>
      <c r="E16" s="844">
        <v>0</v>
      </c>
      <c r="F16" s="535">
        <v>0</v>
      </c>
      <c r="G16" s="534">
        <v>0</v>
      </c>
      <c r="H16" s="1210">
        <v>0</v>
      </c>
      <c r="I16" s="844">
        <v>0</v>
      </c>
      <c r="J16" s="653">
        <v>2</v>
      </c>
      <c r="K16" s="1209">
        <f>'Tabell_1-5-kvalitetsavtale'!H16</f>
        <v>2</v>
      </c>
      <c r="L16" s="535">
        <v>1</v>
      </c>
      <c r="M16" s="844">
        <v>0</v>
      </c>
      <c r="N16" s="535">
        <v>1</v>
      </c>
      <c r="O16" s="534">
        <v>0</v>
      </c>
      <c r="P16" s="1210">
        <v>0</v>
      </c>
      <c r="Q16" s="844">
        <v>0</v>
      </c>
      <c r="R16" s="653">
        <v>2</v>
      </c>
      <c r="T16" s="19"/>
      <c r="U16" s="19"/>
      <c r="V16" s="19"/>
      <c r="W16" s="19" t="s">
        <v>104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ht="15" customHeight="1" x14ac:dyDescent="0.2">
      <c r="A17" s="911">
        <v>10</v>
      </c>
      <c r="B17" s="984" t="s">
        <v>14</v>
      </c>
      <c r="C17" s="1209">
        <f>'Tabell_1-5-kvalitetsavtale'!E17</f>
        <v>2</v>
      </c>
      <c r="D17" s="535">
        <v>2</v>
      </c>
      <c r="E17" s="844">
        <v>0</v>
      </c>
      <c r="F17" s="535">
        <v>0</v>
      </c>
      <c r="G17" s="534">
        <v>0</v>
      </c>
      <c r="H17" s="1210">
        <v>0</v>
      </c>
      <c r="I17" s="844">
        <v>0</v>
      </c>
      <c r="J17" s="653">
        <v>2</v>
      </c>
      <c r="K17" s="1209">
        <f>'Tabell_1-5-kvalitetsavtale'!H17</f>
        <v>6</v>
      </c>
      <c r="L17" s="535">
        <v>4</v>
      </c>
      <c r="M17" s="844">
        <v>0</v>
      </c>
      <c r="N17" s="535">
        <v>2</v>
      </c>
      <c r="O17" s="534">
        <v>0</v>
      </c>
      <c r="P17" s="1210">
        <v>0</v>
      </c>
      <c r="Q17" s="844">
        <v>0</v>
      </c>
      <c r="R17" s="653">
        <v>6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ht="15" customHeight="1" x14ac:dyDescent="0.2">
      <c r="A18" s="911">
        <v>11</v>
      </c>
      <c r="B18" s="984" t="s">
        <v>15</v>
      </c>
      <c r="C18" s="1209">
        <f>'Tabell_1-5-kvalitetsavtale'!E18</f>
        <v>0</v>
      </c>
      <c r="D18" s="535">
        <v>0</v>
      </c>
      <c r="E18" s="844">
        <v>0</v>
      </c>
      <c r="F18" s="535">
        <v>0</v>
      </c>
      <c r="G18" s="534">
        <v>0</v>
      </c>
      <c r="H18" s="1210">
        <v>0</v>
      </c>
      <c r="I18" s="844">
        <v>0</v>
      </c>
      <c r="J18" s="653">
        <v>0</v>
      </c>
      <c r="K18" s="1209">
        <f>'Tabell_1-5-kvalitetsavtale'!H18</f>
        <v>2</v>
      </c>
      <c r="L18" s="535">
        <v>0</v>
      </c>
      <c r="M18" s="844">
        <v>0</v>
      </c>
      <c r="N18" s="535">
        <v>0</v>
      </c>
      <c r="O18" s="534">
        <v>0</v>
      </c>
      <c r="P18" s="1210">
        <v>1</v>
      </c>
      <c r="Q18" s="844">
        <v>1</v>
      </c>
      <c r="R18" s="653">
        <v>2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ht="15" customHeight="1" x14ac:dyDescent="0.2">
      <c r="A19" s="911">
        <v>12</v>
      </c>
      <c r="B19" s="984" t="s">
        <v>16</v>
      </c>
      <c r="C19" s="1209">
        <f>'Tabell_1-5-kvalitetsavtale'!E19</f>
        <v>0</v>
      </c>
      <c r="D19" s="535">
        <v>0</v>
      </c>
      <c r="E19" s="844">
        <v>0</v>
      </c>
      <c r="F19" s="535">
        <v>0</v>
      </c>
      <c r="G19" s="534">
        <v>0</v>
      </c>
      <c r="H19" s="1210">
        <v>0</v>
      </c>
      <c r="I19" s="844">
        <v>0</v>
      </c>
      <c r="J19" s="653">
        <v>0</v>
      </c>
      <c r="K19" s="1209">
        <f>'Tabell_1-5-kvalitetsavtale'!H19</f>
        <v>1</v>
      </c>
      <c r="L19" s="535">
        <v>0</v>
      </c>
      <c r="M19" s="844">
        <v>0</v>
      </c>
      <c r="N19" s="535">
        <v>0</v>
      </c>
      <c r="O19" s="534">
        <v>0</v>
      </c>
      <c r="P19" s="1210">
        <v>0</v>
      </c>
      <c r="Q19" s="844">
        <v>0</v>
      </c>
      <c r="R19" s="653">
        <v>0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ht="15" customHeight="1" x14ac:dyDescent="0.2">
      <c r="A20" s="911">
        <v>13</v>
      </c>
      <c r="B20" s="984" t="s">
        <v>17</v>
      </c>
      <c r="C20" s="1209">
        <f>'Tabell_1-5-kvalitetsavtale'!E20</f>
        <v>0</v>
      </c>
      <c r="D20" s="535">
        <v>0</v>
      </c>
      <c r="E20" s="844">
        <v>0</v>
      </c>
      <c r="F20" s="535">
        <v>0</v>
      </c>
      <c r="G20" s="534">
        <v>0</v>
      </c>
      <c r="H20" s="1210">
        <v>0</v>
      </c>
      <c r="I20" s="844">
        <v>0</v>
      </c>
      <c r="J20" s="653">
        <v>0</v>
      </c>
      <c r="K20" s="1209">
        <f>'Tabell_1-5-kvalitetsavtale'!H20</f>
        <v>2</v>
      </c>
      <c r="L20" s="535">
        <v>0</v>
      </c>
      <c r="M20" s="844">
        <v>0</v>
      </c>
      <c r="N20" s="535">
        <v>0</v>
      </c>
      <c r="O20" s="534">
        <v>0</v>
      </c>
      <c r="P20" s="1210">
        <v>2</v>
      </c>
      <c r="Q20" s="844">
        <v>0</v>
      </c>
      <c r="R20" s="653">
        <v>2</v>
      </c>
      <c r="T20" s="19"/>
      <c r="U20" s="19"/>
      <c r="V20" s="19" t="s">
        <v>104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" customHeight="1" x14ac:dyDescent="0.2">
      <c r="A21" s="911">
        <v>14</v>
      </c>
      <c r="B21" s="984" t="s">
        <v>18</v>
      </c>
      <c r="C21" s="1209">
        <f>'Tabell_1-5-kvalitetsavtale'!E21</f>
        <v>0</v>
      </c>
      <c r="D21" s="535">
        <v>0</v>
      </c>
      <c r="E21" s="844">
        <v>0</v>
      </c>
      <c r="F21" s="535">
        <v>0</v>
      </c>
      <c r="G21" s="534">
        <v>0</v>
      </c>
      <c r="H21" s="1210">
        <v>0</v>
      </c>
      <c r="I21" s="844">
        <v>0</v>
      </c>
      <c r="J21" s="653">
        <v>0</v>
      </c>
      <c r="K21" s="1209">
        <f>'Tabell_1-5-kvalitetsavtale'!H21</f>
        <v>6</v>
      </c>
      <c r="L21" s="535">
        <v>4</v>
      </c>
      <c r="M21" s="844">
        <v>0</v>
      </c>
      <c r="N21" s="535">
        <v>4</v>
      </c>
      <c r="O21" s="534">
        <v>0</v>
      </c>
      <c r="P21" s="1210">
        <v>1</v>
      </c>
      <c r="Q21" s="844">
        <v>1</v>
      </c>
      <c r="R21" s="653">
        <v>6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ht="15" customHeight="1" thickBot="1" x14ac:dyDescent="0.25">
      <c r="A22" s="1008">
        <v>15</v>
      </c>
      <c r="B22" s="1211" t="s">
        <v>19</v>
      </c>
      <c r="C22" s="1212">
        <f>'Tabell_1-5-kvalitetsavtale'!E22</f>
        <v>0</v>
      </c>
      <c r="D22" s="536">
        <v>0</v>
      </c>
      <c r="E22" s="845">
        <v>0</v>
      </c>
      <c r="F22" s="536">
        <v>0</v>
      </c>
      <c r="G22" s="537">
        <v>0</v>
      </c>
      <c r="H22" s="1213">
        <v>0</v>
      </c>
      <c r="I22" s="845">
        <v>0</v>
      </c>
      <c r="J22" s="654">
        <v>0</v>
      </c>
      <c r="K22" s="1212">
        <f>'Tabell_1-5-kvalitetsavtale'!H22</f>
        <v>0</v>
      </c>
      <c r="L22" s="536">
        <v>0</v>
      </c>
      <c r="M22" s="845">
        <v>0</v>
      </c>
      <c r="N22" s="536">
        <v>0</v>
      </c>
      <c r="O22" s="537">
        <v>0</v>
      </c>
      <c r="P22" s="1213">
        <v>0</v>
      </c>
      <c r="Q22" s="845">
        <v>0</v>
      </c>
      <c r="R22" s="654">
        <v>0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20" customFormat="1" ht="15" customHeight="1" x14ac:dyDescent="0.2">
      <c r="A23" s="787"/>
      <c r="B23" s="788" t="s">
        <v>487</v>
      </c>
      <c r="C23" s="1756">
        <f>SUM(C8:C22)</f>
        <v>10</v>
      </c>
      <c r="D23" s="1757">
        <f t="shared" ref="D23:R23" si="0">SUM(D8:D22)</f>
        <v>6</v>
      </c>
      <c r="E23" s="1758">
        <f t="shared" si="0"/>
        <v>0</v>
      </c>
      <c r="F23" s="1757">
        <f t="shared" si="0"/>
        <v>0</v>
      </c>
      <c r="G23" s="1758">
        <f t="shared" si="0"/>
        <v>0</v>
      </c>
      <c r="H23" s="1757">
        <f t="shared" si="0"/>
        <v>0</v>
      </c>
      <c r="I23" s="1758">
        <f t="shared" si="0"/>
        <v>2</v>
      </c>
      <c r="J23" s="1755">
        <f t="shared" si="0"/>
        <v>10</v>
      </c>
      <c r="K23" s="1759">
        <f t="shared" si="0"/>
        <v>65</v>
      </c>
      <c r="L23" s="1405">
        <f t="shared" si="0"/>
        <v>18</v>
      </c>
      <c r="M23" s="1760">
        <f t="shared" si="0"/>
        <v>5</v>
      </c>
      <c r="N23" s="1405">
        <f t="shared" si="0"/>
        <v>7</v>
      </c>
      <c r="O23" s="1406">
        <f t="shared" si="0"/>
        <v>0</v>
      </c>
      <c r="P23" s="1761">
        <f t="shared" si="0"/>
        <v>18</v>
      </c>
      <c r="Q23" s="1760">
        <f t="shared" si="0"/>
        <v>12</v>
      </c>
      <c r="R23" s="1759">
        <f t="shared" si="0"/>
        <v>80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ht="15" customHeight="1" thickBot="1" x14ac:dyDescent="0.25">
      <c r="A24" s="246"/>
      <c r="B24" s="476" t="s">
        <v>440</v>
      </c>
      <c r="C24" s="856">
        <v>5</v>
      </c>
      <c r="D24" s="457">
        <v>1</v>
      </c>
      <c r="E24" s="248">
        <v>0</v>
      </c>
      <c r="F24" s="457">
        <v>2</v>
      </c>
      <c r="G24" s="248">
        <v>0</v>
      </c>
      <c r="H24" s="457">
        <v>1</v>
      </c>
      <c r="I24" s="248">
        <v>0</v>
      </c>
      <c r="J24" s="451">
        <v>4</v>
      </c>
      <c r="K24" s="655">
        <v>70</v>
      </c>
      <c r="L24" s="457">
        <v>5</v>
      </c>
      <c r="M24" s="848">
        <v>6</v>
      </c>
      <c r="N24" s="457">
        <v>0</v>
      </c>
      <c r="O24" s="248">
        <v>7</v>
      </c>
      <c r="P24" s="860">
        <v>7</v>
      </c>
      <c r="Q24" s="848">
        <v>12</v>
      </c>
      <c r="R24" s="655">
        <v>66</v>
      </c>
      <c r="T24" s="646"/>
      <c r="U24" s="646"/>
      <c r="V24" s="646"/>
      <c r="W24" s="646"/>
      <c r="X24" s="646"/>
      <c r="Y24" s="646"/>
      <c r="Z24" s="646"/>
      <c r="AA24" s="646"/>
      <c r="AB24" s="646"/>
      <c r="AC24" s="646"/>
      <c r="AD24" s="646"/>
      <c r="AE24" s="646"/>
      <c r="AF24" s="646"/>
      <c r="AG24" s="646"/>
      <c r="AH24" s="646"/>
      <c r="AI24" s="646"/>
      <c r="AJ24" s="646"/>
    </row>
    <row r="25" spans="1:36" ht="15" customHeight="1" x14ac:dyDescent="0.2">
      <c r="A25" s="787"/>
      <c r="B25" s="785" t="s">
        <v>408</v>
      </c>
      <c r="C25" s="1403">
        <v>5</v>
      </c>
      <c r="D25" s="452">
        <v>8</v>
      </c>
      <c r="E25" s="429">
        <v>1</v>
      </c>
      <c r="F25" s="452">
        <v>1</v>
      </c>
      <c r="G25" s="429">
        <v>0</v>
      </c>
      <c r="H25" s="452">
        <v>0</v>
      </c>
      <c r="I25" s="429">
        <v>0</v>
      </c>
      <c r="J25" s="1402">
        <v>11</v>
      </c>
      <c r="K25" s="857">
        <v>70</v>
      </c>
      <c r="L25" s="1216">
        <v>29</v>
      </c>
      <c r="M25" s="1215">
        <v>9</v>
      </c>
      <c r="N25" s="1216">
        <v>26</v>
      </c>
      <c r="O25" s="1217">
        <v>2</v>
      </c>
      <c r="P25" s="1214">
        <v>43</v>
      </c>
      <c r="Q25" s="1215">
        <v>17</v>
      </c>
      <c r="R25" s="857">
        <v>132</v>
      </c>
      <c r="T25" s="646"/>
      <c r="U25" s="646"/>
      <c r="V25" s="646"/>
      <c r="W25" s="646"/>
      <c r="X25" s="646"/>
      <c r="Y25" s="646"/>
      <c r="Z25" s="646"/>
      <c r="AA25" s="646"/>
      <c r="AB25" s="646"/>
      <c r="AC25" s="646"/>
      <c r="AD25" s="646"/>
      <c r="AE25" s="646"/>
      <c r="AF25" s="646"/>
      <c r="AG25" s="646"/>
      <c r="AH25" s="646"/>
      <c r="AI25" s="646"/>
      <c r="AJ25" s="646"/>
    </row>
    <row r="26" spans="1:36" s="20" customFormat="1" ht="15" customHeight="1" thickBot="1" x14ac:dyDescent="0.25">
      <c r="A26" s="246"/>
      <c r="B26" s="476" t="s">
        <v>388</v>
      </c>
      <c r="C26" s="856">
        <v>1</v>
      </c>
      <c r="D26" s="457">
        <v>0</v>
      </c>
      <c r="E26" s="248">
        <v>0</v>
      </c>
      <c r="F26" s="457">
        <v>0</v>
      </c>
      <c r="G26" s="248">
        <v>1</v>
      </c>
      <c r="H26" s="457">
        <v>0</v>
      </c>
      <c r="I26" s="248">
        <v>0</v>
      </c>
      <c r="J26" s="451">
        <v>1</v>
      </c>
      <c r="K26" s="655">
        <v>72</v>
      </c>
      <c r="L26" s="457">
        <v>22</v>
      </c>
      <c r="M26" s="848">
        <v>6</v>
      </c>
      <c r="N26" s="457">
        <v>8</v>
      </c>
      <c r="O26" s="248">
        <v>1</v>
      </c>
      <c r="P26" s="860">
        <v>23</v>
      </c>
      <c r="Q26" s="848">
        <v>10</v>
      </c>
      <c r="R26" s="655">
        <v>70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ht="15" customHeight="1" x14ac:dyDescent="0.2">
      <c r="A27" s="416"/>
      <c r="B27" s="477" t="s">
        <v>373</v>
      </c>
      <c r="C27" s="1404">
        <v>11</v>
      </c>
      <c r="D27" s="452">
        <v>6</v>
      </c>
      <c r="E27" s="429">
        <v>2</v>
      </c>
      <c r="F27" s="452">
        <v>0</v>
      </c>
      <c r="G27" s="429">
        <v>0</v>
      </c>
      <c r="H27" s="452">
        <v>6</v>
      </c>
      <c r="I27" s="429">
        <v>3</v>
      </c>
      <c r="J27" s="455">
        <v>15</v>
      </c>
      <c r="K27" s="855">
        <v>92</v>
      </c>
      <c r="L27" s="452">
        <v>55</v>
      </c>
      <c r="M27" s="850">
        <v>10</v>
      </c>
      <c r="N27" s="452">
        <v>12</v>
      </c>
      <c r="O27" s="429">
        <v>5</v>
      </c>
      <c r="P27" s="859">
        <v>38</v>
      </c>
      <c r="Q27" s="429">
        <v>26</v>
      </c>
      <c r="R27" s="855">
        <v>138</v>
      </c>
      <c r="T27" s="646"/>
      <c r="U27" s="646"/>
      <c r="V27" s="646"/>
      <c r="W27" s="646" t="s">
        <v>104</v>
      </c>
      <c r="X27" s="646"/>
      <c r="Y27" s="646"/>
      <c r="Z27" s="646"/>
      <c r="AA27" s="646"/>
      <c r="AB27" s="646"/>
      <c r="AC27" s="646"/>
      <c r="AD27" s="646"/>
      <c r="AE27" s="646"/>
      <c r="AF27" s="646"/>
      <c r="AG27" s="646"/>
      <c r="AH27" s="646"/>
      <c r="AI27" s="646"/>
      <c r="AJ27" s="646"/>
    </row>
    <row r="28" spans="1:36" ht="15" customHeight="1" thickBot="1" x14ac:dyDescent="0.25">
      <c r="A28" s="1697"/>
      <c r="B28" s="696" t="s">
        <v>352</v>
      </c>
      <c r="C28" s="856">
        <v>2</v>
      </c>
      <c r="D28" s="457">
        <v>0</v>
      </c>
      <c r="E28" s="248">
        <v>0</v>
      </c>
      <c r="F28" s="457">
        <v>0</v>
      </c>
      <c r="G28" s="248">
        <v>0</v>
      </c>
      <c r="H28" s="457">
        <v>1</v>
      </c>
      <c r="I28" s="248">
        <v>1</v>
      </c>
      <c r="J28" s="451">
        <v>9</v>
      </c>
      <c r="K28" s="655">
        <v>60</v>
      </c>
      <c r="L28" s="457">
        <v>12</v>
      </c>
      <c r="M28" s="848">
        <v>3</v>
      </c>
      <c r="N28" s="457">
        <v>11</v>
      </c>
      <c r="O28" s="248">
        <v>2</v>
      </c>
      <c r="P28" s="860">
        <v>18</v>
      </c>
      <c r="Q28" s="248">
        <v>12</v>
      </c>
      <c r="R28" s="655">
        <v>53</v>
      </c>
      <c r="T28" s="646"/>
      <c r="U28" s="646"/>
      <c r="V28" s="646"/>
      <c r="W28" s="646"/>
      <c r="X28" s="646"/>
      <c r="Y28" s="646"/>
      <c r="Z28" s="646"/>
      <c r="AA28" s="646"/>
      <c r="AB28" s="646"/>
      <c r="AC28" s="646"/>
      <c r="AD28" s="646"/>
      <c r="AE28" s="646"/>
      <c r="AF28" s="646"/>
      <c r="AG28" s="646"/>
      <c r="AH28" s="646"/>
      <c r="AI28" s="646"/>
      <c r="AJ28" s="646"/>
    </row>
    <row r="29" spans="1:36" s="20" customFormat="1" ht="15" hidden="1" customHeight="1" outlineLevel="1" x14ac:dyDescent="0.2">
      <c r="A29" s="777"/>
      <c r="B29" s="1693" t="s">
        <v>341</v>
      </c>
      <c r="C29" s="1694">
        <v>8</v>
      </c>
      <c r="D29" s="778">
        <v>1</v>
      </c>
      <c r="E29" s="1695">
        <v>0</v>
      </c>
      <c r="F29" s="778">
        <v>0</v>
      </c>
      <c r="G29" s="1695">
        <v>0</v>
      </c>
      <c r="H29" s="778">
        <v>4</v>
      </c>
      <c r="I29" s="1695">
        <v>3</v>
      </c>
      <c r="J29" s="780">
        <v>8</v>
      </c>
      <c r="K29" s="853">
        <v>92</v>
      </c>
      <c r="L29" s="778">
        <v>36</v>
      </c>
      <c r="M29" s="779">
        <v>8</v>
      </c>
      <c r="N29" s="778">
        <v>30</v>
      </c>
      <c r="O29" s="1695">
        <v>2</v>
      </c>
      <c r="P29" s="1696">
        <v>29</v>
      </c>
      <c r="Q29" s="1695">
        <v>13</v>
      </c>
      <c r="R29" s="853">
        <v>87</v>
      </c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5" customHeight="1" collapsed="1" thickBot="1" x14ac:dyDescent="0.25">
      <c r="A30" s="246"/>
      <c r="B30" s="696" t="s">
        <v>250</v>
      </c>
      <c r="C30" s="856">
        <v>10</v>
      </c>
      <c r="D30" s="457">
        <v>0</v>
      </c>
      <c r="E30" s="248">
        <v>5</v>
      </c>
      <c r="F30" s="457">
        <v>0</v>
      </c>
      <c r="G30" s="248">
        <v>0</v>
      </c>
      <c r="H30" s="457">
        <v>0</v>
      </c>
      <c r="I30" s="248">
        <v>10</v>
      </c>
      <c r="J30" s="451">
        <v>10</v>
      </c>
      <c r="K30" s="655">
        <v>90</v>
      </c>
      <c r="L30" s="457">
        <v>44</v>
      </c>
      <c r="M30" s="248">
        <v>17</v>
      </c>
      <c r="N30" s="860">
        <v>29</v>
      </c>
      <c r="O30" s="848">
        <v>10</v>
      </c>
      <c r="P30" s="457">
        <v>24</v>
      </c>
      <c r="Q30" s="248">
        <v>31</v>
      </c>
      <c r="R30" s="1721">
        <v>129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s="20" customFormat="1" ht="15" hidden="1" customHeight="1" outlineLevel="1" x14ac:dyDescent="0.2">
      <c r="A31" s="1647"/>
      <c r="B31" s="1648" t="s">
        <v>242</v>
      </c>
      <c r="C31" s="1649">
        <v>7</v>
      </c>
      <c r="D31" s="648">
        <v>1</v>
      </c>
      <c r="E31" s="649">
        <v>1</v>
      </c>
      <c r="F31" s="648">
        <v>0</v>
      </c>
      <c r="G31" s="649">
        <v>0</v>
      </c>
      <c r="H31" s="648">
        <v>0</v>
      </c>
      <c r="I31" s="649">
        <v>2</v>
      </c>
      <c r="J31" s="650">
        <v>4</v>
      </c>
      <c r="K31" s="854">
        <v>101</v>
      </c>
      <c r="L31" s="648">
        <v>19</v>
      </c>
      <c r="M31" s="649">
        <v>14</v>
      </c>
      <c r="N31" s="858">
        <v>11</v>
      </c>
      <c r="O31" s="849">
        <v>7</v>
      </c>
      <c r="P31" s="648">
        <v>13</v>
      </c>
      <c r="Q31" s="649">
        <v>17</v>
      </c>
      <c r="R31" s="650">
        <v>83</v>
      </c>
      <c r="S31" s="442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5" hidden="1" customHeight="1" outlineLevel="1" thickBot="1" x14ac:dyDescent="0.25">
      <c r="A32" s="246"/>
      <c r="B32" s="476" t="s">
        <v>228</v>
      </c>
      <c r="C32" s="856">
        <v>10</v>
      </c>
      <c r="D32" s="457">
        <v>0</v>
      </c>
      <c r="E32" s="248">
        <v>6</v>
      </c>
      <c r="F32" s="457">
        <v>0</v>
      </c>
      <c r="G32" s="248">
        <v>3</v>
      </c>
      <c r="H32" s="457">
        <v>0</v>
      </c>
      <c r="I32" s="248">
        <v>4</v>
      </c>
      <c r="J32" s="451">
        <v>10</v>
      </c>
      <c r="K32" s="655">
        <v>105</v>
      </c>
      <c r="L32" s="457">
        <v>21</v>
      </c>
      <c r="M32" s="248">
        <v>26</v>
      </c>
      <c r="N32" s="860">
        <v>28</v>
      </c>
      <c r="O32" s="848">
        <v>13</v>
      </c>
      <c r="P32" s="457">
        <v>19</v>
      </c>
      <c r="Q32" s="248">
        <v>14</v>
      </c>
      <c r="R32" s="451">
        <v>98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5" hidden="1" customHeight="1" outlineLevel="1" x14ac:dyDescent="0.2">
      <c r="A33" s="899"/>
      <c r="B33" s="405" t="s">
        <v>181</v>
      </c>
      <c r="C33" s="1218">
        <v>15</v>
      </c>
      <c r="D33" s="156">
        <v>1</v>
      </c>
      <c r="E33" s="158">
        <v>3</v>
      </c>
      <c r="F33" s="1219">
        <v>0</v>
      </c>
      <c r="G33" s="158">
        <v>0</v>
      </c>
      <c r="H33" s="1219">
        <v>0</v>
      </c>
      <c r="I33" s="157">
        <v>10</v>
      </c>
      <c r="J33" s="1220">
        <v>7</v>
      </c>
      <c r="K33" s="1221">
        <v>97</v>
      </c>
      <c r="L33" s="156">
        <v>24</v>
      </c>
      <c r="M33" s="158">
        <v>13</v>
      </c>
      <c r="N33" s="1219">
        <v>26</v>
      </c>
      <c r="O33" s="158">
        <v>7</v>
      </c>
      <c r="P33" s="1222">
        <v>17</v>
      </c>
      <c r="Q33" s="1223">
        <v>25</v>
      </c>
      <c r="R33" s="159">
        <v>73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s="20" customFormat="1" ht="15" hidden="1" customHeight="1" outlineLevel="1" x14ac:dyDescent="0.2">
      <c r="A34" s="132"/>
      <c r="B34" s="405" t="s">
        <v>175</v>
      </c>
      <c r="C34" s="1218">
        <v>29</v>
      </c>
      <c r="D34" s="133">
        <v>0</v>
      </c>
      <c r="E34" s="134">
        <v>9</v>
      </c>
      <c r="F34" s="1224">
        <v>0</v>
      </c>
      <c r="G34" s="134">
        <v>6</v>
      </c>
      <c r="H34" s="1224">
        <v>0</v>
      </c>
      <c r="I34" s="135">
        <v>14</v>
      </c>
      <c r="J34" s="1225">
        <v>27</v>
      </c>
      <c r="K34" s="1226">
        <v>140</v>
      </c>
      <c r="L34" s="133">
        <v>25</v>
      </c>
      <c r="M34" s="134">
        <v>11</v>
      </c>
      <c r="N34" s="1224">
        <v>22</v>
      </c>
      <c r="O34" s="134">
        <v>8</v>
      </c>
      <c r="P34" s="1227">
        <v>39</v>
      </c>
      <c r="Q34" s="1228">
        <v>40</v>
      </c>
      <c r="R34" s="1229">
        <v>151</v>
      </c>
      <c r="S34" s="442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s="20" customFormat="1" ht="15" hidden="1" customHeight="1" outlineLevel="1" thickBot="1" x14ac:dyDescent="0.25">
      <c r="A35" s="1230"/>
      <c r="B35" s="406" t="s">
        <v>171</v>
      </c>
      <c r="C35" s="1231">
        <v>25</v>
      </c>
      <c r="D35" s="137">
        <v>4</v>
      </c>
      <c r="E35" s="138">
        <v>1</v>
      </c>
      <c r="F35" s="1232">
        <v>0</v>
      </c>
      <c r="G35" s="138">
        <v>5</v>
      </c>
      <c r="H35" s="1232">
        <v>1</v>
      </c>
      <c r="I35" s="139">
        <v>15</v>
      </c>
      <c r="J35" s="1233">
        <v>26</v>
      </c>
      <c r="K35" s="1234">
        <v>105</v>
      </c>
      <c r="L35" s="137">
        <v>13</v>
      </c>
      <c r="M35" s="138">
        <v>11</v>
      </c>
      <c r="N35" s="1232">
        <v>12</v>
      </c>
      <c r="O35" s="138">
        <v>9</v>
      </c>
      <c r="P35" s="1235">
        <v>41</v>
      </c>
      <c r="Q35" s="1236">
        <v>31</v>
      </c>
      <c r="R35" s="1237">
        <v>113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20" customFormat="1" ht="15" hidden="1" customHeight="1" outlineLevel="1" x14ac:dyDescent="0.2">
      <c r="A36" s="1238"/>
      <c r="B36" s="407" t="s">
        <v>172</v>
      </c>
      <c r="C36" s="1239">
        <v>10</v>
      </c>
      <c r="D36" s="1239">
        <v>0</v>
      </c>
      <c r="E36" s="1240">
        <v>3</v>
      </c>
      <c r="F36" s="1241">
        <v>0</v>
      </c>
      <c r="G36" s="1240">
        <v>3</v>
      </c>
      <c r="H36" s="1241">
        <v>13</v>
      </c>
      <c r="I36" s="1242">
        <v>12</v>
      </c>
      <c r="J36" s="1243">
        <v>30</v>
      </c>
      <c r="K36" s="1244">
        <v>112</v>
      </c>
      <c r="L36" s="1239">
        <v>29</v>
      </c>
      <c r="M36" s="1240">
        <v>11</v>
      </c>
      <c r="N36" s="1241">
        <v>27</v>
      </c>
      <c r="O36" s="1240">
        <v>8</v>
      </c>
      <c r="P36" s="1245">
        <v>60</v>
      </c>
      <c r="Q36" s="1246">
        <v>37</v>
      </c>
      <c r="R36" s="1247">
        <v>163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20" customFormat="1" ht="15" hidden="1" customHeight="1" outlineLevel="1" x14ac:dyDescent="0.2">
      <c r="A37" s="141"/>
      <c r="B37" s="408" t="s">
        <v>173</v>
      </c>
      <c r="C37" s="133">
        <v>11</v>
      </c>
      <c r="D37" s="133">
        <v>3</v>
      </c>
      <c r="E37" s="134">
        <v>1</v>
      </c>
      <c r="F37" s="1224">
        <v>3</v>
      </c>
      <c r="G37" s="134">
        <v>0</v>
      </c>
      <c r="H37" s="1224">
        <v>4</v>
      </c>
      <c r="I37" s="135">
        <v>4</v>
      </c>
      <c r="J37" s="1225">
        <v>11</v>
      </c>
      <c r="K37" s="1226">
        <v>114</v>
      </c>
      <c r="L37" s="133">
        <v>16</v>
      </c>
      <c r="M37" s="134">
        <v>3</v>
      </c>
      <c r="N37" s="1224">
        <v>31</v>
      </c>
      <c r="O37" s="134">
        <v>5</v>
      </c>
      <c r="P37" s="1227">
        <v>38</v>
      </c>
      <c r="Q37" s="1228">
        <v>16</v>
      </c>
      <c r="R37" s="1229">
        <v>66</v>
      </c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s="20" customFormat="1" ht="15" hidden="1" customHeight="1" outlineLevel="1" thickBot="1" x14ac:dyDescent="0.25">
      <c r="A38" s="142"/>
      <c r="B38" s="409" t="s">
        <v>174</v>
      </c>
      <c r="C38" s="137">
        <v>12</v>
      </c>
      <c r="D38" s="137">
        <v>9</v>
      </c>
      <c r="E38" s="138">
        <v>9</v>
      </c>
      <c r="F38" s="1232">
        <v>2</v>
      </c>
      <c r="G38" s="138">
        <v>2</v>
      </c>
      <c r="H38" s="1232">
        <v>0</v>
      </c>
      <c r="I38" s="139">
        <v>0</v>
      </c>
      <c r="J38" s="1248">
        <v>16</v>
      </c>
      <c r="K38" s="1234">
        <v>103</v>
      </c>
      <c r="L38" s="137">
        <v>27</v>
      </c>
      <c r="M38" s="138">
        <v>19</v>
      </c>
      <c r="N38" s="1232">
        <v>19</v>
      </c>
      <c r="O38" s="138">
        <v>9</v>
      </c>
      <c r="P38" s="1235">
        <v>38</v>
      </c>
      <c r="Q38" s="1249">
        <v>11</v>
      </c>
      <c r="R38" s="1237">
        <v>68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s="20" customFormat="1" ht="15" customHeight="1" collapsed="1" x14ac:dyDescent="0.2">
      <c r="A39" s="1025" t="s">
        <v>51</v>
      </c>
      <c r="B39" s="442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s="20" customFormat="1" ht="15" customHeight="1" x14ac:dyDescent="0.2">
      <c r="A40" s="1250"/>
      <c r="B40" s="442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20" customFormat="1" ht="19.7" customHeight="1" x14ac:dyDescent="0.2">
      <c r="B41" s="442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x14ac:dyDescent="0.2"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x14ac:dyDescent="0.2"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x14ac:dyDescent="0.2"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</sheetData>
  <mergeCells count="2">
    <mergeCell ref="C6:J6"/>
    <mergeCell ref="K6:R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AB74"/>
  <sheetViews>
    <sheetView showGridLines="0" topLeftCell="A2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3" customWidth="1"/>
    <col min="2" max="2" width="22" style="441" customWidth="1"/>
    <col min="3" max="3" width="8.7109375" style="441" customWidth="1"/>
    <col min="4" max="8" width="7.7109375" style="441" customWidth="1"/>
    <col min="9" max="9" width="9.7109375" style="441" customWidth="1"/>
    <col min="10" max="10" width="13.140625" style="1185" customWidth="1"/>
    <col min="11" max="11" width="11.42578125" style="441" customWidth="1"/>
    <col min="12" max="12" width="11.42578125" style="442" customWidth="1"/>
    <col min="13" max="13" width="11.42578125" style="441" customWidth="1"/>
    <col min="14" max="16384" width="11.42578125" style="441"/>
  </cols>
  <sheetData>
    <row r="1" spans="1:13" x14ac:dyDescent="0.2">
      <c r="A1" s="253" t="s">
        <v>0</v>
      </c>
    </row>
    <row r="2" spans="1:13" x14ac:dyDescent="0.2">
      <c r="A2" s="253"/>
    </row>
    <row r="3" spans="1:13" x14ac:dyDescent="0.2">
      <c r="A3" s="253" t="str">
        <f>A6</f>
        <v>Tabell 1 - 7 - Saksbehandlingstid for økonomisk sosialhjelp 01.01. - 31.12.</v>
      </c>
    </row>
    <row r="4" spans="1:13" x14ac:dyDescent="0.2">
      <c r="A4" s="253" t="str">
        <f>A41</f>
        <v>Tabell 1 - 8 - Behandlingstid for klagesaker til Fylkesmannen 01.01. - 31.12.</v>
      </c>
      <c r="M4" s="441" t="s">
        <v>104</v>
      </c>
    </row>
    <row r="5" spans="1:13" s="4" customFormat="1" ht="26.25" customHeight="1" x14ac:dyDescent="0.2">
      <c r="A5" s="14"/>
      <c r="J5" s="23"/>
      <c r="L5" s="19"/>
    </row>
    <row r="6" spans="1:13" s="4" customFormat="1" ht="26.25" customHeight="1" thickBot="1" x14ac:dyDescent="0.25">
      <c r="A6" s="1809" t="s">
        <v>489</v>
      </c>
      <c r="J6" s="23"/>
      <c r="L6" s="19"/>
    </row>
    <row r="7" spans="1:13" s="4" customFormat="1" ht="26.25" customHeight="1" x14ac:dyDescent="0.2">
      <c r="A7" s="36"/>
      <c r="B7" s="31"/>
      <c r="C7" s="1989" t="s">
        <v>184</v>
      </c>
      <c r="D7" s="1990"/>
      <c r="E7" s="1990"/>
      <c r="F7" s="1990"/>
      <c r="G7" s="1990"/>
      <c r="H7" s="1990"/>
      <c r="I7" s="826"/>
      <c r="J7" s="105"/>
      <c r="L7" s="19"/>
    </row>
    <row r="8" spans="1:13" s="4" customFormat="1" ht="48" customHeight="1" thickBot="1" x14ac:dyDescent="0.25">
      <c r="A8" s="64" t="s">
        <v>38</v>
      </c>
      <c r="B8" s="81" t="s">
        <v>3</v>
      </c>
      <c r="C8" s="5" t="s">
        <v>52</v>
      </c>
      <c r="D8" s="68" t="s">
        <v>53</v>
      </c>
      <c r="E8" s="68" t="s">
        <v>187</v>
      </c>
      <c r="F8" s="68" t="s">
        <v>186</v>
      </c>
      <c r="G8" s="68" t="s">
        <v>185</v>
      </c>
      <c r="H8" s="32" t="s">
        <v>57</v>
      </c>
      <c r="I8" s="106" t="s">
        <v>37</v>
      </c>
      <c r="J8" s="115" t="s">
        <v>58</v>
      </c>
      <c r="L8" s="19"/>
    </row>
    <row r="9" spans="1:13" ht="15" customHeight="1" x14ac:dyDescent="0.2">
      <c r="A9" s="899">
        <v>1</v>
      </c>
      <c r="B9" s="103" t="s">
        <v>5</v>
      </c>
      <c r="C9" s="1934">
        <v>22164</v>
      </c>
      <c r="D9" s="1935">
        <v>4589</v>
      </c>
      <c r="E9" s="1935">
        <v>112</v>
      </c>
      <c r="F9" s="1935">
        <v>16</v>
      </c>
      <c r="G9" s="1935">
        <v>4</v>
      </c>
      <c r="H9" s="1936">
        <v>5</v>
      </c>
      <c r="I9" s="1937">
        <f>SUM(C9:H9)</f>
        <v>26890</v>
      </c>
      <c r="J9" s="1186">
        <f>C9/I9</f>
        <v>0.8242469319449609</v>
      </c>
    </row>
    <row r="10" spans="1:13" ht="15" customHeight="1" x14ac:dyDescent="0.2">
      <c r="A10" s="900">
        <v>2</v>
      </c>
      <c r="B10" s="72" t="s">
        <v>6</v>
      </c>
      <c r="C10" s="1938">
        <v>14525</v>
      </c>
      <c r="D10" s="1939">
        <v>3340</v>
      </c>
      <c r="E10" s="1939">
        <v>296</v>
      </c>
      <c r="F10" s="1939">
        <v>40</v>
      </c>
      <c r="G10" s="1939">
        <v>4</v>
      </c>
      <c r="H10" s="1940">
        <v>6</v>
      </c>
      <c r="I10" s="1941">
        <f>SUM(C10:H10)</f>
        <v>18211</v>
      </c>
      <c r="J10" s="1187">
        <f>C10/I10</f>
        <v>0.79759486024929982</v>
      </c>
    </row>
    <row r="11" spans="1:13" ht="15" customHeight="1" x14ac:dyDescent="0.2">
      <c r="A11" s="900">
        <v>3</v>
      </c>
      <c r="B11" s="72" t="s">
        <v>7</v>
      </c>
      <c r="C11" s="1938">
        <v>12402</v>
      </c>
      <c r="D11" s="1939">
        <v>2112</v>
      </c>
      <c r="E11" s="1939">
        <v>122</v>
      </c>
      <c r="F11" s="1939">
        <v>21</v>
      </c>
      <c r="G11" s="1939">
        <v>13</v>
      </c>
      <c r="H11" s="1940">
        <v>5</v>
      </c>
      <c r="I11" s="1941">
        <f t="shared" ref="I11:I22" si="0">SUM(C11:H11)</f>
        <v>14675</v>
      </c>
      <c r="J11" s="1187">
        <f t="shared" ref="J11:J22" si="1">C11/I11</f>
        <v>0.84511073253833047</v>
      </c>
    </row>
    <row r="12" spans="1:13" ht="15" customHeight="1" x14ac:dyDescent="0.2">
      <c r="A12" s="900">
        <v>4</v>
      </c>
      <c r="B12" s="72" t="s">
        <v>8</v>
      </c>
      <c r="C12" s="1938">
        <v>11000</v>
      </c>
      <c r="D12" s="1939">
        <v>705</v>
      </c>
      <c r="E12" s="1939">
        <v>20</v>
      </c>
      <c r="F12" s="1939">
        <v>4</v>
      </c>
      <c r="G12" s="1939">
        <v>1</v>
      </c>
      <c r="H12" s="1940">
        <v>0</v>
      </c>
      <c r="I12" s="1941">
        <f t="shared" si="0"/>
        <v>11730</v>
      </c>
      <c r="J12" s="1187">
        <f t="shared" si="1"/>
        <v>0.93776641091219093</v>
      </c>
    </row>
    <row r="13" spans="1:13" ht="15" customHeight="1" x14ac:dyDescent="0.2">
      <c r="A13" s="900">
        <v>5</v>
      </c>
      <c r="B13" s="72" t="s">
        <v>9</v>
      </c>
      <c r="C13" s="1938">
        <v>10600</v>
      </c>
      <c r="D13" s="1939">
        <v>2414</v>
      </c>
      <c r="E13" s="1939">
        <v>170</v>
      </c>
      <c r="F13" s="1939">
        <v>24</v>
      </c>
      <c r="G13" s="1939">
        <v>8</v>
      </c>
      <c r="H13" s="1940">
        <v>6</v>
      </c>
      <c r="I13" s="1941">
        <f t="shared" si="0"/>
        <v>13222</v>
      </c>
      <c r="J13" s="1187">
        <f t="shared" si="1"/>
        <v>0.80169414612010281</v>
      </c>
    </row>
    <row r="14" spans="1:13" ht="15" customHeight="1" x14ac:dyDescent="0.2">
      <c r="A14" s="900">
        <v>6</v>
      </c>
      <c r="B14" s="72" t="s">
        <v>10</v>
      </c>
      <c r="C14" s="1938">
        <v>1831</v>
      </c>
      <c r="D14" s="1939">
        <v>777</v>
      </c>
      <c r="E14" s="1939">
        <v>173</v>
      </c>
      <c r="F14" s="1939">
        <v>24</v>
      </c>
      <c r="G14" s="1939">
        <v>3</v>
      </c>
      <c r="H14" s="1940">
        <v>0</v>
      </c>
      <c r="I14" s="1941">
        <f t="shared" si="0"/>
        <v>2808</v>
      </c>
      <c r="J14" s="1187">
        <f t="shared" si="1"/>
        <v>0.65206552706552712</v>
      </c>
    </row>
    <row r="15" spans="1:13" ht="15" customHeight="1" x14ac:dyDescent="0.2">
      <c r="A15" s="900">
        <v>7</v>
      </c>
      <c r="B15" s="72" t="s">
        <v>11</v>
      </c>
      <c r="C15" s="1938">
        <v>4005</v>
      </c>
      <c r="D15" s="1939">
        <v>984</v>
      </c>
      <c r="E15" s="1939">
        <v>19</v>
      </c>
      <c r="F15" s="1939">
        <v>1</v>
      </c>
      <c r="G15" s="1939">
        <v>0</v>
      </c>
      <c r="H15" s="1940">
        <v>0</v>
      </c>
      <c r="I15" s="1941">
        <f t="shared" si="0"/>
        <v>5009</v>
      </c>
      <c r="J15" s="1187">
        <f t="shared" si="1"/>
        <v>0.7995607905769615</v>
      </c>
    </row>
    <row r="16" spans="1:13" ht="15" customHeight="1" x14ac:dyDescent="0.2">
      <c r="A16" s="900">
        <v>8</v>
      </c>
      <c r="B16" s="72" t="s">
        <v>12</v>
      </c>
      <c r="C16" s="1938">
        <v>5400</v>
      </c>
      <c r="D16" s="1939">
        <v>225</v>
      </c>
      <c r="E16" s="1939">
        <v>0</v>
      </c>
      <c r="F16" s="1939">
        <v>0</v>
      </c>
      <c r="G16" s="1939">
        <v>0</v>
      </c>
      <c r="H16" s="1940">
        <v>0</v>
      </c>
      <c r="I16" s="1941">
        <f t="shared" si="0"/>
        <v>5625</v>
      </c>
      <c r="J16" s="1187">
        <f t="shared" si="1"/>
        <v>0.96</v>
      </c>
    </row>
    <row r="17" spans="1:27" ht="15" customHeight="1" x14ac:dyDescent="0.2">
      <c r="A17" s="900">
        <v>9</v>
      </c>
      <c r="B17" s="72" t="s">
        <v>13</v>
      </c>
      <c r="C17" s="1938">
        <v>7300</v>
      </c>
      <c r="D17" s="1939">
        <v>1363</v>
      </c>
      <c r="E17" s="1939">
        <v>13</v>
      </c>
      <c r="F17" s="1939">
        <v>1</v>
      </c>
      <c r="G17" s="1939">
        <v>0</v>
      </c>
      <c r="H17" s="1940">
        <v>0</v>
      </c>
      <c r="I17" s="1941">
        <f t="shared" si="0"/>
        <v>8677</v>
      </c>
      <c r="J17" s="1187">
        <f t="shared" si="1"/>
        <v>0.8413045983634897</v>
      </c>
    </row>
    <row r="18" spans="1:27" ht="15" customHeight="1" x14ac:dyDescent="0.2">
      <c r="A18" s="900">
        <v>10</v>
      </c>
      <c r="B18" s="72" t="s">
        <v>14</v>
      </c>
      <c r="C18" s="1938">
        <v>7501</v>
      </c>
      <c r="D18" s="1939">
        <v>2632</v>
      </c>
      <c r="E18" s="1939">
        <v>44</v>
      </c>
      <c r="F18" s="1939">
        <v>7</v>
      </c>
      <c r="G18" s="1939">
        <v>3</v>
      </c>
      <c r="H18" s="1940">
        <v>1</v>
      </c>
      <c r="I18" s="1941">
        <f t="shared" si="0"/>
        <v>10188</v>
      </c>
      <c r="J18" s="1187">
        <f t="shared" si="1"/>
        <v>0.73625834314880256</v>
      </c>
    </row>
    <row r="19" spans="1:27" ht="15" customHeight="1" x14ac:dyDescent="0.2">
      <c r="A19" s="900">
        <v>11</v>
      </c>
      <c r="B19" s="72" t="s">
        <v>15</v>
      </c>
      <c r="C19" s="1938">
        <v>7301</v>
      </c>
      <c r="D19" s="1939">
        <v>3293</v>
      </c>
      <c r="E19" s="1939">
        <v>68</v>
      </c>
      <c r="F19" s="1939">
        <v>5</v>
      </c>
      <c r="G19" s="1939">
        <v>0</v>
      </c>
      <c r="H19" s="1940">
        <v>1</v>
      </c>
      <c r="I19" s="1941">
        <f t="shared" si="0"/>
        <v>10668</v>
      </c>
      <c r="J19" s="1187">
        <f t="shared" si="1"/>
        <v>0.68438320209973758</v>
      </c>
      <c r="K19" s="20"/>
      <c r="L19" s="20"/>
      <c r="M19" s="20"/>
    </row>
    <row r="20" spans="1:27" ht="15" customHeight="1" x14ac:dyDescent="0.2">
      <c r="A20" s="900">
        <v>12</v>
      </c>
      <c r="B20" s="72" t="s">
        <v>16</v>
      </c>
      <c r="C20" s="1938">
        <v>8205</v>
      </c>
      <c r="D20" s="1939">
        <v>2747</v>
      </c>
      <c r="E20" s="1939">
        <v>8</v>
      </c>
      <c r="F20" s="1939">
        <v>1</v>
      </c>
      <c r="G20" s="1939">
        <v>1</v>
      </c>
      <c r="H20" s="1940">
        <v>0</v>
      </c>
      <c r="I20" s="1941">
        <f t="shared" si="0"/>
        <v>10962</v>
      </c>
      <c r="J20" s="1187">
        <f t="shared" si="1"/>
        <v>0.74849480021893811</v>
      </c>
      <c r="L20" s="442" t="s">
        <v>104</v>
      </c>
    </row>
    <row r="21" spans="1:27" ht="15" customHeight="1" x14ac:dyDescent="0.2">
      <c r="A21" s="900">
        <v>13</v>
      </c>
      <c r="B21" s="72" t="s">
        <v>17</v>
      </c>
      <c r="C21" s="1938">
        <v>4917</v>
      </c>
      <c r="D21" s="1939">
        <v>3818</v>
      </c>
      <c r="E21" s="1939">
        <v>107</v>
      </c>
      <c r="F21" s="1939">
        <v>6</v>
      </c>
      <c r="G21" s="1939">
        <v>4</v>
      </c>
      <c r="H21" s="1940">
        <v>0</v>
      </c>
      <c r="I21" s="1941">
        <f t="shared" si="0"/>
        <v>8852</v>
      </c>
      <c r="J21" s="1187">
        <f t="shared" si="1"/>
        <v>0.55546769091730686</v>
      </c>
    </row>
    <row r="22" spans="1:27" ht="15" customHeight="1" x14ac:dyDescent="0.2">
      <c r="A22" s="900">
        <v>14</v>
      </c>
      <c r="B22" s="72" t="s">
        <v>362</v>
      </c>
      <c r="C22" s="1938">
        <v>6883</v>
      </c>
      <c r="D22" s="1939">
        <v>370</v>
      </c>
      <c r="E22" s="1939">
        <v>0</v>
      </c>
      <c r="F22" s="1939">
        <v>1</v>
      </c>
      <c r="G22" s="1939">
        <v>0</v>
      </c>
      <c r="H22" s="1940">
        <v>3</v>
      </c>
      <c r="I22" s="1941">
        <f t="shared" si="0"/>
        <v>7257</v>
      </c>
      <c r="J22" s="1187">
        <f t="shared" si="1"/>
        <v>0.94846355243213454</v>
      </c>
      <c r="K22" s="20"/>
      <c r="L22" s="695"/>
    </row>
    <row r="23" spans="1:27" ht="15" customHeight="1" thickBot="1" x14ac:dyDescent="0.25">
      <c r="A23" s="901">
        <v>15</v>
      </c>
      <c r="B23" s="902" t="s">
        <v>19</v>
      </c>
      <c r="C23" s="1942">
        <v>9210</v>
      </c>
      <c r="D23" s="1943">
        <v>4645</v>
      </c>
      <c r="E23" s="1943">
        <v>33</v>
      </c>
      <c r="F23" s="1943">
        <v>3</v>
      </c>
      <c r="G23" s="1943">
        <v>0</v>
      </c>
      <c r="H23" s="1944">
        <v>0</v>
      </c>
      <c r="I23" s="1945">
        <f>SUM(C23:H23)</f>
        <v>13891</v>
      </c>
      <c r="J23" s="1188">
        <f>C23/I23</f>
        <v>0.66301922107839606</v>
      </c>
    </row>
    <row r="24" spans="1:27" s="20" customFormat="1" ht="15" customHeight="1" x14ac:dyDescent="0.2">
      <c r="A24" s="402"/>
      <c r="B24" s="645" t="s">
        <v>490</v>
      </c>
      <c r="C24" s="1946">
        <f>SUM(C9:C23)</f>
        <v>133244</v>
      </c>
      <c r="D24" s="1947">
        <f t="shared" ref="D24:I24" si="2">SUM(D9:D23)</f>
        <v>34014</v>
      </c>
      <c r="E24" s="1947">
        <f t="shared" si="2"/>
        <v>1185</v>
      </c>
      <c r="F24" s="1947">
        <f t="shared" si="2"/>
        <v>154</v>
      </c>
      <c r="G24" s="1947">
        <f t="shared" si="2"/>
        <v>41</v>
      </c>
      <c r="H24" s="1948">
        <f t="shared" si="2"/>
        <v>27</v>
      </c>
      <c r="I24" s="1932">
        <f t="shared" si="2"/>
        <v>168665</v>
      </c>
      <c r="J24" s="1762">
        <f>C24/I24</f>
        <v>0.78999199596833958</v>
      </c>
      <c r="L24" s="631"/>
    </row>
    <row r="25" spans="1:27" s="442" customFormat="1" ht="15" customHeight="1" thickBot="1" x14ac:dyDescent="0.25">
      <c r="A25" s="401"/>
      <c r="B25" s="230" t="s">
        <v>441</v>
      </c>
      <c r="C25" s="1942">
        <v>88215</v>
      </c>
      <c r="D25" s="1943">
        <v>21721</v>
      </c>
      <c r="E25" s="1943">
        <v>962</v>
      </c>
      <c r="F25" s="1943">
        <v>130</v>
      </c>
      <c r="G25" s="1943">
        <v>29</v>
      </c>
      <c r="H25" s="1949">
        <v>19</v>
      </c>
      <c r="I25" s="1933">
        <v>111076</v>
      </c>
      <c r="J25" s="1192">
        <v>0.79418596276423348</v>
      </c>
      <c r="L25" s="695"/>
    </row>
    <row r="26" spans="1:27" s="442" customFormat="1" ht="15" customHeight="1" x14ac:dyDescent="0.2">
      <c r="A26" s="787"/>
      <c r="B26" s="776" t="s">
        <v>395</v>
      </c>
      <c r="C26" s="1950">
        <v>130518</v>
      </c>
      <c r="D26" s="1951">
        <v>24927</v>
      </c>
      <c r="E26" s="1951">
        <v>962</v>
      </c>
      <c r="F26" s="1951">
        <v>133</v>
      </c>
      <c r="G26" s="1951">
        <v>37</v>
      </c>
      <c r="H26" s="1952">
        <v>3</v>
      </c>
      <c r="I26" s="1953">
        <v>156580</v>
      </c>
      <c r="J26" s="693">
        <v>0.83355473240516031</v>
      </c>
      <c r="L26" s="695"/>
    </row>
    <row r="27" spans="1:27" s="442" customFormat="1" ht="15" customHeight="1" thickBot="1" x14ac:dyDescent="0.25">
      <c r="A27" s="246"/>
      <c r="B27" s="230" t="s">
        <v>393</v>
      </c>
      <c r="C27" s="1954">
        <v>85810</v>
      </c>
      <c r="D27" s="1955">
        <v>15677</v>
      </c>
      <c r="E27" s="1955">
        <v>915</v>
      </c>
      <c r="F27" s="1955">
        <v>147</v>
      </c>
      <c r="G27" s="1955">
        <v>27</v>
      </c>
      <c r="H27" s="1956">
        <v>3</v>
      </c>
      <c r="I27" s="1957">
        <v>102579</v>
      </c>
      <c r="J27" s="1189">
        <v>0.83652599459928445</v>
      </c>
      <c r="L27" s="695"/>
    </row>
    <row r="28" spans="1:27" ht="15" customHeight="1" x14ac:dyDescent="0.2">
      <c r="A28" s="787"/>
      <c r="B28" s="776" t="s">
        <v>345</v>
      </c>
      <c r="C28" s="1950">
        <v>123711</v>
      </c>
      <c r="D28" s="1951">
        <v>24662</v>
      </c>
      <c r="E28" s="1951">
        <v>1531</v>
      </c>
      <c r="F28" s="1951">
        <v>200</v>
      </c>
      <c r="G28" s="1951">
        <v>39</v>
      </c>
      <c r="H28" s="1952">
        <v>14</v>
      </c>
      <c r="I28" s="1953">
        <v>150157</v>
      </c>
      <c r="J28" s="693">
        <v>0.82387767470048001</v>
      </c>
    </row>
    <row r="29" spans="1:27" ht="15" customHeight="1" thickBot="1" x14ac:dyDescent="0.25">
      <c r="A29" s="246"/>
      <c r="B29" s="230" t="s">
        <v>354</v>
      </c>
      <c r="C29" s="1954">
        <v>80553</v>
      </c>
      <c r="D29" s="1955">
        <v>16148</v>
      </c>
      <c r="E29" s="1955">
        <v>724</v>
      </c>
      <c r="F29" s="1955">
        <v>79</v>
      </c>
      <c r="G29" s="1955">
        <v>15</v>
      </c>
      <c r="H29" s="1956">
        <v>8</v>
      </c>
      <c r="I29" s="1957">
        <v>97527</v>
      </c>
      <c r="J29" s="1189">
        <f t="shared" ref="J29:J30" si="3">C29/I29</f>
        <v>0.82595588913839246</v>
      </c>
    </row>
    <row r="30" spans="1:27" s="9" customFormat="1" ht="15" hidden="1" customHeight="1" outlineLevel="1" thickBot="1" x14ac:dyDescent="0.25">
      <c r="A30" s="401"/>
      <c r="B30" s="230" t="s">
        <v>337</v>
      </c>
      <c r="C30" s="231">
        <v>30926</v>
      </c>
      <c r="D30" s="35">
        <v>5601</v>
      </c>
      <c r="E30" s="35">
        <v>250</v>
      </c>
      <c r="F30" s="35">
        <v>52</v>
      </c>
      <c r="G30" s="35">
        <v>13</v>
      </c>
      <c r="H30" s="232">
        <v>6</v>
      </c>
      <c r="I30" s="233">
        <v>36848</v>
      </c>
      <c r="J30" s="1188">
        <f t="shared" si="3"/>
        <v>0.8392857142857143</v>
      </c>
      <c r="L30" s="20"/>
    </row>
    <row r="31" spans="1:27" s="9" customFormat="1" ht="39" customHeight="1" collapsed="1" x14ac:dyDescent="0.2">
      <c r="A31" s="1994"/>
      <c r="B31" s="1994"/>
      <c r="C31" s="1994"/>
      <c r="D31" s="1994"/>
      <c r="E31" s="1994"/>
      <c r="F31" s="1994"/>
      <c r="G31" s="1994"/>
      <c r="H31" s="1994"/>
      <c r="I31" s="1994"/>
      <c r="J31" s="1994"/>
      <c r="K31" s="20"/>
      <c r="L31" s="19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.15" customHeight="1" x14ac:dyDescent="0.2">
      <c r="A32" s="624"/>
      <c r="C32" s="442"/>
      <c r="D32" s="442"/>
      <c r="E32" s="442"/>
      <c r="F32" s="442"/>
      <c r="G32" s="442"/>
      <c r="H32" s="442"/>
      <c r="I32" s="442"/>
      <c r="J32" s="1190"/>
      <c r="K32" s="442"/>
      <c r="L32" s="19"/>
      <c r="M32" s="4" t="s">
        <v>407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45" customHeight="1" x14ac:dyDescent="0.2">
      <c r="A33" s="624"/>
      <c r="C33" s="442"/>
      <c r="D33" s="442"/>
      <c r="E33" s="442"/>
      <c r="F33" s="442"/>
      <c r="G33" s="442"/>
      <c r="H33" s="442"/>
      <c r="I33" s="442"/>
      <c r="J33" s="1190"/>
      <c r="K33" s="442"/>
      <c r="L33" s="1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5" hidden="1" customHeight="1" thickBot="1" x14ac:dyDescent="0.25">
      <c r="A34" s="7"/>
      <c r="B34" s="12" t="s">
        <v>21</v>
      </c>
      <c r="C34" s="625">
        <v>119259</v>
      </c>
      <c r="D34" s="626">
        <v>23717</v>
      </c>
      <c r="E34" s="626">
        <v>2178</v>
      </c>
      <c r="F34" s="626">
        <v>241</v>
      </c>
      <c r="G34" s="626">
        <v>77</v>
      </c>
      <c r="H34" s="626">
        <v>24</v>
      </c>
      <c r="I34" s="627">
        <v>145496</v>
      </c>
      <c r="J34" s="628">
        <v>0.8196720184747347</v>
      </c>
      <c r="K34" s="442"/>
      <c r="M34" s="433">
        <v>5405</v>
      </c>
      <c r="N34" s="433">
        <v>3949</v>
      </c>
      <c r="O34" s="434">
        <v>3644</v>
      </c>
      <c r="P34" s="434">
        <v>2331</v>
      </c>
      <c r="Q34" s="434">
        <v>2703</v>
      </c>
      <c r="R34" s="434">
        <v>613</v>
      </c>
      <c r="S34" s="434">
        <v>907</v>
      </c>
      <c r="T34" s="434">
        <v>1188</v>
      </c>
      <c r="U34" s="434">
        <v>2029</v>
      </c>
      <c r="V34" s="434">
        <v>2530</v>
      </c>
      <c r="W34" s="434">
        <v>2283</v>
      </c>
      <c r="X34" s="434">
        <v>2460</v>
      </c>
      <c r="Y34" s="433">
        <v>1998</v>
      </c>
      <c r="Z34" s="433">
        <v>1698</v>
      </c>
      <c r="AA34" s="433">
        <v>3110</v>
      </c>
    </row>
    <row r="35" spans="1:27" ht="13.5" hidden="1" customHeight="1" thickBot="1" x14ac:dyDescent="0.25">
      <c r="A35" s="7"/>
      <c r="B35" s="12" t="s">
        <v>22</v>
      </c>
      <c r="C35" s="625">
        <v>111453</v>
      </c>
      <c r="D35" s="626">
        <v>16882</v>
      </c>
      <c r="E35" s="626">
        <v>1681</v>
      </c>
      <c r="F35" s="626">
        <v>309</v>
      </c>
      <c r="G35" s="626">
        <v>51</v>
      </c>
      <c r="H35" s="626">
        <v>10</v>
      </c>
      <c r="I35" s="627">
        <v>130386</v>
      </c>
      <c r="J35" s="628">
        <v>0.85479269246698264</v>
      </c>
      <c r="K35" s="442"/>
      <c r="M35" s="435">
        <v>0.85901942645698426</v>
      </c>
      <c r="N35" s="435">
        <v>0.79792352494302354</v>
      </c>
      <c r="O35" s="435">
        <v>0.80982436882546649</v>
      </c>
      <c r="P35" s="435">
        <v>0.89017589017589016</v>
      </c>
      <c r="Q35" s="435">
        <v>0.8361080281169071</v>
      </c>
      <c r="R35" s="435">
        <v>0.84828711256117451</v>
      </c>
      <c r="S35" s="435">
        <v>0.9228224917309813</v>
      </c>
      <c r="T35" s="435">
        <v>0.93181818181818177</v>
      </c>
      <c r="U35" s="435">
        <v>0.83686545096106457</v>
      </c>
      <c r="V35" s="435">
        <v>0.83675889328063247</v>
      </c>
      <c r="W35" s="435">
        <v>0.76828734121769604</v>
      </c>
      <c r="X35" s="435">
        <v>0.88983739837398379</v>
      </c>
      <c r="Y35" s="435">
        <v>0.75075075075075071</v>
      </c>
      <c r="Z35" s="435">
        <v>0.90989399293286222</v>
      </c>
      <c r="AA35" s="435">
        <v>0.82926045016077166</v>
      </c>
    </row>
    <row r="36" spans="1:27" ht="13.5" hidden="1" customHeight="1" thickBot="1" x14ac:dyDescent="0.25">
      <c r="A36" s="7"/>
      <c r="B36" s="12" t="s">
        <v>23</v>
      </c>
      <c r="C36" s="625">
        <v>112244</v>
      </c>
      <c r="D36" s="626">
        <v>16451</v>
      </c>
      <c r="E36" s="626">
        <v>1208</v>
      </c>
      <c r="F36" s="626">
        <v>315</v>
      </c>
      <c r="G36" s="626">
        <v>98</v>
      </c>
      <c r="H36" s="626">
        <v>25</v>
      </c>
      <c r="I36" s="627">
        <v>130341</v>
      </c>
      <c r="J36" s="628">
        <v>0.86115650486032791</v>
      </c>
      <c r="K36" s="442"/>
    </row>
    <row r="37" spans="1:27" ht="13.5" hidden="1" customHeight="1" thickBot="1" x14ac:dyDescent="0.25">
      <c r="A37" s="7"/>
      <c r="B37" s="8" t="s">
        <v>24</v>
      </c>
      <c r="C37" s="629">
        <v>120436</v>
      </c>
      <c r="D37" s="629">
        <v>18627</v>
      </c>
      <c r="E37" s="629">
        <v>471</v>
      </c>
      <c r="F37" s="629">
        <v>114</v>
      </c>
      <c r="G37" s="629">
        <v>29</v>
      </c>
      <c r="H37" s="629">
        <v>10</v>
      </c>
      <c r="I37" s="630">
        <v>139687</v>
      </c>
      <c r="J37" s="628">
        <v>0.86218474160086478</v>
      </c>
      <c r="K37" s="442"/>
    </row>
    <row r="38" spans="1:27" ht="13.5" hidden="1" customHeight="1" thickBot="1" x14ac:dyDescent="0.25">
      <c r="A38" s="7"/>
      <c r="B38" s="8" t="s">
        <v>25</v>
      </c>
      <c r="C38" s="629">
        <v>123361</v>
      </c>
      <c r="D38" s="629">
        <v>20875</v>
      </c>
      <c r="E38" s="629">
        <v>602</v>
      </c>
      <c r="F38" s="629">
        <v>119</v>
      </c>
      <c r="G38" s="629">
        <v>41</v>
      </c>
      <c r="H38" s="629">
        <v>14</v>
      </c>
      <c r="I38" s="630">
        <v>145012</v>
      </c>
      <c r="J38" s="628">
        <v>0.85069511488704386</v>
      </c>
      <c r="K38" s="442"/>
    </row>
    <row r="39" spans="1:27" ht="13.5" hidden="1" customHeight="1" thickBot="1" x14ac:dyDescent="0.25">
      <c r="A39" s="7"/>
      <c r="B39" s="8" t="s">
        <v>27</v>
      </c>
      <c r="C39" s="629">
        <v>121432</v>
      </c>
      <c r="D39" s="629">
        <v>24228</v>
      </c>
      <c r="E39" s="629">
        <v>687</v>
      </c>
      <c r="F39" s="629">
        <v>113</v>
      </c>
      <c r="G39" s="629">
        <v>37</v>
      </c>
      <c r="H39" s="629">
        <v>17</v>
      </c>
      <c r="I39" s="630">
        <v>146514</v>
      </c>
      <c r="J39" s="628">
        <v>0.8288081685026687</v>
      </c>
      <c r="K39" s="442"/>
    </row>
    <row r="40" spans="1:27" s="4" customFormat="1" ht="26.25" customHeight="1" x14ac:dyDescent="0.2">
      <c r="A40" s="1023"/>
      <c r="C40" s="442"/>
      <c r="D40" s="442"/>
      <c r="E40" s="442"/>
      <c r="F40" s="442"/>
      <c r="G40" s="442"/>
      <c r="H40" s="442"/>
      <c r="I40" s="442"/>
      <c r="J40" s="1190"/>
      <c r="K40" s="19"/>
      <c r="L40" s="19"/>
    </row>
    <row r="41" spans="1:27" s="4" customFormat="1" ht="26.25" customHeight="1" thickBot="1" x14ac:dyDescent="0.25">
      <c r="A41" s="3" t="s">
        <v>492</v>
      </c>
      <c r="J41" s="23"/>
      <c r="L41" s="19"/>
    </row>
    <row r="42" spans="1:27" s="4" customFormat="1" ht="29.25" customHeight="1" x14ac:dyDescent="0.2">
      <c r="A42" s="464"/>
      <c r="B42" s="444"/>
      <c r="C42" s="1991" t="s">
        <v>188</v>
      </c>
      <c r="D42" s="1992"/>
      <c r="E42" s="1992"/>
      <c r="F42" s="1992"/>
      <c r="G42" s="1992"/>
      <c r="H42" s="1993"/>
      <c r="I42" s="465"/>
      <c r="J42" s="468"/>
      <c r="L42" s="19"/>
    </row>
    <row r="43" spans="1:27" ht="47.25" customHeight="1" thickBot="1" x14ac:dyDescent="0.25">
      <c r="A43" s="466" t="s">
        <v>38</v>
      </c>
      <c r="B43" s="10" t="s">
        <v>3</v>
      </c>
      <c r="C43" s="5" t="s">
        <v>52</v>
      </c>
      <c r="D43" s="68" t="s">
        <v>53</v>
      </c>
      <c r="E43" s="68" t="s">
        <v>54</v>
      </c>
      <c r="F43" s="68" t="s">
        <v>55</v>
      </c>
      <c r="G43" s="68" t="s">
        <v>56</v>
      </c>
      <c r="H43" s="32" t="s">
        <v>57</v>
      </c>
      <c r="I43" s="101" t="s">
        <v>37</v>
      </c>
      <c r="J43" s="463" t="s">
        <v>58</v>
      </c>
    </row>
    <row r="44" spans="1:27" ht="15" customHeight="1" x14ac:dyDescent="0.2">
      <c r="A44" s="242">
        <v>1</v>
      </c>
      <c r="B44" s="103" t="s">
        <v>5</v>
      </c>
      <c r="C44" s="201">
        <v>90</v>
      </c>
      <c r="D44" s="432">
        <v>144</v>
      </c>
      <c r="E44" s="432">
        <v>26</v>
      </c>
      <c r="F44" s="432">
        <v>4</v>
      </c>
      <c r="G44" s="432">
        <v>4</v>
      </c>
      <c r="H44" s="198">
        <v>0</v>
      </c>
      <c r="I44" s="540">
        <f>SUM(C44:H44)</f>
        <v>268</v>
      </c>
      <c r="J44" s="1186">
        <f>C44/I44</f>
        <v>0.33582089552238809</v>
      </c>
    </row>
    <row r="45" spans="1:27" ht="15" customHeight="1" x14ac:dyDescent="0.2">
      <c r="A45" s="911">
        <v>2</v>
      </c>
      <c r="B45" s="72" t="s">
        <v>6</v>
      </c>
      <c r="C45" s="202">
        <v>10</v>
      </c>
      <c r="D45" s="194">
        <v>31</v>
      </c>
      <c r="E45" s="194">
        <v>10</v>
      </c>
      <c r="F45" s="194">
        <v>1</v>
      </c>
      <c r="G45" s="194">
        <v>1</v>
      </c>
      <c r="H45" s="307">
        <v>0</v>
      </c>
      <c r="I45" s="541">
        <f>SUM(C45:H45)</f>
        <v>53</v>
      </c>
      <c r="J45" s="1187">
        <f>C45/I45</f>
        <v>0.18867924528301888</v>
      </c>
    </row>
    <row r="46" spans="1:27" ht="15" customHeight="1" x14ac:dyDescent="0.2">
      <c r="A46" s="911">
        <v>3</v>
      </c>
      <c r="B46" s="72" t="s">
        <v>7</v>
      </c>
      <c r="C46" s="202">
        <v>0</v>
      </c>
      <c r="D46" s="194">
        <v>7</v>
      </c>
      <c r="E46" s="194">
        <v>12</v>
      </c>
      <c r="F46" s="194">
        <v>5</v>
      </c>
      <c r="G46" s="194">
        <v>5</v>
      </c>
      <c r="H46" s="307">
        <v>0</v>
      </c>
      <c r="I46" s="541">
        <f t="shared" ref="I46:I57" si="4">SUM(C46:H46)</f>
        <v>29</v>
      </c>
      <c r="J46" s="1187">
        <f t="shared" ref="J46:J57" si="5">C46/I46</f>
        <v>0</v>
      </c>
    </row>
    <row r="47" spans="1:27" ht="15" customHeight="1" x14ac:dyDescent="0.2">
      <c r="A47" s="911">
        <v>4</v>
      </c>
      <c r="B47" s="72" t="s">
        <v>8</v>
      </c>
      <c r="C47" s="202">
        <v>38</v>
      </c>
      <c r="D47" s="194">
        <v>35</v>
      </c>
      <c r="E47" s="194">
        <v>4</v>
      </c>
      <c r="F47" s="194">
        <v>1</v>
      </c>
      <c r="G47" s="194">
        <v>0</v>
      </c>
      <c r="H47" s="307">
        <v>0</v>
      </c>
      <c r="I47" s="541">
        <f t="shared" si="4"/>
        <v>78</v>
      </c>
      <c r="J47" s="1187">
        <f t="shared" si="5"/>
        <v>0.48717948717948717</v>
      </c>
    </row>
    <row r="48" spans="1:27" ht="15" customHeight="1" x14ac:dyDescent="0.2">
      <c r="A48" s="911">
        <v>5</v>
      </c>
      <c r="B48" s="72" t="s">
        <v>9</v>
      </c>
      <c r="C48" s="202">
        <v>17</v>
      </c>
      <c r="D48" s="194">
        <v>7</v>
      </c>
      <c r="E48" s="194">
        <v>12</v>
      </c>
      <c r="F48" s="194">
        <v>7</v>
      </c>
      <c r="G48" s="194">
        <v>1</v>
      </c>
      <c r="H48" s="307">
        <v>0</v>
      </c>
      <c r="I48" s="541">
        <f t="shared" si="4"/>
        <v>44</v>
      </c>
      <c r="J48" s="1187">
        <f t="shared" si="5"/>
        <v>0.38636363636363635</v>
      </c>
    </row>
    <row r="49" spans="1:12" ht="15" customHeight="1" x14ac:dyDescent="0.2">
      <c r="A49" s="911">
        <v>6</v>
      </c>
      <c r="B49" s="72" t="s">
        <v>10</v>
      </c>
      <c r="C49" s="202">
        <v>7</v>
      </c>
      <c r="D49" s="194">
        <v>5</v>
      </c>
      <c r="E49" s="194">
        <v>7</v>
      </c>
      <c r="F49" s="194">
        <v>2</v>
      </c>
      <c r="G49" s="194">
        <v>2</v>
      </c>
      <c r="H49" s="307">
        <v>0</v>
      </c>
      <c r="I49" s="541">
        <f t="shared" si="4"/>
        <v>23</v>
      </c>
      <c r="J49" s="1187">
        <f t="shared" si="5"/>
        <v>0.30434782608695654</v>
      </c>
    </row>
    <row r="50" spans="1:12" ht="15" customHeight="1" x14ac:dyDescent="0.2">
      <c r="A50" s="911">
        <v>7</v>
      </c>
      <c r="B50" s="72" t="s">
        <v>11</v>
      </c>
      <c r="C50" s="202">
        <v>15</v>
      </c>
      <c r="D50" s="194">
        <v>13</v>
      </c>
      <c r="E50" s="194">
        <v>0</v>
      </c>
      <c r="F50" s="194">
        <v>1</v>
      </c>
      <c r="G50" s="194">
        <v>0</v>
      </c>
      <c r="H50" s="307">
        <v>0</v>
      </c>
      <c r="I50" s="541">
        <f t="shared" si="4"/>
        <v>29</v>
      </c>
      <c r="J50" s="1187">
        <f t="shared" si="5"/>
        <v>0.51724137931034486</v>
      </c>
    </row>
    <row r="51" spans="1:12" ht="15" customHeight="1" x14ac:dyDescent="0.2">
      <c r="A51" s="911">
        <v>8</v>
      </c>
      <c r="B51" s="72" t="s">
        <v>12</v>
      </c>
      <c r="C51" s="202">
        <v>14</v>
      </c>
      <c r="D51" s="194">
        <v>17</v>
      </c>
      <c r="E51" s="194">
        <v>0</v>
      </c>
      <c r="F51" s="194">
        <v>0</v>
      </c>
      <c r="G51" s="194">
        <v>0</v>
      </c>
      <c r="H51" s="307">
        <v>0</v>
      </c>
      <c r="I51" s="541">
        <f t="shared" si="4"/>
        <v>31</v>
      </c>
      <c r="J51" s="1187">
        <f t="shared" si="5"/>
        <v>0.45161290322580644</v>
      </c>
    </row>
    <row r="52" spans="1:12" ht="15" customHeight="1" x14ac:dyDescent="0.2">
      <c r="A52" s="911">
        <v>9</v>
      </c>
      <c r="B52" s="72" t="s">
        <v>13</v>
      </c>
      <c r="C52" s="912">
        <v>23.26</v>
      </c>
      <c r="D52" s="913">
        <v>62.79</v>
      </c>
      <c r="E52" s="913">
        <v>11.63</v>
      </c>
      <c r="F52" s="913">
        <v>2.3199999999999998</v>
      </c>
      <c r="G52" s="913">
        <v>0</v>
      </c>
      <c r="H52" s="914">
        <v>0</v>
      </c>
      <c r="I52" s="541">
        <f t="shared" si="4"/>
        <v>99.999999999999986</v>
      </c>
      <c r="J52" s="1187">
        <f t="shared" si="5"/>
        <v>0.23260000000000006</v>
      </c>
    </row>
    <row r="53" spans="1:12" ht="15" customHeight="1" x14ac:dyDescent="0.2">
      <c r="A53" s="911">
        <v>10</v>
      </c>
      <c r="B53" s="72" t="s">
        <v>14</v>
      </c>
      <c r="C53" s="202">
        <v>9</v>
      </c>
      <c r="D53" s="194">
        <v>10</v>
      </c>
      <c r="E53" s="194">
        <v>4</v>
      </c>
      <c r="F53" s="194">
        <v>3</v>
      </c>
      <c r="G53" s="194">
        <v>1</v>
      </c>
      <c r="H53" s="307">
        <v>0</v>
      </c>
      <c r="I53" s="541">
        <f t="shared" si="4"/>
        <v>27</v>
      </c>
      <c r="J53" s="1187">
        <f t="shared" si="5"/>
        <v>0.33333333333333331</v>
      </c>
    </row>
    <row r="54" spans="1:12" ht="15" customHeight="1" x14ac:dyDescent="0.2">
      <c r="A54" s="911">
        <v>11</v>
      </c>
      <c r="B54" s="72" t="s">
        <v>15</v>
      </c>
      <c r="C54" s="202">
        <v>9</v>
      </c>
      <c r="D54" s="194">
        <v>24</v>
      </c>
      <c r="E54" s="194">
        <v>32</v>
      </c>
      <c r="F54" s="194">
        <v>1</v>
      </c>
      <c r="G54" s="194">
        <v>0</v>
      </c>
      <c r="H54" s="307">
        <v>0</v>
      </c>
      <c r="I54" s="541">
        <f t="shared" si="4"/>
        <v>66</v>
      </c>
      <c r="J54" s="1187">
        <f t="shared" si="5"/>
        <v>0.13636363636363635</v>
      </c>
    </row>
    <row r="55" spans="1:12" ht="15" customHeight="1" x14ac:dyDescent="0.2">
      <c r="A55" s="911">
        <v>12</v>
      </c>
      <c r="B55" s="72" t="s">
        <v>16</v>
      </c>
      <c r="C55" s="202">
        <v>32</v>
      </c>
      <c r="D55" s="194">
        <v>80</v>
      </c>
      <c r="E55" s="194">
        <v>10</v>
      </c>
      <c r="F55" s="194">
        <v>1</v>
      </c>
      <c r="G55" s="194">
        <v>0</v>
      </c>
      <c r="H55" s="307">
        <v>0</v>
      </c>
      <c r="I55" s="541">
        <f t="shared" si="4"/>
        <v>123</v>
      </c>
      <c r="J55" s="1187">
        <f t="shared" si="5"/>
        <v>0.26016260162601629</v>
      </c>
    </row>
    <row r="56" spans="1:12" ht="15" customHeight="1" x14ac:dyDescent="0.2">
      <c r="A56" s="911">
        <v>13</v>
      </c>
      <c r="B56" s="72" t="s">
        <v>17</v>
      </c>
      <c r="C56" s="202">
        <v>0</v>
      </c>
      <c r="D56" s="194">
        <v>8</v>
      </c>
      <c r="E56" s="194">
        <v>5</v>
      </c>
      <c r="F56" s="194">
        <v>4</v>
      </c>
      <c r="G56" s="194">
        <v>8</v>
      </c>
      <c r="H56" s="307">
        <v>0</v>
      </c>
      <c r="I56" s="541">
        <f t="shared" si="4"/>
        <v>25</v>
      </c>
      <c r="J56" s="1187">
        <f t="shared" si="5"/>
        <v>0</v>
      </c>
      <c r="L56" s="442" t="s">
        <v>104</v>
      </c>
    </row>
    <row r="57" spans="1:12" ht="15" customHeight="1" x14ac:dyDescent="0.2">
      <c r="A57" s="911">
        <v>14</v>
      </c>
      <c r="B57" s="72" t="s">
        <v>491</v>
      </c>
      <c r="C57" s="202">
        <v>0</v>
      </c>
      <c r="D57" s="194">
        <v>0</v>
      </c>
      <c r="E57" s="194">
        <v>0</v>
      </c>
      <c r="F57" s="194">
        <v>0</v>
      </c>
      <c r="G57" s="194">
        <v>0</v>
      </c>
      <c r="H57" s="307">
        <v>0</v>
      </c>
      <c r="I57" s="541">
        <f t="shared" si="4"/>
        <v>0</v>
      </c>
      <c r="J57" s="1187" t="e">
        <f t="shared" si="5"/>
        <v>#DIV/0!</v>
      </c>
    </row>
    <row r="58" spans="1:12" s="9" customFormat="1" ht="15" customHeight="1" thickBot="1" x14ac:dyDescent="0.25">
      <c r="A58" s="917">
        <v>15</v>
      </c>
      <c r="B58" s="902" t="s">
        <v>19</v>
      </c>
      <c r="C58" s="203">
        <v>1</v>
      </c>
      <c r="D58" s="195">
        <v>10</v>
      </c>
      <c r="E58" s="195">
        <v>6</v>
      </c>
      <c r="F58" s="195">
        <v>4</v>
      </c>
      <c r="G58" s="195">
        <v>3</v>
      </c>
      <c r="H58" s="529">
        <v>1</v>
      </c>
      <c r="I58" s="542">
        <f>SUM(C58:H58)</f>
        <v>25</v>
      </c>
      <c r="J58" s="1188">
        <f>C58/I58</f>
        <v>0.04</v>
      </c>
      <c r="L58" s="20"/>
    </row>
    <row r="59" spans="1:12" s="633" customFormat="1" ht="15" customHeight="1" x14ac:dyDescent="0.2">
      <c r="A59" s="402"/>
      <c r="B59" s="645" t="s">
        <v>494</v>
      </c>
      <c r="C59" s="1763">
        <f>SUM(C44:C58)</f>
        <v>265.26</v>
      </c>
      <c r="D59" s="1764">
        <f t="shared" ref="D59" si="6">SUM(D44:D58)</f>
        <v>453.79</v>
      </c>
      <c r="E59" s="1764">
        <f t="shared" ref="E59" si="7">SUM(E44:E58)</f>
        <v>139.63</v>
      </c>
      <c r="F59" s="1764">
        <f t="shared" ref="F59" si="8">SUM(F44:F58)</f>
        <v>36.32</v>
      </c>
      <c r="G59" s="1764">
        <f t="shared" ref="G59" si="9">SUM(G44:G58)</f>
        <v>25</v>
      </c>
      <c r="H59" s="1765">
        <f t="shared" ref="H59" si="10">SUM(H44:H58)</f>
        <v>1</v>
      </c>
      <c r="I59" s="1752">
        <f>SUM(I44:I58)</f>
        <v>921</v>
      </c>
      <c r="J59" s="1762">
        <f>C59/I59</f>
        <v>0.2880130293159609</v>
      </c>
      <c r="K59" s="632"/>
    </row>
    <row r="60" spans="1:12" s="522" customFormat="1" ht="15" customHeight="1" thickBot="1" x14ac:dyDescent="0.25">
      <c r="A60" s="401"/>
      <c r="B60" s="230" t="s">
        <v>442</v>
      </c>
      <c r="C60" s="203">
        <v>180</v>
      </c>
      <c r="D60" s="195">
        <v>260</v>
      </c>
      <c r="E60" s="195">
        <v>86</v>
      </c>
      <c r="F60" s="195">
        <v>23</v>
      </c>
      <c r="G60" s="195">
        <v>23</v>
      </c>
      <c r="H60" s="459">
        <v>5</v>
      </c>
      <c r="I60" s="458">
        <v>577</v>
      </c>
      <c r="J60" s="1192">
        <v>0.31195840554592719</v>
      </c>
      <c r="K60" s="694"/>
    </row>
    <row r="61" spans="1:12" s="522" customFormat="1" ht="15" customHeight="1" x14ac:dyDescent="0.2">
      <c r="A61" s="176"/>
      <c r="B61" s="225" t="s">
        <v>410</v>
      </c>
      <c r="C61" s="201">
        <v>169</v>
      </c>
      <c r="D61" s="432">
        <v>282</v>
      </c>
      <c r="E61" s="432">
        <v>179</v>
      </c>
      <c r="F61" s="432">
        <v>62</v>
      </c>
      <c r="G61" s="432">
        <v>35</v>
      </c>
      <c r="H61" s="449">
        <v>8</v>
      </c>
      <c r="I61" s="467">
        <v>735</v>
      </c>
      <c r="J61" s="1191">
        <v>0.22993197278911565</v>
      </c>
      <c r="K61" s="694"/>
    </row>
    <row r="62" spans="1:12" s="522" customFormat="1" ht="15" customHeight="1" thickBot="1" x14ac:dyDescent="0.25">
      <c r="A62" s="401"/>
      <c r="B62" s="230" t="s">
        <v>409</v>
      </c>
      <c r="C62" s="203">
        <v>146</v>
      </c>
      <c r="D62" s="195">
        <v>203</v>
      </c>
      <c r="E62" s="195">
        <v>157</v>
      </c>
      <c r="F62" s="195">
        <v>60</v>
      </c>
      <c r="G62" s="195">
        <v>30</v>
      </c>
      <c r="H62" s="459">
        <v>2</v>
      </c>
      <c r="I62" s="458">
        <v>598</v>
      </c>
      <c r="J62" s="1192">
        <v>0.24414715719063546</v>
      </c>
      <c r="K62" s="694"/>
    </row>
    <row r="63" spans="1:12" s="73" customFormat="1" ht="15" customHeight="1" x14ac:dyDescent="0.2">
      <c r="A63" s="176"/>
      <c r="B63" s="225" t="s">
        <v>345</v>
      </c>
      <c r="C63" s="201">
        <v>110</v>
      </c>
      <c r="D63" s="432">
        <v>289</v>
      </c>
      <c r="E63" s="432">
        <v>144</v>
      </c>
      <c r="F63" s="432">
        <v>57</v>
      </c>
      <c r="G63" s="432">
        <v>36</v>
      </c>
      <c r="H63" s="449">
        <v>4</v>
      </c>
      <c r="I63" s="467">
        <v>640</v>
      </c>
      <c r="J63" s="1191">
        <v>0.14380517479568936</v>
      </c>
      <c r="K63" s="517"/>
      <c r="L63" s="522"/>
    </row>
    <row r="64" spans="1:12" ht="15" customHeight="1" thickBot="1" x14ac:dyDescent="0.25">
      <c r="A64" s="400"/>
      <c r="B64" s="332" t="s">
        <v>354</v>
      </c>
      <c r="C64" s="202">
        <v>121</v>
      </c>
      <c r="D64" s="194">
        <v>201</v>
      </c>
      <c r="E64" s="194">
        <v>78</v>
      </c>
      <c r="F64" s="194">
        <v>43</v>
      </c>
      <c r="G64" s="194">
        <v>32</v>
      </c>
      <c r="H64" s="460">
        <v>2</v>
      </c>
      <c r="I64" s="446">
        <v>477</v>
      </c>
      <c r="J64" s="1193">
        <v>0.22646591793377718</v>
      </c>
    </row>
    <row r="65" spans="1:28" s="9" customFormat="1" ht="15" hidden="1" customHeight="1" outlineLevel="1" thickBot="1" x14ac:dyDescent="0.25">
      <c r="A65" s="401"/>
      <c r="B65" s="230" t="s">
        <v>337</v>
      </c>
      <c r="C65" s="203">
        <v>36</v>
      </c>
      <c r="D65" s="195">
        <v>63</v>
      </c>
      <c r="E65" s="195">
        <v>26</v>
      </c>
      <c r="F65" s="195">
        <v>24</v>
      </c>
      <c r="G65" s="195">
        <v>17</v>
      </c>
      <c r="H65" s="459">
        <v>1</v>
      </c>
      <c r="I65" s="458">
        <v>167</v>
      </c>
      <c r="J65" s="1192">
        <v>0.1743085618085618</v>
      </c>
      <c r="L65" s="20"/>
    </row>
    <row r="66" spans="1:28" ht="26.25" customHeight="1" collapsed="1" x14ac:dyDescent="0.2">
      <c r="A66" s="1995" t="s">
        <v>493</v>
      </c>
      <c r="B66" s="1995"/>
      <c r="C66" s="1995"/>
      <c r="D66" s="1995"/>
      <c r="E66" s="1995"/>
      <c r="F66" s="1995"/>
      <c r="G66" s="1995"/>
      <c r="H66" s="1995"/>
      <c r="I66" s="1995"/>
      <c r="J66" s="1995"/>
      <c r="K66" s="442"/>
    </row>
    <row r="67" spans="1:28" x14ac:dyDescent="0.2">
      <c r="A67" s="624"/>
      <c r="B67" s="442"/>
      <c r="C67" s="442"/>
      <c r="D67" s="442"/>
      <c r="E67" s="442"/>
      <c r="F67" s="442"/>
      <c r="G67" s="442"/>
      <c r="H67" s="442"/>
      <c r="I67" s="442"/>
      <c r="J67" s="1190"/>
      <c r="K67" s="442"/>
    </row>
    <row r="68" spans="1:28" x14ac:dyDescent="0.2">
      <c r="A68" s="1029"/>
      <c r="B68" s="624"/>
      <c r="C68" s="442"/>
      <c r="D68" s="442"/>
      <c r="E68" s="442"/>
      <c r="F68" s="442"/>
      <c r="G68" s="442"/>
      <c r="H68" s="442"/>
      <c r="I68" s="442"/>
      <c r="J68" s="1190"/>
      <c r="K68" s="442"/>
    </row>
    <row r="69" spans="1:28" s="9" customFormat="1" ht="19.7" hidden="1" customHeight="1" thickBot="1" x14ac:dyDescent="0.25">
      <c r="A69" s="7"/>
      <c r="B69" s="8" t="s">
        <v>21</v>
      </c>
      <c r="C69" s="16">
        <v>78</v>
      </c>
      <c r="D69" s="16">
        <v>196</v>
      </c>
      <c r="E69" s="16">
        <v>116</v>
      </c>
      <c r="F69" s="16">
        <v>64</v>
      </c>
      <c r="G69" s="16">
        <v>23</v>
      </c>
      <c r="H69" s="16">
        <v>2</v>
      </c>
      <c r="I69" s="16">
        <v>479</v>
      </c>
      <c r="J69" s="24">
        <v>0.162839248434238</v>
      </c>
      <c r="L69" s="20"/>
      <c r="M69" s="441"/>
      <c r="N69" s="441"/>
      <c r="O69" s="441"/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1"/>
    </row>
    <row r="70" spans="1:28" s="9" customFormat="1" ht="19.7" hidden="1" customHeight="1" thickBot="1" x14ac:dyDescent="0.25">
      <c r="A70" s="7"/>
      <c r="B70" s="8" t="s">
        <v>22</v>
      </c>
      <c r="C70" s="16">
        <v>93</v>
      </c>
      <c r="D70" s="16">
        <v>182</v>
      </c>
      <c r="E70" s="16">
        <v>126</v>
      </c>
      <c r="F70" s="16">
        <v>44</v>
      </c>
      <c r="G70" s="16">
        <v>23</v>
      </c>
      <c r="H70" s="16">
        <v>5</v>
      </c>
      <c r="I70" s="16">
        <v>473</v>
      </c>
      <c r="J70" s="24">
        <v>0.19661733615221988</v>
      </c>
      <c r="L70" s="20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</row>
    <row r="71" spans="1:28" s="9" customFormat="1" ht="19.7" hidden="1" customHeight="1" thickBot="1" x14ac:dyDescent="0.25">
      <c r="A71" s="7"/>
      <c r="B71" s="8" t="s">
        <v>23</v>
      </c>
      <c r="C71" s="16">
        <v>134</v>
      </c>
      <c r="D71" s="16">
        <v>267</v>
      </c>
      <c r="E71" s="16">
        <v>188</v>
      </c>
      <c r="F71" s="16">
        <v>65</v>
      </c>
      <c r="G71" s="16">
        <v>14</v>
      </c>
      <c r="H71" s="16">
        <v>2</v>
      </c>
      <c r="I71" s="16">
        <v>670</v>
      </c>
      <c r="J71" s="24">
        <v>0.2</v>
      </c>
      <c r="L71" s="20"/>
    </row>
    <row r="72" spans="1:28" s="9" customFormat="1" ht="19.7" hidden="1" customHeight="1" thickBot="1" x14ac:dyDescent="0.25">
      <c r="A72" s="7"/>
      <c r="B72" s="8" t="s">
        <v>24</v>
      </c>
      <c r="C72" s="16">
        <v>169</v>
      </c>
      <c r="D72" s="16">
        <v>420</v>
      </c>
      <c r="E72" s="16">
        <v>112</v>
      </c>
      <c r="F72" s="16">
        <v>42</v>
      </c>
      <c r="G72" s="16">
        <v>15</v>
      </c>
      <c r="H72" s="16">
        <v>1</v>
      </c>
      <c r="I72" s="16">
        <v>759</v>
      </c>
      <c r="J72" s="24">
        <v>0.22266139657444006</v>
      </c>
      <c r="L72" s="20"/>
    </row>
    <row r="73" spans="1:28" ht="13.5" hidden="1" customHeight="1" thickBot="1" x14ac:dyDescent="0.25">
      <c r="A73" s="7"/>
      <c r="B73" s="8" t="s">
        <v>25</v>
      </c>
      <c r="C73" s="16">
        <v>160</v>
      </c>
      <c r="D73" s="16">
        <v>517</v>
      </c>
      <c r="E73" s="16">
        <v>140</v>
      </c>
      <c r="F73" s="16">
        <v>39</v>
      </c>
      <c r="G73" s="16">
        <v>10</v>
      </c>
      <c r="H73" s="16">
        <v>1</v>
      </c>
      <c r="I73" s="16">
        <v>867</v>
      </c>
      <c r="J73" s="24">
        <v>0.1845444059976932</v>
      </c>
    </row>
    <row r="74" spans="1:28" ht="13.5" hidden="1" customHeight="1" thickBot="1" x14ac:dyDescent="0.25">
      <c r="A74" s="7"/>
      <c r="B74" s="8" t="s">
        <v>27</v>
      </c>
      <c r="C74" s="16">
        <v>193</v>
      </c>
      <c r="D74" s="16">
        <v>599</v>
      </c>
      <c r="E74" s="16">
        <v>179</v>
      </c>
      <c r="F74" s="16">
        <v>51</v>
      </c>
      <c r="G74" s="16">
        <v>20</v>
      </c>
      <c r="H74" s="16">
        <v>1</v>
      </c>
      <c r="I74" s="16">
        <v>1043</v>
      </c>
      <c r="J74" s="24">
        <v>0.18504314477468839</v>
      </c>
    </row>
  </sheetData>
  <mergeCells count="4">
    <mergeCell ref="C7:H7"/>
    <mergeCell ref="C42:H42"/>
    <mergeCell ref="A31:J31"/>
    <mergeCell ref="A66:J6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/>
  <dimension ref="A1:AD42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3" customWidth="1"/>
    <col min="2" max="2" width="30.140625" style="441" customWidth="1"/>
    <col min="3" max="5" width="14.7109375" style="441" customWidth="1"/>
    <col min="6" max="6" width="8.85546875" style="441" customWidth="1"/>
    <col min="7" max="7" width="6.42578125" style="441" customWidth="1"/>
    <col min="8" max="8" width="7.28515625" style="441" customWidth="1"/>
    <col min="9" max="9" width="9.140625" style="441" customWidth="1"/>
    <col min="10" max="10" width="18.28515625" style="441" customWidth="1"/>
    <col min="11" max="11" width="11.7109375" style="441" customWidth="1"/>
    <col min="12" max="12" width="12.85546875" style="441" customWidth="1"/>
    <col min="13" max="13" width="7.28515625" style="441" customWidth="1"/>
    <col min="14" max="14" width="4.85546875" style="1023" customWidth="1"/>
    <col min="15" max="15" width="22" style="441" bestFit="1" customWidth="1"/>
    <col min="16" max="16" width="11" style="441" customWidth="1"/>
    <col min="17" max="18" width="10.7109375" style="441" customWidth="1"/>
    <col min="19" max="19" width="8.5703125" style="441" customWidth="1"/>
    <col min="20" max="20" width="11.7109375" style="441" customWidth="1"/>
    <col min="21" max="21" width="9.42578125" style="441" customWidth="1"/>
    <col min="22" max="22" width="8.5703125" style="441" customWidth="1"/>
    <col min="23" max="23" width="7.28515625" style="441" bestFit="1" customWidth="1"/>
    <col min="24" max="24" width="6.42578125" style="441" customWidth="1"/>
    <col min="25" max="25" width="7.28515625" style="441" bestFit="1" customWidth="1"/>
    <col min="26" max="26" width="10" style="441" customWidth="1"/>
    <col min="27" max="27" width="11.42578125" style="441" customWidth="1"/>
    <col min="28" max="16384" width="11.42578125" style="441"/>
  </cols>
  <sheetData>
    <row r="1" spans="1:30" x14ac:dyDescent="0.2">
      <c r="A1" s="903" t="s">
        <v>0</v>
      </c>
      <c r="N1" s="903"/>
    </row>
    <row r="2" spans="1:30" x14ac:dyDescent="0.2">
      <c r="A2" s="903"/>
      <c r="N2" s="903"/>
    </row>
    <row r="3" spans="1:30" x14ac:dyDescent="0.2">
      <c r="A3" s="903" t="str">
        <f>A7</f>
        <v>Tabell 1 - 9 - A - Tilgjengelighet ved sosialtjenesten pr. 31.12. - antall dager ventetid</v>
      </c>
      <c r="N3" s="903"/>
    </row>
    <row r="4" spans="1:30" x14ac:dyDescent="0.2">
      <c r="A4" s="903" t="s">
        <v>59</v>
      </c>
    </row>
    <row r="5" spans="1:30" x14ac:dyDescent="0.2">
      <c r="A5" s="903"/>
    </row>
    <row r="6" spans="1:30" x14ac:dyDescent="0.2">
      <c r="A6" s="903"/>
    </row>
    <row r="7" spans="1:30" s="4" customFormat="1" ht="26.25" customHeight="1" thickBot="1" x14ac:dyDescent="0.25">
      <c r="A7" s="3" t="s">
        <v>496</v>
      </c>
    </row>
    <row r="8" spans="1:30" s="4" customFormat="1" ht="54" customHeight="1" thickBot="1" x14ac:dyDescent="0.25">
      <c r="A8" s="11" t="s">
        <v>38</v>
      </c>
      <c r="B8" s="18" t="s">
        <v>3</v>
      </c>
      <c r="C8" s="15" t="s">
        <v>194</v>
      </c>
      <c r="D8" s="21" t="s">
        <v>195</v>
      </c>
      <c r="E8" s="22" t="s">
        <v>60</v>
      </c>
      <c r="F8" s="19"/>
      <c r="N8" s="19"/>
      <c r="O8" s="19"/>
    </row>
    <row r="9" spans="1:30" ht="15" customHeight="1" x14ac:dyDescent="0.2">
      <c r="A9" s="899">
        <v>1</v>
      </c>
      <c r="B9" s="103" t="s">
        <v>5</v>
      </c>
      <c r="C9" s="1769">
        <v>3</v>
      </c>
      <c r="D9" s="1770">
        <v>0</v>
      </c>
      <c r="E9" s="1771">
        <v>0</v>
      </c>
      <c r="F9" s="442"/>
      <c r="G9" s="472"/>
      <c r="H9" s="472"/>
      <c r="I9" s="472"/>
      <c r="J9" s="472"/>
      <c r="K9" s="472"/>
      <c r="L9" s="471"/>
      <c r="M9" s="472"/>
      <c r="N9" s="471"/>
      <c r="O9" s="471"/>
      <c r="P9" s="472"/>
      <c r="Q9" s="472"/>
      <c r="R9" s="472"/>
      <c r="S9" s="472"/>
      <c r="T9" s="471"/>
      <c r="U9" s="472"/>
      <c r="V9" s="1182"/>
      <c r="W9" s="1182"/>
    </row>
    <row r="10" spans="1:30" ht="15" customHeight="1" x14ac:dyDescent="0.2">
      <c r="A10" s="900">
        <v>2</v>
      </c>
      <c r="B10" s="72" t="s">
        <v>6</v>
      </c>
      <c r="C10" s="1772">
        <v>3</v>
      </c>
      <c r="D10" s="481">
        <v>0</v>
      </c>
      <c r="E10" s="1773">
        <v>1</v>
      </c>
      <c r="F10" s="442"/>
      <c r="G10" s="472"/>
      <c r="H10" s="472"/>
      <c r="I10" s="472"/>
      <c r="J10" s="472"/>
      <c r="K10" s="472"/>
      <c r="L10" s="471"/>
      <c r="M10" s="472"/>
      <c r="N10" s="471"/>
      <c r="O10" s="471"/>
      <c r="P10" s="472"/>
      <c r="Q10" s="472"/>
      <c r="R10" s="472"/>
      <c r="S10" s="472"/>
      <c r="T10" s="471"/>
      <c r="U10" s="472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2">
      <c r="A11" s="900">
        <v>3</v>
      </c>
      <c r="B11" s="72" t="s">
        <v>7</v>
      </c>
      <c r="C11" s="1772">
        <v>4</v>
      </c>
      <c r="D11" s="481">
        <v>0</v>
      </c>
      <c r="E11" s="1773">
        <v>12</v>
      </c>
      <c r="F11" s="442"/>
      <c r="G11" s="472"/>
      <c r="H11" s="472"/>
      <c r="I11" s="472"/>
      <c r="J11" s="472"/>
      <c r="K11" s="472"/>
      <c r="L11" s="471"/>
      <c r="M11" s="472"/>
      <c r="N11" s="471"/>
      <c r="O11" s="471"/>
      <c r="P11" s="472"/>
      <c r="Q11" s="472"/>
      <c r="R11" s="472"/>
      <c r="S11" s="472"/>
      <c r="T11" s="471"/>
      <c r="U11" s="472"/>
      <c r="V11" s="1182"/>
      <c r="W11" s="1182"/>
    </row>
    <row r="12" spans="1:30" ht="15" customHeight="1" x14ac:dyDescent="0.2">
      <c r="A12" s="900">
        <v>4</v>
      </c>
      <c r="B12" s="72" t="s">
        <v>8</v>
      </c>
      <c r="C12" s="1772">
        <v>2</v>
      </c>
      <c r="D12" s="481">
        <v>0</v>
      </c>
      <c r="E12" s="1773">
        <v>0</v>
      </c>
      <c r="F12" s="442"/>
      <c r="J12" s="4"/>
      <c r="K12" s="4"/>
      <c r="L12" s="4"/>
      <c r="M12" s="4"/>
      <c r="N12" s="19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2">
      <c r="A13" s="900">
        <v>5</v>
      </c>
      <c r="B13" s="72" t="s">
        <v>9</v>
      </c>
      <c r="C13" s="1772">
        <v>4</v>
      </c>
      <c r="D13" s="481">
        <v>1</v>
      </c>
      <c r="E13" s="1773">
        <v>0</v>
      </c>
      <c r="F13" s="442"/>
      <c r="J13" s="1182"/>
      <c r="K13" s="1183"/>
      <c r="L13" s="1183"/>
      <c r="M13" s="1183"/>
      <c r="N13" s="1183"/>
      <c r="O13" s="1183"/>
      <c r="P13" s="1183"/>
      <c r="Q13" s="1183"/>
      <c r="R13" s="1183"/>
      <c r="S13" s="1183"/>
      <c r="T13" s="1183"/>
      <c r="U13" s="1182"/>
      <c r="V13" s="1182"/>
      <c r="W13" s="1182"/>
    </row>
    <row r="14" spans="1:30" ht="15" customHeight="1" x14ac:dyDescent="0.2">
      <c r="A14" s="900">
        <v>6</v>
      </c>
      <c r="B14" s="72" t="s">
        <v>10</v>
      </c>
      <c r="C14" s="1772">
        <v>5</v>
      </c>
      <c r="D14" s="481">
        <v>0</v>
      </c>
      <c r="E14" s="1773">
        <v>0</v>
      </c>
      <c r="F14" s="442"/>
      <c r="H14" s="441" t="s">
        <v>104</v>
      </c>
      <c r="N14" s="442"/>
      <c r="O14" s="442"/>
    </row>
    <row r="15" spans="1:30" ht="15" customHeight="1" x14ac:dyDescent="0.2">
      <c r="A15" s="900">
        <v>7</v>
      </c>
      <c r="B15" s="72" t="s">
        <v>11</v>
      </c>
      <c r="C15" s="1772">
        <v>0</v>
      </c>
      <c r="D15" s="481">
        <v>0</v>
      </c>
      <c r="E15" s="1773">
        <v>0</v>
      </c>
      <c r="F15" s="442"/>
      <c r="N15" s="442"/>
      <c r="O15" s="442"/>
    </row>
    <row r="16" spans="1:30" ht="15" customHeight="1" x14ac:dyDescent="0.2">
      <c r="A16" s="900">
        <v>8</v>
      </c>
      <c r="B16" s="72" t="s">
        <v>12</v>
      </c>
      <c r="C16" s="1772">
        <v>5</v>
      </c>
      <c r="D16" s="481">
        <v>0</v>
      </c>
      <c r="E16" s="1773">
        <v>5</v>
      </c>
      <c r="F16" s="442"/>
      <c r="N16" s="442"/>
      <c r="O16" s="442"/>
    </row>
    <row r="17" spans="1:15" ht="15" customHeight="1" x14ac:dyDescent="0.2">
      <c r="A17" s="900">
        <v>9</v>
      </c>
      <c r="B17" s="72" t="s">
        <v>13</v>
      </c>
      <c r="C17" s="1772">
        <v>2</v>
      </c>
      <c r="D17" s="481">
        <v>0</v>
      </c>
      <c r="E17" s="1773">
        <v>4</v>
      </c>
      <c r="F17" s="442"/>
      <c r="N17" s="442"/>
      <c r="O17" s="442"/>
    </row>
    <row r="18" spans="1:15" ht="15" customHeight="1" x14ac:dyDescent="0.2">
      <c r="A18" s="900">
        <v>10</v>
      </c>
      <c r="B18" s="72" t="s">
        <v>14</v>
      </c>
      <c r="C18" s="1772">
        <v>5</v>
      </c>
      <c r="D18" s="481">
        <v>0</v>
      </c>
      <c r="E18" s="1773">
        <v>5</v>
      </c>
      <c r="F18" s="442"/>
      <c r="N18" s="442"/>
      <c r="O18" s="442"/>
    </row>
    <row r="19" spans="1:15" ht="15" customHeight="1" x14ac:dyDescent="0.2">
      <c r="A19" s="900">
        <v>11</v>
      </c>
      <c r="B19" s="72" t="s">
        <v>15</v>
      </c>
      <c r="C19" s="1772">
        <v>5</v>
      </c>
      <c r="D19" s="481">
        <v>0</v>
      </c>
      <c r="E19" s="1773">
        <v>3</v>
      </c>
      <c r="F19" s="442"/>
      <c r="N19" s="442"/>
      <c r="O19" s="442"/>
    </row>
    <row r="20" spans="1:15" ht="15" customHeight="1" x14ac:dyDescent="0.2">
      <c r="A20" s="900">
        <v>12</v>
      </c>
      <c r="B20" s="72" t="s">
        <v>16</v>
      </c>
      <c r="C20" s="1772">
        <v>1</v>
      </c>
      <c r="D20" s="481">
        <v>0</v>
      </c>
      <c r="E20" s="1773">
        <v>3</v>
      </c>
      <c r="F20" s="442"/>
      <c r="N20" s="442"/>
      <c r="O20" s="442"/>
    </row>
    <row r="21" spans="1:15" ht="15" customHeight="1" x14ac:dyDescent="0.2">
      <c r="A21" s="900">
        <v>13</v>
      </c>
      <c r="B21" s="72" t="s">
        <v>17</v>
      </c>
      <c r="C21" s="1772">
        <v>4</v>
      </c>
      <c r="D21" s="481">
        <v>0</v>
      </c>
      <c r="E21" s="1773">
        <v>0</v>
      </c>
      <c r="F21" s="442"/>
      <c r="N21" s="442"/>
      <c r="O21" s="442"/>
    </row>
    <row r="22" spans="1:15" ht="15" customHeight="1" x14ac:dyDescent="0.2">
      <c r="A22" s="900">
        <v>14</v>
      </c>
      <c r="B22" s="72" t="s">
        <v>18</v>
      </c>
      <c r="C22" s="1772">
        <v>7</v>
      </c>
      <c r="D22" s="481">
        <v>0</v>
      </c>
      <c r="E22" s="1773">
        <v>2</v>
      </c>
      <c r="F22" s="442"/>
      <c r="N22" s="442"/>
      <c r="O22" s="442"/>
    </row>
    <row r="23" spans="1:15" ht="15" customHeight="1" thickBot="1" x14ac:dyDescent="0.25">
      <c r="A23" s="901">
        <v>15</v>
      </c>
      <c r="B23" s="902" t="s">
        <v>19</v>
      </c>
      <c r="C23" s="543">
        <v>5</v>
      </c>
      <c r="D23" s="544">
        <v>0</v>
      </c>
      <c r="E23" s="175">
        <v>0</v>
      </c>
      <c r="F23" s="442"/>
      <c r="N23" s="442"/>
      <c r="O23" s="442"/>
    </row>
    <row r="24" spans="1:15" ht="15" customHeight="1" x14ac:dyDescent="0.2">
      <c r="A24" s="789"/>
      <c r="B24" s="788" t="s">
        <v>495</v>
      </c>
      <c r="C24" s="1766">
        <f>SUM(C9:C23)/15</f>
        <v>3.6666666666666665</v>
      </c>
      <c r="D24" s="1767">
        <f t="shared" ref="D24" si="0">SUM(D9:D23)/15</f>
        <v>6.6666666666666666E-2</v>
      </c>
      <c r="E24" s="1768">
        <f>SUM(E9:E23)/15</f>
        <v>2.3333333333333335</v>
      </c>
      <c r="F24" s="442"/>
      <c r="N24" s="442"/>
      <c r="O24" s="442"/>
    </row>
    <row r="25" spans="1:15" ht="15" customHeight="1" thickBot="1" x14ac:dyDescent="0.25">
      <c r="A25" s="401"/>
      <c r="B25" s="696" t="s">
        <v>443</v>
      </c>
      <c r="C25" s="543">
        <v>3.4</v>
      </c>
      <c r="D25" s="544">
        <v>0.13333333333333333</v>
      </c>
      <c r="E25" s="175">
        <v>2.4666666666666668</v>
      </c>
      <c r="F25" s="442"/>
      <c r="N25" s="442"/>
      <c r="O25" s="442"/>
    </row>
    <row r="26" spans="1:15" ht="15" customHeight="1" x14ac:dyDescent="0.2">
      <c r="A26" s="789"/>
      <c r="B26" s="785" t="s">
        <v>411</v>
      </c>
      <c r="C26" s="790">
        <v>4.8</v>
      </c>
      <c r="D26" s="791">
        <v>0.13333333333333333</v>
      </c>
      <c r="E26" s="792">
        <v>2.3333333333333335</v>
      </c>
      <c r="F26" s="442"/>
      <c r="N26" s="442"/>
      <c r="O26" s="442"/>
    </row>
    <row r="27" spans="1:15" ht="15" customHeight="1" thickBot="1" x14ac:dyDescent="0.25">
      <c r="A27" s="401"/>
      <c r="B27" s="696" t="s">
        <v>389</v>
      </c>
      <c r="C27" s="543">
        <v>4.333333333333333</v>
      </c>
      <c r="D27" s="544">
        <v>0.13333333333333333</v>
      </c>
      <c r="E27" s="175">
        <v>2.2000000000000002</v>
      </c>
      <c r="F27" s="442"/>
      <c r="N27" s="442"/>
      <c r="O27" s="442"/>
    </row>
    <row r="28" spans="1:15" ht="15" customHeight="1" x14ac:dyDescent="0.2">
      <c r="A28" s="1651"/>
      <c r="B28" s="1652" t="s">
        <v>375</v>
      </c>
      <c r="C28" s="1653">
        <v>4.2666666666666666</v>
      </c>
      <c r="D28" s="1654">
        <v>0.13333333333333333</v>
      </c>
      <c r="E28" s="1655">
        <v>2.3333333333333335</v>
      </c>
      <c r="F28" s="442"/>
      <c r="N28" s="442"/>
      <c r="O28" s="442"/>
    </row>
    <row r="29" spans="1:15" ht="15" customHeight="1" thickBot="1" x14ac:dyDescent="0.25">
      <c r="A29" s="1520"/>
      <c r="B29" s="1650" t="s">
        <v>355</v>
      </c>
      <c r="C29" s="1521">
        <v>4.4666666666666668</v>
      </c>
      <c r="D29" s="1522">
        <v>6.6666666666666666E-2</v>
      </c>
      <c r="E29" s="1523">
        <v>2.6</v>
      </c>
      <c r="F29" s="442"/>
      <c r="N29" s="442"/>
      <c r="O29" s="442"/>
    </row>
    <row r="30" spans="1:15" ht="15" hidden="1" customHeight="1" outlineLevel="1" x14ac:dyDescent="0.2">
      <c r="A30" s="1589"/>
      <c r="B30" s="479" t="s">
        <v>342</v>
      </c>
      <c r="C30" s="1656">
        <v>3.8</v>
      </c>
      <c r="D30" s="1657">
        <v>0.13333333333333333</v>
      </c>
      <c r="E30" s="1658">
        <v>1.8666666666666667</v>
      </c>
      <c r="F30" s="442"/>
      <c r="N30" s="442"/>
      <c r="O30" s="442"/>
    </row>
    <row r="31" spans="1:15" ht="15" customHeight="1" collapsed="1" thickBot="1" x14ac:dyDescent="0.25">
      <c r="A31" s="330"/>
      <c r="B31" s="1659" t="s">
        <v>251</v>
      </c>
      <c r="C31" s="1660">
        <v>4</v>
      </c>
      <c r="D31" s="1661">
        <v>6.6666666666666666E-2</v>
      </c>
      <c r="E31" s="1662">
        <v>2</v>
      </c>
      <c r="F31" s="442"/>
      <c r="N31" s="442"/>
      <c r="O31" s="442"/>
    </row>
    <row r="32" spans="1:15" ht="15" hidden="1" customHeight="1" outlineLevel="1" thickBot="1" x14ac:dyDescent="0.25">
      <c r="A32" s="1520"/>
      <c r="B32" s="1650" t="s">
        <v>243</v>
      </c>
      <c r="C32" s="1521">
        <v>4.5333333333333332</v>
      </c>
      <c r="D32" s="1522">
        <v>0.13333333333333333</v>
      </c>
      <c r="E32" s="1523">
        <v>2.6666666666666665</v>
      </c>
      <c r="F32" s="442"/>
      <c r="N32" s="442"/>
      <c r="O32" s="442"/>
    </row>
    <row r="33" spans="1:15" ht="15" hidden="1" customHeight="1" outlineLevel="1" thickBot="1" x14ac:dyDescent="0.25">
      <c r="A33" s="1520"/>
      <c r="B33" s="1251" t="s">
        <v>230</v>
      </c>
      <c r="C33" s="1521">
        <v>4.4666666666666668</v>
      </c>
      <c r="D33" s="1522">
        <v>0.13333333333333333</v>
      </c>
      <c r="E33" s="1523">
        <v>2.6666666666666665</v>
      </c>
      <c r="F33" s="442"/>
      <c r="N33" s="442"/>
      <c r="O33" s="442"/>
    </row>
    <row r="34" spans="1:15" ht="15" hidden="1" customHeight="1" outlineLevel="1" x14ac:dyDescent="0.2">
      <c r="A34" s="213"/>
      <c r="B34" s="214" t="s">
        <v>196</v>
      </c>
      <c r="C34" s="166">
        <v>4.333333333333333</v>
      </c>
      <c r="D34" s="167">
        <v>0.13333333333333333</v>
      </c>
      <c r="E34" s="215">
        <v>2.0666666666666669</v>
      </c>
      <c r="F34" s="442"/>
      <c r="N34" s="442"/>
      <c r="O34" s="442"/>
    </row>
    <row r="35" spans="1:15" ht="15" hidden="1" customHeight="1" outlineLevel="1" x14ac:dyDescent="0.2">
      <c r="A35" s="163"/>
      <c r="B35" s="1184" t="s">
        <v>197</v>
      </c>
      <c r="C35" s="116">
        <v>4.0999999999999996</v>
      </c>
      <c r="D35" s="117">
        <v>0.2</v>
      </c>
      <c r="E35" s="170">
        <v>2.0333333333333332</v>
      </c>
      <c r="F35" s="442"/>
      <c r="N35" s="442"/>
      <c r="O35" s="442"/>
    </row>
    <row r="36" spans="1:15" ht="15" hidden="1" customHeight="1" outlineLevel="1" thickBot="1" x14ac:dyDescent="0.25">
      <c r="A36" s="164"/>
      <c r="B36" s="171" t="s">
        <v>189</v>
      </c>
      <c r="C36" s="172">
        <v>4.7333333333333334</v>
      </c>
      <c r="D36" s="173">
        <v>0.2</v>
      </c>
      <c r="E36" s="174">
        <v>2.2000000000000002</v>
      </c>
      <c r="F36" s="442"/>
      <c r="N36" s="442"/>
      <c r="O36" s="442"/>
    </row>
    <row r="37" spans="1:15" ht="15" hidden="1" customHeight="1" outlineLevel="1" x14ac:dyDescent="0.2">
      <c r="A37" s="160"/>
      <c r="B37" s="169" t="s">
        <v>190</v>
      </c>
      <c r="C37" s="166">
        <v>4.666666666666667</v>
      </c>
      <c r="D37" s="167">
        <v>0.2</v>
      </c>
      <c r="E37" s="168">
        <v>1.5333333333333334</v>
      </c>
      <c r="F37" s="442"/>
      <c r="N37" s="442"/>
      <c r="O37" s="442"/>
    </row>
    <row r="38" spans="1:15" ht="15" hidden="1" customHeight="1" outlineLevel="1" x14ac:dyDescent="0.2">
      <c r="A38" s="92"/>
      <c r="B38" s="102" t="s">
        <v>191</v>
      </c>
      <c r="C38" s="116">
        <v>4.2666666666666666</v>
      </c>
      <c r="D38" s="117">
        <v>6.6666666666666666E-2</v>
      </c>
      <c r="E38" s="118">
        <v>1.5333333333333334</v>
      </c>
      <c r="F38" s="442"/>
      <c r="N38" s="442"/>
      <c r="O38" s="442"/>
    </row>
    <row r="39" spans="1:15" ht="15" hidden="1" customHeight="1" outlineLevel="1" thickBot="1" x14ac:dyDescent="0.25">
      <c r="A39" s="37"/>
      <c r="B39" s="56" t="s">
        <v>192</v>
      </c>
      <c r="C39" s="119">
        <v>5.1333333333333337</v>
      </c>
      <c r="D39" s="120">
        <v>0.13333333333333333</v>
      </c>
      <c r="E39" s="121">
        <v>2.4666666666666668</v>
      </c>
      <c r="F39" s="442"/>
      <c r="N39" s="442"/>
      <c r="O39" s="442"/>
    </row>
    <row r="40" spans="1:15" ht="15" hidden="1" customHeight="1" outlineLevel="1" thickBot="1" x14ac:dyDescent="0.25">
      <c r="A40" s="7"/>
      <c r="B40" s="114" t="s">
        <v>193</v>
      </c>
      <c r="C40" s="122">
        <v>4.4333333333333336</v>
      </c>
      <c r="D40" s="123">
        <v>0.13333333333333333</v>
      </c>
      <c r="E40" s="124">
        <v>2</v>
      </c>
      <c r="F40" s="442"/>
      <c r="N40" s="442"/>
      <c r="O40" s="442"/>
    </row>
    <row r="41" spans="1:15" s="9" customFormat="1" collapsed="1" x14ac:dyDescent="0.2">
      <c r="F41" s="20"/>
      <c r="N41" s="20"/>
      <c r="O41" s="20"/>
    </row>
    <row r="42" spans="1:15" s="9" customFormat="1" x14ac:dyDescent="0.2">
      <c r="F42" s="20"/>
      <c r="N42" s="20"/>
      <c r="O42" s="20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2:O37"/>
  <sheetViews>
    <sheetView showGridLines="0" topLeftCell="A7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369" customWidth="1"/>
    <col min="2" max="2" width="22" style="369" customWidth="1"/>
    <col min="3" max="3" width="17.28515625" style="369" customWidth="1"/>
    <col min="4" max="4" width="14.42578125" style="369" customWidth="1"/>
    <col min="5" max="5" width="7.7109375" style="369" customWidth="1"/>
    <col min="6" max="6" width="8.7109375" style="369" customWidth="1"/>
    <col min="7" max="7" width="7.7109375" style="369" customWidth="1"/>
    <col min="8" max="8" width="8.7109375" style="369" customWidth="1"/>
    <col min="9" max="9" width="11.42578125" style="370" customWidth="1"/>
    <col min="10" max="10" width="11.42578125" style="369" customWidth="1"/>
    <col min="11" max="16384" width="11.42578125" style="369"/>
  </cols>
  <sheetData>
    <row r="2" spans="1:13" x14ac:dyDescent="0.2">
      <c r="A2" s="40" t="s">
        <v>0</v>
      </c>
    </row>
    <row r="3" spans="1:13" x14ac:dyDescent="0.2">
      <c r="A3" s="40"/>
    </row>
    <row r="4" spans="1:13" x14ac:dyDescent="0.2">
      <c r="A4" s="40" t="str">
        <f>A9</f>
        <v>Tabell 1-10-A  Kvalifiseringsprogrammet - antall deltakere i program pr 31.12.  -  aldersfordelt</v>
      </c>
    </row>
    <row r="6" spans="1:13" x14ac:dyDescent="0.2">
      <c r="A6" s="1158" t="s">
        <v>115</v>
      </c>
    </row>
    <row r="7" spans="1:13" x14ac:dyDescent="0.2">
      <c r="A7" s="1158"/>
    </row>
    <row r="8" spans="1:13" x14ac:dyDescent="0.2">
      <c r="A8" s="1158"/>
    </row>
    <row r="9" spans="1:13" ht="23.45" customHeight="1" thickBot="1" x14ac:dyDescent="0.25">
      <c r="A9" s="357" t="s">
        <v>498</v>
      </c>
      <c r="B9" s="358"/>
      <c r="C9" s="358"/>
      <c r="D9" s="358"/>
      <c r="E9" s="359"/>
      <c r="F9" s="360"/>
      <c r="G9" s="360"/>
      <c r="H9" s="360"/>
    </row>
    <row r="10" spans="1:13" ht="42.75" customHeight="1" x14ac:dyDescent="0.2">
      <c r="A10" s="2000" t="s">
        <v>38</v>
      </c>
      <c r="B10" s="2002" t="s">
        <v>3</v>
      </c>
      <c r="C10" s="1998" t="s">
        <v>112</v>
      </c>
      <c r="D10" s="1998" t="s">
        <v>231</v>
      </c>
      <c r="E10" s="1996" t="s">
        <v>222</v>
      </c>
      <c r="F10" s="1996"/>
      <c r="G10" s="1996" t="s">
        <v>221</v>
      </c>
      <c r="H10" s="1997"/>
      <c r="M10" s="369" t="s">
        <v>104</v>
      </c>
    </row>
    <row r="11" spans="1:13" ht="17.25" customHeight="1" thickBot="1" x14ac:dyDescent="0.25">
      <c r="A11" s="2001"/>
      <c r="B11" s="2003"/>
      <c r="C11" s="1999"/>
      <c r="D11" s="1999"/>
      <c r="E11" s="437" t="s">
        <v>219</v>
      </c>
      <c r="F11" s="604" t="s">
        <v>220</v>
      </c>
      <c r="G11" s="437" t="s">
        <v>219</v>
      </c>
      <c r="H11" s="703" t="s">
        <v>220</v>
      </c>
    </row>
    <row r="12" spans="1:13" ht="15" customHeight="1" x14ac:dyDescent="0.2">
      <c r="A12" s="704">
        <v>1</v>
      </c>
      <c r="B12" s="705" t="s">
        <v>5</v>
      </c>
      <c r="C12" s="706">
        <v>224</v>
      </c>
      <c r="D12" s="707"/>
      <c r="E12" s="708">
        <v>2</v>
      </c>
      <c r="F12" s="709">
        <f>E12/$C12</f>
        <v>8.9285714285714281E-3</v>
      </c>
      <c r="G12" s="708">
        <v>222</v>
      </c>
      <c r="H12" s="709">
        <f t="shared" ref="H12:H23" si="0">G12/$C12</f>
        <v>0.9910714285714286</v>
      </c>
      <c r="J12" s="1678"/>
      <c r="M12" s="1049"/>
    </row>
    <row r="13" spans="1:13" ht="15" customHeight="1" x14ac:dyDescent="0.2">
      <c r="A13" s="362">
        <v>2</v>
      </c>
      <c r="B13" s="361" t="s">
        <v>6</v>
      </c>
      <c r="C13" s="605">
        <v>179</v>
      </c>
      <c r="D13" s="606"/>
      <c r="E13" s="607">
        <v>1</v>
      </c>
      <c r="F13" s="710">
        <f t="shared" ref="F13:H26" si="1">E13/$C13</f>
        <v>5.5865921787709499E-3</v>
      </c>
      <c r="G13" s="607">
        <v>178</v>
      </c>
      <c r="H13" s="710">
        <f t="shared" si="0"/>
        <v>0.994413407821229</v>
      </c>
      <c r="J13" s="1678"/>
      <c r="M13" s="1049"/>
    </row>
    <row r="14" spans="1:13" ht="15" customHeight="1" x14ac:dyDescent="0.2">
      <c r="A14" s="362">
        <v>3</v>
      </c>
      <c r="B14" s="361" t="s">
        <v>7</v>
      </c>
      <c r="C14" s="605">
        <v>110</v>
      </c>
      <c r="D14" s="606"/>
      <c r="E14" s="607">
        <v>3</v>
      </c>
      <c r="F14" s="710">
        <f t="shared" si="1"/>
        <v>2.7272727272727271E-2</v>
      </c>
      <c r="G14" s="607">
        <v>107</v>
      </c>
      <c r="H14" s="710">
        <f t="shared" si="0"/>
        <v>0.97272727272727277</v>
      </c>
      <c r="J14" s="1678"/>
      <c r="M14" s="1049"/>
    </row>
    <row r="15" spans="1:13" ht="15" customHeight="1" x14ac:dyDescent="0.2">
      <c r="A15" s="362">
        <v>4</v>
      </c>
      <c r="B15" s="361" t="s">
        <v>8</v>
      </c>
      <c r="C15" s="605">
        <v>95</v>
      </c>
      <c r="D15" s="606"/>
      <c r="E15" s="607">
        <v>3</v>
      </c>
      <c r="F15" s="710">
        <f t="shared" si="1"/>
        <v>3.1578947368421054E-2</v>
      </c>
      <c r="G15" s="607">
        <v>92</v>
      </c>
      <c r="H15" s="710">
        <f t="shared" si="0"/>
        <v>0.96842105263157896</v>
      </c>
      <c r="J15" s="1678"/>
      <c r="M15" s="1049"/>
    </row>
    <row r="16" spans="1:13" ht="15" customHeight="1" x14ac:dyDescent="0.2">
      <c r="A16" s="362">
        <v>5</v>
      </c>
      <c r="B16" s="361" t="s">
        <v>9</v>
      </c>
      <c r="C16" s="605">
        <v>96</v>
      </c>
      <c r="D16" s="606"/>
      <c r="E16" s="607">
        <v>2</v>
      </c>
      <c r="F16" s="710">
        <f t="shared" si="1"/>
        <v>2.0833333333333332E-2</v>
      </c>
      <c r="G16" s="607">
        <v>94</v>
      </c>
      <c r="H16" s="710">
        <f t="shared" si="0"/>
        <v>0.97916666666666663</v>
      </c>
      <c r="J16" s="1678"/>
      <c r="M16" s="1049"/>
    </row>
    <row r="17" spans="1:15" ht="15" customHeight="1" x14ac:dyDescent="0.2">
      <c r="A17" s="362">
        <v>6</v>
      </c>
      <c r="B17" s="361" t="s">
        <v>10</v>
      </c>
      <c r="C17" s="605">
        <v>16</v>
      </c>
      <c r="D17" s="606"/>
      <c r="E17" s="607">
        <v>1</v>
      </c>
      <c r="F17" s="710">
        <f t="shared" si="1"/>
        <v>6.25E-2</v>
      </c>
      <c r="G17" s="607">
        <v>15</v>
      </c>
      <c r="H17" s="710">
        <f t="shared" si="0"/>
        <v>0.9375</v>
      </c>
      <c r="J17" s="1678"/>
      <c r="M17" s="1049"/>
    </row>
    <row r="18" spans="1:15" ht="15" customHeight="1" x14ac:dyDescent="0.2">
      <c r="A18" s="362">
        <v>7</v>
      </c>
      <c r="B18" s="361" t="s">
        <v>11</v>
      </c>
      <c r="C18" s="605">
        <v>24</v>
      </c>
      <c r="D18" s="606"/>
      <c r="E18" s="607">
        <v>0</v>
      </c>
      <c r="F18" s="710">
        <f t="shared" si="1"/>
        <v>0</v>
      </c>
      <c r="G18" s="607">
        <v>24</v>
      </c>
      <c r="H18" s="710">
        <f t="shared" si="0"/>
        <v>1</v>
      </c>
      <c r="J18" s="1678"/>
      <c r="M18" s="1049"/>
    </row>
    <row r="19" spans="1:15" ht="15" customHeight="1" x14ac:dyDescent="0.2">
      <c r="A19" s="362">
        <v>8</v>
      </c>
      <c r="B19" s="361" t="s">
        <v>12</v>
      </c>
      <c r="C19" s="605">
        <v>53</v>
      </c>
      <c r="D19" s="606"/>
      <c r="E19" s="607">
        <v>2</v>
      </c>
      <c r="F19" s="710">
        <f t="shared" si="1"/>
        <v>3.7735849056603772E-2</v>
      </c>
      <c r="G19" s="607">
        <v>51</v>
      </c>
      <c r="H19" s="710">
        <f t="shared" si="0"/>
        <v>0.96226415094339623</v>
      </c>
      <c r="J19" s="1678"/>
      <c r="M19" s="1049"/>
    </row>
    <row r="20" spans="1:15" ht="15" customHeight="1" x14ac:dyDescent="0.2">
      <c r="A20" s="362">
        <v>9</v>
      </c>
      <c r="B20" s="361" t="s">
        <v>13</v>
      </c>
      <c r="C20" s="605">
        <v>90</v>
      </c>
      <c r="D20" s="606"/>
      <c r="E20" s="607">
        <v>3</v>
      </c>
      <c r="F20" s="710">
        <f t="shared" si="1"/>
        <v>3.3333333333333333E-2</v>
      </c>
      <c r="G20" s="607">
        <v>87</v>
      </c>
      <c r="H20" s="710">
        <f t="shared" si="0"/>
        <v>0.96666666666666667</v>
      </c>
      <c r="J20" s="1678"/>
      <c r="M20" s="1049"/>
    </row>
    <row r="21" spans="1:15" ht="15" customHeight="1" x14ac:dyDescent="0.2">
      <c r="A21" s="362">
        <v>10</v>
      </c>
      <c r="B21" s="361" t="s">
        <v>14</v>
      </c>
      <c r="C21" s="605">
        <v>89</v>
      </c>
      <c r="D21" s="606"/>
      <c r="E21" s="607">
        <v>0</v>
      </c>
      <c r="F21" s="710">
        <f t="shared" si="1"/>
        <v>0</v>
      </c>
      <c r="G21" s="607">
        <v>89</v>
      </c>
      <c r="H21" s="710">
        <f t="shared" si="0"/>
        <v>1</v>
      </c>
      <c r="J21" s="1678"/>
      <c r="M21" s="1049"/>
    </row>
    <row r="22" spans="1:15" ht="15" customHeight="1" x14ac:dyDescent="0.2">
      <c r="A22" s="362">
        <v>11</v>
      </c>
      <c r="B22" s="361" t="s">
        <v>15</v>
      </c>
      <c r="C22" s="605">
        <v>130</v>
      </c>
      <c r="D22" s="606"/>
      <c r="E22" s="607">
        <v>11</v>
      </c>
      <c r="F22" s="710">
        <f t="shared" si="1"/>
        <v>8.461538461538462E-2</v>
      </c>
      <c r="G22" s="607">
        <v>119</v>
      </c>
      <c r="H22" s="710">
        <f t="shared" si="0"/>
        <v>0.91538461538461535</v>
      </c>
      <c r="J22" s="1678"/>
      <c r="M22" s="1049"/>
    </row>
    <row r="23" spans="1:15" ht="15" customHeight="1" x14ac:dyDescent="0.2">
      <c r="A23" s="362">
        <v>12</v>
      </c>
      <c r="B23" s="361" t="s">
        <v>16</v>
      </c>
      <c r="C23" s="605">
        <v>182</v>
      </c>
      <c r="D23" s="606"/>
      <c r="E23" s="607">
        <v>2</v>
      </c>
      <c r="F23" s="710">
        <f t="shared" si="1"/>
        <v>1.098901098901099E-2</v>
      </c>
      <c r="G23" s="607">
        <v>180</v>
      </c>
      <c r="H23" s="710">
        <f t="shared" si="0"/>
        <v>0.98901098901098905</v>
      </c>
      <c r="J23" s="1678"/>
      <c r="M23" s="1049"/>
    </row>
    <row r="24" spans="1:15" ht="15" customHeight="1" x14ac:dyDescent="0.2">
      <c r="A24" s="362">
        <v>13</v>
      </c>
      <c r="B24" s="361" t="s">
        <v>17</v>
      </c>
      <c r="C24" s="605">
        <v>93</v>
      </c>
      <c r="D24" s="606"/>
      <c r="E24" s="607">
        <v>5</v>
      </c>
      <c r="F24" s="710">
        <f t="shared" si="1"/>
        <v>5.3763440860215055E-2</v>
      </c>
      <c r="G24" s="607">
        <v>88</v>
      </c>
      <c r="H24" s="710">
        <f t="shared" si="1"/>
        <v>0.94623655913978499</v>
      </c>
      <c r="J24" s="1678"/>
      <c r="M24" s="1049"/>
    </row>
    <row r="25" spans="1:15" ht="15" customHeight="1" x14ac:dyDescent="0.2">
      <c r="A25" s="362">
        <v>14</v>
      </c>
      <c r="B25" s="361" t="s">
        <v>18</v>
      </c>
      <c r="C25" s="605">
        <v>53</v>
      </c>
      <c r="D25" s="606"/>
      <c r="E25" s="607">
        <v>3</v>
      </c>
      <c r="F25" s="710">
        <f t="shared" si="1"/>
        <v>5.6603773584905662E-2</v>
      </c>
      <c r="G25" s="607">
        <v>50</v>
      </c>
      <c r="H25" s="710">
        <f t="shared" si="1"/>
        <v>0.94339622641509435</v>
      </c>
      <c r="J25" s="1678"/>
      <c r="M25" s="1049"/>
      <c r="O25" s="369" t="s">
        <v>104</v>
      </c>
    </row>
    <row r="26" spans="1:15" ht="15" customHeight="1" thickBot="1" x14ac:dyDescent="0.25">
      <c r="A26" s="711">
        <v>15</v>
      </c>
      <c r="B26" s="546" t="s">
        <v>19</v>
      </c>
      <c r="C26" s="608">
        <v>131</v>
      </c>
      <c r="D26" s="609"/>
      <c r="E26" s="610">
        <v>2</v>
      </c>
      <c r="F26" s="712">
        <f t="shared" si="1"/>
        <v>1.5267175572519083E-2</v>
      </c>
      <c r="G26" s="610">
        <v>129</v>
      </c>
      <c r="H26" s="712">
        <f t="shared" si="1"/>
        <v>0.98473282442748089</v>
      </c>
      <c r="J26" s="1678"/>
      <c r="M26" s="1049"/>
    </row>
    <row r="27" spans="1:15" ht="15" customHeight="1" x14ac:dyDescent="0.2">
      <c r="A27" s="796"/>
      <c r="B27" s="1774" t="s">
        <v>497</v>
      </c>
      <c r="C27" s="793">
        <f>SUM(C12:C26)</f>
        <v>1565</v>
      </c>
      <c r="D27" s="1777"/>
      <c r="E27" s="1775">
        <f>SUM(E12:E26)</f>
        <v>40</v>
      </c>
      <c r="F27" s="1776">
        <f>E27/C27</f>
        <v>2.5559105431309903E-2</v>
      </c>
      <c r="G27" s="794">
        <f>SUM(G12:G26)</f>
        <v>1525</v>
      </c>
      <c r="H27" s="795">
        <f>G27/C27</f>
        <v>0.9744408945686901</v>
      </c>
      <c r="J27" s="1678"/>
    </row>
    <row r="28" spans="1:15" ht="15" customHeight="1" thickBot="1" x14ac:dyDescent="0.25">
      <c r="A28" s="697"/>
      <c r="B28" s="698" t="s">
        <v>444</v>
      </c>
      <c r="C28" s="699">
        <v>1493</v>
      </c>
      <c r="D28" s="700"/>
      <c r="E28" s="549">
        <v>43</v>
      </c>
      <c r="F28" s="550">
        <v>2.8801071667782986E-2</v>
      </c>
      <c r="G28" s="702">
        <v>1450</v>
      </c>
      <c r="H28" s="551">
        <v>0.97119892833221699</v>
      </c>
      <c r="J28" s="1678"/>
    </row>
    <row r="29" spans="1:15" ht="15" customHeight="1" x14ac:dyDescent="0.2">
      <c r="A29" s="796"/>
      <c r="B29" s="797" t="s">
        <v>412</v>
      </c>
      <c r="C29" s="798">
        <v>1599</v>
      </c>
      <c r="D29" s="1407"/>
      <c r="E29" s="799">
        <v>57</v>
      </c>
      <c r="F29" s="800">
        <v>3.5647279549718573E-2</v>
      </c>
      <c r="G29" s="801">
        <v>1541</v>
      </c>
      <c r="H29" s="802">
        <v>0.96372732958098817</v>
      </c>
      <c r="J29" s="41"/>
    </row>
    <row r="30" spans="1:15" ht="15" customHeight="1" thickBot="1" x14ac:dyDescent="0.25">
      <c r="A30" s="697"/>
      <c r="B30" s="698" t="s">
        <v>390</v>
      </c>
      <c r="C30" s="699">
        <v>1601</v>
      </c>
      <c r="D30" s="700"/>
      <c r="E30" s="549">
        <v>62</v>
      </c>
      <c r="F30" s="550">
        <v>3.8725796377264213E-2</v>
      </c>
      <c r="G30" s="702">
        <v>1539</v>
      </c>
      <c r="H30" s="551">
        <v>0.96127420362273575</v>
      </c>
      <c r="J30" s="41"/>
    </row>
    <row r="31" spans="1:15" ht="15" customHeight="1" x14ac:dyDescent="0.2">
      <c r="A31" s="1533"/>
      <c r="B31" s="1534" t="s">
        <v>376</v>
      </c>
      <c r="C31" s="1535">
        <v>1666</v>
      </c>
      <c r="D31" s="1536"/>
      <c r="E31" s="1537">
        <v>71</v>
      </c>
      <c r="F31" s="1538">
        <v>4.2617046818727494E-2</v>
      </c>
      <c r="G31" s="1539">
        <v>1595</v>
      </c>
      <c r="H31" s="1540">
        <v>0.95738295318127253</v>
      </c>
      <c r="J31" s="41"/>
    </row>
    <row r="32" spans="1:15" ht="15" customHeight="1" thickBot="1" x14ac:dyDescent="0.25">
      <c r="A32" s="545"/>
      <c r="B32" s="546" t="s">
        <v>356</v>
      </c>
      <c r="C32" s="547">
        <v>1535</v>
      </c>
      <c r="D32" s="548"/>
      <c r="E32" s="549">
        <v>65</v>
      </c>
      <c r="F32" s="550">
        <v>4.2345276872964167E-2</v>
      </c>
      <c r="G32" s="165">
        <v>1470</v>
      </c>
      <c r="H32" s="551">
        <v>0.95765472312703581</v>
      </c>
      <c r="J32" s="41"/>
    </row>
    <row r="33" spans="1:11" ht="15" hidden="1" customHeight="1" outlineLevel="1" thickBot="1" x14ac:dyDescent="0.25">
      <c r="A33" s="1525"/>
      <c r="B33" s="1526" t="s">
        <v>343</v>
      </c>
      <c r="C33" s="1527">
        <v>1582</v>
      </c>
      <c r="D33" s="1528"/>
      <c r="E33" s="1529">
        <v>81</v>
      </c>
      <c r="F33" s="1530">
        <v>5.120101137800253E-2</v>
      </c>
      <c r="G33" s="1531">
        <v>1501</v>
      </c>
      <c r="H33" s="1532">
        <v>0.94879898862199752</v>
      </c>
      <c r="J33" s="41"/>
    </row>
    <row r="34" spans="1:11" hidden="1" outlineLevel="1" collapsed="1" x14ac:dyDescent="0.2">
      <c r="A34" s="374" t="s">
        <v>114</v>
      </c>
      <c r="B34" s="360"/>
      <c r="C34" s="1181"/>
      <c r="D34" s="1181"/>
      <c r="E34" s="1181"/>
      <c r="F34" s="1181"/>
      <c r="G34" s="1181"/>
      <c r="H34" s="1181"/>
    </row>
    <row r="35" spans="1:11" ht="11.25" hidden="1" customHeight="1" outlineLevel="1" x14ac:dyDescent="0.2">
      <c r="A35" s="360" t="s">
        <v>234</v>
      </c>
      <c r="B35" s="1181"/>
      <c r="C35" s="1181"/>
      <c r="D35" s="1181"/>
      <c r="E35" s="1181"/>
      <c r="F35" s="1181"/>
      <c r="G35" s="1181"/>
      <c r="H35" s="1181"/>
      <c r="K35" s="42"/>
    </row>
    <row r="36" spans="1:11" ht="15" customHeight="1" collapsed="1" x14ac:dyDescent="0.2">
      <c r="A36" s="360"/>
      <c r="B36" s="1181"/>
      <c r="C36" s="1181"/>
      <c r="D36" s="1181"/>
      <c r="E36" s="1181"/>
      <c r="F36" s="1181"/>
      <c r="G36" s="1181"/>
      <c r="H36" s="1181"/>
      <c r="K36" s="42"/>
    </row>
    <row r="37" spans="1:11" ht="15" customHeight="1" x14ac:dyDescent="0.2">
      <c r="A37" s="360"/>
      <c r="B37" s="1181"/>
      <c r="C37" s="1181"/>
      <c r="D37" s="1181"/>
      <c r="E37" s="1181"/>
      <c r="F37" s="1181"/>
      <c r="G37" s="1181"/>
      <c r="H37" s="1181"/>
      <c r="K37" s="42"/>
    </row>
  </sheetData>
  <mergeCells count="6">
    <mergeCell ref="E10:F10"/>
    <mergeCell ref="G10:H10"/>
    <mergeCell ref="C10:C11"/>
    <mergeCell ref="D10:D11"/>
    <mergeCell ref="A10:A11"/>
    <mergeCell ref="B10:B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S33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customWidth="1"/>
    <col min="3" max="3" width="13.28515625" style="25" customWidth="1"/>
    <col min="4" max="4" width="12.7109375" style="25" customWidth="1"/>
    <col min="5" max="16384" width="11.42578125" style="25"/>
  </cols>
  <sheetData>
    <row r="2" spans="1:19" x14ac:dyDescent="0.2">
      <c r="A2" s="26" t="s">
        <v>0</v>
      </c>
    </row>
    <row r="3" spans="1:19" x14ac:dyDescent="0.2">
      <c r="A3" s="26"/>
    </row>
    <row r="4" spans="1:19" x14ac:dyDescent="0.2">
      <c r="A4" s="26" t="str">
        <f>A9</f>
        <v>Tabell 1-10-B Antall deltakere i Introduksjonsprogrammet og Jobbsjansen pr 31.12.</v>
      </c>
    </row>
    <row r="5" spans="1:19" x14ac:dyDescent="0.2">
      <c r="A5" s="26"/>
    </row>
    <row r="6" spans="1:19" x14ac:dyDescent="0.2">
      <c r="A6" s="26"/>
    </row>
    <row r="7" spans="1:19" x14ac:dyDescent="0.2">
      <c r="A7" s="26"/>
    </row>
    <row r="8" spans="1:19" ht="21.75" customHeight="1" x14ac:dyDescent="0.2">
      <c r="B8" s="364"/>
      <c r="C8" s="364"/>
      <c r="D8" s="364"/>
    </row>
    <row r="9" spans="1:19" ht="27.2" customHeight="1" thickBot="1" x14ac:dyDescent="0.25">
      <c r="A9" s="357" t="s">
        <v>499</v>
      </c>
    </row>
    <row r="10" spans="1:19" ht="80.25" customHeight="1" thickBot="1" x14ac:dyDescent="0.25">
      <c r="A10" s="827" t="s">
        <v>38</v>
      </c>
      <c r="B10" s="828" t="s">
        <v>3</v>
      </c>
      <c r="C10" s="182" t="s">
        <v>229</v>
      </c>
      <c r="D10" s="183" t="s">
        <v>365</v>
      </c>
    </row>
    <row r="11" spans="1:19" ht="15" customHeight="1" x14ac:dyDescent="0.2">
      <c r="A11" s="184">
        <v>1</v>
      </c>
      <c r="B11" s="27" t="s">
        <v>5</v>
      </c>
      <c r="C11" s="1141">
        <v>102</v>
      </c>
      <c r="D11" s="1143">
        <v>26</v>
      </c>
      <c r="F11" s="470"/>
      <c r="G11" s="470"/>
      <c r="H11" s="470"/>
      <c r="I11" s="470"/>
      <c r="J11" s="469"/>
      <c r="K11" s="470"/>
      <c r="L11" s="469"/>
      <c r="M11" s="469"/>
      <c r="N11" s="470"/>
      <c r="O11" s="470"/>
      <c r="P11" s="470"/>
      <c r="Q11" s="470"/>
      <c r="R11" s="469"/>
      <c r="S11" s="470"/>
    </row>
    <row r="12" spans="1:19" ht="15" customHeight="1" x14ac:dyDescent="0.2">
      <c r="A12" s="185">
        <v>2</v>
      </c>
      <c r="B12" s="28" t="s">
        <v>6</v>
      </c>
      <c r="C12" s="1144">
        <v>149</v>
      </c>
      <c r="D12" s="1146">
        <v>39</v>
      </c>
    </row>
    <row r="13" spans="1:19" ht="15" customHeight="1" x14ac:dyDescent="0.2">
      <c r="A13" s="185">
        <v>3</v>
      </c>
      <c r="B13" s="28" t="s">
        <v>7</v>
      </c>
      <c r="C13" s="1144">
        <v>70</v>
      </c>
      <c r="D13" s="1146">
        <v>78</v>
      </c>
      <c r="G13" s="25" t="s">
        <v>104</v>
      </c>
    </row>
    <row r="14" spans="1:19" ht="15" customHeight="1" x14ac:dyDescent="0.2">
      <c r="A14" s="185">
        <v>4</v>
      </c>
      <c r="B14" s="28" t="s">
        <v>360</v>
      </c>
      <c r="C14" s="1144">
        <v>59</v>
      </c>
      <c r="D14" s="1146">
        <v>0</v>
      </c>
    </row>
    <row r="15" spans="1:19" ht="15" customHeight="1" x14ac:dyDescent="0.2">
      <c r="A15" s="185">
        <v>5</v>
      </c>
      <c r="B15" s="28" t="s">
        <v>9</v>
      </c>
      <c r="C15" s="1144">
        <v>93</v>
      </c>
      <c r="D15" s="1146">
        <v>1</v>
      </c>
    </row>
    <row r="16" spans="1:19" ht="15" customHeight="1" x14ac:dyDescent="0.2">
      <c r="A16" s="185">
        <v>6</v>
      </c>
      <c r="B16" s="28" t="s">
        <v>366</v>
      </c>
      <c r="C16" s="1144">
        <v>56</v>
      </c>
      <c r="D16" s="1146">
        <v>7</v>
      </c>
    </row>
    <row r="17" spans="1:11" ht="15" customHeight="1" x14ac:dyDescent="0.2">
      <c r="A17" s="185">
        <v>7</v>
      </c>
      <c r="B17" s="28" t="s">
        <v>367</v>
      </c>
      <c r="C17" s="1144">
        <v>79</v>
      </c>
      <c r="D17" s="1146">
        <v>0</v>
      </c>
    </row>
    <row r="18" spans="1:11" ht="15" customHeight="1" x14ac:dyDescent="0.2">
      <c r="A18" s="185">
        <v>8</v>
      </c>
      <c r="B18" s="28" t="s">
        <v>361</v>
      </c>
      <c r="C18" s="1144">
        <v>89</v>
      </c>
      <c r="D18" s="1146">
        <v>11</v>
      </c>
    </row>
    <row r="19" spans="1:11" ht="15" customHeight="1" x14ac:dyDescent="0.2">
      <c r="A19" s="185">
        <v>9</v>
      </c>
      <c r="B19" s="28" t="s">
        <v>13</v>
      </c>
      <c r="C19" s="1144">
        <v>53</v>
      </c>
      <c r="D19" s="1146">
        <v>29</v>
      </c>
    </row>
    <row r="20" spans="1:11" ht="15" customHeight="1" x14ac:dyDescent="0.2">
      <c r="A20" s="185">
        <v>10</v>
      </c>
      <c r="B20" s="28" t="s">
        <v>14</v>
      </c>
      <c r="C20" s="1144">
        <v>47</v>
      </c>
      <c r="D20" s="1146">
        <v>48</v>
      </c>
      <c r="K20" s="25" t="s">
        <v>104</v>
      </c>
    </row>
    <row r="21" spans="1:11" ht="15" customHeight="1" x14ac:dyDescent="0.2">
      <c r="A21" s="185">
        <v>11</v>
      </c>
      <c r="B21" s="28" t="s">
        <v>15</v>
      </c>
      <c r="C21" s="1144">
        <v>56</v>
      </c>
      <c r="D21" s="1146">
        <v>37</v>
      </c>
    </row>
    <row r="22" spans="1:11" ht="15" customHeight="1" x14ac:dyDescent="0.2">
      <c r="A22" s="185">
        <v>12</v>
      </c>
      <c r="B22" s="28" t="s">
        <v>16</v>
      </c>
      <c r="C22" s="1144">
        <v>81</v>
      </c>
      <c r="D22" s="1146">
        <v>24</v>
      </c>
      <c r="J22" s="25" t="s">
        <v>104</v>
      </c>
    </row>
    <row r="23" spans="1:11" ht="15" customHeight="1" x14ac:dyDescent="0.2">
      <c r="A23" s="186">
        <v>13</v>
      </c>
      <c r="B23" s="29" t="s">
        <v>368</v>
      </c>
      <c r="C23" s="1144">
        <v>70</v>
      </c>
      <c r="D23" s="1146">
        <v>12</v>
      </c>
    </row>
    <row r="24" spans="1:11" ht="15" customHeight="1" x14ac:dyDescent="0.2">
      <c r="A24" s="185">
        <v>14</v>
      </c>
      <c r="B24" s="28" t="s">
        <v>362</v>
      </c>
      <c r="C24" s="1144">
        <v>100</v>
      </c>
      <c r="D24" s="1146">
        <v>20</v>
      </c>
    </row>
    <row r="25" spans="1:11" ht="15" customHeight="1" thickBot="1" x14ac:dyDescent="0.25">
      <c r="A25" s="186">
        <v>15</v>
      </c>
      <c r="B25" s="29" t="s">
        <v>363</v>
      </c>
      <c r="C25" s="1147">
        <v>79</v>
      </c>
      <c r="D25" s="1149">
        <v>46</v>
      </c>
    </row>
    <row r="26" spans="1:11" ht="15" customHeight="1" x14ac:dyDescent="0.2">
      <c r="A26" s="821"/>
      <c r="B26" s="1408" t="s">
        <v>500</v>
      </c>
      <c r="C26" s="803">
        <f>SUM(C11:C25)</f>
        <v>1183</v>
      </c>
      <c r="D26" s="804">
        <f>SUM(D11:D25)</f>
        <v>378</v>
      </c>
    </row>
    <row r="27" spans="1:11" ht="15" customHeight="1" thickBot="1" x14ac:dyDescent="0.25">
      <c r="A27" s="1155"/>
      <c r="B27" s="1410" t="s">
        <v>445</v>
      </c>
      <c r="C27" s="1180">
        <v>1084</v>
      </c>
      <c r="D27" s="1149">
        <v>462</v>
      </c>
    </row>
    <row r="28" spans="1:11" ht="15" customHeight="1" x14ac:dyDescent="0.2">
      <c r="A28" s="821"/>
      <c r="B28" s="1409" t="s">
        <v>413</v>
      </c>
      <c r="C28" s="1179">
        <v>853</v>
      </c>
      <c r="D28" s="1153">
        <v>504</v>
      </c>
    </row>
    <row r="29" spans="1:11" ht="15" customHeight="1" thickBot="1" x14ac:dyDescent="0.25">
      <c r="A29" s="1155"/>
      <c r="B29" s="1410" t="s">
        <v>391</v>
      </c>
      <c r="C29" s="1180">
        <v>818</v>
      </c>
      <c r="D29" s="1149">
        <v>412</v>
      </c>
    </row>
    <row r="30" spans="1:11" ht="15" customHeight="1" x14ac:dyDescent="0.2">
      <c r="A30" s="1545"/>
      <c r="B30" s="1411" t="s">
        <v>377</v>
      </c>
      <c r="C30" s="1546">
        <v>830</v>
      </c>
      <c r="D30" s="1143">
        <v>460</v>
      </c>
    </row>
    <row r="31" spans="1:11" ht="15" customHeight="1" thickBot="1" x14ac:dyDescent="0.25">
      <c r="A31" s="1155"/>
      <c r="B31" s="1410" t="s">
        <v>364</v>
      </c>
      <c r="C31" s="1180">
        <v>877</v>
      </c>
      <c r="D31" s="1149">
        <v>353</v>
      </c>
    </row>
    <row r="32" spans="1:11" ht="15" hidden="1" customHeight="1" outlineLevel="1" thickBot="1" x14ac:dyDescent="0.25">
      <c r="A32" s="1541"/>
      <c r="B32" s="1542" t="s">
        <v>344</v>
      </c>
      <c r="C32" s="1543">
        <v>786</v>
      </c>
      <c r="D32" s="1544">
        <v>327</v>
      </c>
    </row>
    <row r="33" collapsed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1"/>
  <dimension ref="A2:L42"/>
  <sheetViews>
    <sheetView showGridLines="0" topLeftCell="A2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bestFit="1" customWidth="1"/>
    <col min="3" max="5" width="12.7109375" style="25" customWidth="1"/>
    <col min="6" max="16384" width="11.42578125" style="25"/>
  </cols>
  <sheetData>
    <row r="2" spans="1:11" x14ac:dyDescent="0.2">
      <c r="A2" s="26" t="s">
        <v>0</v>
      </c>
    </row>
    <row r="3" spans="1:11" x14ac:dyDescent="0.2">
      <c r="A3" s="26"/>
    </row>
    <row r="4" spans="1:11" x14ac:dyDescent="0.2">
      <c r="A4" s="26" t="str">
        <f>A8</f>
        <v>Tabell 1-11-A - Kvalifiseringsprogram - saksmengde 01.01.-31.12.</v>
      </c>
    </row>
    <row r="5" spans="1:11" x14ac:dyDescent="0.2">
      <c r="A5" s="26"/>
    </row>
    <row r="6" spans="1:11" x14ac:dyDescent="0.2">
      <c r="A6" s="1158" t="s">
        <v>115</v>
      </c>
    </row>
    <row r="7" spans="1:11" x14ac:dyDescent="0.2">
      <c r="A7" s="26"/>
    </row>
    <row r="8" spans="1:11" ht="31.5" customHeight="1" thickBot="1" x14ac:dyDescent="0.25">
      <c r="A8" s="363" t="s">
        <v>501</v>
      </c>
      <c r="B8" s="364"/>
      <c r="C8" s="364"/>
      <c r="D8" s="364"/>
      <c r="E8" s="364"/>
    </row>
    <row r="9" spans="1:11" ht="13.5" customHeight="1" thickBot="1" x14ac:dyDescent="0.25">
      <c r="A9" s="2004" t="s">
        <v>38</v>
      </c>
      <c r="B9" s="2006" t="s">
        <v>3</v>
      </c>
      <c r="C9" s="2006" t="s">
        <v>200</v>
      </c>
      <c r="D9" s="2006" t="s">
        <v>198</v>
      </c>
      <c r="E9" s="2009" t="s">
        <v>199</v>
      </c>
    </row>
    <row r="10" spans="1:11" ht="40.5" customHeight="1" thickBot="1" x14ac:dyDescent="0.25">
      <c r="A10" s="2005"/>
      <c r="B10" s="2007"/>
      <c r="C10" s="2008"/>
      <c r="D10" s="2008"/>
      <c r="E10" s="2010"/>
    </row>
    <row r="11" spans="1:11" x14ac:dyDescent="0.2">
      <c r="A11" s="439">
        <v>1</v>
      </c>
      <c r="B11" s="365" t="s">
        <v>5</v>
      </c>
      <c r="C11" s="611">
        <v>189</v>
      </c>
      <c r="D11" s="611">
        <v>123</v>
      </c>
      <c r="E11" s="612">
        <v>78</v>
      </c>
      <c r="G11" s="1049" t="s">
        <v>104</v>
      </c>
      <c r="H11" s="1049" t="s">
        <v>104</v>
      </c>
      <c r="I11" s="1049" t="s">
        <v>104</v>
      </c>
      <c r="J11" s="1049" t="s">
        <v>104</v>
      </c>
      <c r="K11" s="1049"/>
    </row>
    <row r="12" spans="1:11" x14ac:dyDescent="0.2">
      <c r="A12" s="440">
        <v>2</v>
      </c>
      <c r="B12" s="366" t="s">
        <v>6</v>
      </c>
      <c r="C12" s="613">
        <v>112</v>
      </c>
      <c r="D12" s="613">
        <v>109</v>
      </c>
      <c r="E12" s="614">
        <v>3</v>
      </c>
      <c r="G12" s="1049"/>
      <c r="H12" s="1049"/>
      <c r="I12" s="1049"/>
      <c r="J12" s="1049"/>
      <c r="K12" s="1049"/>
    </row>
    <row r="13" spans="1:11" x14ac:dyDescent="0.2">
      <c r="A13" s="440">
        <v>3</v>
      </c>
      <c r="B13" s="366" t="s">
        <v>7</v>
      </c>
      <c r="C13" s="613">
        <v>67</v>
      </c>
      <c r="D13" s="613">
        <v>67</v>
      </c>
      <c r="E13" s="614">
        <v>0</v>
      </c>
      <c r="G13" s="1049"/>
      <c r="H13" s="1049"/>
      <c r="I13" s="1049"/>
      <c r="J13" s="1049"/>
      <c r="K13" s="1049"/>
    </row>
    <row r="14" spans="1:11" x14ac:dyDescent="0.2">
      <c r="A14" s="440">
        <v>4</v>
      </c>
      <c r="B14" s="366" t="s">
        <v>8</v>
      </c>
      <c r="C14" s="613">
        <v>77</v>
      </c>
      <c r="D14" s="613">
        <v>74</v>
      </c>
      <c r="E14" s="614">
        <v>1</v>
      </c>
      <c r="G14" s="1049"/>
      <c r="H14" s="1049"/>
      <c r="I14" s="1049"/>
      <c r="J14" s="1049"/>
      <c r="K14" s="1049"/>
    </row>
    <row r="15" spans="1:11" x14ac:dyDescent="0.2">
      <c r="A15" s="440">
        <v>5</v>
      </c>
      <c r="B15" s="366" t="s">
        <v>9</v>
      </c>
      <c r="C15" s="613">
        <v>82</v>
      </c>
      <c r="D15" s="613">
        <v>67</v>
      </c>
      <c r="E15" s="614">
        <v>25</v>
      </c>
      <c r="G15" s="1049"/>
      <c r="H15" s="1049"/>
      <c r="I15" s="1049"/>
      <c r="J15" s="1049"/>
      <c r="K15" s="1162"/>
    </row>
    <row r="16" spans="1:11" x14ac:dyDescent="0.2">
      <c r="A16" s="440">
        <v>6</v>
      </c>
      <c r="B16" s="366" t="s">
        <v>10</v>
      </c>
      <c r="C16" s="613">
        <v>19</v>
      </c>
      <c r="D16" s="613">
        <v>13</v>
      </c>
      <c r="E16" s="614">
        <v>2</v>
      </c>
      <c r="G16" s="1049"/>
      <c r="H16" s="1049"/>
      <c r="I16" s="1049"/>
      <c r="J16" s="1049"/>
      <c r="K16" s="1162"/>
    </row>
    <row r="17" spans="1:11" x14ac:dyDescent="0.2">
      <c r="A17" s="440">
        <v>7</v>
      </c>
      <c r="B17" s="366" t="s">
        <v>11</v>
      </c>
      <c r="C17" s="613">
        <v>41</v>
      </c>
      <c r="D17" s="613">
        <v>17</v>
      </c>
      <c r="E17" s="614">
        <v>14</v>
      </c>
      <c r="G17" s="1049"/>
      <c r="H17" s="1049"/>
      <c r="I17" s="1049"/>
      <c r="J17" s="1049"/>
      <c r="K17" s="1049"/>
    </row>
    <row r="18" spans="1:11" x14ac:dyDescent="0.2">
      <c r="A18" s="440">
        <v>8</v>
      </c>
      <c r="B18" s="366" t="s">
        <v>12</v>
      </c>
      <c r="C18" s="613">
        <v>31</v>
      </c>
      <c r="D18" s="613">
        <v>37</v>
      </c>
      <c r="E18" s="614">
        <v>2</v>
      </c>
      <c r="G18" s="1049"/>
      <c r="H18" s="1049"/>
      <c r="I18" s="1049"/>
      <c r="J18" s="1049"/>
      <c r="K18" s="1049"/>
    </row>
    <row r="19" spans="1:11" x14ac:dyDescent="0.2">
      <c r="A19" s="440">
        <v>9</v>
      </c>
      <c r="B19" s="366" t="s">
        <v>13</v>
      </c>
      <c r="C19" s="613">
        <v>61</v>
      </c>
      <c r="D19" s="613">
        <v>64</v>
      </c>
      <c r="E19" s="614">
        <v>4</v>
      </c>
      <c r="G19" s="1049"/>
      <c r="H19" s="1049"/>
      <c r="I19" s="1049"/>
      <c r="J19" s="1049"/>
      <c r="K19" s="1049"/>
    </row>
    <row r="20" spans="1:11" x14ac:dyDescent="0.2">
      <c r="A20" s="440">
        <v>10</v>
      </c>
      <c r="B20" s="366" t="s">
        <v>14</v>
      </c>
      <c r="C20" s="613">
        <v>50</v>
      </c>
      <c r="D20" s="613">
        <v>49</v>
      </c>
      <c r="E20" s="614">
        <v>0</v>
      </c>
      <c r="G20" s="1049"/>
      <c r="H20" s="1049"/>
      <c r="I20" s="1049"/>
      <c r="J20" s="1049"/>
      <c r="K20" s="1049"/>
    </row>
    <row r="21" spans="1:11" x14ac:dyDescent="0.2">
      <c r="A21" s="440">
        <v>11</v>
      </c>
      <c r="B21" s="366" t="s">
        <v>15</v>
      </c>
      <c r="C21" s="613">
        <v>101</v>
      </c>
      <c r="D21" s="613">
        <v>87</v>
      </c>
      <c r="E21" s="614">
        <v>6</v>
      </c>
      <c r="G21" s="1049"/>
      <c r="H21" s="1049"/>
      <c r="I21" s="1049"/>
      <c r="J21" s="1049"/>
      <c r="K21" s="1049"/>
    </row>
    <row r="22" spans="1:11" x14ac:dyDescent="0.2">
      <c r="A22" s="440">
        <v>12</v>
      </c>
      <c r="B22" s="366" t="s">
        <v>16</v>
      </c>
      <c r="C22" s="613">
        <v>122</v>
      </c>
      <c r="D22" s="613">
        <v>107</v>
      </c>
      <c r="E22" s="614">
        <v>1</v>
      </c>
      <c r="G22" s="1049"/>
      <c r="H22" s="1049"/>
      <c r="I22" s="1049"/>
      <c r="J22" s="1049"/>
      <c r="K22" s="1049"/>
    </row>
    <row r="23" spans="1:11" x14ac:dyDescent="0.2">
      <c r="A23" s="438">
        <v>13</v>
      </c>
      <c r="B23" s="367" t="s">
        <v>17</v>
      </c>
      <c r="C23" s="613">
        <v>72</v>
      </c>
      <c r="D23" s="613">
        <v>46</v>
      </c>
      <c r="E23" s="614">
        <v>11</v>
      </c>
      <c r="G23" s="1049"/>
      <c r="H23" s="1049"/>
      <c r="I23" s="1049"/>
      <c r="J23" s="1049"/>
      <c r="K23" s="1049"/>
    </row>
    <row r="24" spans="1:11" x14ac:dyDescent="0.2">
      <c r="A24" s="440">
        <v>14</v>
      </c>
      <c r="B24" s="366" t="s">
        <v>18</v>
      </c>
      <c r="C24" s="613">
        <v>31</v>
      </c>
      <c r="D24" s="613">
        <v>31</v>
      </c>
      <c r="E24" s="614">
        <v>3</v>
      </c>
      <c r="G24" s="1049"/>
      <c r="H24" s="1049"/>
      <c r="I24" s="1049"/>
      <c r="J24" s="1049"/>
      <c r="K24" s="1049"/>
    </row>
    <row r="25" spans="1:11" ht="13.5" thickBot="1" x14ac:dyDescent="0.25">
      <c r="A25" s="438">
        <v>15</v>
      </c>
      <c r="B25" s="367" t="s">
        <v>19</v>
      </c>
      <c r="C25" s="615">
        <v>139</v>
      </c>
      <c r="D25" s="616">
        <v>82</v>
      </c>
      <c r="E25" s="617">
        <v>44</v>
      </c>
      <c r="G25" s="1049"/>
      <c r="H25" s="1049"/>
      <c r="I25" s="1049"/>
      <c r="J25" s="1049"/>
      <c r="K25" s="1049"/>
    </row>
    <row r="26" spans="1:11" x14ac:dyDescent="0.2">
      <c r="A26" s="821"/>
      <c r="B26" s="805" t="s">
        <v>482</v>
      </c>
      <c r="C26" s="806">
        <f>SUM(C11:C25)</f>
        <v>1194</v>
      </c>
      <c r="D26" s="806">
        <f>SUM(D11:D25)</f>
        <v>973</v>
      </c>
      <c r="E26" s="807">
        <f>SUM(E11:E25)</f>
        <v>194</v>
      </c>
    </row>
    <row r="27" spans="1:11" s="1778" customFormat="1" ht="13.5" thickBot="1" x14ac:dyDescent="0.25">
      <c r="A27" s="236"/>
      <c r="B27" s="1164" t="s">
        <v>437</v>
      </c>
      <c r="C27" s="701">
        <v>716</v>
      </c>
      <c r="D27" s="701">
        <v>558</v>
      </c>
      <c r="E27" s="713">
        <v>124</v>
      </c>
    </row>
    <row r="28" spans="1:11" x14ac:dyDescent="0.2">
      <c r="A28" s="821"/>
      <c r="B28" s="1163" t="s">
        <v>400</v>
      </c>
      <c r="C28" s="552">
        <v>1286</v>
      </c>
      <c r="D28" s="552">
        <v>1058</v>
      </c>
      <c r="E28" s="553">
        <v>205</v>
      </c>
    </row>
    <row r="29" spans="1:11" ht="13.5" thickBot="1" x14ac:dyDescent="0.25">
      <c r="A29" s="236"/>
      <c r="B29" s="1164" t="s">
        <v>392</v>
      </c>
      <c r="C29" s="701">
        <v>793</v>
      </c>
      <c r="D29" s="701">
        <v>655</v>
      </c>
      <c r="E29" s="713">
        <v>124</v>
      </c>
    </row>
    <row r="30" spans="1:11" x14ac:dyDescent="0.2">
      <c r="A30" s="1165"/>
      <c r="B30" s="1166" t="s">
        <v>374</v>
      </c>
      <c r="C30" s="552">
        <v>1379</v>
      </c>
      <c r="D30" s="552">
        <v>1072</v>
      </c>
      <c r="E30" s="553">
        <v>223</v>
      </c>
    </row>
    <row r="31" spans="1:11" ht="13.5" thickBot="1" x14ac:dyDescent="0.25">
      <c r="A31" s="1167"/>
      <c r="B31" s="1168" t="s">
        <v>353</v>
      </c>
      <c r="C31" s="1552">
        <v>823</v>
      </c>
      <c r="D31" s="1553">
        <v>610</v>
      </c>
      <c r="E31" s="1554">
        <v>139</v>
      </c>
      <c r="H31" s="25" t="s">
        <v>394</v>
      </c>
    </row>
    <row r="32" spans="1:11" ht="13.5" hidden="1" outlineLevel="1" thickBot="1" x14ac:dyDescent="0.25">
      <c r="A32" s="1547"/>
      <c r="B32" s="1548" t="s">
        <v>339</v>
      </c>
      <c r="C32" s="1549">
        <v>282</v>
      </c>
      <c r="D32" s="1550">
        <v>232</v>
      </c>
      <c r="E32" s="1551">
        <v>64</v>
      </c>
    </row>
    <row r="33" spans="1:12" ht="13.5" collapsed="1" thickBot="1" x14ac:dyDescent="0.25">
      <c r="A33" s="1701"/>
      <c r="B33" s="1702" t="s">
        <v>477</v>
      </c>
      <c r="C33" s="1703">
        <v>1303</v>
      </c>
      <c r="D33" s="1704">
        <v>1096</v>
      </c>
      <c r="E33" s="1705">
        <v>229</v>
      </c>
    </row>
    <row r="34" spans="1:12" ht="13.5" hidden="1" outlineLevel="1" thickBot="1" x14ac:dyDescent="0.25">
      <c r="A34" s="1547"/>
      <c r="B34" s="1548" t="s">
        <v>476</v>
      </c>
      <c r="C34" s="1698">
        <v>902</v>
      </c>
      <c r="D34" s="1699">
        <v>755</v>
      </c>
      <c r="E34" s="1700">
        <v>155</v>
      </c>
    </row>
    <row r="35" spans="1:12" ht="13.5" hidden="1" outlineLevel="1" thickBot="1" x14ac:dyDescent="0.25">
      <c r="A35" s="1555"/>
      <c r="B35" s="1556" t="s">
        <v>225</v>
      </c>
      <c r="C35" s="1557">
        <v>461</v>
      </c>
      <c r="D35" s="1558">
        <v>386</v>
      </c>
      <c r="E35" s="1559">
        <v>79</v>
      </c>
    </row>
    <row r="36" spans="1:12" hidden="1" outlineLevel="1" x14ac:dyDescent="0.2">
      <c r="A36" s="714"/>
      <c r="B36" s="1169" t="s">
        <v>111</v>
      </c>
      <c r="C36" s="1170">
        <v>1359</v>
      </c>
      <c r="D36" s="1171">
        <v>1135</v>
      </c>
      <c r="E36" s="1172">
        <v>232</v>
      </c>
    </row>
    <row r="37" spans="1:12" hidden="1" outlineLevel="1" x14ac:dyDescent="0.2">
      <c r="A37" s="715"/>
      <c r="B37" s="716" t="s">
        <v>105</v>
      </c>
      <c r="C37" s="717">
        <v>799</v>
      </c>
      <c r="D37" s="718">
        <v>640</v>
      </c>
      <c r="E37" s="719">
        <v>126</v>
      </c>
    </row>
    <row r="38" spans="1:12" ht="13.5" hidden="1" outlineLevel="1" thickBot="1" x14ac:dyDescent="0.25">
      <c r="A38" s="720"/>
      <c r="B38" s="721" t="s">
        <v>106</v>
      </c>
      <c r="C38" s="722">
        <v>358</v>
      </c>
      <c r="D38" s="722">
        <v>277</v>
      </c>
      <c r="E38" s="723">
        <v>42</v>
      </c>
      <c r="L38" s="25" t="s">
        <v>61</v>
      </c>
    </row>
    <row r="39" spans="1:12" hidden="1" outlineLevel="1" x14ac:dyDescent="0.2">
      <c r="A39" s="724"/>
      <c r="B39" s="725" t="s">
        <v>107</v>
      </c>
      <c r="C39" s="1173">
        <v>1483</v>
      </c>
      <c r="D39" s="1173">
        <v>1055</v>
      </c>
      <c r="E39" s="1174">
        <v>385</v>
      </c>
    </row>
    <row r="40" spans="1:12" hidden="1" outlineLevel="1" x14ac:dyDescent="0.2">
      <c r="A40" s="726"/>
      <c r="B40" s="727" t="s">
        <v>108</v>
      </c>
      <c r="C40" s="1145">
        <v>880</v>
      </c>
      <c r="D40" s="1145">
        <v>536</v>
      </c>
      <c r="E40" s="1175">
        <v>252</v>
      </c>
    </row>
    <row r="41" spans="1:12" ht="13.5" hidden="1" outlineLevel="1" thickBot="1" x14ac:dyDescent="0.25">
      <c r="A41" s="728"/>
      <c r="B41" s="1176" t="s">
        <v>20</v>
      </c>
      <c r="C41" s="1177">
        <v>480</v>
      </c>
      <c r="D41" s="1177">
        <v>259</v>
      </c>
      <c r="E41" s="1178">
        <v>143</v>
      </c>
    </row>
    <row r="42" spans="1:12" collapsed="1" x14ac:dyDescent="0.2">
      <c r="A42" s="374" t="s">
        <v>114</v>
      </c>
      <c r="B42" s="368"/>
      <c r="C42" s="368"/>
      <c r="D42" s="368"/>
      <c r="E42" s="368"/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1"/>
  <dimension ref="A1:J38"/>
  <sheetViews>
    <sheetView showGridLines="0" topLeftCell="A7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46" customWidth="1"/>
    <col min="2" max="2" width="23.140625" style="371" customWidth="1"/>
    <col min="3" max="3" width="17.85546875" style="371" customWidth="1"/>
    <col min="4" max="4" width="16.28515625" style="371" customWidth="1"/>
    <col min="5" max="5" width="17.5703125" style="371" customWidth="1"/>
    <col min="6" max="6" width="12.7109375" style="371" customWidth="1"/>
    <col min="7" max="7" width="12.28515625" style="371" customWidth="1"/>
    <col min="8" max="8" width="10.140625" style="371" customWidth="1"/>
    <col min="9" max="9" width="11.42578125" style="371" customWidth="1"/>
    <col min="10" max="16384" width="11.42578125" style="371"/>
  </cols>
  <sheetData>
    <row r="1" spans="1:9" x14ac:dyDescent="0.2">
      <c r="A1" s="45" t="s">
        <v>0</v>
      </c>
    </row>
    <row r="2" spans="1:9" x14ac:dyDescent="0.2">
      <c r="A2" s="45"/>
    </row>
    <row r="3" spans="1:9" x14ac:dyDescent="0.2">
      <c r="A3" s="45" t="str">
        <f>A9</f>
        <v>Tabell 1-11-B Tiltaksbruk i Kvalifiseringsprogrammet (KVP):  Deltakere pr 31.12. fordelt på tiltakskategori (kommune/stat).</v>
      </c>
    </row>
    <row r="4" spans="1:9" x14ac:dyDescent="0.2">
      <c r="A4" s="45"/>
    </row>
    <row r="5" spans="1:9" x14ac:dyDescent="0.2">
      <c r="A5" s="1158" t="s">
        <v>115</v>
      </c>
    </row>
    <row r="6" spans="1:9" x14ac:dyDescent="0.2">
      <c r="A6" s="1158"/>
    </row>
    <row r="7" spans="1:9" x14ac:dyDescent="0.2">
      <c r="A7" s="1158"/>
    </row>
    <row r="8" spans="1:9" ht="18.75" customHeight="1" x14ac:dyDescent="0.2">
      <c r="A8" s="371"/>
    </row>
    <row r="9" spans="1:9" ht="32.25" customHeight="1" thickBot="1" x14ac:dyDescent="0.25">
      <c r="A9" s="2013" t="s">
        <v>502</v>
      </c>
      <c r="B9" s="2013"/>
      <c r="C9" s="2013"/>
      <c r="D9" s="2013"/>
      <c r="E9" s="2013"/>
      <c r="F9" s="2013"/>
      <c r="G9" s="475"/>
    </row>
    <row r="10" spans="1:9" s="48" customFormat="1" ht="24.75" customHeight="1" x14ac:dyDescent="0.2">
      <c r="A10" s="372"/>
      <c r="B10" s="373"/>
      <c r="C10" s="2011" t="s">
        <v>116</v>
      </c>
      <c r="D10" s="2012"/>
      <c r="E10" s="2012"/>
      <c r="F10" s="375"/>
      <c r="G10" s="47"/>
      <c r="H10" s="47"/>
      <c r="I10" s="47"/>
    </row>
    <row r="11" spans="1:9" s="48" customFormat="1" ht="68.25" customHeight="1" thickBot="1" x14ac:dyDescent="0.25">
      <c r="A11" s="376" t="s">
        <v>38</v>
      </c>
      <c r="B11" s="377" t="s">
        <v>3</v>
      </c>
      <c r="C11" s="378" t="s">
        <v>117</v>
      </c>
      <c r="D11" s="379" t="s">
        <v>118</v>
      </c>
      <c r="E11" s="380" t="s">
        <v>119</v>
      </c>
      <c r="F11" s="380" t="s">
        <v>120</v>
      </c>
      <c r="G11" s="47"/>
      <c r="H11" s="47"/>
      <c r="I11" s="47"/>
    </row>
    <row r="12" spans="1:9" s="50" customFormat="1" ht="15" customHeight="1" x14ac:dyDescent="0.2">
      <c r="A12" s="381">
        <v>1</v>
      </c>
      <c r="B12" s="382" t="s">
        <v>5</v>
      </c>
      <c r="C12" s="618">
        <v>109</v>
      </c>
      <c r="D12" s="611">
        <v>60</v>
      </c>
      <c r="E12" s="612">
        <v>55</v>
      </c>
      <c r="F12" s="554">
        <f>SUM(C12:E12)</f>
        <v>224</v>
      </c>
      <c r="G12" s="49"/>
      <c r="H12" s="1049"/>
    </row>
    <row r="13" spans="1:9" s="50" customFormat="1" ht="15" customHeight="1" x14ac:dyDescent="0.2">
      <c r="A13" s="383">
        <v>2</v>
      </c>
      <c r="B13" s="384" t="s">
        <v>6</v>
      </c>
      <c r="C13" s="619">
        <v>83</v>
      </c>
      <c r="D13" s="613">
        <v>11</v>
      </c>
      <c r="E13" s="614">
        <v>2</v>
      </c>
      <c r="F13" s="555">
        <f t="shared" ref="F13:F26" si="0">SUM(C13:E13)</f>
        <v>96</v>
      </c>
      <c r="G13" s="49"/>
      <c r="H13" s="1049"/>
    </row>
    <row r="14" spans="1:9" s="50" customFormat="1" ht="15" customHeight="1" x14ac:dyDescent="0.2">
      <c r="A14" s="383">
        <v>3</v>
      </c>
      <c r="B14" s="384" t="s">
        <v>7</v>
      </c>
      <c r="C14" s="619">
        <v>83</v>
      </c>
      <c r="D14" s="613">
        <v>19</v>
      </c>
      <c r="E14" s="614">
        <v>0</v>
      </c>
      <c r="F14" s="555">
        <f t="shared" si="0"/>
        <v>102</v>
      </c>
      <c r="G14" s="49"/>
      <c r="H14" s="1049"/>
    </row>
    <row r="15" spans="1:9" s="50" customFormat="1" ht="15" customHeight="1" x14ac:dyDescent="0.2">
      <c r="A15" s="383">
        <v>4</v>
      </c>
      <c r="B15" s="384" t="s">
        <v>8</v>
      </c>
      <c r="C15" s="619">
        <v>39</v>
      </c>
      <c r="D15" s="613">
        <v>54</v>
      </c>
      <c r="E15" s="614">
        <v>2</v>
      </c>
      <c r="F15" s="555">
        <f t="shared" si="0"/>
        <v>95</v>
      </c>
      <c r="G15" s="49"/>
      <c r="H15" s="1049"/>
    </row>
    <row r="16" spans="1:9" s="50" customFormat="1" ht="15" customHeight="1" x14ac:dyDescent="0.2">
      <c r="A16" s="383">
        <v>5</v>
      </c>
      <c r="B16" s="384" t="s">
        <v>9</v>
      </c>
      <c r="C16" s="1159">
        <v>60</v>
      </c>
      <c r="D16" s="1051">
        <v>11</v>
      </c>
      <c r="E16" s="1160">
        <v>2</v>
      </c>
      <c r="F16" s="555">
        <f t="shared" si="0"/>
        <v>73</v>
      </c>
      <c r="G16" s="44"/>
      <c r="H16" s="1049"/>
    </row>
    <row r="17" spans="1:10" s="50" customFormat="1" ht="15" customHeight="1" x14ac:dyDescent="0.2">
      <c r="A17" s="383">
        <v>6</v>
      </c>
      <c r="B17" s="384" t="s">
        <v>10</v>
      </c>
      <c r="C17" s="619">
        <v>1</v>
      </c>
      <c r="D17" s="613">
        <v>0</v>
      </c>
      <c r="E17" s="614">
        <v>3</v>
      </c>
      <c r="F17" s="555">
        <f t="shared" si="0"/>
        <v>4</v>
      </c>
      <c r="G17" s="49"/>
      <c r="H17" s="1049"/>
    </row>
    <row r="18" spans="1:10" s="50" customFormat="1" ht="15" customHeight="1" x14ac:dyDescent="0.2">
      <c r="A18" s="383">
        <v>7</v>
      </c>
      <c r="B18" s="384" t="s">
        <v>11</v>
      </c>
      <c r="C18" s="619">
        <v>13</v>
      </c>
      <c r="D18" s="613">
        <v>10</v>
      </c>
      <c r="E18" s="614">
        <v>1</v>
      </c>
      <c r="F18" s="555">
        <f t="shared" si="0"/>
        <v>24</v>
      </c>
      <c r="G18" s="49"/>
      <c r="H18" s="1049"/>
    </row>
    <row r="19" spans="1:10" s="50" customFormat="1" ht="15" customHeight="1" x14ac:dyDescent="0.2">
      <c r="A19" s="383">
        <v>8</v>
      </c>
      <c r="B19" s="384" t="s">
        <v>12</v>
      </c>
      <c r="C19" s="619">
        <v>34</v>
      </c>
      <c r="D19" s="613">
        <v>13</v>
      </c>
      <c r="E19" s="614">
        <v>1</v>
      </c>
      <c r="F19" s="555">
        <f t="shared" si="0"/>
        <v>48</v>
      </c>
      <c r="G19" s="49"/>
      <c r="H19" s="1049"/>
    </row>
    <row r="20" spans="1:10" s="50" customFormat="1" ht="15" customHeight="1" x14ac:dyDescent="0.2">
      <c r="A20" s="383">
        <v>9</v>
      </c>
      <c r="B20" s="384" t="s">
        <v>13</v>
      </c>
      <c r="C20" s="619">
        <v>34</v>
      </c>
      <c r="D20" s="613">
        <v>45</v>
      </c>
      <c r="E20" s="614">
        <v>10</v>
      </c>
      <c r="F20" s="555">
        <f t="shared" si="0"/>
        <v>89</v>
      </c>
      <c r="G20" s="49"/>
      <c r="H20" s="1049"/>
    </row>
    <row r="21" spans="1:10" s="50" customFormat="1" ht="15" customHeight="1" x14ac:dyDescent="0.2">
      <c r="A21" s="383">
        <v>10</v>
      </c>
      <c r="B21" s="384" t="s">
        <v>14</v>
      </c>
      <c r="C21" s="619">
        <v>37</v>
      </c>
      <c r="D21" s="613">
        <v>46</v>
      </c>
      <c r="E21" s="614">
        <v>3</v>
      </c>
      <c r="F21" s="555">
        <f t="shared" si="0"/>
        <v>86</v>
      </c>
      <c r="G21" s="49"/>
      <c r="H21" s="1049"/>
    </row>
    <row r="22" spans="1:10" s="50" customFormat="1" ht="15" customHeight="1" x14ac:dyDescent="0.2">
      <c r="A22" s="383">
        <v>11</v>
      </c>
      <c r="B22" s="384" t="s">
        <v>15</v>
      </c>
      <c r="C22" s="619">
        <v>62</v>
      </c>
      <c r="D22" s="613">
        <v>29</v>
      </c>
      <c r="E22" s="614">
        <v>21</v>
      </c>
      <c r="F22" s="555">
        <f t="shared" si="0"/>
        <v>112</v>
      </c>
      <c r="G22" s="44"/>
      <c r="H22" s="1049"/>
    </row>
    <row r="23" spans="1:10" s="50" customFormat="1" ht="15" customHeight="1" x14ac:dyDescent="0.2">
      <c r="A23" s="383">
        <v>12</v>
      </c>
      <c r="B23" s="384" t="s">
        <v>16</v>
      </c>
      <c r="C23" s="619">
        <v>99</v>
      </c>
      <c r="D23" s="613">
        <v>52</v>
      </c>
      <c r="E23" s="614">
        <v>22</v>
      </c>
      <c r="F23" s="555">
        <f t="shared" si="0"/>
        <v>173</v>
      </c>
      <c r="G23" s="49"/>
      <c r="H23" s="1049"/>
    </row>
    <row r="24" spans="1:10" s="50" customFormat="1" ht="15" customHeight="1" x14ac:dyDescent="0.2">
      <c r="A24" s="383">
        <v>13</v>
      </c>
      <c r="B24" s="384" t="s">
        <v>17</v>
      </c>
      <c r="C24" s="619">
        <v>48</v>
      </c>
      <c r="D24" s="613">
        <v>24</v>
      </c>
      <c r="E24" s="614">
        <v>0</v>
      </c>
      <c r="F24" s="555">
        <f t="shared" si="0"/>
        <v>72</v>
      </c>
      <c r="G24" s="49"/>
      <c r="H24" s="1049"/>
    </row>
    <row r="25" spans="1:10" s="50" customFormat="1" ht="15" customHeight="1" x14ac:dyDescent="0.2">
      <c r="A25" s="383">
        <v>14</v>
      </c>
      <c r="B25" s="384" t="s">
        <v>18</v>
      </c>
      <c r="C25" s="619">
        <v>31</v>
      </c>
      <c r="D25" s="613">
        <v>17</v>
      </c>
      <c r="E25" s="614">
        <v>5</v>
      </c>
      <c r="F25" s="555">
        <f t="shared" si="0"/>
        <v>53</v>
      </c>
      <c r="G25" s="49"/>
      <c r="H25" s="1049"/>
    </row>
    <row r="26" spans="1:10" s="50" customFormat="1" ht="15" customHeight="1" thickBot="1" x14ac:dyDescent="0.25">
      <c r="A26" s="385">
        <v>15</v>
      </c>
      <c r="B26" s="386" t="s">
        <v>19</v>
      </c>
      <c r="C26" s="620">
        <v>91</v>
      </c>
      <c r="D26" s="616">
        <v>35</v>
      </c>
      <c r="E26" s="617">
        <v>5</v>
      </c>
      <c r="F26" s="556">
        <f t="shared" si="0"/>
        <v>131</v>
      </c>
      <c r="G26" s="49"/>
      <c r="H26" s="1049"/>
    </row>
    <row r="27" spans="1:10" s="44" customFormat="1" ht="15" customHeight="1" x14ac:dyDescent="0.2">
      <c r="A27" s="495"/>
      <c r="B27" s="729" t="s">
        <v>497</v>
      </c>
      <c r="C27" s="1779">
        <f>SUM(C12:C26)</f>
        <v>824</v>
      </c>
      <c r="D27" s="1780">
        <f>SUM(D12:D26)</f>
        <v>426</v>
      </c>
      <c r="E27" s="1781">
        <f>SUM(E12:E26)</f>
        <v>132</v>
      </c>
      <c r="F27" s="1782">
        <f>SUM(F12:F26)</f>
        <v>1382</v>
      </c>
      <c r="G27" s="43"/>
      <c r="H27" s="1161"/>
    </row>
    <row r="28" spans="1:10" s="50" customFormat="1" ht="15" customHeight="1" thickBot="1" x14ac:dyDescent="0.25">
      <c r="A28" s="394"/>
      <c r="B28" s="399" t="s">
        <v>444</v>
      </c>
      <c r="C28" s="395">
        <v>731</v>
      </c>
      <c r="D28" s="396">
        <v>517</v>
      </c>
      <c r="E28" s="397">
        <v>116</v>
      </c>
      <c r="F28" s="398">
        <v>1364</v>
      </c>
      <c r="G28" s="49"/>
      <c r="H28" s="1049"/>
      <c r="I28" s="1049"/>
      <c r="J28" s="1049"/>
    </row>
    <row r="29" spans="1:10" s="50" customFormat="1" ht="15" customHeight="1" x14ac:dyDescent="0.2">
      <c r="A29" s="808"/>
      <c r="B29" s="496" t="s">
        <v>412</v>
      </c>
      <c r="C29" s="809">
        <v>737</v>
      </c>
      <c r="D29" s="810">
        <v>587</v>
      </c>
      <c r="E29" s="811">
        <v>96</v>
      </c>
      <c r="F29" s="812">
        <v>1420</v>
      </c>
      <c r="G29" s="1665"/>
      <c r="H29" s="1049"/>
      <c r="I29" s="1049"/>
      <c r="J29" s="1049"/>
    </row>
    <row r="30" spans="1:10" s="50" customFormat="1" ht="15" customHeight="1" thickBot="1" x14ac:dyDescent="0.25">
      <c r="A30" s="730"/>
      <c r="B30" s="391" t="s">
        <v>390</v>
      </c>
      <c r="C30" s="393">
        <v>750</v>
      </c>
      <c r="D30" s="389">
        <v>564</v>
      </c>
      <c r="E30" s="390">
        <v>108</v>
      </c>
      <c r="F30" s="392">
        <v>1422</v>
      </c>
      <c r="G30" s="1665"/>
      <c r="H30" s="49"/>
      <c r="I30" s="49"/>
    </row>
    <row r="31" spans="1:10" s="50" customFormat="1" ht="15" customHeight="1" x14ac:dyDescent="0.2">
      <c r="A31" s="495"/>
      <c r="B31" s="496" t="s">
        <v>376</v>
      </c>
      <c r="C31" s="497">
        <v>804</v>
      </c>
      <c r="D31" s="498">
        <v>617</v>
      </c>
      <c r="E31" s="499">
        <v>64</v>
      </c>
      <c r="F31" s="500">
        <v>1485</v>
      </c>
      <c r="G31" s="1665"/>
      <c r="H31" s="49"/>
      <c r="I31" s="49"/>
    </row>
    <row r="32" spans="1:10" s="44" customFormat="1" ht="15" customHeight="1" thickBot="1" x14ac:dyDescent="0.25">
      <c r="A32" s="394"/>
      <c r="B32" s="399" t="s">
        <v>356</v>
      </c>
      <c r="C32" s="395">
        <v>648</v>
      </c>
      <c r="D32" s="396">
        <v>621</v>
      </c>
      <c r="E32" s="397">
        <v>78</v>
      </c>
      <c r="F32" s="398">
        <v>1347</v>
      </c>
      <c r="G32" s="1665"/>
      <c r="H32" s="43"/>
      <c r="I32" s="43"/>
    </row>
    <row r="33" spans="1:9" s="50" customFormat="1" ht="15" hidden="1" customHeight="1" outlineLevel="1" thickBot="1" x14ac:dyDescent="0.25">
      <c r="A33" s="388"/>
      <c r="B33" s="391" t="s">
        <v>343</v>
      </c>
      <c r="C33" s="393">
        <v>635</v>
      </c>
      <c r="D33" s="389">
        <v>738</v>
      </c>
      <c r="E33" s="390">
        <v>133</v>
      </c>
      <c r="F33" s="392">
        <f>SUM(C33:E33)</f>
        <v>1506</v>
      </c>
      <c r="G33" s="1665"/>
      <c r="H33" s="49"/>
      <c r="I33" s="49"/>
    </row>
    <row r="34" spans="1:9" s="50" customFormat="1" ht="15" customHeight="1" collapsed="1" thickBot="1" x14ac:dyDescent="0.25">
      <c r="A34" s="1707"/>
      <c r="B34" s="1708" t="s">
        <v>414</v>
      </c>
      <c r="C34" s="1709">
        <v>680</v>
      </c>
      <c r="D34" s="1710">
        <v>722</v>
      </c>
      <c r="E34" s="1711">
        <v>129</v>
      </c>
      <c r="F34" s="1712">
        <f>SUM(C34:E34)</f>
        <v>1531</v>
      </c>
      <c r="G34" s="1665"/>
      <c r="H34" s="49"/>
      <c r="I34" s="49"/>
    </row>
    <row r="35" spans="1:9" ht="13.5" hidden="1" outlineLevel="1" thickBot="1" x14ac:dyDescent="0.25">
      <c r="A35" s="1566"/>
      <c r="B35" s="1706" t="s">
        <v>415</v>
      </c>
      <c r="C35" s="1562">
        <v>678</v>
      </c>
      <c r="D35" s="1563">
        <v>795</v>
      </c>
      <c r="E35" s="1564">
        <v>70</v>
      </c>
      <c r="F35" s="1565">
        <v>1543</v>
      </c>
      <c r="G35" s="1665"/>
    </row>
    <row r="36" spans="1:9" ht="13.5" hidden="1" outlineLevel="1" thickBot="1" x14ac:dyDescent="0.25">
      <c r="A36" s="1560"/>
      <c r="B36" s="1561" t="s">
        <v>416</v>
      </c>
      <c r="C36" s="1562">
        <v>683</v>
      </c>
      <c r="D36" s="1563">
        <v>719</v>
      </c>
      <c r="E36" s="1564">
        <v>129</v>
      </c>
      <c r="F36" s="1565">
        <v>1531</v>
      </c>
      <c r="G36" s="1665">
        <f t="shared" ref="G36" si="1">SUM(C36:E36)</f>
        <v>1531</v>
      </c>
    </row>
    <row r="37" spans="1:9" collapsed="1" x14ac:dyDescent="0.2">
      <c r="A37" s="374" t="s">
        <v>114</v>
      </c>
      <c r="B37" s="501"/>
      <c r="C37" s="178"/>
      <c r="D37" s="178"/>
      <c r="E37" s="178"/>
      <c r="F37" s="178"/>
    </row>
    <row r="38" spans="1:9" x14ac:dyDescent="0.2">
      <c r="A38" s="387" t="s">
        <v>232</v>
      </c>
      <c r="B38" s="501"/>
      <c r="C38" s="178"/>
      <c r="D38" s="178"/>
      <c r="E38" s="178"/>
      <c r="F38" s="178"/>
    </row>
  </sheetData>
  <mergeCells count="2">
    <mergeCell ref="C10:E10"/>
    <mergeCell ref="A9:F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Z33"/>
  <sheetViews>
    <sheetView showGridLines="0" topLeftCell="A4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9" customWidth="1"/>
    <col min="2" max="2" width="22" style="442" bestFit="1" customWidth="1"/>
    <col min="3" max="3" width="12.7109375" style="442" customWidth="1"/>
    <col min="4" max="4" width="14.140625" style="442" customWidth="1"/>
    <col min="5" max="11" width="12.7109375" style="442" customWidth="1"/>
    <col min="12" max="16384" width="11.42578125" style="442"/>
  </cols>
  <sheetData>
    <row r="1" spans="1:26" x14ac:dyDescent="0.2">
      <c r="A1" s="1025" t="s">
        <v>0</v>
      </c>
    </row>
    <row r="2" spans="1:26" x14ac:dyDescent="0.2">
      <c r="A2" s="1025"/>
    </row>
    <row r="3" spans="1:26" x14ac:dyDescent="0.2">
      <c r="A3" s="1025" t="str">
        <f>A8</f>
        <v>Tabell 1-11-C Tiltaksbruk i sosialtjenesten: Antall deltakere - utenom KVP - som er i tiltak pr. 31.12.</v>
      </c>
    </row>
    <row r="4" spans="1:26" x14ac:dyDescent="0.2">
      <c r="A4" s="1025"/>
    </row>
    <row r="5" spans="1:26" x14ac:dyDescent="0.2">
      <c r="A5" s="1025"/>
    </row>
    <row r="8" spans="1:26" ht="26.25" customHeight="1" thickBot="1" x14ac:dyDescent="0.25">
      <c r="A8" s="51" t="s">
        <v>503</v>
      </c>
    </row>
    <row r="9" spans="1:26" s="19" customFormat="1" ht="44.25" customHeight="1" x14ac:dyDescent="0.2">
      <c r="A9" s="187"/>
      <c r="B9" s="188"/>
      <c r="C9" s="2014" t="s">
        <v>121</v>
      </c>
      <c r="D9" s="2014"/>
      <c r="E9" s="2014"/>
      <c r="F9" s="2014" t="s">
        <v>319</v>
      </c>
      <c r="G9" s="2014"/>
      <c r="H9" s="2014"/>
      <c r="I9" s="2015" t="s">
        <v>320</v>
      </c>
      <c r="J9" s="2016"/>
      <c r="K9" s="2017"/>
    </row>
    <row r="10" spans="1:26" s="19" customFormat="1" ht="107.25" customHeight="1" thickBot="1" x14ac:dyDescent="0.25">
      <c r="A10" s="189" t="s">
        <v>38</v>
      </c>
      <c r="B10" s="125" t="s">
        <v>3</v>
      </c>
      <c r="C10" s="53" t="s">
        <v>203</v>
      </c>
      <c r="D10" s="54" t="s">
        <v>201</v>
      </c>
      <c r="E10" s="55" t="s">
        <v>202</v>
      </c>
      <c r="F10" s="53" t="s">
        <v>203</v>
      </c>
      <c r="G10" s="54" t="s">
        <v>201</v>
      </c>
      <c r="H10" s="55" t="s">
        <v>202</v>
      </c>
      <c r="I10" s="53" t="s">
        <v>203</v>
      </c>
      <c r="J10" s="54" t="s">
        <v>201</v>
      </c>
      <c r="K10" s="190" t="s">
        <v>202</v>
      </c>
    </row>
    <row r="11" spans="1:26" ht="15" customHeight="1" x14ac:dyDescent="0.2">
      <c r="A11" s="997">
        <v>1</v>
      </c>
      <c r="B11" s="998" t="s">
        <v>5</v>
      </c>
      <c r="C11" s="557">
        <v>0</v>
      </c>
      <c r="D11" s="558">
        <v>101</v>
      </c>
      <c r="E11" s="559">
        <v>1</v>
      </c>
      <c r="F11" s="557">
        <v>0</v>
      </c>
      <c r="G11" s="558">
        <v>26</v>
      </c>
      <c r="H11" s="559">
        <v>0</v>
      </c>
      <c r="I11" s="557">
        <v>88</v>
      </c>
      <c r="J11" s="558">
        <v>48</v>
      </c>
      <c r="K11" s="559">
        <v>0</v>
      </c>
    </row>
    <row r="12" spans="1:26" ht="15" customHeight="1" x14ac:dyDescent="0.2">
      <c r="A12" s="911">
        <v>2</v>
      </c>
      <c r="B12" s="72" t="s">
        <v>6</v>
      </c>
      <c r="C12" s="560">
        <v>16</v>
      </c>
      <c r="D12" s="561">
        <v>129</v>
      </c>
      <c r="E12" s="562">
        <v>4</v>
      </c>
      <c r="F12" s="560">
        <v>10</v>
      </c>
      <c r="G12" s="561">
        <v>16</v>
      </c>
      <c r="H12" s="562">
        <v>13</v>
      </c>
      <c r="I12" s="560">
        <v>169</v>
      </c>
      <c r="J12" s="561">
        <v>96</v>
      </c>
      <c r="K12" s="562">
        <v>3</v>
      </c>
    </row>
    <row r="13" spans="1:26" ht="15" customHeight="1" x14ac:dyDescent="0.2">
      <c r="A13" s="911">
        <v>3</v>
      </c>
      <c r="B13" s="72" t="s">
        <v>7</v>
      </c>
      <c r="C13" s="560">
        <v>3</v>
      </c>
      <c r="D13" s="561">
        <v>67</v>
      </c>
      <c r="E13" s="562">
        <v>0</v>
      </c>
      <c r="F13" s="560">
        <v>12</v>
      </c>
      <c r="G13" s="561">
        <v>54</v>
      </c>
      <c r="H13" s="562">
        <v>6</v>
      </c>
      <c r="I13" s="560">
        <v>94</v>
      </c>
      <c r="J13" s="561">
        <v>220</v>
      </c>
      <c r="K13" s="562">
        <v>29</v>
      </c>
      <c r="L13" s="472"/>
      <c r="M13" s="472"/>
      <c r="N13" s="472"/>
      <c r="O13" s="472"/>
      <c r="P13" s="472"/>
      <c r="Q13" s="471"/>
      <c r="R13" s="472"/>
      <c r="S13" s="471"/>
      <c r="T13" s="471"/>
      <c r="U13" s="472"/>
      <c r="V13" s="472"/>
      <c r="W13" s="472"/>
      <c r="X13" s="472"/>
      <c r="Y13" s="471"/>
      <c r="Z13" s="472"/>
    </row>
    <row r="14" spans="1:26" ht="15" customHeight="1" x14ac:dyDescent="0.2">
      <c r="A14" s="911">
        <v>4</v>
      </c>
      <c r="B14" s="72" t="s">
        <v>8</v>
      </c>
      <c r="C14" s="560">
        <v>4</v>
      </c>
      <c r="D14" s="561">
        <v>20</v>
      </c>
      <c r="E14" s="562">
        <v>27</v>
      </c>
      <c r="F14" s="560">
        <v>0</v>
      </c>
      <c r="G14" s="561">
        <v>0</v>
      </c>
      <c r="H14" s="562">
        <v>0</v>
      </c>
      <c r="I14" s="560">
        <v>30</v>
      </c>
      <c r="J14" s="561">
        <v>72</v>
      </c>
      <c r="K14" s="562">
        <v>5</v>
      </c>
      <c r="L14" s="472"/>
      <c r="M14" s="472"/>
      <c r="N14" s="472"/>
      <c r="O14" s="472"/>
      <c r="P14" s="472"/>
      <c r="Q14" s="471"/>
      <c r="R14" s="472"/>
      <c r="S14" s="471"/>
      <c r="T14" s="471"/>
      <c r="U14" s="472"/>
      <c r="V14" s="472"/>
      <c r="W14" s="472"/>
      <c r="X14" s="472"/>
      <c r="Y14" s="471"/>
      <c r="Z14" s="472"/>
    </row>
    <row r="15" spans="1:26" ht="15" customHeight="1" x14ac:dyDescent="0.2">
      <c r="A15" s="911">
        <v>5</v>
      </c>
      <c r="B15" s="72" t="s">
        <v>9</v>
      </c>
      <c r="C15" s="560">
        <v>0</v>
      </c>
      <c r="D15" s="561">
        <v>90</v>
      </c>
      <c r="E15" s="562">
        <v>3</v>
      </c>
      <c r="F15" s="560">
        <v>0</v>
      </c>
      <c r="G15" s="561">
        <v>0</v>
      </c>
      <c r="H15" s="562">
        <v>1</v>
      </c>
      <c r="I15" s="560">
        <v>49</v>
      </c>
      <c r="J15" s="561">
        <v>55</v>
      </c>
      <c r="K15" s="562">
        <v>1</v>
      </c>
      <c r="L15" s="472"/>
      <c r="M15" s="472"/>
      <c r="N15" s="472"/>
      <c r="O15" s="472"/>
      <c r="P15" s="472"/>
      <c r="Q15" s="471"/>
      <c r="R15" s="472"/>
      <c r="S15" s="471"/>
      <c r="T15" s="471"/>
      <c r="U15" s="472"/>
      <c r="V15" s="472"/>
      <c r="W15" s="472"/>
      <c r="X15" s="472"/>
      <c r="Y15" s="471"/>
      <c r="Z15" s="472"/>
    </row>
    <row r="16" spans="1:26" ht="15" customHeight="1" x14ac:dyDescent="0.2">
      <c r="A16" s="911">
        <v>6</v>
      </c>
      <c r="B16" s="72" t="s">
        <v>10</v>
      </c>
      <c r="C16" s="560">
        <v>0</v>
      </c>
      <c r="D16" s="561">
        <v>49</v>
      </c>
      <c r="E16" s="562">
        <v>7</v>
      </c>
      <c r="F16" s="560">
        <v>7</v>
      </c>
      <c r="G16" s="561">
        <v>0</v>
      </c>
      <c r="H16" s="562">
        <v>0</v>
      </c>
      <c r="I16" s="560">
        <v>7</v>
      </c>
      <c r="J16" s="561">
        <v>4</v>
      </c>
      <c r="K16" s="562">
        <v>0</v>
      </c>
    </row>
    <row r="17" spans="1:13" ht="15" customHeight="1" x14ac:dyDescent="0.2">
      <c r="A17" s="911">
        <v>7</v>
      </c>
      <c r="B17" s="72" t="s">
        <v>11</v>
      </c>
      <c r="C17" s="560">
        <v>1</v>
      </c>
      <c r="D17" s="561">
        <v>62</v>
      </c>
      <c r="E17" s="562">
        <v>16</v>
      </c>
      <c r="F17" s="560">
        <v>0</v>
      </c>
      <c r="G17" s="561">
        <v>0</v>
      </c>
      <c r="H17" s="562">
        <v>0</v>
      </c>
      <c r="I17" s="560">
        <v>25</v>
      </c>
      <c r="J17" s="561">
        <v>42</v>
      </c>
      <c r="K17" s="562">
        <v>0</v>
      </c>
    </row>
    <row r="18" spans="1:13" ht="15" customHeight="1" x14ac:dyDescent="0.2">
      <c r="A18" s="911">
        <v>8</v>
      </c>
      <c r="B18" s="72" t="s">
        <v>12</v>
      </c>
      <c r="C18" s="560">
        <v>0</v>
      </c>
      <c r="D18" s="561">
        <v>89</v>
      </c>
      <c r="E18" s="562">
        <v>0</v>
      </c>
      <c r="F18" s="560">
        <v>0</v>
      </c>
      <c r="G18" s="561">
        <v>9</v>
      </c>
      <c r="H18" s="562">
        <v>2</v>
      </c>
      <c r="I18" s="560">
        <v>33</v>
      </c>
      <c r="J18" s="561">
        <v>18</v>
      </c>
      <c r="K18" s="562">
        <v>12</v>
      </c>
    </row>
    <row r="19" spans="1:13" ht="15" customHeight="1" x14ac:dyDescent="0.2">
      <c r="A19" s="911">
        <v>9</v>
      </c>
      <c r="B19" s="72" t="s">
        <v>13</v>
      </c>
      <c r="C19" s="560">
        <v>0</v>
      </c>
      <c r="D19" s="561">
        <v>52</v>
      </c>
      <c r="E19" s="562">
        <v>1</v>
      </c>
      <c r="F19" s="560">
        <v>2</v>
      </c>
      <c r="G19" s="561">
        <v>27</v>
      </c>
      <c r="H19" s="562">
        <v>0</v>
      </c>
      <c r="I19" s="560">
        <v>22</v>
      </c>
      <c r="J19" s="561">
        <v>70</v>
      </c>
      <c r="K19" s="562">
        <v>4</v>
      </c>
    </row>
    <row r="20" spans="1:13" ht="15" customHeight="1" x14ac:dyDescent="0.2">
      <c r="A20" s="911">
        <v>10</v>
      </c>
      <c r="B20" s="72" t="s">
        <v>14</v>
      </c>
      <c r="C20" s="560">
        <v>1</v>
      </c>
      <c r="D20" s="561">
        <v>46</v>
      </c>
      <c r="E20" s="562">
        <v>0</v>
      </c>
      <c r="F20" s="560">
        <v>12</v>
      </c>
      <c r="G20" s="561">
        <v>22</v>
      </c>
      <c r="H20" s="562">
        <v>14</v>
      </c>
      <c r="I20" s="560">
        <v>13</v>
      </c>
      <c r="J20" s="561">
        <v>47</v>
      </c>
      <c r="K20" s="562">
        <v>2</v>
      </c>
    </row>
    <row r="21" spans="1:13" ht="15" customHeight="1" x14ac:dyDescent="0.2">
      <c r="A21" s="911">
        <v>11</v>
      </c>
      <c r="B21" s="72" t="s">
        <v>15</v>
      </c>
      <c r="C21" s="560">
        <v>0</v>
      </c>
      <c r="D21" s="561">
        <v>53</v>
      </c>
      <c r="E21" s="562">
        <v>3</v>
      </c>
      <c r="F21" s="560">
        <v>9</v>
      </c>
      <c r="G21" s="561">
        <v>27</v>
      </c>
      <c r="H21" s="562">
        <v>1</v>
      </c>
      <c r="I21" s="560">
        <v>73</v>
      </c>
      <c r="J21" s="561">
        <v>112</v>
      </c>
      <c r="K21" s="562">
        <v>9</v>
      </c>
    </row>
    <row r="22" spans="1:13" ht="15" customHeight="1" x14ac:dyDescent="0.2">
      <c r="A22" s="911">
        <v>12</v>
      </c>
      <c r="B22" s="72" t="s">
        <v>16</v>
      </c>
      <c r="C22" s="560">
        <v>3</v>
      </c>
      <c r="D22" s="561">
        <v>74</v>
      </c>
      <c r="E22" s="562">
        <v>4</v>
      </c>
      <c r="F22" s="560">
        <v>10</v>
      </c>
      <c r="G22" s="561">
        <v>14</v>
      </c>
      <c r="H22" s="562">
        <v>0</v>
      </c>
      <c r="I22" s="560">
        <v>0</v>
      </c>
      <c r="J22" s="561">
        <v>16</v>
      </c>
      <c r="K22" s="562">
        <v>0</v>
      </c>
    </row>
    <row r="23" spans="1:13" ht="15" customHeight="1" x14ac:dyDescent="0.2">
      <c r="A23" s="911">
        <v>13</v>
      </c>
      <c r="B23" s="72" t="s">
        <v>17</v>
      </c>
      <c r="C23" s="560">
        <v>2</v>
      </c>
      <c r="D23" s="561">
        <v>60</v>
      </c>
      <c r="E23" s="562">
        <v>8</v>
      </c>
      <c r="F23" s="560">
        <v>0</v>
      </c>
      <c r="G23" s="561">
        <v>11</v>
      </c>
      <c r="H23" s="562">
        <v>1</v>
      </c>
      <c r="I23" s="560">
        <v>28</v>
      </c>
      <c r="J23" s="561">
        <v>37</v>
      </c>
      <c r="K23" s="562">
        <v>2</v>
      </c>
      <c r="M23" s="442" t="s">
        <v>104</v>
      </c>
    </row>
    <row r="24" spans="1:13" ht="15" customHeight="1" x14ac:dyDescent="0.2">
      <c r="A24" s="911">
        <v>14</v>
      </c>
      <c r="B24" s="72" t="s">
        <v>18</v>
      </c>
      <c r="C24" s="560">
        <v>35</v>
      </c>
      <c r="D24" s="561">
        <v>55</v>
      </c>
      <c r="E24" s="562">
        <v>10</v>
      </c>
      <c r="F24" s="560">
        <v>12</v>
      </c>
      <c r="G24" s="561">
        <v>3</v>
      </c>
      <c r="H24" s="562">
        <v>5</v>
      </c>
      <c r="I24" s="560">
        <v>63</v>
      </c>
      <c r="J24" s="561">
        <v>39</v>
      </c>
      <c r="K24" s="562">
        <v>0</v>
      </c>
    </row>
    <row r="25" spans="1:13" ht="15" customHeight="1" thickBot="1" x14ac:dyDescent="0.25">
      <c r="A25" s="917">
        <v>15</v>
      </c>
      <c r="B25" s="902" t="s">
        <v>19</v>
      </c>
      <c r="C25" s="563">
        <v>1</v>
      </c>
      <c r="D25" s="564">
        <v>65</v>
      </c>
      <c r="E25" s="565">
        <v>13</v>
      </c>
      <c r="F25" s="563">
        <v>14</v>
      </c>
      <c r="G25" s="564">
        <v>30</v>
      </c>
      <c r="H25" s="565">
        <v>2</v>
      </c>
      <c r="I25" s="563">
        <v>54</v>
      </c>
      <c r="J25" s="564">
        <v>36</v>
      </c>
      <c r="K25" s="565">
        <v>2</v>
      </c>
    </row>
    <row r="26" spans="1:13" ht="15" customHeight="1" x14ac:dyDescent="0.2">
      <c r="A26" s="787"/>
      <c r="B26" s="813" t="s">
        <v>497</v>
      </c>
      <c r="C26" s="814">
        <f>SUM(C11:C25)</f>
        <v>66</v>
      </c>
      <c r="D26" s="815">
        <f t="shared" ref="D26:K26" si="0">SUM(D11:D25)</f>
        <v>1012</v>
      </c>
      <c r="E26" s="816">
        <f t="shared" si="0"/>
        <v>97</v>
      </c>
      <c r="F26" s="814">
        <f t="shared" si="0"/>
        <v>88</v>
      </c>
      <c r="G26" s="815">
        <f t="shared" si="0"/>
        <v>239</v>
      </c>
      <c r="H26" s="816">
        <f t="shared" si="0"/>
        <v>45</v>
      </c>
      <c r="I26" s="814">
        <f t="shared" si="0"/>
        <v>748</v>
      </c>
      <c r="J26" s="815">
        <f t="shared" si="0"/>
        <v>912</v>
      </c>
      <c r="K26" s="816">
        <f t="shared" si="0"/>
        <v>69</v>
      </c>
    </row>
    <row r="27" spans="1:13" ht="15" customHeight="1" thickBot="1" x14ac:dyDescent="0.25">
      <c r="A27" s="246"/>
      <c r="B27" s="622" t="s">
        <v>444</v>
      </c>
      <c r="C27" s="328">
        <v>26</v>
      </c>
      <c r="D27" s="251">
        <v>975</v>
      </c>
      <c r="E27" s="252">
        <v>67</v>
      </c>
      <c r="F27" s="328">
        <v>124</v>
      </c>
      <c r="G27" s="251">
        <v>285</v>
      </c>
      <c r="H27" s="252">
        <v>38</v>
      </c>
      <c r="I27" s="328">
        <v>666</v>
      </c>
      <c r="J27" s="251">
        <v>966</v>
      </c>
      <c r="K27" s="252">
        <v>16</v>
      </c>
    </row>
    <row r="28" spans="1:13" ht="15" customHeight="1" x14ac:dyDescent="0.2">
      <c r="A28" s="787"/>
      <c r="B28" s="817" t="s">
        <v>412</v>
      </c>
      <c r="C28" s="818">
        <v>25</v>
      </c>
      <c r="D28" s="819">
        <v>758</v>
      </c>
      <c r="E28" s="820">
        <v>54</v>
      </c>
      <c r="F28" s="818">
        <v>140</v>
      </c>
      <c r="G28" s="819">
        <v>370</v>
      </c>
      <c r="H28" s="820">
        <v>14</v>
      </c>
      <c r="I28" s="818">
        <v>740</v>
      </c>
      <c r="J28" s="819">
        <v>1097</v>
      </c>
      <c r="K28" s="820">
        <v>65</v>
      </c>
    </row>
    <row r="29" spans="1:13" ht="15" customHeight="1" thickBot="1" x14ac:dyDescent="0.25">
      <c r="A29" s="246"/>
      <c r="B29" s="622" t="s">
        <v>390</v>
      </c>
      <c r="C29" s="328">
        <v>12</v>
      </c>
      <c r="D29" s="251">
        <v>852</v>
      </c>
      <c r="E29" s="252">
        <v>9</v>
      </c>
      <c r="F29" s="328">
        <v>78</v>
      </c>
      <c r="G29" s="251">
        <v>310</v>
      </c>
      <c r="H29" s="252">
        <v>12</v>
      </c>
      <c r="I29" s="328">
        <v>715</v>
      </c>
      <c r="J29" s="251">
        <v>1010</v>
      </c>
      <c r="K29" s="252">
        <v>146</v>
      </c>
    </row>
    <row r="30" spans="1:13" ht="15" customHeight="1" x14ac:dyDescent="0.2">
      <c r="A30" s="787"/>
      <c r="B30" s="817" t="s">
        <v>376</v>
      </c>
      <c r="C30" s="818">
        <v>12</v>
      </c>
      <c r="D30" s="819">
        <v>782</v>
      </c>
      <c r="E30" s="820">
        <v>31</v>
      </c>
      <c r="F30" s="818">
        <v>82</v>
      </c>
      <c r="G30" s="819">
        <v>302</v>
      </c>
      <c r="H30" s="820">
        <v>6</v>
      </c>
      <c r="I30" s="818">
        <v>656</v>
      </c>
      <c r="J30" s="819">
        <v>832</v>
      </c>
      <c r="K30" s="820">
        <v>62</v>
      </c>
    </row>
    <row r="31" spans="1:13" ht="15" customHeight="1" thickBot="1" x14ac:dyDescent="0.25">
      <c r="A31" s="246"/>
      <c r="B31" s="622" t="s">
        <v>356</v>
      </c>
      <c r="C31" s="328">
        <v>49</v>
      </c>
      <c r="D31" s="251">
        <v>694</v>
      </c>
      <c r="E31" s="252">
        <v>37</v>
      </c>
      <c r="F31" s="328">
        <v>32</v>
      </c>
      <c r="G31" s="251">
        <v>235</v>
      </c>
      <c r="H31" s="252">
        <v>3</v>
      </c>
      <c r="I31" s="328">
        <v>464</v>
      </c>
      <c r="J31" s="251">
        <v>782</v>
      </c>
      <c r="K31" s="252">
        <v>53</v>
      </c>
    </row>
    <row r="32" spans="1:13" ht="15" hidden="1" customHeight="1" outlineLevel="1" thickBot="1" x14ac:dyDescent="0.25">
      <c r="A32" s="1567"/>
      <c r="B32" s="447" t="s">
        <v>343</v>
      </c>
      <c r="C32" s="861">
        <v>13</v>
      </c>
      <c r="D32" s="862">
        <v>600</v>
      </c>
      <c r="E32" s="863">
        <v>88</v>
      </c>
      <c r="F32" s="861">
        <v>55</v>
      </c>
      <c r="G32" s="862">
        <v>220</v>
      </c>
      <c r="H32" s="863">
        <v>14</v>
      </c>
      <c r="I32" s="864">
        <v>554</v>
      </c>
      <c r="J32" s="862">
        <v>641</v>
      </c>
      <c r="K32" s="863">
        <v>56</v>
      </c>
    </row>
    <row r="33" spans="1:1" collapsed="1" x14ac:dyDescent="0.2">
      <c r="A33" s="25"/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2:U34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bestFit="1" customWidth="1"/>
    <col min="3" max="6" width="15.7109375" style="25" customWidth="1"/>
    <col min="7" max="7" width="11.42578125" style="25" customWidth="1"/>
    <col min="8" max="16384" width="11.42578125" style="25"/>
  </cols>
  <sheetData>
    <row r="2" spans="1:21" x14ac:dyDescent="0.2">
      <c r="A2" s="26" t="s">
        <v>0</v>
      </c>
    </row>
    <row r="3" spans="1:21" x14ac:dyDescent="0.2">
      <c r="A3" s="26"/>
    </row>
    <row r="4" spans="1:21" x14ac:dyDescent="0.2">
      <c r="A4" s="26" t="str">
        <f>A8</f>
        <v>Tabell 1-11-D-Aktivisering i KOMMUNALE tiltak av mottakere av økonomisk sosialhjelp som ikke er deltakere i KVP, Intro eller Jobbsjansen. Antall mottakere som pr 31.12. er aktivisert. 1)</v>
      </c>
    </row>
    <row r="5" spans="1:21" x14ac:dyDescent="0.2">
      <c r="A5" s="26"/>
    </row>
    <row r="6" spans="1:21" x14ac:dyDescent="0.2">
      <c r="A6" s="26"/>
    </row>
    <row r="7" spans="1:21" ht="27.75" customHeight="1" x14ac:dyDescent="0.2">
      <c r="A7" s="26"/>
    </row>
    <row r="8" spans="1:21" s="57" customFormat="1" ht="33" customHeight="1" thickBot="1" x14ac:dyDescent="0.25">
      <c r="A8" s="2018" t="s">
        <v>504</v>
      </c>
      <c r="B8" s="2018"/>
      <c r="C8" s="2018"/>
      <c r="D8" s="2018"/>
      <c r="E8" s="2018"/>
      <c r="F8" s="2018"/>
    </row>
    <row r="9" spans="1:21" ht="92.25" customHeight="1" thickBot="1" x14ac:dyDescent="0.25">
      <c r="A9" s="58" t="s">
        <v>38</v>
      </c>
      <c r="B9" s="59" t="s">
        <v>3</v>
      </c>
      <c r="C9" s="61" t="s">
        <v>205</v>
      </c>
      <c r="D9" s="62" t="s">
        <v>204</v>
      </c>
      <c r="E9" s="63" t="s">
        <v>122</v>
      </c>
      <c r="F9" s="60" t="s">
        <v>28</v>
      </c>
      <c r="H9" s="25" t="s">
        <v>104</v>
      </c>
      <c r="I9" s="478"/>
    </row>
    <row r="10" spans="1:21" ht="15" customHeight="1" x14ac:dyDescent="0.2">
      <c r="A10" s="184">
        <v>1</v>
      </c>
      <c r="B10" s="27" t="s">
        <v>5</v>
      </c>
      <c r="C10" s="1141">
        <v>48</v>
      </c>
      <c r="D10" s="1142">
        <v>0</v>
      </c>
      <c r="E10" s="1143">
        <v>0</v>
      </c>
      <c r="F10" s="566">
        <f>SUM(C10:E10)</f>
        <v>48</v>
      </c>
      <c r="I10" s="478"/>
    </row>
    <row r="11" spans="1:21" ht="15" customHeight="1" x14ac:dyDescent="0.2">
      <c r="A11" s="185">
        <v>2</v>
      </c>
      <c r="B11" s="28" t="s">
        <v>6</v>
      </c>
      <c r="C11" s="1144">
        <v>42</v>
      </c>
      <c r="D11" s="1145">
        <v>49</v>
      </c>
      <c r="E11" s="1146">
        <v>8</v>
      </c>
      <c r="F11" s="567">
        <f t="shared" ref="F11:F24" si="0">SUM(C11:E11)</f>
        <v>99</v>
      </c>
      <c r="I11" s="478"/>
    </row>
    <row r="12" spans="1:21" ht="15" customHeight="1" x14ac:dyDescent="0.2">
      <c r="A12" s="185">
        <v>3</v>
      </c>
      <c r="B12" s="28" t="s">
        <v>7</v>
      </c>
      <c r="C12" s="1144">
        <v>148</v>
      </c>
      <c r="D12" s="1145">
        <v>71</v>
      </c>
      <c r="E12" s="1146">
        <v>1</v>
      </c>
      <c r="F12" s="567">
        <f t="shared" si="0"/>
        <v>220</v>
      </c>
      <c r="I12" s="478"/>
    </row>
    <row r="13" spans="1:21" ht="15" customHeight="1" x14ac:dyDescent="0.2">
      <c r="A13" s="185">
        <v>4</v>
      </c>
      <c r="B13" s="28" t="s">
        <v>8</v>
      </c>
      <c r="C13" s="1144">
        <v>34</v>
      </c>
      <c r="D13" s="1145">
        <v>2</v>
      </c>
      <c r="E13" s="1146">
        <v>36</v>
      </c>
      <c r="F13" s="567">
        <f t="shared" si="0"/>
        <v>72</v>
      </c>
      <c r="I13" s="478"/>
    </row>
    <row r="14" spans="1:21" ht="15" customHeight="1" x14ac:dyDescent="0.2">
      <c r="A14" s="185">
        <v>5</v>
      </c>
      <c r="B14" s="28" t="s">
        <v>9</v>
      </c>
      <c r="C14" s="1144">
        <v>45</v>
      </c>
      <c r="D14" s="1145">
        <v>1</v>
      </c>
      <c r="E14" s="1146">
        <v>21</v>
      </c>
      <c r="F14" s="567">
        <f t="shared" si="0"/>
        <v>67</v>
      </c>
      <c r="I14" s="478"/>
    </row>
    <row r="15" spans="1:21" ht="15" customHeight="1" x14ac:dyDescent="0.2">
      <c r="A15" s="185">
        <v>6</v>
      </c>
      <c r="B15" s="28" t="s">
        <v>10</v>
      </c>
      <c r="C15" s="1144">
        <v>9</v>
      </c>
      <c r="D15" s="1145">
        <v>0</v>
      </c>
      <c r="E15" s="1146">
        <v>0</v>
      </c>
      <c r="F15" s="567">
        <f t="shared" si="0"/>
        <v>9</v>
      </c>
      <c r="G15" s="472"/>
      <c r="H15" s="472"/>
      <c r="I15" s="478"/>
      <c r="J15" s="472"/>
      <c r="K15" s="472"/>
      <c r="L15" s="471"/>
      <c r="M15" s="472"/>
      <c r="N15" s="471"/>
      <c r="O15" s="471"/>
      <c r="P15" s="472"/>
      <c r="Q15" s="472"/>
      <c r="R15" s="472"/>
      <c r="S15" s="472"/>
      <c r="T15" s="471"/>
      <c r="U15" s="472"/>
    </row>
    <row r="16" spans="1:21" ht="15" customHeight="1" x14ac:dyDescent="0.2">
      <c r="A16" s="185">
        <v>7</v>
      </c>
      <c r="B16" s="28" t="s">
        <v>11</v>
      </c>
      <c r="C16" s="1144">
        <v>20</v>
      </c>
      <c r="D16" s="1145">
        <v>10</v>
      </c>
      <c r="E16" s="1146">
        <v>0</v>
      </c>
      <c r="F16" s="567">
        <f t="shared" si="0"/>
        <v>30</v>
      </c>
      <c r="G16" s="472"/>
      <c r="H16" s="472"/>
      <c r="I16" s="478"/>
      <c r="J16" s="472"/>
      <c r="K16" s="472"/>
      <c r="L16" s="471"/>
      <c r="M16" s="472"/>
      <c r="N16" s="471"/>
      <c r="O16" s="471"/>
      <c r="P16" s="472"/>
      <c r="Q16" s="472"/>
      <c r="R16" s="472"/>
      <c r="S16" s="472"/>
      <c r="T16" s="471"/>
      <c r="U16" s="472"/>
    </row>
    <row r="17" spans="1:21" ht="15" customHeight="1" x14ac:dyDescent="0.2">
      <c r="A17" s="185">
        <v>8</v>
      </c>
      <c r="B17" s="28" t="s">
        <v>12</v>
      </c>
      <c r="C17" s="1144">
        <v>6</v>
      </c>
      <c r="D17" s="1145">
        <v>3</v>
      </c>
      <c r="E17" s="1146">
        <v>21</v>
      </c>
      <c r="F17" s="567">
        <f t="shared" si="0"/>
        <v>30</v>
      </c>
      <c r="G17" s="472"/>
      <c r="H17" s="472"/>
      <c r="I17" s="478"/>
      <c r="J17" s="472"/>
      <c r="K17" s="472"/>
      <c r="L17" s="471"/>
      <c r="M17" s="472"/>
      <c r="N17" s="471"/>
      <c r="O17" s="471"/>
      <c r="P17" s="472"/>
      <c r="Q17" s="472"/>
      <c r="R17" s="472"/>
      <c r="S17" s="472"/>
      <c r="T17" s="471"/>
      <c r="U17" s="472"/>
    </row>
    <row r="18" spans="1:21" ht="15" customHeight="1" x14ac:dyDescent="0.2">
      <c r="A18" s="185">
        <v>9</v>
      </c>
      <c r="B18" s="28" t="s">
        <v>13</v>
      </c>
      <c r="C18" s="1144">
        <v>7</v>
      </c>
      <c r="D18" s="1145">
        <v>56</v>
      </c>
      <c r="E18" s="1146">
        <v>7</v>
      </c>
      <c r="F18" s="567">
        <f t="shared" si="0"/>
        <v>70</v>
      </c>
      <c r="I18" s="478"/>
    </row>
    <row r="19" spans="1:21" ht="15" customHeight="1" x14ac:dyDescent="0.2">
      <c r="A19" s="185">
        <v>10</v>
      </c>
      <c r="B19" s="28" t="s">
        <v>14</v>
      </c>
      <c r="C19" s="1144">
        <v>33</v>
      </c>
      <c r="D19" s="1145">
        <v>1</v>
      </c>
      <c r="E19" s="1146">
        <v>13</v>
      </c>
      <c r="F19" s="567">
        <f t="shared" si="0"/>
        <v>47</v>
      </c>
      <c r="I19" s="478"/>
    </row>
    <row r="20" spans="1:21" ht="15" customHeight="1" x14ac:dyDescent="0.2">
      <c r="A20" s="185">
        <v>11</v>
      </c>
      <c r="B20" s="28" t="s">
        <v>15</v>
      </c>
      <c r="C20" s="1144">
        <v>46</v>
      </c>
      <c r="D20" s="1145">
        <v>70</v>
      </c>
      <c r="E20" s="1146">
        <v>5</v>
      </c>
      <c r="F20" s="567">
        <f t="shared" si="0"/>
        <v>121</v>
      </c>
      <c r="I20" s="478"/>
    </row>
    <row r="21" spans="1:21" ht="15" customHeight="1" x14ac:dyDescent="0.2">
      <c r="A21" s="185">
        <v>12</v>
      </c>
      <c r="B21" s="28" t="s">
        <v>16</v>
      </c>
      <c r="C21" s="1144">
        <v>16</v>
      </c>
      <c r="D21" s="1145">
        <v>0</v>
      </c>
      <c r="E21" s="1146">
        <v>0</v>
      </c>
      <c r="F21" s="567">
        <f t="shared" si="0"/>
        <v>16</v>
      </c>
      <c r="I21" s="478"/>
    </row>
    <row r="22" spans="1:21" ht="15" customHeight="1" x14ac:dyDescent="0.2">
      <c r="A22" s="185">
        <v>13</v>
      </c>
      <c r="B22" s="28" t="s">
        <v>17</v>
      </c>
      <c r="C22" s="1144">
        <v>0</v>
      </c>
      <c r="D22" s="1145">
        <v>36</v>
      </c>
      <c r="E22" s="1146">
        <v>1</v>
      </c>
      <c r="F22" s="567">
        <f t="shared" si="0"/>
        <v>37</v>
      </c>
    </row>
    <row r="23" spans="1:21" ht="15" customHeight="1" x14ac:dyDescent="0.2">
      <c r="A23" s="185">
        <v>14</v>
      </c>
      <c r="B23" s="28" t="s">
        <v>18</v>
      </c>
      <c r="C23" s="1144">
        <v>47</v>
      </c>
      <c r="D23" s="1145">
        <v>0</v>
      </c>
      <c r="E23" s="1146">
        <v>4</v>
      </c>
      <c r="F23" s="567">
        <f t="shared" si="0"/>
        <v>51</v>
      </c>
    </row>
    <row r="24" spans="1:21" ht="15" customHeight="1" thickBot="1" x14ac:dyDescent="0.25">
      <c r="A24" s="186">
        <v>15</v>
      </c>
      <c r="B24" s="29" t="s">
        <v>19</v>
      </c>
      <c r="C24" s="1147">
        <v>19</v>
      </c>
      <c r="D24" s="1148">
        <v>17</v>
      </c>
      <c r="E24" s="1149">
        <v>0</v>
      </c>
      <c r="F24" s="568">
        <f t="shared" si="0"/>
        <v>36</v>
      </c>
    </row>
    <row r="25" spans="1:21" ht="15" customHeight="1" x14ac:dyDescent="0.2">
      <c r="A25" s="821"/>
      <c r="B25" s="822" t="s">
        <v>497</v>
      </c>
      <c r="C25" s="1783">
        <f>SUM(C10:C24)</f>
        <v>520</v>
      </c>
      <c r="D25" s="1784">
        <f t="shared" ref="D25:F25" si="1">SUM(D10:D24)</f>
        <v>316</v>
      </c>
      <c r="E25" s="804">
        <f t="shared" si="1"/>
        <v>117</v>
      </c>
      <c r="F25" s="823">
        <f t="shared" si="1"/>
        <v>953</v>
      </c>
    </row>
    <row r="26" spans="1:21" s="1778" customFormat="1" ht="15" customHeight="1" thickBot="1" x14ac:dyDescent="0.25">
      <c r="A26" s="1155"/>
      <c r="B26" s="1156" t="s">
        <v>444</v>
      </c>
      <c r="C26" s="1147">
        <v>553</v>
      </c>
      <c r="D26" s="1148">
        <v>296</v>
      </c>
      <c r="E26" s="1149">
        <v>123</v>
      </c>
      <c r="F26" s="1157">
        <v>972</v>
      </c>
    </row>
    <row r="27" spans="1:21" ht="15" customHeight="1" x14ac:dyDescent="0.2">
      <c r="A27" s="821"/>
      <c r="B27" s="1150" t="s">
        <v>412</v>
      </c>
      <c r="C27" s="1151">
        <v>602</v>
      </c>
      <c r="D27" s="1152">
        <v>373</v>
      </c>
      <c r="E27" s="1153">
        <v>197</v>
      </c>
      <c r="F27" s="1154">
        <v>1172</v>
      </c>
    </row>
    <row r="28" spans="1:21" ht="15" customHeight="1" thickBot="1" x14ac:dyDescent="0.25">
      <c r="A28" s="1155"/>
      <c r="B28" s="1156" t="s">
        <v>390</v>
      </c>
      <c r="C28" s="1147">
        <v>546</v>
      </c>
      <c r="D28" s="1148">
        <v>408</v>
      </c>
      <c r="E28" s="1149">
        <v>175</v>
      </c>
      <c r="F28" s="1157">
        <v>1129</v>
      </c>
    </row>
    <row r="29" spans="1:21" ht="15" customHeight="1" x14ac:dyDescent="0.2">
      <c r="A29" s="821"/>
      <c r="B29" s="1150" t="s">
        <v>376</v>
      </c>
      <c r="C29" s="1151">
        <v>384</v>
      </c>
      <c r="D29" s="1152">
        <v>360</v>
      </c>
      <c r="E29" s="1153">
        <v>148</v>
      </c>
      <c r="F29" s="1154">
        <v>892</v>
      </c>
    </row>
    <row r="30" spans="1:21" ht="15" customHeight="1" thickBot="1" x14ac:dyDescent="0.25">
      <c r="A30" s="1155"/>
      <c r="B30" s="1156" t="s">
        <v>356</v>
      </c>
      <c r="C30" s="1147">
        <v>277</v>
      </c>
      <c r="D30" s="1148">
        <v>339</v>
      </c>
      <c r="E30" s="1149">
        <v>235</v>
      </c>
      <c r="F30" s="1157">
        <v>851</v>
      </c>
    </row>
    <row r="31" spans="1:21" ht="15" hidden="1" customHeight="1" outlineLevel="1" thickBot="1" x14ac:dyDescent="0.25">
      <c r="A31" s="1568"/>
      <c r="B31" s="1569" t="s">
        <v>343</v>
      </c>
      <c r="C31" s="1570">
        <v>231</v>
      </c>
      <c r="D31" s="1571">
        <v>304</v>
      </c>
      <c r="E31" s="1544">
        <v>131</v>
      </c>
      <c r="F31" s="1551">
        <v>666</v>
      </c>
    </row>
    <row r="32" spans="1:21" collapsed="1" x14ac:dyDescent="0.2">
      <c r="A32" s="25" t="s">
        <v>460</v>
      </c>
    </row>
    <row r="33" spans="1:1" x14ac:dyDescent="0.2">
      <c r="A33" s="25" t="s">
        <v>461</v>
      </c>
    </row>
    <row r="34" spans="1:1" x14ac:dyDescent="0.2">
      <c r="A34" s="25" t="s">
        <v>235</v>
      </c>
    </row>
  </sheetData>
  <mergeCells count="1">
    <mergeCell ref="A8:F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2:AA45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75" customWidth="1"/>
    <col min="2" max="2" width="22.7109375" style="75" customWidth="1"/>
    <col min="3" max="10" width="11" style="75" customWidth="1"/>
    <col min="11" max="11" width="9.140625" style="75" customWidth="1"/>
    <col min="12" max="12" width="11" style="75" customWidth="1"/>
    <col min="13" max="13" width="9.85546875" style="75" customWidth="1"/>
    <col min="14" max="14" width="7.140625" style="75" customWidth="1"/>
    <col min="15" max="15" width="10.140625" style="75" customWidth="1"/>
    <col min="16" max="16" width="6.7109375" style="75" customWidth="1"/>
    <col min="17" max="17" width="11" style="75" customWidth="1"/>
    <col min="18" max="16384" width="11.42578125" style="75"/>
  </cols>
  <sheetData>
    <row r="2" spans="1:20" x14ac:dyDescent="0.2">
      <c r="A2" s="74" t="s">
        <v>0</v>
      </c>
    </row>
    <row r="3" spans="1:20" x14ac:dyDescent="0.2">
      <c r="A3" s="74"/>
    </row>
    <row r="4" spans="1:20" x14ac:dyDescent="0.2">
      <c r="A4" s="74" t="str">
        <f>A7</f>
        <v>Tabell 1-11-E - Avgang fra kvalifiseringsprogrammet (KVP) og resultater for deltakerne -  perioden 01.01.-31.12.</v>
      </c>
    </row>
    <row r="5" spans="1:20" x14ac:dyDescent="0.2">
      <c r="A5" s="1039">
        <f>A31</f>
        <v>0</v>
      </c>
    </row>
    <row r="6" spans="1:20" x14ac:dyDescent="0.2">
      <c r="A6" s="74"/>
    </row>
    <row r="7" spans="1:20" ht="29.25" customHeight="1" thickBot="1" x14ac:dyDescent="0.25">
      <c r="A7" s="338" t="s">
        <v>505</v>
      </c>
      <c r="B7" s="1040"/>
      <c r="C7" s="1040"/>
      <c r="D7" s="1040"/>
      <c r="E7" s="1040"/>
      <c r="F7" s="1040"/>
      <c r="G7" s="339"/>
      <c r="H7" s="339"/>
      <c r="I7" s="1041"/>
      <c r="J7" s="339"/>
      <c r="K7" s="339"/>
      <c r="L7" s="339"/>
      <c r="M7" s="339"/>
      <c r="N7" s="339"/>
      <c r="O7" s="339"/>
      <c r="P7" s="339"/>
      <c r="Q7" s="339"/>
    </row>
    <row r="8" spans="1:20" s="76" customFormat="1" ht="72.75" customHeight="1" x14ac:dyDescent="0.2">
      <c r="A8" s="1479"/>
      <c r="B8" s="1480"/>
      <c r="C8" s="2019" t="s">
        <v>141</v>
      </c>
      <c r="D8" s="2019"/>
      <c r="E8" s="2019"/>
      <c r="F8" s="2019"/>
      <c r="G8" s="2019"/>
      <c r="H8" s="2019"/>
      <c r="I8" s="2019"/>
      <c r="J8" s="2019"/>
      <c r="K8" s="2019"/>
      <c r="L8" s="2020"/>
      <c r="M8" s="2021" t="s">
        <v>142</v>
      </c>
      <c r="N8" s="2019"/>
      <c r="O8" s="2022"/>
      <c r="P8" s="1481" t="s">
        <v>475</v>
      </c>
      <c r="Q8" s="1477" t="s">
        <v>28</v>
      </c>
    </row>
    <row r="9" spans="1:20" s="76" customFormat="1" ht="146.25" customHeight="1" thickBot="1" x14ac:dyDescent="0.25">
      <c r="A9" s="352" t="s">
        <v>38</v>
      </c>
      <c r="B9" s="1042" t="s">
        <v>3</v>
      </c>
      <c r="C9" s="1043" t="s">
        <v>143</v>
      </c>
      <c r="D9" s="1044" t="s">
        <v>144</v>
      </c>
      <c r="E9" s="1045" t="s">
        <v>145</v>
      </c>
      <c r="F9" s="1045" t="s">
        <v>146</v>
      </c>
      <c r="G9" s="1045" t="s">
        <v>147</v>
      </c>
      <c r="H9" s="1045" t="s">
        <v>148</v>
      </c>
      <c r="I9" s="1045" t="s">
        <v>149</v>
      </c>
      <c r="J9" s="1045" t="s">
        <v>150</v>
      </c>
      <c r="K9" s="1045" t="s">
        <v>151</v>
      </c>
      <c r="L9" s="1046" t="s">
        <v>456</v>
      </c>
      <c r="M9" s="1464" t="s">
        <v>125</v>
      </c>
      <c r="N9" s="1047" t="s">
        <v>126</v>
      </c>
      <c r="O9" s="1465" t="s">
        <v>152</v>
      </c>
      <c r="P9" s="1463" t="s">
        <v>457</v>
      </c>
      <c r="Q9" s="1478" t="s">
        <v>153</v>
      </c>
    </row>
    <row r="10" spans="1:20" ht="15" customHeight="1" x14ac:dyDescent="0.2">
      <c r="A10" s="353">
        <v>1</v>
      </c>
      <c r="B10" s="344" t="s">
        <v>5</v>
      </c>
      <c r="C10" s="618">
        <v>33</v>
      </c>
      <c r="D10" s="611">
        <v>0</v>
      </c>
      <c r="E10" s="611">
        <v>20</v>
      </c>
      <c r="F10" s="611">
        <v>2</v>
      </c>
      <c r="G10" s="611">
        <v>0</v>
      </c>
      <c r="H10" s="611">
        <v>3</v>
      </c>
      <c r="I10" s="611">
        <v>7</v>
      </c>
      <c r="J10" s="612">
        <v>25</v>
      </c>
      <c r="K10" s="612">
        <v>17</v>
      </c>
      <c r="L10" s="1048">
        <f>SUM(C10:K10)</f>
        <v>107</v>
      </c>
      <c r="M10" s="1681">
        <v>2</v>
      </c>
      <c r="N10" s="1681">
        <v>3</v>
      </c>
      <c r="O10" s="1681">
        <f>SUM(M10:N10)</f>
        <v>5</v>
      </c>
      <c r="P10" s="1469">
        <v>16</v>
      </c>
      <c r="Q10" s="1466">
        <f>L10+O10+P10</f>
        <v>128</v>
      </c>
      <c r="S10" s="42"/>
      <c r="T10" s="42"/>
    </row>
    <row r="11" spans="1:20" ht="15" customHeight="1" x14ac:dyDescent="0.2">
      <c r="A11" s="354">
        <v>2</v>
      </c>
      <c r="B11" s="345" t="s">
        <v>6</v>
      </c>
      <c r="C11" s="619">
        <v>67</v>
      </c>
      <c r="D11" s="613">
        <v>0</v>
      </c>
      <c r="E11" s="613">
        <v>21</v>
      </c>
      <c r="F11" s="613">
        <v>2</v>
      </c>
      <c r="G11" s="613">
        <v>1</v>
      </c>
      <c r="H11" s="613">
        <v>10</v>
      </c>
      <c r="I11" s="613">
        <v>2</v>
      </c>
      <c r="J11" s="614">
        <v>17</v>
      </c>
      <c r="K11" s="614">
        <v>6</v>
      </c>
      <c r="L11" s="1050">
        <f t="shared" ref="L11:L24" si="0">SUM(C11:K11)</f>
        <v>126</v>
      </c>
      <c r="M11" s="1682">
        <v>6</v>
      </c>
      <c r="N11" s="1682">
        <v>3</v>
      </c>
      <c r="O11" s="1682">
        <f t="shared" ref="O11:O24" si="1">SUM(M11:N11)</f>
        <v>9</v>
      </c>
      <c r="P11" s="1470">
        <v>12</v>
      </c>
      <c r="Q11" s="1467">
        <f>L11+O11+P11</f>
        <v>147</v>
      </c>
      <c r="S11" s="42"/>
      <c r="T11" s="42"/>
    </row>
    <row r="12" spans="1:20" ht="15" customHeight="1" x14ac:dyDescent="0.2">
      <c r="A12" s="354">
        <v>3</v>
      </c>
      <c r="B12" s="345" t="s">
        <v>7</v>
      </c>
      <c r="C12" s="619">
        <v>25</v>
      </c>
      <c r="D12" s="613">
        <v>3</v>
      </c>
      <c r="E12" s="613">
        <v>4</v>
      </c>
      <c r="F12" s="613">
        <v>5</v>
      </c>
      <c r="G12" s="613">
        <v>0</v>
      </c>
      <c r="H12" s="613">
        <v>0</v>
      </c>
      <c r="I12" s="613">
        <v>22</v>
      </c>
      <c r="J12" s="614">
        <v>20</v>
      </c>
      <c r="K12" s="614">
        <v>15</v>
      </c>
      <c r="L12" s="1050">
        <f t="shared" si="0"/>
        <v>94</v>
      </c>
      <c r="M12" s="1682">
        <v>1</v>
      </c>
      <c r="N12" s="1682">
        <v>1</v>
      </c>
      <c r="O12" s="1682">
        <f t="shared" si="1"/>
        <v>2</v>
      </c>
      <c r="P12" s="1470">
        <v>5</v>
      </c>
      <c r="Q12" s="1467">
        <f>L12+O12+P12</f>
        <v>101</v>
      </c>
      <c r="S12" s="42"/>
      <c r="T12" s="42"/>
    </row>
    <row r="13" spans="1:20" ht="15" customHeight="1" x14ac:dyDescent="0.2">
      <c r="A13" s="354">
        <v>4</v>
      </c>
      <c r="B13" s="345" t="s">
        <v>8</v>
      </c>
      <c r="C13" s="619">
        <v>24</v>
      </c>
      <c r="D13" s="613">
        <v>0</v>
      </c>
      <c r="E13" s="613">
        <v>1</v>
      </c>
      <c r="F13" s="613">
        <v>0</v>
      </c>
      <c r="G13" s="613">
        <v>0</v>
      </c>
      <c r="H13" s="613">
        <v>0</v>
      </c>
      <c r="I13" s="613">
        <v>8</v>
      </c>
      <c r="J13" s="614">
        <v>8</v>
      </c>
      <c r="K13" s="614">
        <v>0</v>
      </c>
      <c r="L13" s="1050">
        <f t="shared" si="0"/>
        <v>41</v>
      </c>
      <c r="M13" s="1682">
        <v>7</v>
      </c>
      <c r="N13" s="1682">
        <v>1</v>
      </c>
      <c r="O13" s="1682">
        <f t="shared" si="1"/>
        <v>8</v>
      </c>
      <c r="P13" s="1470">
        <v>5</v>
      </c>
      <c r="Q13" s="1467">
        <f>L13+O13+P13</f>
        <v>54</v>
      </c>
      <c r="S13" s="42"/>
      <c r="T13" s="42"/>
    </row>
    <row r="14" spans="1:20" s="371" customFormat="1" ht="15" customHeight="1" x14ac:dyDescent="0.2">
      <c r="A14" s="354">
        <v>5</v>
      </c>
      <c r="B14" s="345" t="s">
        <v>9</v>
      </c>
      <c r="C14" s="619">
        <v>15</v>
      </c>
      <c r="D14" s="613">
        <v>0</v>
      </c>
      <c r="E14" s="613">
        <v>14</v>
      </c>
      <c r="F14" s="613">
        <v>0</v>
      </c>
      <c r="G14" s="613">
        <v>0</v>
      </c>
      <c r="H14" s="613">
        <v>0</v>
      </c>
      <c r="I14" s="613">
        <v>3</v>
      </c>
      <c r="J14" s="614">
        <v>18</v>
      </c>
      <c r="K14" s="614">
        <v>2</v>
      </c>
      <c r="L14" s="1050">
        <f t="shared" si="0"/>
        <v>52</v>
      </c>
      <c r="M14" s="1683">
        <v>0</v>
      </c>
      <c r="N14" s="1683">
        <v>0</v>
      </c>
      <c r="O14" s="1683">
        <f t="shared" si="1"/>
        <v>0</v>
      </c>
      <c r="P14" s="1471">
        <v>0</v>
      </c>
      <c r="Q14" s="1467">
        <f>L14+O14+P14</f>
        <v>52</v>
      </c>
      <c r="S14" s="1052"/>
      <c r="T14" s="1052"/>
    </row>
    <row r="15" spans="1:20" ht="15" customHeight="1" x14ac:dyDescent="0.2">
      <c r="A15" s="354">
        <v>6</v>
      </c>
      <c r="B15" s="345" t="s">
        <v>10</v>
      </c>
      <c r="C15" s="619">
        <v>5</v>
      </c>
      <c r="D15" s="613">
        <v>0</v>
      </c>
      <c r="E15" s="613">
        <v>0</v>
      </c>
      <c r="F15" s="613">
        <v>1</v>
      </c>
      <c r="G15" s="613">
        <v>0</v>
      </c>
      <c r="H15" s="613">
        <v>1</v>
      </c>
      <c r="I15" s="613">
        <v>2</v>
      </c>
      <c r="J15" s="614">
        <v>8</v>
      </c>
      <c r="K15" s="614">
        <v>0</v>
      </c>
      <c r="L15" s="1050">
        <f t="shared" si="0"/>
        <v>17</v>
      </c>
      <c r="M15" s="1682">
        <v>1</v>
      </c>
      <c r="N15" s="1682">
        <v>0</v>
      </c>
      <c r="O15" s="1682">
        <f t="shared" si="1"/>
        <v>1</v>
      </c>
      <c r="P15" s="1470">
        <v>7</v>
      </c>
      <c r="Q15" s="1467">
        <f t="shared" ref="Q15:Q23" si="2">L15+O15+P15</f>
        <v>25</v>
      </c>
      <c r="S15" s="42"/>
      <c r="T15" s="42"/>
    </row>
    <row r="16" spans="1:20" ht="15" customHeight="1" x14ac:dyDescent="0.2">
      <c r="A16" s="354">
        <v>7</v>
      </c>
      <c r="B16" s="345" t="s">
        <v>11</v>
      </c>
      <c r="C16" s="619">
        <v>10</v>
      </c>
      <c r="D16" s="613">
        <v>0</v>
      </c>
      <c r="E16" s="613">
        <v>7</v>
      </c>
      <c r="F16" s="613">
        <v>0</v>
      </c>
      <c r="G16" s="613">
        <v>0</v>
      </c>
      <c r="H16" s="613">
        <v>1</v>
      </c>
      <c r="I16" s="613">
        <v>1</v>
      </c>
      <c r="J16" s="614">
        <v>0</v>
      </c>
      <c r="K16" s="614">
        <v>0</v>
      </c>
      <c r="L16" s="1050">
        <f t="shared" si="0"/>
        <v>19</v>
      </c>
      <c r="M16" s="1682">
        <v>1</v>
      </c>
      <c r="N16" s="1682">
        <v>2</v>
      </c>
      <c r="O16" s="1682">
        <f t="shared" si="1"/>
        <v>3</v>
      </c>
      <c r="P16" s="1470">
        <v>3</v>
      </c>
      <c r="Q16" s="1467">
        <f t="shared" si="2"/>
        <v>25</v>
      </c>
      <c r="S16" s="42"/>
      <c r="T16" s="42"/>
    </row>
    <row r="17" spans="1:27" ht="15" customHeight="1" x14ac:dyDescent="0.2">
      <c r="A17" s="354">
        <v>8</v>
      </c>
      <c r="B17" s="345" t="s">
        <v>12</v>
      </c>
      <c r="C17" s="619">
        <v>8</v>
      </c>
      <c r="D17" s="613">
        <v>0</v>
      </c>
      <c r="E17" s="613">
        <v>6</v>
      </c>
      <c r="F17" s="613">
        <v>0</v>
      </c>
      <c r="G17" s="613">
        <v>0</v>
      </c>
      <c r="H17" s="613">
        <v>0</v>
      </c>
      <c r="I17" s="613">
        <v>1</v>
      </c>
      <c r="J17" s="614">
        <v>4</v>
      </c>
      <c r="K17" s="614">
        <v>0</v>
      </c>
      <c r="L17" s="1050">
        <f t="shared" si="0"/>
        <v>19</v>
      </c>
      <c r="M17" s="1682">
        <v>2</v>
      </c>
      <c r="N17" s="1682">
        <v>1</v>
      </c>
      <c r="O17" s="1682">
        <f t="shared" si="1"/>
        <v>3</v>
      </c>
      <c r="P17" s="1470">
        <v>2</v>
      </c>
      <c r="Q17" s="1467">
        <f t="shared" si="2"/>
        <v>24</v>
      </c>
      <c r="S17" s="42"/>
      <c r="T17" s="42"/>
    </row>
    <row r="18" spans="1:27" ht="15" customHeight="1" x14ac:dyDescent="0.2">
      <c r="A18" s="354">
        <v>9</v>
      </c>
      <c r="B18" s="345" t="s">
        <v>13</v>
      </c>
      <c r="C18" s="619">
        <v>17</v>
      </c>
      <c r="D18" s="613">
        <v>0</v>
      </c>
      <c r="E18" s="613">
        <v>14</v>
      </c>
      <c r="F18" s="613">
        <v>0</v>
      </c>
      <c r="G18" s="613">
        <v>0</v>
      </c>
      <c r="H18" s="613">
        <v>0</v>
      </c>
      <c r="I18" s="613">
        <v>6</v>
      </c>
      <c r="J18" s="614">
        <v>6</v>
      </c>
      <c r="K18" s="614">
        <v>7</v>
      </c>
      <c r="L18" s="1050">
        <f t="shared" si="0"/>
        <v>50</v>
      </c>
      <c r="M18" s="1682">
        <v>1</v>
      </c>
      <c r="N18" s="1682">
        <v>0</v>
      </c>
      <c r="O18" s="1682">
        <f t="shared" si="1"/>
        <v>1</v>
      </c>
      <c r="P18" s="1470">
        <v>3</v>
      </c>
      <c r="Q18" s="1467">
        <f t="shared" si="2"/>
        <v>54</v>
      </c>
      <c r="S18" s="42"/>
      <c r="T18" s="42"/>
    </row>
    <row r="19" spans="1:27" ht="15" customHeight="1" x14ac:dyDescent="0.2">
      <c r="A19" s="354">
        <v>10</v>
      </c>
      <c r="B19" s="345" t="s">
        <v>14</v>
      </c>
      <c r="C19" s="619">
        <v>27</v>
      </c>
      <c r="D19" s="613">
        <v>0</v>
      </c>
      <c r="E19" s="613">
        <v>7</v>
      </c>
      <c r="F19" s="613">
        <v>0</v>
      </c>
      <c r="G19" s="613">
        <v>0</v>
      </c>
      <c r="H19" s="613">
        <v>2</v>
      </c>
      <c r="I19" s="613">
        <v>2</v>
      </c>
      <c r="J19" s="614">
        <v>4</v>
      </c>
      <c r="K19" s="614">
        <v>6</v>
      </c>
      <c r="L19" s="1050">
        <f t="shared" si="0"/>
        <v>48</v>
      </c>
      <c r="M19" s="1682">
        <v>0</v>
      </c>
      <c r="N19" s="1682">
        <v>0</v>
      </c>
      <c r="O19" s="1682">
        <f t="shared" si="1"/>
        <v>0</v>
      </c>
      <c r="P19" s="1470">
        <v>0</v>
      </c>
      <c r="Q19" s="1467">
        <f t="shared" si="2"/>
        <v>48</v>
      </c>
      <c r="S19" s="42"/>
      <c r="T19" s="42"/>
    </row>
    <row r="20" spans="1:27" ht="15" customHeight="1" x14ac:dyDescent="0.2">
      <c r="A20" s="354">
        <v>11</v>
      </c>
      <c r="B20" s="345" t="s">
        <v>15</v>
      </c>
      <c r="C20" s="619">
        <v>42</v>
      </c>
      <c r="D20" s="613">
        <v>0</v>
      </c>
      <c r="E20" s="613">
        <v>7</v>
      </c>
      <c r="F20" s="613">
        <v>3</v>
      </c>
      <c r="G20" s="613">
        <v>0</v>
      </c>
      <c r="H20" s="613">
        <v>0</v>
      </c>
      <c r="I20" s="613">
        <v>3</v>
      </c>
      <c r="J20" s="614">
        <v>11</v>
      </c>
      <c r="K20" s="614">
        <v>3</v>
      </c>
      <c r="L20" s="1050">
        <f t="shared" si="0"/>
        <v>69</v>
      </c>
      <c r="M20" s="1682">
        <v>1</v>
      </c>
      <c r="N20" s="1682">
        <v>0</v>
      </c>
      <c r="O20" s="1682">
        <f t="shared" si="1"/>
        <v>1</v>
      </c>
      <c r="P20" s="1470">
        <v>3</v>
      </c>
      <c r="Q20" s="1467">
        <f t="shared" si="2"/>
        <v>73</v>
      </c>
      <c r="S20" s="42"/>
      <c r="T20" s="42"/>
    </row>
    <row r="21" spans="1:27" ht="15" customHeight="1" x14ac:dyDescent="0.2">
      <c r="A21" s="354">
        <v>12</v>
      </c>
      <c r="B21" s="345" t="s">
        <v>16</v>
      </c>
      <c r="C21" s="619">
        <v>30</v>
      </c>
      <c r="D21" s="613">
        <v>0</v>
      </c>
      <c r="E21" s="613">
        <v>6</v>
      </c>
      <c r="F21" s="613">
        <v>4</v>
      </c>
      <c r="G21" s="613">
        <v>2</v>
      </c>
      <c r="H21" s="613">
        <v>2</v>
      </c>
      <c r="I21" s="613">
        <v>0</v>
      </c>
      <c r="J21" s="614">
        <v>0</v>
      </c>
      <c r="K21" s="614">
        <v>2</v>
      </c>
      <c r="L21" s="1050">
        <f t="shared" si="0"/>
        <v>46</v>
      </c>
      <c r="M21" s="1682">
        <v>0</v>
      </c>
      <c r="N21" s="1682">
        <v>1</v>
      </c>
      <c r="O21" s="1682">
        <f t="shared" si="1"/>
        <v>1</v>
      </c>
      <c r="P21" s="1470">
        <v>11</v>
      </c>
      <c r="Q21" s="1467">
        <f t="shared" si="2"/>
        <v>58</v>
      </c>
      <c r="S21" s="42"/>
      <c r="T21" s="42"/>
    </row>
    <row r="22" spans="1:27" ht="15" customHeight="1" x14ac:dyDescent="0.2">
      <c r="A22" s="354">
        <v>13</v>
      </c>
      <c r="B22" s="345" t="s">
        <v>17</v>
      </c>
      <c r="C22" s="619">
        <v>17</v>
      </c>
      <c r="D22" s="613">
        <v>0</v>
      </c>
      <c r="E22" s="613">
        <v>4</v>
      </c>
      <c r="F22" s="613">
        <v>1</v>
      </c>
      <c r="G22" s="613">
        <v>0</v>
      </c>
      <c r="H22" s="613">
        <v>2</v>
      </c>
      <c r="I22" s="613">
        <v>3</v>
      </c>
      <c r="J22" s="614">
        <v>4</v>
      </c>
      <c r="K22" s="614">
        <v>5</v>
      </c>
      <c r="L22" s="1050">
        <f t="shared" si="0"/>
        <v>36</v>
      </c>
      <c r="M22" s="1682">
        <v>2</v>
      </c>
      <c r="N22" s="1682">
        <v>1</v>
      </c>
      <c r="O22" s="1682">
        <f t="shared" si="1"/>
        <v>3</v>
      </c>
      <c r="P22" s="1470">
        <v>3</v>
      </c>
      <c r="Q22" s="1467">
        <f t="shared" si="2"/>
        <v>42</v>
      </c>
      <c r="S22" s="42"/>
      <c r="T22" s="42"/>
    </row>
    <row r="23" spans="1:27" ht="15" customHeight="1" x14ac:dyDescent="0.2">
      <c r="A23" s="354">
        <v>14</v>
      </c>
      <c r="B23" s="345" t="s">
        <v>18</v>
      </c>
      <c r="C23" s="619">
        <v>11</v>
      </c>
      <c r="D23" s="613">
        <v>0</v>
      </c>
      <c r="E23" s="613">
        <v>1</v>
      </c>
      <c r="F23" s="613">
        <v>0</v>
      </c>
      <c r="G23" s="613">
        <v>1</v>
      </c>
      <c r="H23" s="613">
        <v>5</v>
      </c>
      <c r="I23" s="613">
        <v>3</v>
      </c>
      <c r="J23" s="614">
        <v>1</v>
      </c>
      <c r="K23" s="614">
        <v>3</v>
      </c>
      <c r="L23" s="1050">
        <f t="shared" si="0"/>
        <v>25</v>
      </c>
      <c r="M23" s="1682">
        <v>2</v>
      </c>
      <c r="N23" s="1682">
        <v>1</v>
      </c>
      <c r="O23" s="1682">
        <f t="shared" si="1"/>
        <v>3</v>
      </c>
      <c r="P23" s="1470">
        <v>1</v>
      </c>
      <c r="Q23" s="1467">
        <f t="shared" si="2"/>
        <v>29</v>
      </c>
      <c r="S23" s="42"/>
      <c r="T23" s="42"/>
    </row>
    <row r="24" spans="1:27" ht="15" customHeight="1" thickBot="1" x14ac:dyDescent="0.25">
      <c r="A24" s="355">
        <v>15</v>
      </c>
      <c r="B24" s="346" t="s">
        <v>19</v>
      </c>
      <c r="C24" s="1679">
        <v>36</v>
      </c>
      <c r="D24" s="615">
        <v>0</v>
      </c>
      <c r="E24" s="615">
        <v>12</v>
      </c>
      <c r="F24" s="615">
        <v>5</v>
      </c>
      <c r="G24" s="615">
        <v>0</v>
      </c>
      <c r="H24" s="615">
        <v>2</v>
      </c>
      <c r="I24" s="615">
        <v>3</v>
      </c>
      <c r="J24" s="1680">
        <v>8</v>
      </c>
      <c r="K24" s="1680">
        <v>18</v>
      </c>
      <c r="L24" s="1053">
        <f t="shared" si="0"/>
        <v>84</v>
      </c>
      <c r="M24" s="1684">
        <v>2</v>
      </c>
      <c r="N24" s="1684">
        <v>4</v>
      </c>
      <c r="O24" s="1684">
        <f t="shared" si="1"/>
        <v>6</v>
      </c>
      <c r="P24" s="1472">
        <v>6</v>
      </c>
      <c r="Q24" s="1468">
        <f>L24+O24+P24</f>
        <v>96</v>
      </c>
      <c r="S24" s="42"/>
      <c r="T24" s="42"/>
    </row>
    <row r="25" spans="1:27" ht="15" customHeight="1" x14ac:dyDescent="0.2">
      <c r="A25" s="1054"/>
      <c r="B25" s="1055" t="s">
        <v>482</v>
      </c>
      <c r="C25" s="1056">
        <f>SUM(C10:C24)</f>
        <v>367</v>
      </c>
      <c r="D25" s="1057">
        <f t="shared" ref="D25:L25" si="3">SUM(D10:D24)</f>
        <v>3</v>
      </c>
      <c r="E25" s="1057">
        <f t="shared" si="3"/>
        <v>124</v>
      </c>
      <c r="F25" s="1057">
        <f t="shared" si="3"/>
        <v>23</v>
      </c>
      <c r="G25" s="1057">
        <f t="shared" si="3"/>
        <v>4</v>
      </c>
      <c r="H25" s="1057">
        <f t="shared" si="3"/>
        <v>28</v>
      </c>
      <c r="I25" s="1057">
        <f t="shared" si="3"/>
        <v>66</v>
      </c>
      <c r="J25" s="1057">
        <f t="shared" si="3"/>
        <v>134</v>
      </c>
      <c r="K25" s="1058">
        <f t="shared" si="3"/>
        <v>84</v>
      </c>
      <c r="L25" s="1058">
        <f t="shared" si="3"/>
        <v>833</v>
      </c>
      <c r="M25" s="1785"/>
      <c r="N25" s="1473">
        <f>SUM(N10:N24)</f>
        <v>18</v>
      </c>
      <c r="O25" s="1785"/>
      <c r="P25" s="1473">
        <f>SUM(P10:P24)</f>
        <v>77</v>
      </c>
      <c r="Q25" s="1460"/>
      <c r="R25" s="1685"/>
      <c r="S25" s="1059"/>
      <c r="T25" s="42"/>
    </row>
    <row r="26" spans="1:27" ht="15" customHeight="1" thickBot="1" x14ac:dyDescent="0.25">
      <c r="A26" s="1064"/>
      <c r="B26" s="1065" t="s">
        <v>437</v>
      </c>
      <c r="C26" s="1066">
        <v>225</v>
      </c>
      <c r="D26" s="1067">
        <v>0</v>
      </c>
      <c r="E26" s="1067">
        <v>90</v>
      </c>
      <c r="F26" s="1067">
        <v>14</v>
      </c>
      <c r="G26" s="1067">
        <v>1</v>
      </c>
      <c r="H26" s="1067">
        <v>21</v>
      </c>
      <c r="I26" s="1067">
        <v>49</v>
      </c>
      <c r="J26" s="1067">
        <v>79</v>
      </c>
      <c r="K26" s="1068">
        <v>70</v>
      </c>
      <c r="L26" s="1068">
        <v>549</v>
      </c>
      <c r="M26" s="1461"/>
      <c r="N26" s="1475">
        <v>9</v>
      </c>
      <c r="O26" s="1461"/>
      <c r="P26" s="1475">
        <v>48</v>
      </c>
      <c r="Q26" s="1461"/>
      <c r="R26" s="1685"/>
      <c r="S26" s="1059"/>
      <c r="T26" s="42"/>
    </row>
    <row r="27" spans="1:27" ht="15" customHeight="1" x14ac:dyDescent="0.2">
      <c r="A27" s="1054"/>
      <c r="B27" s="1060" t="s">
        <v>400</v>
      </c>
      <c r="C27" s="1061">
        <v>422</v>
      </c>
      <c r="D27" s="1062">
        <v>0</v>
      </c>
      <c r="E27" s="1062">
        <v>115</v>
      </c>
      <c r="F27" s="1062">
        <v>28</v>
      </c>
      <c r="G27" s="1062">
        <v>1</v>
      </c>
      <c r="H27" s="1062">
        <v>49</v>
      </c>
      <c r="I27" s="1062">
        <v>68</v>
      </c>
      <c r="J27" s="1062">
        <v>116</v>
      </c>
      <c r="K27" s="1063">
        <v>94</v>
      </c>
      <c r="L27" s="1063">
        <v>893</v>
      </c>
      <c r="M27" s="1460"/>
      <c r="N27" s="1474">
        <v>65</v>
      </c>
      <c r="O27" s="1460"/>
      <c r="P27" s="1474">
        <v>87</v>
      </c>
      <c r="Q27" s="1460"/>
      <c r="S27" s="1059"/>
      <c r="T27" s="42"/>
    </row>
    <row r="28" spans="1:27" ht="15" customHeight="1" thickBot="1" x14ac:dyDescent="0.25">
      <c r="A28" s="1064"/>
      <c r="B28" s="1065" t="s">
        <v>392</v>
      </c>
      <c r="C28" s="1066">
        <v>258</v>
      </c>
      <c r="D28" s="1067">
        <v>0</v>
      </c>
      <c r="E28" s="1067">
        <v>77</v>
      </c>
      <c r="F28" s="1067">
        <v>13</v>
      </c>
      <c r="G28" s="1067">
        <v>1</v>
      </c>
      <c r="H28" s="1067">
        <v>33</v>
      </c>
      <c r="I28" s="1067">
        <v>43</v>
      </c>
      <c r="J28" s="1067">
        <v>93</v>
      </c>
      <c r="K28" s="1068">
        <v>71</v>
      </c>
      <c r="L28" s="1068">
        <v>589</v>
      </c>
      <c r="M28" s="1461"/>
      <c r="N28" s="1475">
        <v>14</v>
      </c>
      <c r="O28" s="1461"/>
      <c r="P28" s="1475">
        <v>53</v>
      </c>
      <c r="Q28" s="1461"/>
      <c r="S28" s="1059"/>
      <c r="T28" s="42"/>
    </row>
    <row r="29" spans="1:27" ht="15" customHeight="1" x14ac:dyDescent="0.2">
      <c r="A29" s="1069"/>
      <c r="B29" s="1070" t="s">
        <v>374</v>
      </c>
      <c r="C29" s="1071">
        <v>346</v>
      </c>
      <c r="D29" s="1072">
        <v>0</v>
      </c>
      <c r="E29" s="1072">
        <v>117</v>
      </c>
      <c r="F29" s="1072">
        <v>25</v>
      </c>
      <c r="G29" s="1072">
        <v>2</v>
      </c>
      <c r="H29" s="1072">
        <v>59</v>
      </c>
      <c r="I29" s="1072">
        <v>67</v>
      </c>
      <c r="J29" s="1072">
        <v>146</v>
      </c>
      <c r="K29" s="1073">
        <v>106</v>
      </c>
      <c r="L29" s="1073">
        <v>868</v>
      </c>
      <c r="M29" s="1462"/>
      <c r="N29" s="1476">
        <v>29</v>
      </c>
      <c r="O29" s="1462"/>
      <c r="P29" s="1476">
        <v>87</v>
      </c>
      <c r="Q29" s="1462"/>
      <c r="S29" s="1074"/>
      <c r="T29" s="1049"/>
      <c r="U29" s="1049"/>
      <c r="V29" s="1049"/>
      <c r="W29" s="1049"/>
      <c r="X29" s="1049"/>
      <c r="Y29" s="1049"/>
      <c r="Z29" s="1049"/>
      <c r="AA29" s="1074"/>
    </row>
    <row r="30" spans="1:27" ht="15" customHeight="1" thickBot="1" x14ac:dyDescent="0.25">
      <c r="A30" s="1064"/>
      <c r="B30" s="1065" t="s">
        <v>353</v>
      </c>
      <c r="C30" s="1066">
        <v>218</v>
      </c>
      <c r="D30" s="1067">
        <v>0</v>
      </c>
      <c r="E30" s="1067">
        <v>86</v>
      </c>
      <c r="F30" s="1067">
        <v>14</v>
      </c>
      <c r="G30" s="1067">
        <v>1</v>
      </c>
      <c r="H30" s="1067">
        <v>43</v>
      </c>
      <c r="I30" s="1067">
        <v>55</v>
      </c>
      <c r="J30" s="1067">
        <v>106</v>
      </c>
      <c r="K30" s="1068">
        <v>77</v>
      </c>
      <c r="L30" s="1068">
        <v>600</v>
      </c>
      <c r="M30" s="1461"/>
      <c r="N30" s="1475">
        <v>17</v>
      </c>
      <c r="O30" s="1461"/>
      <c r="P30" s="1475">
        <v>53</v>
      </c>
      <c r="Q30" s="1461"/>
      <c r="S30" s="1074"/>
      <c r="T30" s="1049"/>
      <c r="U30" s="1049"/>
      <c r="V30" s="1049"/>
      <c r="W30" s="1049"/>
      <c r="X30" s="1049"/>
      <c r="Y30" s="1049"/>
      <c r="Z30" s="1049"/>
      <c r="AA30" s="1074"/>
    </row>
    <row r="31" spans="1:27" ht="13.5" hidden="1" outlineLevel="1" thickBot="1" x14ac:dyDescent="0.25">
      <c r="A31" s="1572"/>
      <c r="B31" s="1573" t="s">
        <v>339</v>
      </c>
      <c r="C31" s="1574">
        <v>74</v>
      </c>
      <c r="D31" s="1575">
        <v>0</v>
      </c>
      <c r="E31" s="1575">
        <v>36</v>
      </c>
      <c r="F31" s="1575">
        <v>2</v>
      </c>
      <c r="G31" s="1575">
        <v>0</v>
      </c>
      <c r="H31" s="1575">
        <v>12</v>
      </c>
      <c r="I31" s="1575">
        <v>25</v>
      </c>
      <c r="J31" s="1575">
        <v>49</v>
      </c>
      <c r="K31" s="1576">
        <v>33</v>
      </c>
      <c r="L31" s="1576">
        <v>231</v>
      </c>
      <c r="M31" s="1578"/>
      <c r="N31" s="1579">
        <v>7</v>
      </c>
      <c r="O31" s="1578"/>
      <c r="P31" s="1579">
        <v>21</v>
      </c>
      <c r="Q31" s="1578"/>
      <c r="S31" s="1074"/>
      <c r="T31" s="1049"/>
      <c r="U31" s="1049"/>
      <c r="V31" s="1049"/>
      <c r="W31" s="1049"/>
      <c r="X31" s="1049"/>
      <c r="Y31" s="1049"/>
      <c r="Z31" s="1049"/>
      <c r="AA31" s="1074"/>
    </row>
    <row r="32" spans="1:27" ht="13.5" collapsed="1" thickBot="1" x14ac:dyDescent="0.25">
      <c r="A32" s="1714"/>
      <c r="B32" s="1715" t="s">
        <v>477</v>
      </c>
      <c r="C32" s="1716">
        <v>349</v>
      </c>
      <c r="D32" s="1717">
        <v>2</v>
      </c>
      <c r="E32" s="1717">
        <v>109</v>
      </c>
      <c r="F32" s="1717">
        <v>23</v>
      </c>
      <c r="G32" s="1717">
        <v>1</v>
      </c>
      <c r="H32" s="1717">
        <v>53</v>
      </c>
      <c r="I32" s="1717">
        <v>66</v>
      </c>
      <c r="J32" s="1717">
        <v>141</v>
      </c>
      <c r="K32" s="1718">
        <v>132</v>
      </c>
      <c r="L32" s="1718">
        <v>876</v>
      </c>
      <c r="M32" s="1719"/>
      <c r="N32" s="1720">
        <v>36</v>
      </c>
      <c r="O32" s="1719"/>
      <c r="P32" s="1720">
        <v>127</v>
      </c>
      <c r="Q32" s="1719"/>
      <c r="S32" s="1074"/>
      <c r="T32" s="1049"/>
      <c r="U32" s="1049"/>
      <c r="V32" s="1049"/>
      <c r="W32" s="1049"/>
      <c r="X32" s="1049"/>
      <c r="Y32" s="1049"/>
      <c r="Z32" s="1049"/>
      <c r="AA32" s="1074"/>
    </row>
    <row r="33" spans="1:27" ht="13.5" hidden="1" outlineLevel="1" thickBot="1" x14ac:dyDescent="0.25">
      <c r="A33" s="1572"/>
      <c r="B33" s="1573" t="s">
        <v>476</v>
      </c>
      <c r="C33" s="1574">
        <v>227</v>
      </c>
      <c r="D33" s="1575">
        <v>0</v>
      </c>
      <c r="E33" s="1575">
        <v>79</v>
      </c>
      <c r="F33" s="1575">
        <v>13</v>
      </c>
      <c r="G33" s="1575">
        <v>1</v>
      </c>
      <c r="H33" s="1575">
        <v>32</v>
      </c>
      <c r="I33" s="1575">
        <v>53</v>
      </c>
      <c r="J33" s="1575">
        <v>85</v>
      </c>
      <c r="K33" s="1576">
        <v>80</v>
      </c>
      <c r="L33" s="1576">
        <v>570</v>
      </c>
      <c r="M33" s="1578"/>
      <c r="N33" s="1579">
        <v>22</v>
      </c>
      <c r="O33" s="1578"/>
      <c r="P33" s="1579">
        <v>85</v>
      </c>
      <c r="Q33" s="1713"/>
      <c r="S33" s="1074"/>
      <c r="T33" s="1049"/>
      <c r="U33" s="1049"/>
      <c r="V33" s="1049"/>
      <c r="W33" s="1049"/>
      <c r="X33" s="1049"/>
      <c r="Y33" s="1049"/>
      <c r="Z33" s="1049"/>
      <c r="AA33" s="1074"/>
    </row>
    <row r="34" spans="1:27" ht="13.5" hidden="1" outlineLevel="1" thickBot="1" x14ac:dyDescent="0.25">
      <c r="A34" s="1572"/>
      <c r="B34" s="1573" t="s">
        <v>225</v>
      </c>
      <c r="C34" s="1574">
        <v>112</v>
      </c>
      <c r="D34" s="1575">
        <v>0</v>
      </c>
      <c r="E34" s="1575">
        <v>43</v>
      </c>
      <c r="F34" s="1575">
        <v>7</v>
      </c>
      <c r="G34" s="1575">
        <v>0</v>
      </c>
      <c r="H34" s="1575">
        <v>11</v>
      </c>
      <c r="I34" s="1575">
        <v>36</v>
      </c>
      <c r="J34" s="1575">
        <v>41</v>
      </c>
      <c r="K34" s="1576">
        <v>44</v>
      </c>
      <c r="L34" s="1576">
        <v>294</v>
      </c>
      <c r="M34" s="1577"/>
      <c r="N34" s="1576">
        <v>6</v>
      </c>
      <c r="O34" s="1578"/>
      <c r="P34" s="1579">
        <v>41</v>
      </c>
      <c r="Q34" s="1578"/>
      <c r="S34" s="1074"/>
      <c r="T34" s="1049"/>
      <c r="U34" s="1049"/>
      <c r="V34" s="1049"/>
      <c r="W34" s="1049"/>
      <c r="X34" s="1049"/>
      <c r="Y34" s="1049"/>
      <c r="Z34" s="1049"/>
      <c r="AA34" s="1074"/>
    </row>
    <row r="35" spans="1:27" hidden="1" outlineLevel="1" x14ac:dyDescent="0.2">
      <c r="A35" s="1080"/>
      <c r="B35" s="1081" t="s">
        <v>111</v>
      </c>
      <c r="C35" s="1082">
        <v>330</v>
      </c>
      <c r="D35" s="1083">
        <v>2</v>
      </c>
      <c r="E35" s="1083">
        <v>106</v>
      </c>
      <c r="F35" s="1083">
        <v>25</v>
      </c>
      <c r="G35" s="1083">
        <v>6</v>
      </c>
      <c r="H35" s="1083">
        <v>77</v>
      </c>
      <c r="I35" s="1083">
        <v>104</v>
      </c>
      <c r="J35" s="1083">
        <v>147</v>
      </c>
      <c r="K35" s="1084">
        <v>108</v>
      </c>
      <c r="L35" s="1085">
        <v>905</v>
      </c>
      <c r="M35" s="1086"/>
      <c r="N35" s="1087">
        <v>25</v>
      </c>
      <c r="O35" s="1088"/>
      <c r="P35" s="1089">
        <v>111</v>
      </c>
      <c r="Q35" s="1090"/>
      <c r="S35" s="1091"/>
      <c r="T35" s="1091"/>
      <c r="U35" s="1091"/>
      <c r="V35" s="1091"/>
      <c r="W35" s="1091"/>
      <c r="X35" s="1091"/>
      <c r="Y35" s="1091"/>
      <c r="Z35" s="1091"/>
      <c r="AA35" s="1091"/>
    </row>
    <row r="36" spans="1:27" hidden="1" outlineLevel="1" x14ac:dyDescent="0.2">
      <c r="A36" s="1092"/>
      <c r="B36" s="1093" t="s">
        <v>105</v>
      </c>
      <c r="C36" s="1075">
        <v>201</v>
      </c>
      <c r="D36" s="1076">
        <v>22</v>
      </c>
      <c r="E36" s="1076">
        <v>60</v>
      </c>
      <c r="F36" s="1076">
        <v>11</v>
      </c>
      <c r="G36" s="1076">
        <v>4</v>
      </c>
      <c r="H36" s="1076">
        <v>45</v>
      </c>
      <c r="I36" s="1076">
        <v>79</v>
      </c>
      <c r="J36" s="1076">
        <v>98</v>
      </c>
      <c r="K36" s="1077">
        <v>61</v>
      </c>
      <c r="L36" s="1078">
        <v>581</v>
      </c>
      <c r="M36" s="1094"/>
      <c r="N36" s="1095">
        <v>14</v>
      </c>
      <c r="O36" s="1096"/>
      <c r="P36" s="1079">
        <v>76</v>
      </c>
      <c r="Q36" s="1097"/>
    </row>
    <row r="37" spans="1:27" ht="13.5" hidden="1" outlineLevel="1" thickBot="1" x14ac:dyDescent="0.25">
      <c r="A37" s="1098"/>
      <c r="B37" s="1099" t="s">
        <v>106</v>
      </c>
      <c r="C37" s="1100">
        <v>99</v>
      </c>
      <c r="D37" s="1101">
        <v>2</v>
      </c>
      <c r="E37" s="1101">
        <v>30</v>
      </c>
      <c r="F37" s="1101">
        <v>3</v>
      </c>
      <c r="G37" s="1101">
        <v>3</v>
      </c>
      <c r="H37" s="1101">
        <v>21</v>
      </c>
      <c r="I37" s="1101">
        <v>41</v>
      </c>
      <c r="J37" s="1101">
        <v>50</v>
      </c>
      <c r="K37" s="1102">
        <v>29</v>
      </c>
      <c r="L37" s="1103">
        <v>278</v>
      </c>
      <c r="M37" s="1104"/>
      <c r="N37" s="1102">
        <v>10</v>
      </c>
      <c r="O37" s="1105"/>
      <c r="P37" s="1106">
        <v>48</v>
      </c>
      <c r="Q37" s="1107"/>
    </row>
    <row r="38" spans="1:27" hidden="1" outlineLevel="1" x14ac:dyDescent="0.2">
      <c r="A38" s="1108"/>
      <c r="B38" s="1109" t="s">
        <v>107</v>
      </c>
      <c r="C38" s="1110">
        <v>281</v>
      </c>
      <c r="D38" s="1111">
        <v>11</v>
      </c>
      <c r="E38" s="1111">
        <v>86</v>
      </c>
      <c r="F38" s="1111">
        <v>32</v>
      </c>
      <c r="G38" s="1111">
        <v>10</v>
      </c>
      <c r="H38" s="1111">
        <v>86</v>
      </c>
      <c r="I38" s="1111">
        <v>97</v>
      </c>
      <c r="J38" s="1111">
        <v>94</v>
      </c>
      <c r="K38" s="1111">
        <v>70</v>
      </c>
      <c r="L38" s="1112">
        <v>767</v>
      </c>
      <c r="M38" s="1113"/>
      <c r="N38" s="1114">
        <v>39</v>
      </c>
      <c r="O38" s="1115"/>
      <c r="P38" s="1116">
        <v>168</v>
      </c>
      <c r="Q38" s="1117"/>
    </row>
    <row r="39" spans="1:27" hidden="1" outlineLevel="1" x14ac:dyDescent="0.2">
      <c r="A39" s="1118"/>
      <c r="B39" s="1119" t="s">
        <v>108</v>
      </c>
      <c r="C39" s="1120">
        <v>180</v>
      </c>
      <c r="D39" s="1121">
        <v>9</v>
      </c>
      <c r="E39" s="1121">
        <v>63</v>
      </c>
      <c r="F39" s="1121">
        <v>29</v>
      </c>
      <c r="G39" s="1121">
        <v>2</v>
      </c>
      <c r="H39" s="1121">
        <v>64</v>
      </c>
      <c r="I39" s="1121">
        <v>76</v>
      </c>
      <c r="J39" s="1121">
        <v>86</v>
      </c>
      <c r="K39" s="1121">
        <v>65</v>
      </c>
      <c r="L39" s="1122">
        <v>574</v>
      </c>
      <c r="M39" s="1123"/>
      <c r="N39" s="1124">
        <v>23</v>
      </c>
      <c r="O39" s="1125"/>
      <c r="P39" s="1126">
        <v>115</v>
      </c>
      <c r="Q39" s="1127"/>
    </row>
    <row r="40" spans="1:27" ht="13.5" hidden="1" outlineLevel="1" thickBot="1" x14ac:dyDescent="0.25">
      <c r="A40" s="1128"/>
      <c r="B40" s="1129" t="s">
        <v>20</v>
      </c>
      <c r="C40" s="1130">
        <v>85</v>
      </c>
      <c r="D40" s="1131">
        <v>2</v>
      </c>
      <c r="E40" s="1131">
        <v>19</v>
      </c>
      <c r="F40" s="1131">
        <v>5</v>
      </c>
      <c r="G40" s="1131">
        <v>3</v>
      </c>
      <c r="H40" s="1131">
        <v>32</v>
      </c>
      <c r="I40" s="1131">
        <v>45</v>
      </c>
      <c r="J40" s="1131">
        <v>51</v>
      </c>
      <c r="K40" s="1132">
        <v>31</v>
      </c>
      <c r="L40" s="1133">
        <v>273</v>
      </c>
      <c r="M40" s="1134"/>
      <c r="N40" s="1135">
        <v>10</v>
      </c>
      <c r="O40" s="1136"/>
      <c r="P40" s="1137">
        <v>65</v>
      </c>
      <c r="Q40" s="1138"/>
    </row>
    <row r="41" spans="1:27" collapsed="1" x14ac:dyDescent="0.2">
      <c r="A41" s="374" t="s">
        <v>114</v>
      </c>
      <c r="B41" s="33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</row>
    <row r="42" spans="1:27" ht="14.25" x14ac:dyDescent="0.2">
      <c r="A42" s="339" t="s">
        <v>458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</row>
    <row r="43" spans="1:27" ht="14.25" x14ac:dyDescent="0.2">
      <c r="A43" s="339" t="s">
        <v>459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</row>
    <row r="44" spans="1:27" x14ac:dyDescent="0.2">
      <c r="B44" s="1139"/>
      <c r="C44" s="1140"/>
      <c r="D44" s="1140"/>
      <c r="U44" s="75" t="s">
        <v>104</v>
      </c>
    </row>
    <row r="45" spans="1:27" x14ac:dyDescent="0.2">
      <c r="B45" s="1139"/>
      <c r="C45" s="1139"/>
      <c r="D45" s="1139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FF0000"/>
  </sheetPr>
  <dimension ref="A1:I37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6.140625" style="1023" bestFit="1" customWidth="1"/>
    <col min="2" max="2" width="22" style="441" bestFit="1" customWidth="1"/>
    <col min="3" max="3" width="14.42578125" style="441" customWidth="1"/>
    <col min="4" max="4" width="16" style="441" customWidth="1"/>
    <col min="5" max="5" width="16.5703125" style="441" customWidth="1"/>
    <col min="6" max="6" width="11.42578125" style="441" customWidth="1"/>
    <col min="7" max="16384" width="11.42578125" style="441"/>
  </cols>
  <sheetData>
    <row r="1" spans="1:5" x14ac:dyDescent="0.2">
      <c r="A1" s="254" t="s">
        <v>26</v>
      </c>
      <c r="B1" s="1026"/>
    </row>
    <row r="2" spans="1:5" x14ac:dyDescent="0.2">
      <c r="A2" s="903" t="s">
        <v>0</v>
      </c>
    </row>
    <row r="3" spans="1:5" x14ac:dyDescent="0.2">
      <c r="A3" s="903"/>
    </row>
    <row r="4" spans="1:5" x14ac:dyDescent="0.2">
      <c r="A4" s="903" t="s">
        <v>252</v>
      </c>
    </row>
    <row r="6" spans="1:5" s="154" customFormat="1" ht="30" customHeight="1" thickBot="1" x14ac:dyDescent="0.25">
      <c r="A6" s="3" t="s">
        <v>252</v>
      </c>
    </row>
    <row r="7" spans="1:5" s="4" customFormat="1" ht="17.25" customHeight="1" x14ac:dyDescent="0.2">
      <c r="A7" s="179"/>
      <c r="B7" s="444"/>
      <c r="C7" s="1964" t="s">
        <v>253</v>
      </c>
      <c r="D7" s="1964"/>
      <c r="E7" s="1965"/>
    </row>
    <row r="8" spans="1:5" s="4" customFormat="1" ht="33" customHeight="1" thickBot="1" x14ac:dyDescent="0.25">
      <c r="A8" s="466" t="s">
        <v>2</v>
      </c>
      <c r="B8" s="81" t="s">
        <v>3</v>
      </c>
      <c r="C8" s="5" t="s">
        <v>254</v>
      </c>
      <c r="D8" s="34" t="s">
        <v>255</v>
      </c>
      <c r="E8" s="83" t="s">
        <v>256</v>
      </c>
    </row>
    <row r="9" spans="1:5" ht="15" customHeight="1" x14ac:dyDescent="0.2">
      <c r="A9" s="997">
        <v>1</v>
      </c>
      <c r="B9" s="998" t="s">
        <v>5</v>
      </c>
      <c r="C9" s="656">
        <v>204</v>
      </c>
      <c r="D9" s="657">
        <v>6</v>
      </c>
      <c r="E9" s="658">
        <v>46</v>
      </c>
    </row>
    <row r="10" spans="1:5" ht="15" customHeight="1" x14ac:dyDescent="0.2">
      <c r="A10" s="911">
        <v>2</v>
      </c>
      <c r="B10" s="72" t="s">
        <v>6</v>
      </c>
      <c r="C10" s="659">
        <v>279</v>
      </c>
      <c r="D10" s="260">
        <v>65</v>
      </c>
      <c r="E10" s="660">
        <v>43</v>
      </c>
    </row>
    <row r="11" spans="1:5" ht="15" customHeight="1" x14ac:dyDescent="0.2">
      <c r="A11" s="911">
        <v>3</v>
      </c>
      <c r="B11" s="72" t="s">
        <v>7</v>
      </c>
      <c r="C11" s="659">
        <v>43</v>
      </c>
      <c r="D11" s="260">
        <v>0</v>
      </c>
      <c r="E11" s="660">
        <v>2</v>
      </c>
    </row>
    <row r="12" spans="1:5" ht="15" customHeight="1" x14ac:dyDescent="0.2">
      <c r="A12" s="911">
        <v>4</v>
      </c>
      <c r="B12" s="72" t="s">
        <v>8</v>
      </c>
      <c r="C12" s="659">
        <v>539</v>
      </c>
      <c r="D12" s="260">
        <v>49</v>
      </c>
      <c r="E12" s="660">
        <v>0</v>
      </c>
    </row>
    <row r="13" spans="1:5" ht="15" customHeight="1" x14ac:dyDescent="0.2">
      <c r="A13" s="911">
        <v>5</v>
      </c>
      <c r="B13" s="72" t="s">
        <v>9</v>
      </c>
      <c r="C13" s="659">
        <v>177</v>
      </c>
      <c r="D13" s="260">
        <v>1</v>
      </c>
      <c r="E13" s="660">
        <v>0</v>
      </c>
    </row>
    <row r="14" spans="1:5" ht="15" customHeight="1" x14ac:dyDescent="0.2">
      <c r="A14" s="242">
        <v>6</v>
      </c>
      <c r="B14" s="103" t="s">
        <v>10</v>
      </c>
      <c r="C14" s="659">
        <v>35</v>
      </c>
      <c r="D14" s="260">
        <v>0</v>
      </c>
      <c r="E14" s="660">
        <v>10</v>
      </c>
    </row>
    <row r="15" spans="1:5" ht="15" customHeight="1" x14ac:dyDescent="0.2">
      <c r="A15" s="242">
        <v>7</v>
      </c>
      <c r="B15" s="103" t="s">
        <v>11</v>
      </c>
      <c r="C15" s="659">
        <v>147</v>
      </c>
      <c r="D15" s="260">
        <v>2</v>
      </c>
      <c r="E15" s="660">
        <v>38</v>
      </c>
    </row>
    <row r="16" spans="1:5" ht="15" customHeight="1" x14ac:dyDescent="0.2">
      <c r="A16" s="911">
        <v>8</v>
      </c>
      <c r="B16" s="72" t="s">
        <v>12</v>
      </c>
      <c r="C16" s="659">
        <v>62</v>
      </c>
      <c r="D16" s="260">
        <v>1</v>
      </c>
      <c r="E16" s="660">
        <v>0</v>
      </c>
    </row>
    <row r="17" spans="1:9" ht="15" customHeight="1" x14ac:dyDescent="0.2">
      <c r="A17" s="911">
        <v>9</v>
      </c>
      <c r="B17" s="72" t="s">
        <v>13</v>
      </c>
      <c r="C17" s="659">
        <v>120</v>
      </c>
      <c r="D17" s="260">
        <v>0</v>
      </c>
      <c r="E17" s="660">
        <v>60</v>
      </c>
    </row>
    <row r="18" spans="1:9" ht="15" customHeight="1" x14ac:dyDescent="0.2">
      <c r="A18" s="911">
        <v>10</v>
      </c>
      <c r="B18" s="72" t="s">
        <v>14</v>
      </c>
      <c r="C18" s="659">
        <v>151</v>
      </c>
      <c r="D18" s="260">
        <v>2</v>
      </c>
      <c r="E18" s="660">
        <v>10</v>
      </c>
    </row>
    <row r="19" spans="1:9" ht="15" customHeight="1" x14ac:dyDescent="0.2">
      <c r="A19" s="242">
        <v>11</v>
      </c>
      <c r="B19" s="103" t="s">
        <v>15</v>
      </c>
      <c r="C19" s="659">
        <v>223</v>
      </c>
      <c r="D19" s="260">
        <v>54</v>
      </c>
      <c r="E19" s="660">
        <v>77</v>
      </c>
    </row>
    <row r="20" spans="1:9" ht="15" customHeight="1" x14ac:dyDescent="0.2">
      <c r="A20" s="911">
        <v>12</v>
      </c>
      <c r="B20" s="72" t="s">
        <v>16</v>
      </c>
      <c r="C20" s="659">
        <v>43</v>
      </c>
      <c r="D20" s="260">
        <v>0</v>
      </c>
      <c r="E20" s="660">
        <v>3</v>
      </c>
      <c r="I20" s="441" t="s">
        <v>104</v>
      </c>
    </row>
    <row r="21" spans="1:9" ht="15" customHeight="1" x14ac:dyDescent="0.2">
      <c r="A21" s="911">
        <v>13</v>
      </c>
      <c r="B21" s="72" t="s">
        <v>17</v>
      </c>
      <c r="C21" s="659">
        <v>136</v>
      </c>
      <c r="D21" s="260">
        <v>52</v>
      </c>
      <c r="E21" s="660">
        <v>8</v>
      </c>
      <c r="H21" s="441" t="s">
        <v>104</v>
      </c>
    </row>
    <row r="22" spans="1:9" ht="15" customHeight="1" x14ac:dyDescent="0.2">
      <c r="A22" s="911">
        <v>14</v>
      </c>
      <c r="B22" s="72" t="s">
        <v>18</v>
      </c>
      <c r="C22" s="659">
        <v>199</v>
      </c>
      <c r="D22" s="260">
        <v>0</v>
      </c>
      <c r="E22" s="660">
        <v>73</v>
      </c>
      <c r="G22" s="441" t="s">
        <v>104</v>
      </c>
    </row>
    <row r="23" spans="1:9" ht="15" customHeight="1" thickBot="1" x14ac:dyDescent="0.25">
      <c r="A23" s="917">
        <v>15</v>
      </c>
      <c r="B23" s="902" t="s">
        <v>19</v>
      </c>
      <c r="C23" s="661">
        <v>40</v>
      </c>
      <c r="D23" s="662">
        <v>11</v>
      </c>
      <c r="E23" s="663">
        <v>57</v>
      </c>
    </row>
    <row r="24" spans="1:9" s="9" customFormat="1" ht="15" customHeight="1" thickBot="1" x14ac:dyDescent="0.25">
      <c r="A24" s="1593"/>
      <c r="B24" s="1594" t="s">
        <v>470</v>
      </c>
      <c r="C24" s="1590">
        <f>SUM(C9:C23)</f>
        <v>2398</v>
      </c>
      <c r="D24" s="1591">
        <f>SUM(D9:D23)</f>
        <v>243</v>
      </c>
      <c r="E24" s="1592">
        <f>SUM(E9:E23)</f>
        <v>427</v>
      </c>
    </row>
    <row r="25" spans="1:9" s="9" customFormat="1" ht="15" customHeight="1" x14ac:dyDescent="0.2">
      <c r="A25" s="1524"/>
      <c r="B25" s="1001" t="s">
        <v>401</v>
      </c>
      <c r="C25" s="1595">
        <v>2075</v>
      </c>
      <c r="D25" s="657">
        <v>162</v>
      </c>
      <c r="E25" s="658">
        <v>408</v>
      </c>
    </row>
    <row r="26" spans="1:9" s="9" customFormat="1" ht="15" customHeight="1" x14ac:dyDescent="0.2">
      <c r="A26" s="833"/>
      <c r="B26" s="72" t="s">
        <v>347</v>
      </c>
      <c r="C26" s="91">
        <v>2139</v>
      </c>
      <c r="D26" s="260">
        <v>131</v>
      </c>
      <c r="E26" s="660">
        <v>417</v>
      </c>
    </row>
    <row r="27" spans="1:9" s="9" customFormat="1" ht="15" customHeight="1" thickBot="1" x14ac:dyDescent="0.25">
      <c r="A27" s="834"/>
      <c r="B27" s="171" t="s">
        <v>260</v>
      </c>
      <c r="C27" s="835">
        <v>2246</v>
      </c>
      <c r="D27" s="662">
        <v>134</v>
      </c>
      <c r="E27" s="663">
        <v>444</v>
      </c>
    </row>
    <row r="28" spans="1:9" s="9" customFormat="1" ht="15" hidden="1" customHeight="1" outlineLevel="1" x14ac:dyDescent="0.2">
      <c r="A28" s="213"/>
      <c r="B28" s="103" t="s">
        <v>257</v>
      </c>
      <c r="C28" s="152">
        <v>4338</v>
      </c>
      <c r="D28" s="830">
        <v>268</v>
      </c>
      <c r="E28" s="875">
        <v>888</v>
      </c>
    </row>
    <row r="29" spans="1:9" s="9" customFormat="1" ht="15" hidden="1" customHeight="1" outlineLevel="1" thickBot="1" x14ac:dyDescent="0.25">
      <c r="A29" s="834"/>
      <c r="B29" s="171" t="s">
        <v>258</v>
      </c>
      <c r="C29" s="835">
        <v>2366</v>
      </c>
      <c r="D29" s="662">
        <v>162</v>
      </c>
      <c r="E29" s="663">
        <v>658</v>
      </c>
    </row>
    <row r="30" spans="1:9" s="9" customFormat="1" ht="15" hidden="1" customHeight="1" outlineLevel="1" x14ac:dyDescent="0.2">
      <c r="A30" s="829"/>
      <c r="B30" s="103" t="s">
        <v>259</v>
      </c>
      <c r="C30" s="152">
        <v>2314</v>
      </c>
      <c r="D30" s="830">
        <v>173</v>
      </c>
      <c r="E30" s="831">
        <v>489</v>
      </c>
    </row>
    <row r="31" spans="1:9" s="9" customFormat="1" ht="15" hidden="1" customHeight="1" outlineLevel="1" x14ac:dyDescent="0.2">
      <c r="A31" s="66"/>
      <c r="B31" s="72" t="s">
        <v>21</v>
      </c>
      <c r="C31" s="91">
        <v>2111</v>
      </c>
      <c r="D31" s="260">
        <v>194</v>
      </c>
      <c r="E31" s="261">
        <v>515</v>
      </c>
    </row>
    <row r="32" spans="1:9" s="9" customFormat="1" ht="15" hidden="1" customHeight="1" outlineLevel="1" x14ac:dyDescent="0.2">
      <c r="A32" s="66"/>
      <c r="B32" s="72" t="s">
        <v>22</v>
      </c>
      <c r="C32" s="91">
        <v>2193</v>
      </c>
      <c r="D32" s="260">
        <v>183</v>
      </c>
      <c r="E32" s="261">
        <v>552</v>
      </c>
    </row>
    <row r="33" spans="1:5" s="9" customFormat="1" ht="15" hidden="1" customHeight="1" outlineLevel="1" x14ac:dyDescent="0.2">
      <c r="A33" s="66"/>
      <c r="B33" s="72" t="s">
        <v>23</v>
      </c>
      <c r="C33" s="91">
        <v>2707</v>
      </c>
      <c r="D33" s="260">
        <v>332</v>
      </c>
      <c r="E33" s="261">
        <v>647</v>
      </c>
    </row>
    <row r="34" spans="1:5" s="9" customFormat="1" ht="15" hidden="1" customHeight="1" outlineLevel="1" x14ac:dyDescent="0.2">
      <c r="A34" s="66"/>
      <c r="B34" s="72" t="s">
        <v>24</v>
      </c>
      <c r="C34" s="91">
        <v>2647</v>
      </c>
      <c r="D34" s="260">
        <v>245</v>
      </c>
      <c r="E34" s="261">
        <v>567</v>
      </c>
    </row>
    <row r="35" spans="1:5" s="9" customFormat="1" ht="15" hidden="1" customHeight="1" outlineLevel="1" x14ac:dyDescent="0.2">
      <c r="A35" s="66"/>
      <c r="B35" s="72" t="s">
        <v>25</v>
      </c>
      <c r="C35" s="91">
        <v>2560</v>
      </c>
      <c r="D35" s="260">
        <v>433</v>
      </c>
      <c r="E35" s="261">
        <v>549</v>
      </c>
    </row>
    <row r="36" spans="1:5" s="9" customFormat="1" ht="15" hidden="1" customHeight="1" outlineLevel="1" thickBot="1" x14ac:dyDescent="0.25">
      <c r="A36" s="65"/>
      <c r="B36" s="56" t="s">
        <v>27</v>
      </c>
      <c r="C36" s="104">
        <v>2458</v>
      </c>
      <c r="D36" s="262">
        <v>303</v>
      </c>
      <c r="E36" s="263">
        <v>573</v>
      </c>
    </row>
    <row r="37" spans="1:5" collapsed="1" x14ac:dyDescent="0.2"/>
  </sheetData>
  <mergeCells count="1">
    <mergeCell ref="C7:E7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Q44"/>
  <sheetViews>
    <sheetView showGridLines="0" topLeftCell="A5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441" customWidth="1"/>
    <col min="2" max="2" width="23.42578125" style="441" customWidth="1"/>
    <col min="3" max="3" width="12.7109375" style="441" customWidth="1"/>
    <col min="4" max="4" width="11.42578125" style="441" customWidth="1"/>
    <col min="5" max="5" width="10.42578125" style="441" customWidth="1"/>
    <col min="6" max="6" width="11.42578125" style="441" customWidth="1"/>
    <col min="7" max="7" width="10.28515625" style="441" customWidth="1"/>
    <col min="8" max="10" width="11.42578125" style="441"/>
    <col min="11" max="11" width="7.85546875" style="441" customWidth="1"/>
    <col min="12" max="12" width="9.5703125" style="441" customWidth="1"/>
    <col min="13" max="16384" width="11.42578125" style="441"/>
  </cols>
  <sheetData>
    <row r="2" spans="1:17" x14ac:dyDescent="0.2">
      <c r="A2" s="903" t="s">
        <v>0</v>
      </c>
    </row>
    <row r="3" spans="1:17" x14ac:dyDescent="0.2">
      <c r="A3" s="903"/>
    </row>
    <row r="4" spans="1:17" x14ac:dyDescent="0.2">
      <c r="A4" s="903" t="str">
        <f>A8</f>
        <v>Tabell 1-11-F - Resultat for deltakere som avsluttet introduksjonsprogram i perioden 01.01.-31.12.</v>
      </c>
    </row>
    <row r="5" spans="1:17" x14ac:dyDescent="0.2">
      <c r="A5" s="903"/>
    </row>
    <row r="6" spans="1:17" x14ac:dyDescent="0.2">
      <c r="A6" s="903"/>
    </row>
    <row r="7" spans="1:17" x14ac:dyDescent="0.2">
      <c r="A7" s="903"/>
    </row>
    <row r="8" spans="1:17" ht="30.75" customHeight="1" thickBot="1" x14ac:dyDescent="0.25">
      <c r="A8" s="3" t="s">
        <v>506</v>
      </c>
      <c r="B8" s="4"/>
      <c r="C8" s="4"/>
      <c r="D8" s="4"/>
      <c r="E8" s="4"/>
      <c r="F8" s="4"/>
    </row>
    <row r="9" spans="1:17" ht="81.2" customHeight="1" thickBot="1" x14ac:dyDescent="0.25">
      <c r="A9" s="904" t="s">
        <v>38</v>
      </c>
      <c r="B9" s="180" t="s">
        <v>3</v>
      </c>
      <c r="C9" s="181" t="s">
        <v>123</v>
      </c>
      <c r="D9" s="905" t="s">
        <v>62</v>
      </c>
      <c r="E9" s="905" t="s">
        <v>214</v>
      </c>
      <c r="F9" s="905" t="s">
        <v>211</v>
      </c>
      <c r="G9" s="905" t="s">
        <v>213</v>
      </c>
      <c r="H9" s="905" t="s">
        <v>147</v>
      </c>
      <c r="I9" s="905" t="s">
        <v>212</v>
      </c>
      <c r="J9" s="843" t="s">
        <v>124</v>
      </c>
      <c r="K9" s="1036" t="s">
        <v>28</v>
      </c>
      <c r="L9" s="179" t="s">
        <v>125</v>
      </c>
      <c r="M9" s="77" t="s">
        <v>126</v>
      </c>
      <c r="N9" s="1037" t="s">
        <v>127</v>
      </c>
    </row>
    <row r="10" spans="1:17" ht="15" customHeight="1" x14ac:dyDescent="0.2">
      <c r="A10" s="242">
        <v>1</v>
      </c>
      <c r="B10" s="103" t="s">
        <v>5</v>
      </c>
      <c r="C10" s="906">
        <v>19</v>
      </c>
      <c r="D10" s="907">
        <v>1</v>
      </c>
      <c r="E10" s="907">
        <v>3</v>
      </c>
      <c r="F10" s="907">
        <v>0</v>
      </c>
      <c r="G10" s="907">
        <v>0</v>
      </c>
      <c r="H10" s="907">
        <v>0</v>
      </c>
      <c r="I10" s="907">
        <v>2</v>
      </c>
      <c r="J10" s="908">
        <v>8</v>
      </c>
      <c r="K10" s="1485">
        <f>SUM(C10:J10)</f>
        <v>33</v>
      </c>
      <c r="L10" s="906">
        <v>0</v>
      </c>
      <c r="M10" s="908">
        <v>0</v>
      </c>
      <c r="N10" s="909">
        <f>K10+L10+M10</f>
        <v>33</v>
      </c>
      <c r="P10" s="418">
        <f t="shared" ref="P10:P25" si="0">C10/K10</f>
        <v>0.5757575757575758</v>
      </c>
      <c r="Q10" s="418">
        <f t="shared" ref="Q10:Q25" si="1">D10/K10</f>
        <v>3.0303030303030304E-2</v>
      </c>
    </row>
    <row r="11" spans="1:17" ht="15" customHeight="1" x14ac:dyDescent="0.2">
      <c r="A11" s="911">
        <v>2</v>
      </c>
      <c r="B11" s="72" t="s">
        <v>6</v>
      </c>
      <c r="C11" s="912">
        <v>18</v>
      </c>
      <c r="D11" s="913">
        <v>1</v>
      </c>
      <c r="E11" s="913">
        <v>0</v>
      </c>
      <c r="F11" s="913">
        <v>8</v>
      </c>
      <c r="G11" s="913">
        <v>0</v>
      </c>
      <c r="H11" s="913">
        <v>0</v>
      </c>
      <c r="I11" s="913">
        <v>2</v>
      </c>
      <c r="J11" s="914">
        <v>0</v>
      </c>
      <c r="K11" s="1486">
        <f t="shared" ref="K11:K24" si="2">SUM(C11:J11)</f>
        <v>29</v>
      </c>
      <c r="L11" s="912">
        <v>0</v>
      </c>
      <c r="M11" s="914">
        <v>0</v>
      </c>
      <c r="N11" s="915">
        <f t="shared" ref="N11:N24" si="3">K11+L11+M11</f>
        <v>29</v>
      </c>
      <c r="P11" s="418">
        <f t="shared" si="0"/>
        <v>0.62068965517241381</v>
      </c>
      <c r="Q11" s="418">
        <f t="shared" si="1"/>
        <v>3.4482758620689655E-2</v>
      </c>
    </row>
    <row r="12" spans="1:17" ht="15" customHeight="1" x14ac:dyDescent="0.2">
      <c r="A12" s="911">
        <v>3</v>
      </c>
      <c r="B12" s="72" t="s">
        <v>7</v>
      </c>
      <c r="C12" s="912">
        <v>7</v>
      </c>
      <c r="D12" s="913">
        <v>6</v>
      </c>
      <c r="E12" s="913">
        <v>5</v>
      </c>
      <c r="F12" s="913">
        <v>1</v>
      </c>
      <c r="G12" s="913">
        <v>2</v>
      </c>
      <c r="H12" s="913">
        <v>0</v>
      </c>
      <c r="I12" s="913">
        <v>1</v>
      </c>
      <c r="J12" s="914">
        <v>6</v>
      </c>
      <c r="K12" s="1486">
        <f t="shared" si="2"/>
        <v>28</v>
      </c>
      <c r="L12" s="912">
        <v>0</v>
      </c>
      <c r="M12" s="914">
        <v>1</v>
      </c>
      <c r="N12" s="915">
        <f t="shared" si="3"/>
        <v>29</v>
      </c>
      <c r="P12" s="418">
        <f t="shared" si="0"/>
        <v>0.25</v>
      </c>
      <c r="Q12" s="418">
        <f t="shared" si="1"/>
        <v>0.21428571428571427</v>
      </c>
    </row>
    <row r="13" spans="1:17" ht="15" customHeight="1" x14ac:dyDescent="0.2">
      <c r="A13" s="911">
        <v>4</v>
      </c>
      <c r="B13" s="72" t="s">
        <v>8</v>
      </c>
      <c r="C13" s="912">
        <v>12</v>
      </c>
      <c r="D13" s="913">
        <v>1</v>
      </c>
      <c r="E13" s="913">
        <v>0</v>
      </c>
      <c r="F13" s="913">
        <v>0</v>
      </c>
      <c r="G13" s="913">
        <v>0</v>
      </c>
      <c r="H13" s="913">
        <v>0</v>
      </c>
      <c r="I13" s="913">
        <v>7</v>
      </c>
      <c r="J13" s="914">
        <v>1</v>
      </c>
      <c r="K13" s="1486">
        <f t="shared" si="2"/>
        <v>21</v>
      </c>
      <c r="L13" s="912">
        <v>2</v>
      </c>
      <c r="M13" s="914">
        <v>0</v>
      </c>
      <c r="N13" s="915">
        <f t="shared" si="3"/>
        <v>23</v>
      </c>
      <c r="P13" s="418">
        <f t="shared" si="0"/>
        <v>0.5714285714285714</v>
      </c>
      <c r="Q13" s="418">
        <f t="shared" si="1"/>
        <v>4.7619047619047616E-2</v>
      </c>
    </row>
    <row r="14" spans="1:17" ht="15" customHeight="1" x14ac:dyDescent="0.2">
      <c r="A14" s="911">
        <v>5</v>
      </c>
      <c r="B14" s="72" t="s">
        <v>9</v>
      </c>
      <c r="C14" s="912">
        <v>10</v>
      </c>
      <c r="D14" s="913">
        <v>1</v>
      </c>
      <c r="E14" s="913">
        <v>5</v>
      </c>
      <c r="F14" s="913">
        <v>2</v>
      </c>
      <c r="G14" s="913">
        <v>0</v>
      </c>
      <c r="H14" s="913">
        <v>0</v>
      </c>
      <c r="I14" s="913">
        <v>2</v>
      </c>
      <c r="J14" s="914">
        <v>3</v>
      </c>
      <c r="K14" s="1486">
        <f t="shared" si="2"/>
        <v>23</v>
      </c>
      <c r="L14" s="912">
        <v>0</v>
      </c>
      <c r="M14" s="914">
        <v>0</v>
      </c>
      <c r="N14" s="915">
        <f t="shared" si="3"/>
        <v>23</v>
      </c>
      <c r="P14" s="418">
        <f t="shared" si="0"/>
        <v>0.43478260869565216</v>
      </c>
      <c r="Q14" s="418">
        <f t="shared" si="1"/>
        <v>4.3478260869565216E-2</v>
      </c>
    </row>
    <row r="15" spans="1:17" ht="15" customHeight="1" x14ac:dyDescent="0.2">
      <c r="A15" s="911">
        <v>6</v>
      </c>
      <c r="B15" s="72" t="s">
        <v>10</v>
      </c>
      <c r="C15" s="912">
        <v>3</v>
      </c>
      <c r="D15" s="913">
        <v>1</v>
      </c>
      <c r="E15" s="913">
        <v>0</v>
      </c>
      <c r="F15" s="913">
        <v>1</v>
      </c>
      <c r="G15" s="913">
        <v>2</v>
      </c>
      <c r="H15" s="913">
        <v>0</v>
      </c>
      <c r="I15" s="913">
        <v>9</v>
      </c>
      <c r="J15" s="914">
        <v>4</v>
      </c>
      <c r="K15" s="1486">
        <f t="shared" si="2"/>
        <v>20</v>
      </c>
      <c r="L15" s="912">
        <v>0</v>
      </c>
      <c r="M15" s="914">
        <v>0</v>
      </c>
      <c r="N15" s="915">
        <f t="shared" si="3"/>
        <v>20</v>
      </c>
      <c r="P15" s="418">
        <f t="shared" si="0"/>
        <v>0.15</v>
      </c>
      <c r="Q15" s="418">
        <f t="shared" si="1"/>
        <v>0.05</v>
      </c>
    </row>
    <row r="16" spans="1:17" ht="15" customHeight="1" x14ac:dyDescent="0.2">
      <c r="A16" s="911">
        <v>7</v>
      </c>
      <c r="B16" s="72" t="s">
        <v>11</v>
      </c>
      <c r="C16" s="912">
        <v>12</v>
      </c>
      <c r="D16" s="913">
        <v>3</v>
      </c>
      <c r="E16" s="913">
        <v>3</v>
      </c>
      <c r="F16" s="913">
        <v>6</v>
      </c>
      <c r="G16" s="913">
        <v>2</v>
      </c>
      <c r="H16" s="913">
        <v>0</v>
      </c>
      <c r="I16" s="913">
        <v>2</v>
      </c>
      <c r="J16" s="914">
        <v>7</v>
      </c>
      <c r="K16" s="1486">
        <f t="shared" si="2"/>
        <v>35</v>
      </c>
      <c r="L16" s="912">
        <v>1</v>
      </c>
      <c r="M16" s="914">
        <v>0</v>
      </c>
      <c r="N16" s="915">
        <f t="shared" si="3"/>
        <v>36</v>
      </c>
      <c r="P16" s="418">
        <f t="shared" si="0"/>
        <v>0.34285714285714286</v>
      </c>
      <c r="Q16" s="418">
        <f t="shared" si="1"/>
        <v>8.5714285714285715E-2</v>
      </c>
    </row>
    <row r="17" spans="1:17" ht="15" customHeight="1" x14ac:dyDescent="0.2">
      <c r="A17" s="911">
        <v>8</v>
      </c>
      <c r="B17" s="72" t="s">
        <v>12</v>
      </c>
      <c r="C17" s="912">
        <v>7</v>
      </c>
      <c r="D17" s="913">
        <v>4</v>
      </c>
      <c r="E17" s="913">
        <v>7</v>
      </c>
      <c r="F17" s="913">
        <v>3</v>
      </c>
      <c r="G17" s="913">
        <v>0</v>
      </c>
      <c r="H17" s="913">
        <v>0</v>
      </c>
      <c r="I17" s="913">
        <v>3</v>
      </c>
      <c r="J17" s="914">
        <v>4</v>
      </c>
      <c r="K17" s="1486">
        <f t="shared" si="2"/>
        <v>28</v>
      </c>
      <c r="L17" s="912">
        <v>1</v>
      </c>
      <c r="M17" s="914">
        <v>0</v>
      </c>
      <c r="N17" s="915">
        <f t="shared" si="3"/>
        <v>29</v>
      </c>
      <c r="P17" s="418">
        <f t="shared" si="0"/>
        <v>0.25</v>
      </c>
      <c r="Q17" s="418">
        <f t="shared" si="1"/>
        <v>0.14285714285714285</v>
      </c>
    </row>
    <row r="18" spans="1:17" ht="15" customHeight="1" x14ac:dyDescent="0.2">
      <c r="A18" s="911">
        <v>9</v>
      </c>
      <c r="B18" s="72" t="s">
        <v>13</v>
      </c>
      <c r="C18" s="912">
        <v>11</v>
      </c>
      <c r="D18" s="913">
        <v>6</v>
      </c>
      <c r="E18" s="913">
        <v>0</v>
      </c>
      <c r="F18" s="913">
        <v>5</v>
      </c>
      <c r="G18" s="913">
        <v>0</v>
      </c>
      <c r="H18" s="913">
        <v>0</v>
      </c>
      <c r="I18" s="913">
        <v>2</v>
      </c>
      <c r="J18" s="914">
        <v>2</v>
      </c>
      <c r="K18" s="1486">
        <f t="shared" si="2"/>
        <v>26</v>
      </c>
      <c r="L18" s="912">
        <v>1</v>
      </c>
      <c r="M18" s="914">
        <v>0</v>
      </c>
      <c r="N18" s="915">
        <f t="shared" si="3"/>
        <v>27</v>
      </c>
      <c r="P18" s="418">
        <f t="shared" si="0"/>
        <v>0.42307692307692307</v>
      </c>
      <c r="Q18" s="418">
        <f t="shared" si="1"/>
        <v>0.23076923076923078</v>
      </c>
    </row>
    <row r="19" spans="1:17" ht="15" customHeight="1" x14ac:dyDescent="0.2">
      <c r="A19" s="911">
        <v>10</v>
      </c>
      <c r="B19" s="72" t="s">
        <v>14</v>
      </c>
      <c r="C19" s="912">
        <v>9</v>
      </c>
      <c r="D19" s="913">
        <v>2</v>
      </c>
      <c r="E19" s="913">
        <v>1</v>
      </c>
      <c r="F19" s="913">
        <v>2</v>
      </c>
      <c r="G19" s="913">
        <v>0</v>
      </c>
      <c r="H19" s="913">
        <v>0</v>
      </c>
      <c r="I19" s="913">
        <v>9</v>
      </c>
      <c r="J19" s="914">
        <v>0</v>
      </c>
      <c r="K19" s="1486">
        <f t="shared" si="2"/>
        <v>23</v>
      </c>
      <c r="L19" s="912">
        <v>1</v>
      </c>
      <c r="M19" s="914">
        <v>0</v>
      </c>
      <c r="N19" s="915">
        <f t="shared" si="3"/>
        <v>24</v>
      </c>
      <c r="P19" s="418">
        <f t="shared" si="0"/>
        <v>0.39130434782608697</v>
      </c>
      <c r="Q19" s="418">
        <f t="shared" si="1"/>
        <v>8.6956521739130432E-2</v>
      </c>
    </row>
    <row r="20" spans="1:17" ht="15" customHeight="1" x14ac:dyDescent="0.2">
      <c r="A20" s="911">
        <v>11</v>
      </c>
      <c r="B20" s="72" t="s">
        <v>15</v>
      </c>
      <c r="C20" s="912">
        <v>11</v>
      </c>
      <c r="D20" s="913">
        <v>4</v>
      </c>
      <c r="E20" s="913">
        <v>0</v>
      </c>
      <c r="F20" s="913">
        <v>0</v>
      </c>
      <c r="G20" s="913">
        <v>1</v>
      </c>
      <c r="H20" s="913">
        <v>0</v>
      </c>
      <c r="I20" s="913">
        <v>7</v>
      </c>
      <c r="J20" s="914">
        <v>2</v>
      </c>
      <c r="K20" s="1486">
        <f t="shared" si="2"/>
        <v>25</v>
      </c>
      <c r="L20" s="912">
        <v>2</v>
      </c>
      <c r="M20" s="914">
        <v>0</v>
      </c>
      <c r="N20" s="915">
        <f t="shared" si="3"/>
        <v>27</v>
      </c>
      <c r="P20" s="418">
        <f t="shared" si="0"/>
        <v>0.44</v>
      </c>
      <c r="Q20" s="418">
        <f t="shared" si="1"/>
        <v>0.16</v>
      </c>
    </row>
    <row r="21" spans="1:17" ht="15" customHeight="1" x14ac:dyDescent="0.2">
      <c r="A21" s="911">
        <v>12</v>
      </c>
      <c r="B21" s="72" t="s">
        <v>16</v>
      </c>
      <c r="C21" s="912">
        <v>12</v>
      </c>
      <c r="D21" s="913">
        <v>11</v>
      </c>
      <c r="E21" s="913">
        <v>13</v>
      </c>
      <c r="F21" s="913">
        <v>1</v>
      </c>
      <c r="G21" s="913">
        <v>4</v>
      </c>
      <c r="H21" s="913">
        <v>0</v>
      </c>
      <c r="I21" s="913">
        <v>4</v>
      </c>
      <c r="J21" s="914">
        <v>0</v>
      </c>
      <c r="K21" s="1486">
        <f t="shared" si="2"/>
        <v>45</v>
      </c>
      <c r="L21" s="912">
        <v>0</v>
      </c>
      <c r="M21" s="914">
        <v>0</v>
      </c>
      <c r="N21" s="915">
        <f t="shared" si="3"/>
        <v>45</v>
      </c>
      <c r="P21" s="418">
        <f t="shared" si="0"/>
        <v>0.26666666666666666</v>
      </c>
      <c r="Q21" s="418">
        <f t="shared" si="1"/>
        <v>0.24444444444444444</v>
      </c>
    </row>
    <row r="22" spans="1:17" ht="15" customHeight="1" x14ac:dyDescent="0.2">
      <c r="A22" s="911">
        <v>13</v>
      </c>
      <c r="B22" s="72" t="s">
        <v>17</v>
      </c>
      <c r="C22" s="912">
        <v>11</v>
      </c>
      <c r="D22" s="913">
        <v>3</v>
      </c>
      <c r="E22" s="913">
        <v>0</v>
      </c>
      <c r="F22" s="913">
        <v>2</v>
      </c>
      <c r="G22" s="913">
        <v>0</v>
      </c>
      <c r="H22" s="913">
        <v>0</v>
      </c>
      <c r="I22" s="913">
        <v>6</v>
      </c>
      <c r="J22" s="914">
        <v>1</v>
      </c>
      <c r="K22" s="1486">
        <f t="shared" si="2"/>
        <v>23</v>
      </c>
      <c r="L22" s="912">
        <v>1</v>
      </c>
      <c r="M22" s="914">
        <v>1</v>
      </c>
      <c r="N22" s="915">
        <f t="shared" si="3"/>
        <v>25</v>
      </c>
      <c r="P22" s="418">
        <f t="shared" si="0"/>
        <v>0.47826086956521741</v>
      </c>
      <c r="Q22" s="418">
        <f t="shared" si="1"/>
        <v>0.13043478260869565</v>
      </c>
    </row>
    <row r="23" spans="1:17" ht="15" customHeight="1" x14ac:dyDescent="0.2">
      <c r="A23" s="911">
        <v>14</v>
      </c>
      <c r="B23" s="72" t="s">
        <v>18</v>
      </c>
      <c r="C23" s="912">
        <v>6</v>
      </c>
      <c r="D23" s="913">
        <v>1</v>
      </c>
      <c r="E23" s="913">
        <v>4</v>
      </c>
      <c r="F23" s="913">
        <v>1</v>
      </c>
      <c r="G23" s="913">
        <v>2</v>
      </c>
      <c r="H23" s="913">
        <v>0</v>
      </c>
      <c r="I23" s="913">
        <v>4</v>
      </c>
      <c r="J23" s="914">
        <v>1</v>
      </c>
      <c r="K23" s="1486">
        <f t="shared" si="2"/>
        <v>19</v>
      </c>
      <c r="L23" s="912">
        <v>6</v>
      </c>
      <c r="M23" s="914">
        <v>1</v>
      </c>
      <c r="N23" s="915">
        <f t="shared" si="3"/>
        <v>26</v>
      </c>
      <c r="P23" s="418">
        <f t="shared" si="0"/>
        <v>0.31578947368421051</v>
      </c>
      <c r="Q23" s="418">
        <f t="shared" si="1"/>
        <v>5.2631578947368418E-2</v>
      </c>
    </row>
    <row r="24" spans="1:17" ht="15" customHeight="1" thickBot="1" x14ac:dyDescent="0.25">
      <c r="A24" s="917">
        <v>15</v>
      </c>
      <c r="B24" s="902" t="s">
        <v>19</v>
      </c>
      <c r="C24" s="235">
        <v>8</v>
      </c>
      <c r="D24" s="918">
        <v>3</v>
      </c>
      <c r="E24" s="918">
        <v>1</v>
      </c>
      <c r="F24" s="918">
        <v>9</v>
      </c>
      <c r="G24" s="918">
        <v>3</v>
      </c>
      <c r="H24" s="918">
        <v>0</v>
      </c>
      <c r="I24" s="918">
        <v>4</v>
      </c>
      <c r="J24" s="919">
        <v>6</v>
      </c>
      <c r="K24" s="1487">
        <f t="shared" si="2"/>
        <v>34</v>
      </c>
      <c r="L24" s="235">
        <v>0</v>
      </c>
      <c r="M24" s="919">
        <v>0</v>
      </c>
      <c r="N24" s="920">
        <f t="shared" si="3"/>
        <v>34</v>
      </c>
      <c r="P24" s="418">
        <f t="shared" si="0"/>
        <v>0.23529411764705882</v>
      </c>
      <c r="Q24" s="418">
        <f t="shared" si="1"/>
        <v>8.8235294117647065E-2</v>
      </c>
    </row>
    <row r="25" spans="1:17" ht="15" customHeight="1" x14ac:dyDescent="0.2">
      <c r="A25" s="789"/>
      <c r="B25" s="775" t="s">
        <v>490</v>
      </c>
      <c r="C25" s="1788">
        <f>SUM(C10:C24)</f>
        <v>156</v>
      </c>
      <c r="D25" s="1789">
        <f t="shared" ref="D25:K25" si="4">SUM(D10:D24)</f>
        <v>48</v>
      </c>
      <c r="E25" s="1789">
        <f t="shared" si="4"/>
        <v>42</v>
      </c>
      <c r="F25" s="1789">
        <f t="shared" si="4"/>
        <v>41</v>
      </c>
      <c r="G25" s="1789">
        <f t="shared" si="4"/>
        <v>16</v>
      </c>
      <c r="H25" s="1789">
        <f t="shared" si="4"/>
        <v>0</v>
      </c>
      <c r="I25" s="1789">
        <f t="shared" si="4"/>
        <v>64</v>
      </c>
      <c r="J25" s="1790">
        <f t="shared" si="4"/>
        <v>45</v>
      </c>
      <c r="K25" s="1488">
        <f t="shared" si="4"/>
        <v>412</v>
      </c>
      <c r="L25" s="1492"/>
      <c r="M25" s="1786">
        <f>SUM(M10:M24)</f>
        <v>3</v>
      </c>
      <c r="N25" s="1489"/>
      <c r="P25" s="418">
        <f t="shared" si="0"/>
        <v>0.37864077669902912</v>
      </c>
      <c r="Q25" s="418">
        <f t="shared" si="1"/>
        <v>0.11650485436893204</v>
      </c>
    </row>
    <row r="26" spans="1:17" ht="15" customHeight="1" thickBot="1" x14ac:dyDescent="0.25">
      <c r="A26" s="401"/>
      <c r="B26" s="230" t="s">
        <v>441</v>
      </c>
      <c r="C26" s="235">
        <v>95</v>
      </c>
      <c r="D26" s="918">
        <v>29</v>
      </c>
      <c r="E26" s="918">
        <v>24</v>
      </c>
      <c r="F26" s="918">
        <v>22</v>
      </c>
      <c r="G26" s="918">
        <v>14</v>
      </c>
      <c r="H26" s="918">
        <v>0</v>
      </c>
      <c r="I26" s="918">
        <v>42</v>
      </c>
      <c r="J26" s="919">
        <v>24</v>
      </c>
      <c r="K26" s="1457">
        <v>250</v>
      </c>
      <c r="L26" s="1495"/>
      <c r="M26" s="1459">
        <v>0</v>
      </c>
      <c r="N26" s="1491"/>
      <c r="P26" s="1787">
        <v>0.38</v>
      </c>
      <c r="Q26" s="1787">
        <v>0.11600000000000001</v>
      </c>
    </row>
    <row r="27" spans="1:17" ht="15" customHeight="1" x14ac:dyDescent="0.2">
      <c r="A27" s="789"/>
      <c r="B27" s="776" t="s">
        <v>395</v>
      </c>
      <c r="C27" s="922">
        <v>143</v>
      </c>
      <c r="D27" s="923">
        <v>38</v>
      </c>
      <c r="E27" s="923">
        <v>39</v>
      </c>
      <c r="F27" s="923">
        <v>43</v>
      </c>
      <c r="G27" s="923">
        <v>12</v>
      </c>
      <c r="H27" s="923">
        <v>3</v>
      </c>
      <c r="I27" s="923">
        <v>59</v>
      </c>
      <c r="J27" s="924">
        <v>45</v>
      </c>
      <c r="K27" s="1456">
        <v>382</v>
      </c>
      <c r="L27" s="1493"/>
      <c r="M27" s="1494">
        <v>3</v>
      </c>
      <c r="N27" s="1490"/>
      <c r="P27" s="418">
        <v>0.37434554973821987</v>
      </c>
      <c r="Q27" s="418">
        <v>9.947643979057591E-2</v>
      </c>
    </row>
    <row r="28" spans="1:17" ht="15" customHeight="1" thickBot="1" x14ac:dyDescent="0.25">
      <c r="A28" s="401"/>
      <c r="B28" s="230" t="s">
        <v>393</v>
      </c>
      <c r="C28" s="235">
        <v>90</v>
      </c>
      <c r="D28" s="918">
        <v>23</v>
      </c>
      <c r="E28" s="918">
        <v>25</v>
      </c>
      <c r="F28" s="918">
        <v>25</v>
      </c>
      <c r="G28" s="918">
        <v>12</v>
      </c>
      <c r="H28" s="918">
        <v>1</v>
      </c>
      <c r="I28" s="918">
        <v>42</v>
      </c>
      <c r="J28" s="919">
        <v>27</v>
      </c>
      <c r="K28" s="1457">
        <v>245</v>
      </c>
      <c r="L28" s="1495"/>
      <c r="M28" s="1459">
        <v>3</v>
      </c>
      <c r="N28" s="1491"/>
      <c r="P28" s="418">
        <v>0.36734693877551022</v>
      </c>
      <c r="Q28" s="418">
        <v>9.3877551020408165E-2</v>
      </c>
    </row>
    <row r="29" spans="1:17" ht="15" customHeight="1" x14ac:dyDescent="0.2">
      <c r="A29" s="789"/>
      <c r="B29" s="776" t="s">
        <v>345</v>
      </c>
      <c r="C29" s="922">
        <v>103</v>
      </c>
      <c r="D29" s="923">
        <v>35</v>
      </c>
      <c r="E29" s="923">
        <v>38</v>
      </c>
      <c r="F29" s="923">
        <v>51</v>
      </c>
      <c r="G29" s="923">
        <v>17</v>
      </c>
      <c r="H29" s="923">
        <v>1</v>
      </c>
      <c r="I29" s="923">
        <v>41</v>
      </c>
      <c r="J29" s="924">
        <v>42</v>
      </c>
      <c r="K29" s="1456">
        <v>328</v>
      </c>
      <c r="L29" s="1493"/>
      <c r="M29" s="1494">
        <v>9</v>
      </c>
      <c r="N29" s="1490"/>
      <c r="P29" s="418">
        <v>0.31402439024390244</v>
      </c>
      <c r="Q29" s="418">
        <v>0.10670731707317073</v>
      </c>
    </row>
    <row r="30" spans="1:17" ht="15" customHeight="1" thickBot="1" x14ac:dyDescent="0.25">
      <c r="A30" s="401"/>
      <c r="B30" s="230" t="s">
        <v>354</v>
      </c>
      <c r="C30" s="235">
        <v>64</v>
      </c>
      <c r="D30" s="918">
        <v>20</v>
      </c>
      <c r="E30" s="918">
        <v>21</v>
      </c>
      <c r="F30" s="918">
        <v>28</v>
      </c>
      <c r="G30" s="918">
        <v>7</v>
      </c>
      <c r="H30" s="918">
        <v>1</v>
      </c>
      <c r="I30" s="918">
        <v>17</v>
      </c>
      <c r="J30" s="919">
        <v>32</v>
      </c>
      <c r="K30" s="1457">
        <v>190</v>
      </c>
      <c r="L30" s="1495"/>
      <c r="M30" s="1459">
        <v>2</v>
      </c>
      <c r="N30" s="1491"/>
      <c r="P30" s="418">
        <v>0.33684210526315789</v>
      </c>
      <c r="Q30" s="418">
        <v>0.10526315789473684</v>
      </c>
    </row>
    <row r="31" spans="1:17" ht="15" hidden="1" customHeight="1" outlineLevel="1" thickBot="1" x14ac:dyDescent="0.25">
      <c r="A31" s="401"/>
      <c r="B31" s="622" t="s">
        <v>339</v>
      </c>
      <c r="C31" s="925">
        <v>24</v>
      </c>
      <c r="D31" s="918">
        <v>5</v>
      </c>
      <c r="E31" s="918">
        <v>7</v>
      </c>
      <c r="F31" s="918">
        <v>6</v>
      </c>
      <c r="G31" s="918">
        <v>3</v>
      </c>
      <c r="H31" s="918">
        <v>0</v>
      </c>
      <c r="I31" s="918">
        <v>3</v>
      </c>
      <c r="J31" s="234">
        <v>7</v>
      </c>
      <c r="K31" s="1458">
        <v>55</v>
      </c>
      <c r="L31" s="1495"/>
      <c r="M31" s="1459">
        <v>0</v>
      </c>
      <c r="N31" s="1491"/>
      <c r="P31" s="418"/>
      <c r="Q31" s="418"/>
    </row>
    <row r="32" spans="1:17" collapsed="1" x14ac:dyDescent="0.2"/>
    <row r="33" spans="1:15" x14ac:dyDescent="0.2">
      <c r="A33" s="441" t="s">
        <v>453</v>
      </c>
      <c r="G33" s="441" t="s">
        <v>104</v>
      </c>
    </row>
    <row r="34" spans="1:15" x14ac:dyDescent="0.2">
      <c r="K34" s="441" t="s">
        <v>104</v>
      </c>
    </row>
    <row r="37" spans="1:15" x14ac:dyDescent="0.2">
      <c r="A37" s="472"/>
      <c r="B37" s="472"/>
      <c r="C37" s="472"/>
      <c r="D37" s="472"/>
      <c r="E37" s="472"/>
      <c r="F37" s="471"/>
      <c r="G37" s="472"/>
      <c r="H37" s="471"/>
      <c r="I37" s="471"/>
      <c r="J37" s="472"/>
      <c r="K37" s="472"/>
      <c r="L37" s="472"/>
      <c r="M37" s="472"/>
      <c r="N37" s="471"/>
      <c r="O37" s="472"/>
    </row>
    <row r="38" spans="1:15" x14ac:dyDescent="0.2">
      <c r="A38" s="472"/>
      <c r="B38" s="472"/>
      <c r="C38" s="472"/>
      <c r="D38" s="472"/>
      <c r="E38" s="472"/>
      <c r="F38" s="471"/>
      <c r="G38" s="472"/>
      <c r="H38" s="471"/>
      <c r="I38" s="471"/>
      <c r="J38" s="472"/>
      <c r="K38" s="472"/>
      <c r="L38" s="472"/>
      <c r="M38" s="472"/>
      <c r="N38" s="471"/>
      <c r="O38" s="472"/>
    </row>
    <row r="39" spans="1:15" x14ac:dyDescent="0.2">
      <c r="A39" s="472"/>
      <c r="B39" s="472"/>
      <c r="C39" s="472"/>
      <c r="D39" s="472"/>
      <c r="E39" s="472"/>
      <c r="F39" s="471"/>
      <c r="G39" s="472"/>
      <c r="H39" s="471"/>
      <c r="I39" s="471"/>
      <c r="J39" s="472"/>
      <c r="K39" s="472"/>
      <c r="L39" s="472"/>
      <c r="M39" s="472"/>
      <c r="N39" s="471"/>
      <c r="O39" s="472"/>
    </row>
    <row r="40" spans="1:15" x14ac:dyDescent="0.2">
      <c r="A40" s="472"/>
      <c r="B40" s="472"/>
      <c r="C40" s="472"/>
      <c r="D40" s="472"/>
      <c r="E40" s="472"/>
      <c r="F40" s="471"/>
      <c r="G40" s="472"/>
      <c r="H40" s="471"/>
      <c r="I40" s="471"/>
      <c r="J40" s="472"/>
      <c r="K40" s="472"/>
      <c r="L40" s="472"/>
      <c r="M40" s="472"/>
      <c r="N40" s="471"/>
      <c r="O40" s="472"/>
    </row>
    <row r="41" spans="1:15" x14ac:dyDescent="0.2">
      <c r="A41" s="472"/>
      <c r="B41" s="472"/>
      <c r="C41" s="472"/>
      <c r="D41" s="472"/>
      <c r="E41" s="472"/>
      <c r="F41" s="471"/>
      <c r="G41" s="472"/>
      <c r="H41" s="471"/>
      <c r="I41" s="471"/>
      <c r="J41" s="472"/>
      <c r="K41" s="472"/>
      <c r="L41" s="472"/>
      <c r="M41" s="472"/>
      <c r="N41" s="471"/>
      <c r="O41" s="472"/>
    </row>
    <row r="42" spans="1:15" x14ac:dyDescent="0.2">
      <c r="A42" s="472"/>
      <c r="B42" s="472"/>
      <c r="C42" s="472"/>
      <c r="D42" s="472"/>
      <c r="E42" s="472"/>
      <c r="F42" s="471"/>
      <c r="G42" s="472"/>
      <c r="H42" s="471"/>
      <c r="I42" s="471"/>
      <c r="J42" s="472"/>
      <c r="K42" s="472"/>
      <c r="L42" s="472"/>
      <c r="M42" s="472"/>
      <c r="N42" s="471"/>
      <c r="O42" s="472"/>
    </row>
    <row r="43" spans="1:15" x14ac:dyDescent="0.2">
      <c r="A43" s="472"/>
      <c r="B43" s="472"/>
      <c r="C43" s="472"/>
      <c r="D43" s="472"/>
      <c r="E43" s="472"/>
      <c r="F43" s="471"/>
      <c r="G43" s="472"/>
      <c r="H43" s="471"/>
      <c r="I43" s="471"/>
      <c r="J43" s="472"/>
      <c r="K43" s="472"/>
      <c r="L43" s="472"/>
      <c r="M43" s="472"/>
      <c r="N43" s="471"/>
      <c r="O43" s="472"/>
    </row>
    <row r="44" spans="1:15" x14ac:dyDescent="0.2">
      <c r="A44" s="472"/>
      <c r="B44" s="472"/>
      <c r="C44" s="472"/>
      <c r="D44" s="472"/>
      <c r="E44" s="472"/>
      <c r="F44" s="471"/>
      <c r="G44" s="472"/>
      <c r="H44" s="471"/>
      <c r="I44" s="471"/>
      <c r="J44" s="472"/>
      <c r="K44" s="472"/>
      <c r="L44" s="472"/>
      <c r="M44" s="472"/>
      <c r="N44" s="471"/>
      <c r="O44" s="472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tabColor rgb="FFC00000"/>
  </sheetPr>
  <dimension ref="A2:Q37"/>
  <sheetViews>
    <sheetView showGridLines="0" topLeftCell="A7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441" customWidth="1"/>
    <col min="2" max="2" width="28.140625" style="441" bestFit="1" customWidth="1"/>
    <col min="3" max="3" width="9.85546875" style="441" customWidth="1"/>
    <col min="4" max="4" width="8.85546875" style="441" customWidth="1"/>
    <col min="5" max="6" width="11.42578125" style="441" customWidth="1"/>
    <col min="7" max="7" width="9.140625" style="441" customWidth="1"/>
    <col min="8" max="10" width="11.42578125" style="441"/>
    <col min="11" max="11" width="7.5703125" style="441" customWidth="1"/>
    <col min="12" max="12" width="7.7109375" style="441" customWidth="1"/>
    <col min="13" max="13" width="7.28515625" style="441" customWidth="1"/>
    <col min="14" max="16384" width="11.42578125" style="441"/>
  </cols>
  <sheetData>
    <row r="2" spans="1:17" x14ac:dyDescent="0.2">
      <c r="A2" s="903" t="s">
        <v>0</v>
      </c>
    </row>
    <row r="3" spans="1:17" x14ac:dyDescent="0.2">
      <c r="A3" s="903"/>
    </row>
    <row r="4" spans="1:17" x14ac:dyDescent="0.2">
      <c r="A4" s="903" t="s">
        <v>321</v>
      </c>
    </row>
    <row r="5" spans="1:17" x14ac:dyDescent="0.2">
      <c r="A5" s="903"/>
    </row>
    <row r="6" spans="1:17" x14ac:dyDescent="0.2">
      <c r="A6" s="903"/>
      <c r="B6" s="1030" t="s">
        <v>233</v>
      </c>
      <c r="C6" s="1031"/>
      <c r="D6" s="1031"/>
      <c r="E6" s="1031"/>
      <c r="F6" s="1032" t="s">
        <v>244</v>
      </c>
      <c r="G6" s="337"/>
      <c r="H6" s="337"/>
      <c r="I6" s="337"/>
      <c r="J6" s="1033"/>
    </row>
    <row r="7" spans="1:17" x14ac:dyDescent="0.2">
      <c r="A7" s="903"/>
    </row>
    <row r="8" spans="1:17" ht="27.2" customHeight="1" thickBot="1" x14ac:dyDescent="0.25">
      <c r="A8" s="128" t="s">
        <v>321</v>
      </c>
      <c r="B8" s="19"/>
      <c r="C8" s="19"/>
      <c r="D8" s="19"/>
      <c r="E8" s="19"/>
      <c r="F8" s="19"/>
      <c r="G8" s="442"/>
      <c r="H8" s="442"/>
      <c r="I8" s="442"/>
      <c r="J8" s="442"/>
      <c r="K8" s="442"/>
      <c r="L8" s="442"/>
      <c r="M8" s="442"/>
      <c r="N8" s="442"/>
    </row>
    <row r="9" spans="1:17" ht="97.5" customHeight="1" thickBot="1" x14ac:dyDescent="0.25">
      <c r="A9" s="1503" t="s">
        <v>38</v>
      </c>
      <c r="B9" s="1504" t="s">
        <v>3</v>
      </c>
      <c r="C9" s="1505" t="s">
        <v>324</v>
      </c>
      <c r="D9" s="1506" t="s">
        <v>323</v>
      </c>
      <c r="E9" s="1506" t="s">
        <v>214</v>
      </c>
      <c r="F9" s="1506" t="s">
        <v>211</v>
      </c>
      <c r="G9" s="1506" t="s">
        <v>454</v>
      </c>
      <c r="H9" s="1506" t="s">
        <v>147</v>
      </c>
      <c r="I9" s="1506" t="s">
        <v>212</v>
      </c>
      <c r="J9" s="1197" t="s">
        <v>124</v>
      </c>
      <c r="K9" s="1507" t="s">
        <v>28</v>
      </c>
      <c r="L9" s="1508" t="s">
        <v>125</v>
      </c>
      <c r="M9" s="1509" t="s">
        <v>126</v>
      </c>
      <c r="N9" s="1510" t="s">
        <v>322</v>
      </c>
    </row>
    <row r="10" spans="1:17" ht="15" customHeight="1" x14ac:dyDescent="0.2">
      <c r="A10" s="242">
        <v>1</v>
      </c>
      <c r="B10" s="103" t="s">
        <v>5</v>
      </c>
      <c r="C10" s="325">
        <v>8</v>
      </c>
      <c r="D10" s="329">
        <v>11</v>
      </c>
      <c r="E10" s="329">
        <v>0</v>
      </c>
      <c r="F10" s="329">
        <v>1</v>
      </c>
      <c r="G10" s="329">
        <v>0</v>
      </c>
      <c r="H10" s="329">
        <v>0</v>
      </c>
      <c r="I10" s="329">
        <v>0</v>
      </c>
      <c r="J10" s="326">
        <v>3</v>
      </c>
      <c r="K10" s="1034">
        <f>SUM(C10:J10)</f>
        <v>23</v>
      </c>
      <c r="L10" s="325">
        <v>3</v>
      </c>
      <c r="M10" s="326">
        <v>1</v>
      </c>
      <c r="N10" s="1511">
        <f>K10+L10+M10</f>
        <v>27</v>
      </c>
      <c r="P10" s="418">
        <f t="shared" ref="P10:P25" si="0">C10/K10</f>
        <v>0.34782608695652173</v>
      </c>
      <c r="Q10" s="418">
        <f t="shared" ref="Q10:Q25" si="1">D10/K10</f>
        <v>0.47826086956521741</v>
      </c>
    </row>
    <row r="11" spans="1:17" ht="15" customHeight="1" x14ac:dyDescent="0.2">
      <c r="A11" s="911">
        <v>2</v>
      </c>
      <c r="B11" s="72" t="s">
        <v>6</v>
      </c>
      <c r="C11" s="327">
        <v>9</v>
      </c>
      <c r="D11" s="249">
        <v>1</v>
      </c>
      <c r="E11" s="249">
        <v>0</v>
      </c>
      <c r="F11" s="249">
        <v>1</v>
      </c>
      <c r="G11" s="249">
        <v>2</v>
      </c>
      <c r="H11" s="249">
        <v>0</v>
      </c>
      <c r="I11" s="249">
        <v>1</v>
      </c>
      <c r="J11" s="250">
        <v>0</v>
      </c>
      <c r="K11" s="1035">
        <f>SUM(C11:J11)</f>
        <v>14</v>
      </c>
      <c r="L11" s="327">
        <v>5</v>
      </c>
      <c r="M11" s="250">
        <v>5</v>
      </c>
      <c r="N11" s="1511">
        <f>K11+L11+M11</f>
        <v>24</v>
      </c>
      <c r="P11" s="418">
        <f t="shared" si="0"/>
        <v>0.6428571428571429</v>
      </c>
      <c r="Q11" s="418">
        <f t="shared" si="1"/>
        <v>7.1428571428571425E-2</v>
      </c>
    </row>
    <row r="12" spans="1:17" ht="15" customHeight="1" x14ac:dyDescent="0.2">
      <c r="A12" s="911">
        <v>3</v>
      </c>
      <c r="B12" s="72" t="s">
        <v>7</v>
      </c>
      <c r="C12" s="327">
        <v>23</v>
      </c>
      <c r="D12" s="249">
        <v>4</v>
      </c>
      <c r="E12" s="249">
        <v>2</v>
      </c>
      <c r="F12" s="249">
        <v>0</v>
      </c>
      <c r="G12" s="249">
        <v>3</v>
      </c>
      <c r="H12" s="249">
        <v>0</v>
      </c>
      <c r="I12" s="249">
        <v>1</v>
      </c>
      <c r="J12" s="250">
        <v>4</v>
      </c>
      <c r="K12" s="1035">
        <f t="shared" ref="K12:K24" si="2">SUM(C12:J12)</f>
        <v>37</v>
      </c>
      <c r="L12" s="327">
        <v>1</v>
      </c>
      <c r="M12" s="250">
        <v>2</v>
      </c>
      <c r="N12" s="1511">
        <f>K12+L12+M12</f>
        <v>40</v>
      </c>
      <c r="P12" s="418">
        <f t="shared" si="0"/>
        <v>0.6216216216216216</v>
      </c>
      <c r="Q12" s="418">
        <f t="shared" si="1"/>
        <v>0.10810810810810811</v>
      </c>
    </row>
    <row r="13" spans="1:17" ht="15" customHeight="1" x14ac:dyDescent="0.2">
      <c r="A13" s="911">
        <v>4</v>
      </c>
      <c r="B13" s="72" t="s">
        <v>8</v>
      </c>
      <c r="C13" s="327">
        <v>1</v>
      </c>
      <c r="D13" s="249">
        <v>1</v>
      </c>
      <c r="E13" s="249">
        <v>0</v>
      </c>
      <c r="F13" s="249">
        <v>0</v>
      </c>
      <c r="G13" s="249">
        <v>1</v>
      </c>
      <c r="H13" s="249">
        <v>0</v>
      </c>
      <c r="I13" s="249">
        <v>2</v>
      </c>
      <c r="J13" s="250">
        <v>1</v>
      </c>
      <c r="K13" s="1035">
        <f t="shared" si="2"/>
        <v>6</v>
      </c>
      <c r="L13" s="327">
        <v>0</v>
      </c>
      <c r="M13" s="250">
        <v>0</v>
      </c>
      <c r="N13" s="1511">
        <f t="shared" ref="N13:N24" si="3">K13+L13+M13</f>
        <v>6</v>
      </c>
      <c r="P13" s="418">
        <f t="shared" si="0"/>
        <v>0.16666666666666666</v>
      </c>
      <c r="Q13" s="418">
        <f t="shared" si="1"/>
        <v>0.16666666666666666</v>
      </c>
    </row>
    <row r="14" spans="1:17" ht="15" customHeight="1" x14ac:dyDescent="0.2">
      <c r="A14" s="911">
        <v>5</v>
      </c>
      <c r="B14" s="72" t="s">
        <v>9</v>
      </c>
      <c r="C14" s="327">
        <v>0</v>
      </c>
      <c r="D14" s="249">
        <v>0</v>
      </c>
      <c r="E14" s="249">
        <v>0</v>
      </c>
      <c r="F14" s="249">
        <v>0</v>
      </c>
      <c r="G14" s="249">
        <v>0</v>
      </c>
      <c r="H14" s="249">
        <v>0</v>
      </c>
      <c r="I14" s="249">
        <v>0</v>
      </c>
      <c r="J14" s="250">
        <v>7</v>
      </c>
      <c r="K14" s="1035">
        <f t="shared" si="2"/>
        <v>7</v>
      </c>
      <c r="L14" s="327">
        <v>0</v>
      </c>
      <c r="M14" s="250">
        <v>0</v>
      </c>
      <c r="N14" s="1511">
        <f t="shared" si="3"/>
        <v>7</v>
      </c>
      <c r="P14" s="418">
        <f t="shared" si="0"/>
        <v>0</v>
      </c>
      <c r="Q14" s="418">
        <f t="shared" si="1"/>
        <v>0</v>
      </c>
    </row>
    <row r="15" spans="1:17" ht="15" customHeight="1" x14ac:dyDescent="0.2">
      <c r="A15" s="911">
        <v>6</v>
      </c>
      <c r="B15" s="72" t="s">
        <v>10</v>
      </c>
      <c r="C15" s="327">
        <v>5</v>
      </c>
      <c r="D15" s="249">
        <v>0</v>
      </c>
      <c r="E15" s="249">
        <v>0</v>
      </c>
      <c r="F15" s="249">
        <v>0</v>
      </c>
      <c r="G15" s="249">
        <v>0</v>
      </c>
      <c r="H15" s="249">
        <v>0</v>
      </c>
      <c r="I15" s="249">
        <v>1</v>
      </c>
      <c r="J15" s="250">
        <v>1</v>
      </c>
      <c r="K15" s="1035">
        <f t="shared" si="2"/>
        <v>7</v>
      </c>
      <c r="L15" s="327">
        <v>0</v>
      </c>
      <c r="M15" s="250">
        <v>0</v>
      </c>
      <c r="N15" s="1511">
        <f t="shared" si="3"/>
        <v>7</v>
      </c>
      <c r="P15" s="418">
        <f t="shared" si="0"/>
        <v>0.7142857142857143</v>
      </c>
      <c r="Q15" s="418">
        <f t="shared" si="1"/>
        <v>0</v>
      </c>
    </row>
    <row r="16" spans="1:17" ht="15" customHeight="1" x14ac:dyDescent="0.2">
      <c r="A16" s="911">
        <v>7</v>
      </c>
      <c r="B16" s="72" t="s">
        <v>11</v>
      </c>
      <c r="C16" s="327">
        <v>0</v>
      </c>
      <c r="D16" s="249">
        <v>0</v>
      </c>
      <c r="E16" s="249">
        <v>0</v>
      </c>
      <c r="F16" s="249">
        <v>0</v>
      </c>
      <c r="G16" s="249">
        <v>0</v>
      </c>
      <c r="H16" s="249">
        <v>0</v>
      </c>
      <c r="I16" s="249">
        <v>0</v>
      </c>
      <c r="J16" s="250">
        <v>0</v>
      </c>
      <c r="K16" s="1035">
        <f t="shared" si="2"/>
        <v>0</v>
      </c>
      <c r="L16" s="327">
        <v>0</v>
      </c>
      <c r="M16" s="250">
        <v>0</v>
      </c>
      <c r="N16" s="1511">
        <f t="shared" si="3"/>
        <v>0</v>
      </c>
      <c r="P16" s="418" t="e">
        <f t="shared" si="0"/>
        <v>#DIV/0!</v>
      </c>
      <c r="Q16" s="418" t="e">
        <f t="shared" si="1"/>
        <v>#DIV/0!</v>
      </c>
    </row>
    <row r="17" spans="1:17" ht="15" customHeight="1" x14ac:dyDescent="0.2">
      <c r="A17" s="911">
        <v>8</v>
      </c>
      <c r="B17" s="72" t="s">
        <v>12</v>
      </c>
      <c r="C17" s="327">
        <v>9</v>
      </c>
      <c r="D17" s="249">
        <v>0</v>
      </c>
      <c r="E17" s="249">
        <v>0</v>
      </c>
      <c r="F17" s="249">
        <v>0</v>
      </c>
      <c r="G17" s="249">
        <v>0</v>
      </c>
      <c r="H17" s="249">
        <v>0</v>
      </c>
      <c r="I17" s="249">
        <v>0</v>
      </c>
      <c r="J17" s="250">
        <v>0</v>
      </c>
      <c r="K17" s="1035">
        <f t="shared" si="2"/>
        <v>9</v>
      </c>
      <c r="L17" s="327">
        <v>3</v>
      </c>
      <c r="M17" s="250">
        <v>0</v>
      </c>
      <c r="N17" s="1511">
        <f t="shared" si="3"/>
        <v>12</v>
      </c>
      <c r="P17" s="418">
        <f t="shared" si="0"/>
        <v>1</v>
      </c>
      <c r="Q17" s="418">
        <f t="shared" si="1"/>
        <v>0</v>
      </c>
    </row>
    <row r="18" spans="1:17" ht="15" customHeight="1" x14ac:dyDescent="0.2">
      <c r="A18" s="911">
        <v>9</v>
      </c>
      <c r="B18" s="72" t="s">
        <v>13</v>
      </c>
      <c r="C18" s="327">
        <v>4</v>
      </c>
      <c r="D18" s="249">
        <v>1</v>
      </c>
      <c r="E18" s="249">
        <v>0</v>
      </c>
      <c r="F18" s="249">
        <v>1</v>
      </c>
      <c r="G18" s="249">
        <v>1</v>
      </c>
      <c r="H18" s="249">
        <v>0</v>
      </c>
      <c r="I18" s="249">
        <v>0</v>
      </c>
      <c r="J18" s="250">
        <v>1</v>
      </c>
      <c r="K18" s="1035">
        <f t="shared" si="2"/>
        <v>8</v>
      </c>
      <c r="L18" s="327">
        <v>2</v>
      </c>
      <c r="M18" s="250">
        <v>0</v>
      </c>
      <c r="N18" s="1511">
        <f t="shared" si="3"/>
        <v>10</v>
      </c>
      <c r="P18" s="418">
        <f t="shared" si="0"/>
        <v>0.5</v>
      </c>
      <c r="Q18" s="418">
        <f t="shared" si="1"/>
        <v>0.125</v>
      </c>
    </row>
    <row r="19" spans="1:17" ht="15" customHeight="1" x14ac:dyDescent="0.2">
      <c r="A19" s="911">
        <v>10</v>
      </c>
      <c r="B19" s="72" t="s">
        <v>14</v>
      </c>
      <c r="C19" s="327">
        <v>20</v>
      </c>
      <c r="D19" s="249">
        <v>13</v>
      </c>
      <c r="E19" s="249">
        <v>0</v>
      </c>
      <c r="F19" s="249">
        <v>1</v>
      </c>
      <c r="G19" s="249">
        <v>1</v>
      </c>
      <c r="H19" s="249">
        <v>0</v>
      </c>
      <c r="I19" s="249">
        <v>0</v>
      </c>
      <c r="J19" s="250">
        <v>16</v>
      </c>
      <c r="K19" s="1035">
        <f t="shared" si="2"/>
        <v>51</v>
      </c>
      <c r="L19" s="327">
        <v>4</v>
      </c>
      <c r="M19" s="250">
        <v>2</v>
      </c>
      <c r="N19" s="1511">
        <f t="shared" si="3"/>
        <v>57</v>
      </c>
      <c r="O19" s="441" t="s">
        <v>104</v>
      </c>
      <c r="P19" s="418">
        <f t="shared" si="0"/>
        <v>0.39215686274509803</v>
      </c>
      <c r="Q19" s="418">
        <f t="shared" si="1"/>
        <v>0.25490196078431371</v>
      </c>
    </row>
    <row r="20" spans="1:17" ht="15" customHeight="1" x14ac:dyDescent="0.2">
      <c r="A20" s="911">
        <v>11</v>
      </c>
      <c r="B20" s="72" t="s">
        <v>15</v>
      </c>
      <c r="C20" s="327">
        <v>13</v>
      </c>
      <c r="D20" s="249">
        <v>8</v>
      </c>
      <c r="E20" s="249">
        <v>0</v>
      </c>
      <c r="F20" s="249">
        <v>0</v>
      </c>
      <c r="G20" s="249">
        <v>2</v>
      </c>
      <c r="H20" s="249">
        <v>1</v>
      </c>
      <c r="I20" s="249">
        <v>2</v>
      </c>
      <c r="J20" s="250">
        <v>3</v>
      </c>
      <c r="K20" s="1035">
        <f t="shared" si="2"/>
        <v>29</v>
      </c>
      <c r="L20" s="327">
        <v>4</v>
      </c>
      <c r="M20" s="250">
        <v>1</v>
      </c>
      <c r="N20" s="1511">
        <f t="shared" si="3"/>
        <v>34</v>
      </c>
      <c r="P20" s="418">
        <f t="shared" si="0"/>
        <v>0.44827586206896552</v>
      </c>
      <c r="Q20" s="418">
        <f t="shared" si="1"/>
        <v>0.27586206896551724</v>
      </c>
    </row>
    <row r="21" spans="1:17" ht="15" customHeight="1" x14ac:dyDescent="0.2">
      <c r="A21" s="911">
        <v>12</v>
      </c>
      <c r="B21" s="72" t="s">
        <v>16</v>
      </c>
      <c r="C21" s="327">
        <v>15</v>
      </c>
      <c r="D21" s="249">
        <v>16</v>
      </c>
      <c r="E21" s="249">
        <v>0</v>
      </c>
      <c r="F21" s="249">
        <v>1</v>
      </c>
      <c r="G21" s="249">
        <v>5</v>
      </c>
      <c r="H21" s="249">
        <v>0</v>
      </c>
      <c r="I21" s="249">
        <v>2</v>
      </c>
      <c r="J21" s="250">
        <v>7</v>
      </c>
      <c r="K21" s="1035">
        <f t="shared" si="2"/>
        <v>46</v>
      </c>
      <c r="L21" s="327">
        <v>1</v>
      </c>
      <c r="M21" s="250">
        <v>1</v>
      </c>
      <c r="N21" s="1511">
        <f t="shared" si="3"/>
        <v>48</v>
      </c>
      <c r="P21" s="418">
        <f t="shared" si="0"/>
        <v>0.32608695652173914</v>
      </c>
      <c r="Q21" s="418">
        <f t="shared" si="1"/>
        <v>0.34782608695652173</v>
      </c>
    </row>
    <row r="22" spans="1:17" ht="15" customHeight="1" x14ac:dyDescent="0.2">
      <c r="A22" s="911">
        <v>13</v>
      </c>
      <c r="B22" s="72" t="s">
        <v>17</v>
      </c>
      <c r="C22" s="327">
        <v>0</v>
      </c>
      <c r="D22" s="249">
        <v>0</v>
      </c>
      <c r="E22" s="249">
        <v>0</v>
      </c>
      <c r="F22" s="249">
        <v>0</v>
      </c>
      <c r="G22" s="249">
        <v>0</v>
      </c>
      <c r="H22" s="249">
        <v>0</v>
      </c>
      <c r="I22" s="249">
        <v>0</v>
      </c>
      <c r="J22" s="250">
        <v>0</v>
      </c>
      <c r="K22" s="1035">
        <f t="shared" si="2"/>
        <v>0</v>
      </c>
      <c r="L22" s="327">
        <v>0</v>
      </c>
      <c r="M22" s="250">
        <v>0</v>
      </c>
      <c r="N22" s="1511">
        <f t="shared" si="3"/>
        <v>0</v>
      </c>
      <c r="P22" s="418" t="e">
        <f t="shared" si="0"/>
        <v>#DIV/0!</v>
      </c>
      <c r="Q22" s="418" t="e">
        <f t="shared" si="1"/>
        <v>#DIV/0!</v>
      </c>
    </row>
    <row r="23" spans="1:17" ht="15" customHeight="1" x14ac:dyDescent="0.2">
      <c r="A23" s="911">
        <v>14</v>
      </c>
      <c r="B23" s="72" t="s">
        <v>18</v>
      </c>
      <c r="C23" s="327">
        <v>7</v>
      </c>
      <c r="D23" s="249">
        <v>0</v>
      </c>
      <c r="E23" s="249">
        <v>0</v>
      </c>
      <c r="F23" s="249">
        <v>10</v>
      </c>
      <c r="G23" s="249">
        <v>2</v>
      </c>
      <c r="H23" s="249">
        <v>0</v>
      </c>
      <c r="I23" s="249">
        <v>3</v>
      </c>
      <c r="J23" s="250">
        <v>0</v>
      </c>
      <c r="K23" s="1035">
        <f t="shared" si="2"/>
        <v>22</v>
      </c>
      <c r="L23" s="327">
        <v>1</v>
      </c>
      <c r="M23" s="250">
        <v>1</v>
      </c>
      <c r="N23" s="1511">
        <f t="shared" si="3"/>
        <v>24</v>
      </c>
      <c r="P23" s="418">
        <f t="shared" si="0"/>
        <v>0.31818181818181818</v>
      </c>
      <c r="Q23" s="418">
        <f t="shared" si="1"/>
        <v>0</v>
      </c>
    </row>
    <row r="24" spans="1:17" ht="15" customHeight="1" thickBot="1" x14ac:dyDescent="0.25">
      <c r="A24" s="917">
        <v>15</v>
      </c>
      <c r="B24" s="902" t="s">
        <v>19</v>
      </c>
      <c r="C24" s="328">
        <v>17</v>
      </c>
      <c r="D24" s="251">
        <v>6</v>
      </c>
      <c r="E24" s="251">
        <v>0</v>
      </c>
      <c r="F24" s="251">
        <v>1</v>
      </c>
      <c r="G24" s="251">
        <v>2</v>
      </c>
      <c r="H24" s="251">
        <v>0</v>
      </c>
      <c r="I24" s="251">
        <v>0</v>
      </c>
      <c r="J24" s="252">
        <v>2</v>
      </c>
      <c r="K24" s="1035">
        <f t="shared" si="2"/>
        <v>28</v>
      </c>
      <c r="L24" s="328">
        <v>0</v>
      </c>
      <c r="M24" s="252">
        <v>2</v>
      </c>
      <c r="N24" s="1512">
        <f t="shared" si="3"/>
        <v>30</v>
      </c>
      <c r="P24" s="418">
        <f t="shared" si="0"/>
        <v>0.6071428571428571</v>
      </c>
      <c r="Q24" s="418">
        <f t="shared" si="1"/>
        <v>0.21428571428571427</v>
      </c>
    </row>
    <row r="25" spans="1:17" ht="15" customHeight="1" thickBot="1" x14ac:dyDescent="0.25">
      <c r="A25" s="786"/>
      <c r="B25" s="775" t="s">
        <v>490</v>
      </c>
      <c r="C25" s="1791">
        <f>SUM(C10:C24)</f>
        <v>131</v>
      </c>
      <c r="D25" s="1792">
        <f t="shared" ref="D25:J25" si="4">SUM(D10:D24)</f>
        <v>61</v>
      </c>
      <c r="E25" s="1793">
        <f t="shared" si="4"/>
        <v>2</v>
      </c>
      <c r="F25" s="1792">
        <f t="shared" si="4"/>
        <v>16</v>
      </c>
      <c r="G25" s="1792">
        <f t="shared" si="4"/>
        <v>19</v>
      </c>
      <c r="H25" s="1792">
        <f t="shared" si="4"/>
        <v>1</v>
      </c>
      <c r="I25" s="1792">
        <f t="shared" si="4"/>
        <v>12</v>
      </c>
      <c r="J25" s="1412">
        <f t="shared" si="4"/>
        <v>45</v>
      </c>
      <c r="K25" s="814">
        <f>SUM(K10:K24)</f>
        <v>287</v>
      </c>
      <c r="L25" s="1492"/>
      <c r="M25" s="1498">
        <f>SUM(M10:M24)</f>
        <v>15</v>
      </c>
      <c r="N25" s="1482"/>
      <c r="P25" s="418">
        <f t="shared" si="0"/>
        <v>0.45644599303135891</v>
      </c>
      <c r="Q25" s="418">
        <f t="shared" si="1"/>
        <v>0.21254355400696864</v>
      </c>
    </row>
    <row r="26" spans="1:17" ht="15" customHeight="1" x14ac:dyDescent="0.2">
      <c r="A26" s="416"/>
      <c r="B26" s="225" t="s">
        <v>395</v>
      </c>
      <c r="C26" s="325">
        <v>126</v>
      </c>
      <c r="D26" s="927">
        <v>53</v>
      </c>
      <c r="E26" s="927">
        <v>5</v>
      </c>
      <c r="F26" s="927">
        <v>8</v>
      </c>
      <c r="G26" s="927">
        <v>18</v>
      </c>
      <c r="H26" s="927">
        <v>1</v>
      </c>
      <c r="I26" s="927">
        <v>13</v>
      </c>
      <c r="J26" s="1451">
        <v>31</v>
      </c>
      <c r="K26" s="1452">
        <v>255</v>
      </c>
      <c r="L26" s="1501"/>
      <c r="M26" s="1499">
        <v>10</v>
      </c>
      <c r="N26" s="1497"/>
      <c r="P26" s="418"/>
      <c r="Q26" s="418"/>
    </row>
    <row r="27" spans="1:17" ht="15" customHeight="1" x14ac:dyDescent="0.2">
      <c r="A27" s="245"/>
      <c r="B27" s="332" t="s">
        <v>345</v>
      </c>
      <c r="C27" s="327">
        <v>60</v>
      </c>
      <c r="D27" s="249">
        <v>34</v>
      </c>
      <c r="E27" s="249">
        <v>10</v>
      </c>
      <c r="F27" s="249">
        <v>3</v>
      </c>
      <c r="G27" s="249">
        <v>7</v>
      </c>
      <c r="H27" s="249">
        <v>0</v>
      </c>
      <c r="I27" s="249">
        <v>11</v>
      </c>
      <c r="J27" s="250">
        <v>37</v>
      </c>
      <c r="K27" s="1455">
        <v>162</v>
      </c>
      <c r="L27" s="1496"/>
      <c r="M27" s="1500">
        <v>10</v>
      </c>
      <c r="N27" s="1484"/>
      <c r="P27" s="418"/>
      <c r="Q27" s="418"/>
    </row>
    <row r="28" spans="1:17" ht="15" customHeight="1" thickBot="1" x14ac:dyDescent="0.25">
      <c r="A28" s="246"/>
      <c r="B28" s="230" t="s">
        <v>248</v>
      </c>
      <c r="C28" s="328">
        <v>33</v>
      </c>
      <c r="D28" s="251">
        <v>22</v>
      </c>
      <c r="E28" s="251">
        <v>7</v>
      </c>
      <c r="F28" s="251">
        <v>3</v>
      </c>
      <c r="G28" s="251">
        <v>4</v>
      </c>
      <c r="H28" s="251">
        <v>0</v>
      </c>
      <c r="I28" s="251">
        <v>7</v>
      </c>
      <c r="J28" s="252">
        <v>9</v>
      </c>
      <c r="K28" s="1666">
        <v>85</v>
      </c>
      <c r="L28" s="1495"/>
      <c r="M28" s="1667">
        <v>2</v>
      </c>
      <c r="N28" s="1483"/>
      <c r="P28" s="418"/>
      <c r="Q28" s="418"/>
    </row>
    <row r="29" spans="1:17" ht="15" hidden="1" customHeight="1" outlineLevel="1" thickBot="1" x14ac:dyDescent="0.25">
      <c r="A29" s="520"/>
      <c r="B29" s="447" t="s">
        <v>111</v>
      </c>
      <c r="C29" s="861">
        <v>20</v>
      </c>
      <c r="D29" s="862">
        <v>15</v>
      </c>
      <c r="E29" s="862">
        <v>9</v>
      </c>
      <c r="F29" s="862">
        <v>2</v>
      </c>
      <c r="G29" s="862">
        <v>4</v>
      </c>
      <c r="H29" s="862">
        <v>0</v>
      </c>
      <c r="I29" s="862">
        <v>10</v>
      </c>
      <c r="J29" s="1453">
        <v>17</v>
      </c>
      <c r="K29" s="1454">
        <v>77</v>
      </c>
      <c r="L29" s="1502"/>
      <c r="M29" s="1450">
        <v>5</v>
      </c>
      <c r="N29" s="1513"/>
      <c r="P29" s="418"/>
      <c r="Q29" s="418"/>
    </row>
    <row r="30" spans="1:17" ht="15" customHeight="1" collapsed="1" x14ac:dyDescent="0.2">
      <c r="A30" s="442"/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P30" s="418"/>
      <c r="Q30" s="418"/>
    </row>
    <row r="31" spans="1:17" ht="14.25" x14ac:dyDescent="0.2">
      <c r="A31" s="442" t="s">
        <v>455</v>
      </c>
      <c r="B31" s="442"/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</row>
    <row r="32" spans="1:17" x14ac:dyDescent="0.2">
      <c r="A32" s="442"/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</row>
    <row r="33" spans="1:14" x14ac:dyDescent="0.2">
      <c r="A33" s="442"/>
      <c r="B33" s="442"/>
      <c r="C33" s="442"/>
      <c r="D33" s="442"/>
      <c r="E33" s="442"/>
      <c r="F33" s="442"/>
      <c r="G33" s="442" t="s">
        <v>394</v>
      </c>
      <c r="H33" s="442"/>
      <c r="I33" s="442"/>
      <c r="J33" s="442"/>
      <c r="K33" s="442"/>
      <c r="L33" s="442"/>
      <c r="M33" s="442"/>
      <c r="N33" s="442"/>
    </row>
    <row r="37" spans="1:14" x14ac:dyDescent="0.2">
      <c r="I37" s="441" t="s">
        <v>104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Q41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3" customWidth="1"/>
    <col min="2" max="2" width="22" style="441" bestFit="1" customWidth="1"/>
    <col min="3" max="3" width="10.85546875" style="441" customWidth="1"/>
    <col min="4" max="4" width="9.5703125" style="441" customWidth="1"/>
    <col min="5" max="6" width="11.42578125" style="441"/>
    <col min="7" max="7" width="9.28515625" style="441" customWidth="1"/>
    <col min="8" max="9" width="11.42578125" style="441"/>
    <col min="10" max="10" width="10.7109375" style="441" customWidth="1"/>
    <col min="11" max="11" width="8" style="441" customWidth="1"/>
    <col min="12" max="12" width="9.7109375" style="441" customWidth="1"/>
    <col min="13" max="13" width="8" style="441" customWidth="1"/>
    <col min="14" max="14" width="10" style="441" customWidth="1"/>
    <col min="15" max="16384" width="11.42578125" style="441"/>
  </cols>
  <sheetData>
    <row r="1" spans="1:17" x14ac:dyDescent="0.2">
      <c r="A1" s="903" t="s">
        <v>0</v>
      </c>
    </row>
    <row r="2" spans="1:17" x14ac:dyDescent="0.2">
      <c r="A2" s="903"/>
    </row>
    <row r="3" spans="1:17" x14ac:dyDescent="0.2">
      <c r="A3" s="903" t="str">
        <f>A5</f>
        <v>Tabell 1-11-H Resultat for mottakere av økonomisk sosialhjelp - som ikke er deltakere i KVP, Intro eller Jobbjansen -  som avsluttet kommunale tiltak i perioden 01.01.-31.12.</v>
      </c>
    </row>
    <row r="5" spans="1:17" s="4" customFormat="1" ht="38.25" customHeight="1" thickBot="1" x14ac:dyDescent="0.25">
      <c r="A5" s="2023" t="s">
        <v>508</v>
      </c>
      <c r="B5" s="2023"/>
      <c r="C5" s="2023"/>
      <c r="D5" s="2023"/>
      <c r="E5" s="2023"/>
      <c r="F5" s="2023"/>
      <c r="G5" s="2023"/>
      <c r="H5" s="2023"/>
      <c r="I5" s="2023"/>
      <c r="J5" s="2023"/>
      <c r="K5" s="2023"/>
      <c r="L5" s="2023"/>
      <c r="M5" s="2023"/>
      <c r="N5" s="2023"/>
    </row>
    <row r="6" spans="1:17" ht="92.25" customHeight="1" thickBot="1" x14ac:dyDescent="0.25">
      <c r="A6" s="904" t="s">
        <v>38</v>
      </c>
      <c r="B6" s="180" t="s">
        <v>3</v>
      </c>
      <c r="C6" s="181" t="s">
        <v>327</v>
      </c>
      <c r="D6" s="905" t="s">
        <v>323</v>
      </c>
      <c r="E6" s="905" t="s">
        <v>214</v>
      </c>
      <c r="F6" s="905" t="s">
        <v>211</v>
      </c>
      <c r="G6" s="905" t="s">
        <v>328</v>
      </c>
      <c r="H6" s="905" t="s">
        <v>147</v>
      </c>
      <c r="I6" s="905" t="s">
        <v>212</v>
      </c>
      <c r="J6" s="843" t="s">
        <v>329</v>
      </c>
      <c r="K6" s="79" t="s">
        <v>28</v>
      </c>
      <c r="L6" s="905" t="s">
        <v>125</v>
      </c>
      <c r="M6" s="843" t="s">
        <v>325</v>
      </c>
      <c r="N6" s="876" t="s">
        <v>326</v>
      </c>
    </row>
    <row r="7" spans="1:17" ht="15" customHeight="1" x14ac:dyDescent="0.2">
      <c r="A7" s="242">
        <v>1</v>
      </c>
      <c r="B7" s="103" t="s">
        <v>5</v>
      </c>
      <c r="C7" s="906">
        <v>17</v>
      </c>
      <c r="D7" s="907">
        <v>5</v>
      </c>
      <c r="E7" s="907">
        <v>0</v>
      </c>
      <c r="F7" s="907">
        <v>5</v>
      </c>
      <c r="G7" s="907">
        <v>1</v>
      </c>
      <c r="H7" s="907">
        <v>0</v>
      </c>
      <c r="I7" s="907">
        <v>30</v>
      </c>
      <c r="J7" s="908">
        <v>10</v>
      </c>
      <c r="K7" s="909">
        <f>SUM(C7:J7)</f>
        <v>68</v>
      </c>
      <c r="L7" s="906">
        <v>11</v>
      </c>
      <c r="M7" s="908">
        <v>5</v>
      </c>
      <c r="N7" s="910">
        <f>K7+L7+M7</f>
        <v>84</v>
      </c>
      <c r="P7" s="418">
        <f t="shared" ref="P7:P22" si="0">C7/K7</f>
        <v>0.25</v>
      </c>
      <c r="Q7" s="418">
        <f t="shared" ref="Q7:Q22" si="1">D7/K7</f>
        <v>7.3529411764705885E-2</v>
      </c>
    </row>
    <row r="8" spans="1:17" ht="15" customHeight="1" x14ac:dyDescent="0.2">
      <c r="A8" s="911">
        <v>2</v>
      </c>
      <c r="B8" s="72" t="s">
        <v>6</v>
      </c>
      <c r="C8" s="912">
        <v>26</v>
      </c>
      <c r="D8" s="913">
        <v>8</v>
      </c>
      <c r="E8" s="913">
        <v>20</v>
      </c>
      <c r="F8" s="913">
        <v>72</v>
      </c>
      <c r="G8" s="913">
        <v>7</v>
      </c>
      <c r="H8" s="913">
        <v>0</v>
      </c>
      <c r="I8" s="913">
        <v>61</v>
      </c>
      <c r="J8" s="914">
        <v>0</v>
      </c>
      <c r="K8" s="915">
        <f t="shared" ref="K8:K21" si="2">SUM(C8:J8)</f>
        <v>194</v>
      </c>
      <c r="L8" s="912">
        <v>10</v>
      </c>
      <c r="M8" s="914">
        <v>3</v>
      </c>
      <c r="N8" s="916">
        <f t="shared" ref="N8:N21" si="3">K8+L8+M8</f>
        <v>207</v>
      </c>
      <c r="P8" s="418">
        <f t="shared" si="0"/>
        <v>0.13402061855670103</v>
      </c>
      <c r="Q8" s="418">
        <f t="shared" si="1"/>
        <v>4.1237113402061855E-2</v>
      </c>
    </row>
    <row r="9" spans="1:17" ht="15" customHeight="1" x14ac:dyDescent="0.2">
      <c r="A9" s="911">
        <v>3</v>
      </c>
      <c r="B9" s="72" t="s">
        <v>7</v>
      </c>
      <c r="C9" s="912">
        <v>110</v>
      </c>
      <c r="D9" s="913">
        <v>4</v>
      </c>
      <c r="E9" s="913">
        <v>0</v>
      </c>
      <c r="F9" s="913">
        <v>0</v>
      </c>
      <c r="G9" s="913">
        <v>96</v>
      </c>
      <c r="H9" s="913">
        <v>13</v>
      </c>
      <c r="I9" s="913">
        <v>6</v>
      </c>
      <c r="J9" s="914">
        <v>0</v>
      </c>
      <c r="K9" s="915">
        <f t="shared" si="2"/>
        <v>229</v>
      </c>
      <c r="L9" s="912">
        <v>36</v>
      </c>
      <c r="M9" s="914">
        <v>24</v>
      </c>
      <c r="N9" s="916">
        <f t="shared" si="3"/>
        <v>289</v>
      </c>
      <c r="P9" s="418">
        <f t="shared" si="0"/>
        <v>0.48034934497816595</v>
      </c>
      <c r="Q9" s="418">
        <f t="shared" si="1"/>
        <v>1.7467248908296942E-2</v>
      </c>
    </row>
    <row r="10" spans="1:17" ht="15" customHeight="1" x14ac:dyDescent="0.2">
      <c r="A10" s="911">
        <v>4</v>
      </c>
      <c r="B10" s="72" t="s">
        <v>8</v>
      </c>
      <c r="C10" s="912">
        <v>114</v>
      </c>
      <c r="D10" s="913">
        <v>4</v>
      </c>
      <c r="E10" s="913">
        <v>14</v>
      </c>
      <c r="F10" s="913">
        <v>7</v>
      </c>
      <c r="G10" s="913">
        <v>11</v>
      </c>
      <c r="H10" s="913">
        <v>0</v>
      </c>
      <c r="I10" s="913">
        <v>43</v>
      </c>
      <c r="J10" s="914">
        <v>37</v>
      </c>
      <c r="K10" s="915">
        <f t="shared" si="2"/>
        <v>230</v>
      </c>
      <c r="L10" s="912">
        <v>20</v>
      </c>
      <c r="M10" s="914">
        <v>6</v>
      </c>
      <c r="N10" s="916">
        <f t="shared" si="3"/>
        <v>256</v>
      </c>
      <c r="P10" s="418">
        <f t="shared" si="0"/>
        <v>0.4956521739130435</v>
      </c>
      <c r="Q10" s="418">
        <f t="shared" si="1"/>
        <v>1.7391304347826087E-2</v>
      </c>
    </row>
    <row r="11" spans="1:17" ht="15" customHeight="1" x14ac:dyDescent="0.2">
      <c r="A11" s="911">
        <v>5</v>
      </c>
      <c r="B11" s="72" t="s">
        <v>9</v>
      </c>
      <c r="C11" s="912">
        <v>69</v>
      </c>
      <c r="D11" s="913">
        <v>9</v>
      </c>
      <c r="E11" s="913">
        <v>24</v>
      </c>
      <c r="F11" s="913">
        <v>47</v>
      </c>
      <c r="G11" s="913">
        <v>34</v>
      </c>
      <c r="H11" s="913">
        <v>0</v>
      </c>
      <c r="I11" s="913">
        <v>25</v>
      </c>
      <c r="J11" s="914">
        <v>32</v>
      </c>
      <c r="K11" s="915">
        <f t="shared" si="2"/>
        <v>240</v>
      </c>
      <c r="L11" s="912">
        <v>27</v>
      </c>
      <c r="M11" s="914">
        <v>9</v>
      </c>
      <c r="N11" s="916">
        <f t="shared" si="3"/>
        <v>276</v>
      </c>
      <c r="P11" s="418">
        <f t="shared" si="0"/>
        <v>0.28749999999999998</v>
      </c>
      <c r="Q11" s="418">
        <f t="shared" si="1"/>
        <v>3.7499999999999999E-2</v>
      </c>
    </row>
    <row r="12" spans="1:17" ht="15" customHeight="1" x14ac:dyDescent="0.2">
      <c r="A12" s="911">
        <v>6</v>
      </c>
      <c r="B12" s="72" t="s">
        <v>10</v>
      </c>
      <c r="C12" s="912">
        <v>8</v>
      </c>
      <c r="D12" s="913">
        <v>0</v>
      </c>
      <c r="E12" s="913">
        <v>3</v>
      </c>
      <c r="F12" s="913">
        <v>1</v>
      </c>
      <c r="G12" s="913">
        <v>6</v>
      </c>
      <c r="H12" s="913">
        <v>0</v>
      </c>
      <c r="I12" s="913">
        <v>0</v>
      </c>
      <c r="J12" s="914">
        <v>0</v>
      </c>
      <c r="K12" s="915">
        <f t="shared" si="2"/>
        <v>18</v>
      </c>
      <c r="L12" s="912">
        <v>3</v>
      </c>
      <c r="M12" s="914">
        <v>1</v>
      </c>
      <c r="N12" s="916">
        <f t="shared" si="3"/>
        <v>22</v>
      </c>
      <c r="P12" s="418">
        <f t="shared" si="0"/>
        <v>0.44444444444444442</v>
      </c>
      <c r="Q12" s="418">
        <f t="shared" si="1"/>
        <v>0</v>
      </c>
    </row>
    <row r="13" spans="1:17" ht="15" customHeight="1" x14ac:dyDescent="0.2">
      <c r="A13" s="911">
        <v>7</v>
      </c>
      <c r="B13" s="72" t="s">
        <v>11</v>
      </c>
      <c r="C13" s="912">
        <v>1</v>
      </c>
      <c r="D13" s="913">
        <v>2</v>
      </c>
      <c r="E13" s="913">
        <v>3</v>
      </c>
      <c r="F13" s="913">
        <v>2</v>
      </c>
      <c r="G13" s="913">
        <v>2</v>
      </c>
      <c r="H13" s="913">
        <v>0</v>
      </c>
      <c r="I13" s="913">
        <v>1</v>
      </c>
      <c r="J13" s="914">
        <v>3</v>
      </c>
      <c r="K13" s="915">
        <f t="shared" si="2"/>
        <v>14</v>
      </c>
      <c r="L13" s="912">
        <v>0</v>
      </c>
      <c r="M13" s="914">
        <v>0</v>
      </c>
      <c r="N13" s="916">
        <f t="shared" si="3"/>
        <v>14</v>
      </c>
      <c r="P13" s="418">
        <f t="shared" si="0"/>
        <v>7.1428571428571425E-2</v>
      </c>
      <c r="Q13" s="418">
        <f t="shared" si="1"/>
        <v>0.14285714285714285</v>
      </c>
    </row>
    <row r="14" spans="1:17" ht="15" customHeight="1" x14ac:dyDescent="0.2">
      <c r="A14" s="911">
        <v>8</v>
      </c>
      <c r="B14" s="72" t="s">
        <v>12</v>
      </c>
      <c r="C14" s="912">
        <v>20</v>
      </c>
      <c r="D14" s="913">
        <v>6</v>
      </c>
      <c r="E14" s="913">
        <v>29</v>
      </c>
      <c r="F14" s="913">
        <v>1</v>
      </c>
      <c r="G14" s="913">
        <v>7</v>
      </c>
      <c r="H14" s="913">
        <v>0</v>
      </c>
      <c r="I14" s="913">
        <v>4</v>
      </c>
      <c r="J14" s="914">
        <v>1</v>
      </c>
      <c r="K14" s="915">
        <f t="shared" si="2"/>
        <v>68</v>
      </c>
      <c r="L14" s="912">
        <v>0</v>
      </c>
      <c r="M14" s="914">
        <v>0</v>
      </c>
      <c r="N14" s="916">
        <f t="shared" si="3"/>
        <v>68</v>
      </c>
      <c r="P14" s="418">
        <f t="shared" si="0"/>
        <v>0.29411764705882354</v>
      </c>
      <c r="Q14" s="418">
        <f t="shared" si="1"/>
        <v>8.8235294117647065E-2</v>
      </c>
    </row>
    <row r="15" spans="1:17" ht="15" customHeight="1" x14ac:dyDescent="0.2">
      <c r="A15" s="911">
        <v>9</v>
      </c>
      <c r="B15" s="72" t="s">
        <v>13</v>
      </c>
      <c r="C15" s="912">
        <v>4</v>
      </c>
      <c r="D15" s="913">
        <v>1</v>
      </c>
      <c r="E15" s="913">
        <v>3</v>
      </c>
      <c r="F15" s="913">
        <v>0</v>
      </c>
      <c r="G15" s="913">
        <v>0</v>
      </c>
      <c r="H15" s="913">
        <v>0</v>
      </c>
      <c r="I15" s="913">
        <v>18</v>
      </c>
      <c r="J15" s="914">
        <v>2</v>
      </c>
      <c r="K15" s="915">
        <f t="shared" si="2"/>
        <v>28</v>
      </c>
      <c r="L15" s="912">
        <v>1</v>
      </c>
      <c r="M15" s="914">
        <v>1</v>
      </c>
      <c r="N15" s="916">
        <f t="shared" si="3"/>
        <v>30</v>
      </c>
      <c r="P15" s="418">
        <f t="shared" si="0"/>
        <v>0.14285714285714285</v>
      </c>
      <c r="Q15" s="418">
        <f t="shared" si="1"/>
        <v>3.5714285714285712E-2</v>
      </c>
    </row>
    <row r="16" spans="1:17" ht="15" customHeight="1" x14ac:dyDescent="0.2">
      <c r="A16" s="911">
        <v>10</v>
      </c>
      <c r="B16" s="72" t="s">
        <v>14</v>
      </c>
      <c r="C16" s="912">
        <v>19</v>
      </c>
      <c r="D16" s="913">
        <v>1</v>
      </c>
      <c r="E16" s="913">
        <v>3</v>
      </c>
      <c r="F16" s="913">
        <v>1</v>
      </c>
      <c r="G16" s="913">
        <v>1</v>
      </c>
      <c r="H16" s="913">
        <v>0</v>
      </c>
      <c r="I16" s="913">
        <v>0</v>
      </c>
      <c r="J16" s="914">
        <v>1</v>
      </c>
      <c r="K16" s="915">
        <f t="shared" si="2"/>
        <v>26</v>
      </c>
      <c r="L16" s="912">
        <v>2</v>
      </c>
      <c r="M16" s="914">
        <v>0</v>
      </c>
      <c r="N16" s="916">
        <f t="shared" si="3"/>
        <v>28</v>
      </c>
      <c r="P16" s="418">
        <f t="shared" si="0"/>
        <v>0.73076923076923073</v>
      </c>
      <c r="Q16" s="418">
        <f t="shared" si="1"/>
        <v>3.8461538461538464E-2</v>
      </c>
    </row>
    <row r="17" spans="1:17" ht="15" customHeight="1" x14ac:dyDescent="0.2">
      <c r="A17" s="911">
        <v>11</v>
      </c>
      <c r="B17" s="72" t="s">
        <v>15</v>
      </c>
      <c r="C17" s="912">
        <v>8</v>
      </c>
      <c r="D17" s="913">
        <v>8</v>
      </c>
      <c r="E17" s="913">
        <v>16</v>
      </c>
      <c r="F17" s="913">
        <v>15</v>
      </c>
      <c r="G17" s="913">
        <v>2</v>
      </c>
      <c r="H17" s="913">
        <v>1</v>
      </c>
      <c r="I17" s="913">
        <v>12</v>
      </c>
      <c r="J17" s="914">
        <v>13</v>
      </c>
      <c r="K17" s="915">
        <f t="shared" si="2"/>
        <v>75</v>
      </c>
      <c r="L17" s="912">
        <v>3</v>
      </c>
      <c r="M17" s="914">
        <v>5</v>
      </c>
      <c r="N17" s="916">
        <f t="shared" si="3"/>
        <v>83</v>
      </c>
      <c r="P17" s="418">
        <f t="shared" si="0"/>
        <v>0.10666666666666667</v>
      </c>
      <c r="Q17" s="418">
        <f t="shared" si="1"/>
        <v>0.10666666666666667</v>
      </c>
    </row>
    <row r="18" spans="1:17" ht="15" customHeight="1" x14ac:dyDescent="0.2">
      <c r="A18" s="911">
        <v>12</v>
      </c>
      <c r="B18" s="72" t="s">
        <v>16</v>
      </c>
      <c r="C18" s="912">
        <v>1</v>
      </c>
      <c r="D18" s="913">
        <v>1</v>
      </c>
      <c r="E18" s="913">
        <v>3</v>
      </c>
      <c r="F18" s="913">
        <v>3</v>
      </c>
      <c r="G18" s="913">
        <v>0</v>
      </c>
      <c r="H18" s="913">
        <v>0</v>
      </c>
      <c r="I18" s="913">
        <v>2</v>
      </c>
      <c r="J18" s="914">
        <v>1</v>
      </c>
      <c r="K18" s="915">
        <f t="shared" si="2"/>
        <v>11</v>
      </c>
      <c r="L18" s="912">
        <v>0</v>
      </c>
      <c r="M18" s="914">
        <v>0</v>
      </c>
      <c r="N18" s="916">
        <f t="shared" si="3"/>
        <v>11</v>
      </c>
      <c r="P18" s="418">
        <f t="shared" si="0"/>
        <v>9.0909090909090912E-2</v>
      </c>
      <c r="Q18" s="418">
        <f t="shared" si="1"/>
        <v>9.0909090909090912E-2</v>
      </c>
    </row>
    <row r="19" spans="1:17" ht="15" customHeight="1" x14ac:dyDescent="0.2">
      <c r="A19" s="911">
        <v>13</v>
      </c>
      <c r="B19" s="72" t="s">
        <v>17</v>
      </c>
      <c r="C19" s="912">
        <v>12</v>
      </c>
      <c r="D19" s="913">
        <v>2</v>
      </c>
      <c r="E19" s="913">
        <v>10</v>
      </c>
      <c r="F19" s="913">
        <v>12</v>
      </c>
      <c r="G19" s="913">
        <v>4</v>
      </c>
      <c r="H19" s="913">
        <v>0</v>
      </c>
      <c r="I19" s="913">
        <v>5</v>
      </c>
      <c r="J19" s="914">
        <v>3</v>
      </c>
      <c r="K19" s="915">
        <f t="shared" si="2"/>
        <v>48</v>
      </c>
      <c r="L19" s="912">
        <v>0</v>
      </c>
      <c r="M19" s="914">
        <v>0</v>
      </c>
      <c r="N19" s="916">
        <f t="shared" si="3"/>
        <v>48</v>
      </c>
      <c r="P19" s="418">
        <f t="shared" si="0"/>
        <v>0.25</v>
      </c>
      <c r="Q19" s="418">
        <f t="shared" si="1"/>
        <v>4.1666666666666664E-2</v>
      </c>
    </row>
    <row r="20" spans="1:17" ht="15" customHeight="1" x14ac:dyDescent="0.2">
      <c r="A20" s="911">
        <v>14</v>
      </c>
      <c r="B20" s="72" t="s">
        <v>18</v>
      </c>
      <c r="C20" s="912">
        <v>20</v>
      </c>
      <c r="D20" s="913">
        <v>1</v>
      </c>
      <c r="E20" s="913">
        <v>5</v>
      </c>
      <c r="F20" s="913">
        <v>20</v>
      </c>
      <c r="G20" s="913">
        <v>2</v>
      </c>
      <c r="H20" s="913">
        <v>0</v>
      </c>
      <c r="I20" s="913">
        <v>4</v>
      </c>
      <c r="J20" s="914">
        <v>30</v>
      </c>
      <c r="K20" s="915">
        <f t="shared" si="2"/>
        <v>82</v>
      </c>
      <c r="L20" s="912">
        <v>0</v>
      </c>
      <c r="M20" s="914">
        <v>0</v>
      </c>
      <c r="N20" s="916">
        <f t="shared" si="3"/>
        <v>82</v>
      </c>
      <c r="P20" s="418">
        <f t="shared" si="0"/>
        <v>0.24390243902439024</v>
      </c>
      <c r="Q20" s="418">
        <f t="shared" si="1"/>
        <v>1.2195121951219513E-2</v>
      </c>
    </row>
    <row r="21" spans="1:17" ht="15" customHeight="1" thickBot="1" x14ac:dyDescent="0.25">
      <c r="A21" s="917">
        <v>15</v>
      </c>
      <c r="B21" s="902" t="s">
        <v>19</v>
      </c>
      <c r="C21" s="235">
        <v>21</v>
      </c>
      <c r="D21" s="918">
        <v>3</v>
      </c>
      <c r="E21" s="918">
        <v>3</v>
      </c>
      <c r="F21" s="918">
        <v>18</v>
      </c>
      <c r="G21" s="918">
        <v>2</v>
      </c>
      <c r="H21" s="918">
        <v>1</v>
      </c>
      <c r="I21" s="918">
        <v>87</v>
      </c>
      <c r="J21" s="919">
        <v>92</v>
      </c>
      <c r="K21" s="920">
        <f t="shared" si="2"/>
        <v>227</v>
      </c>
      <c r="L21" s="235">
        <v>2</v>
      </c>
      <c r="M21" s="919">
        <v>0</v>
      </c>
      <c r="N21" s="921">
        <f t="shared" si="3"/>
        <v>229</v>
      </c>
      <c r="P21" s="418">
        <f t="shared" si="0"/>
        <v>9.2511013215859028E-2</v>
      </c>
      <c r="Q21" s="418">
        <f t="shared" si="1"/>
        <v>1.3215859030837005E-2</v>
      </c>
    </row>
    <row r="22" spans="1:17" ht="15" customHeight="1" x14ac:dyDescent="0.2">
      <c r="A22" s="176"/>
      <c r="B22" s="530" t="s">
        <v>507</v>
      </c>
      <c r="C22" s="1797">
        <f>SUM(C7:C21)</f>
        <v>450</v>
      </c>
      <c r="D22" s="1797">
        <f t="shared" ref="D22:K22" si="4">SUM(D7:D21)</f>
        <v>55</v>
      </c>
      <c r="E22" s="1797">
        <f t="shared" si="4"/>
        <v>136</v>
      </c>
      <c r="F22" s="1797">
        <f t="shared" si="4"/>
        <v>204</v>
      </c>
      <c r="G22" s="1797">
        <f t="shared" si="4"/>
        <v>175</v>
      </c>
      <c r="H22" s="1797">
        <f t="shared" si="4"/>
        <v>15</v>
      </c>
      <c r="I22" s="1797">
        <f t="shared" si="4"/>
        <v>298</v>
      </c>
      <c r="J22" s="1798">
        <f t="shared" si="4"/>
        <v>225</v>
      </c>
      <c r="K22" s="1794">
        <f t="shared" si="4"/>
        <v>1558</v>
      </c>
      <c r="L22" s="1795"/>
      <c r="M22" s="1765">
        <f>SUM(M7:M21)</f>
        <v>54</v>
      </c>
      <c r="N22" s="1796"/>
      <c r="P22" s="418">
        <f t="shared" si="0"/>
        <v>0.28883183568677789</v>
      </c>
      <c r="Q22" s="418">
        <f t="shared" si="1"/>
        <v>3.5301668806161743E-2</v>
      </c>
    </row>
    <row r="23" spans="1:17" ht="15" customHeight="1" thickBot="1" x14ac:dyDescent="0.25">
      <c r="A23" s="401"/>
      <c r="B23" s="247" t="s">
        <v>446</v>
      </c>
      <c r="C23" s="918">
        <v>327</v>
      </c>
      <c r="D23" s="918">
        <v>62</v>
      </c>
      <c r="E23" s="918">
        <v>115</v>
      </c>
      <c r="F23" s="918">
        <v>184</v>
      </c>
      <c r="G23" s="918">
        <v>126</v>
      </c>
      <c r="H23" s="918">
        <v>18</v>
      </c>
      <c r="I23" s="918">
        <v>344</v>
      </c>
      <c r="J23" s="234">
        <v>237</v>
      </c>
      <c r="K23" s="1038">
        <v>1413</v>
      </c>
      <c r="L23" s="1514"/>
      <c r="M23" s="234">
        <v>33</v>
      </c>
      <c r="N23" s="1483"/>
      <c r="P23" s="1787">
        <v>0.23142250530785563</v>
      </c>
      <c r="Q23" s="1787">
        <v>4.3878273177636234E-2</v>
      </c>
    </row>
    <row r="24" spans="1:17" ht="15" customHeight="1" x14ac:dyDescent="0.2">
      <c r="A24" s="176"/>
      <c r="B24" s="1580" t="s">
        <v>417</v>
      </c>
      <c r="C24" s="907">
        <v>529</v>
      </c>
      <c r="D24" s="907">
        <v>119</v>
      </c>
      <c r="E24" s="907">
        <v>160</v>
      </c>
      <c r="F24" s="907">
        <v>155</v>
      </c>
      <c r="G24" s="907">
        <v>285</v>
      </c>
      <c r="H24" s="907">
        <v>44</v>
      </c>
      <c r="I24" s="907">
        <v>376</v>
      </c>
      <c r="J24" s="1515">
        <v>389</v>
      </c>
      <c r="K24" s="1517">
        <v>2057</v>
      </c>
      <c r="L24" s="1516"/>
      <c r="M24" s="1515">
        <v>63</v>
      </c>
      <c r="N24" s="1497"/>
      <c r="P24" s="418">
        <v>0.25717063684978125</v>
      </c>
      <c r="Q24" s="418">
        <v>5.7851239669421489E-2</v>
      </c>
    </row>
    <row r="25" spans="1:17" ht="15" customHeight="1" thickBot="1" x14ac:dyDescent="0.25">
      <c r="A25" s="401"/>
      <c r="B25" s="247" t="s">
        <v>396</v>
      </c>
      <c r="C25" s="918">
        <v>330</v>
      </c>
      <c r="D25" s="918">
        <v>82</v>
      </c>
      <c r="E25" s="918">
        <v>107</v>
      </c>
      <c r="F25" s="918">
        <v>102</v>
      </c>
      <c r="G25" s="918">
        <v>153</v>
      </c>
      <c r="H25" s="918">
        <v>32</v>
      </c>
      <c r="I25" s="918">
        <v>303</v>
      </c>
      <c r="J25" s="234">
        <v>252</v>
      </c>
      <c r="K25" s="1038">
        <v>1361</v>
      </c>
      <c r="L25" s="1514"/>
      <c r="M25" s="234">
        <v>18</v>
      </c>
      <c r="N25" s="1483"/>
      <c r="P25" s="418">
        <v>0.24246877296105804</v>
      </c>
      <c r="Q25" s="418">
        <v>6.0249816311535635E-2</v>
      </c>
    </row>
    <row r="26" spans="1:17" ht="15" customHeight="1" x14ac:dyDescent="0.2">
      <c r="A26" s="176"/>
      <c r="B26" s="1580" t="s">
        <v>378</v>
      </c>
      <c r="C26" s="907">
        <v>352</v>
      </c>
      <c r="D26" s="907">
        <v>75</v>
      </c>
      <c r="E26" s="907">
        <v>192</v>
      </c>
      <c r="F26" s="907">
        <v>173</v>
      </c>
      <c r="G26" s="907">
        <v>251</v>
      </c>
      <c r="H26" s="907">
        <v>49</v>
      </c>
      <c r="I26" s="907">
        <v>515</v>
      </c>
      <c r="J26" s="1515">
        <v>330</v>
      </c>
      <c r="K26" s="1517">
        <v>1937</v>
      </c>
      <c r="L26" s="1516"/>
      <c r="M26" s="1515">
        <v>47</v>
      </c>
      <c r="N26" s="1497"/>
      <c r="P26" s="418">
        <v>0.31402439024390244</v>
      </c>
      <c r="Q26" s="418">
        <v>0.10670731707317073</v>
      </c>
    </row>
    <row r="27" spans="1:17" ht="15" customHeight="1" thickBot="1" x14ac:dyDescent="0.25">
      <c r="A27" s="401"/>
      <c r="B27" s="247" t="s">
        <v>357</v>
      </c>
      <c r="C27" s="918">
        <v>248</v>
      </c>
      <c r="D27" s="918">
        <v>63</v>
      </c>
      <c r="E27" s="918">
        <v>98</v>
      </c>
      <c r="F27" s="918">
        <v>113</v>
      </c>
      <c r="G27" s="918">
        <v>123</v>
      </c>
      <c r="H27" s="918">
        <v>33</v>
      </c>
      <c r="I27" s="918">
        <v>310</v>
      </c>
      <c r="J27" s="234">
        <v>210</v>
      </c>
      <c r="K27" s="1038">
        <v>1198</v>
      </c>
      <c r="L27" s="1514"/>
      <c r="M27" s="234">
        <v>37</v>
      </c>
      <c r="N27" s="1483"/>
      <c r="P27" s="418">
        <v>0.33684210526315789</v>
      </c>
      <c r="Q27" s="418">
        <v>0.10526315789473684</v>
      </c>
    </row>
    <row r="28" spans="1:17" ht="15" hidden="1" customHeight="1" outlineLevel="1" thickBot="1" x14ac:dyDescent="0.25">
      <c r="A28" s="450"/>
      <c r="B28" s="447" t="s">
        <v>346</v>
      </c>
      <c r="C28" s="1668">
        <v>99</v>
      </c>
      <c r="D28" s="1669">
        <v>15</v>
      </c>
      <c r="E28" s="1669">
        <v>28</v>
      </c>
      <c r="F28" s="1669">
        <v>39</v>
      </c>
      <c r="G28" s="1669">
        <v>47</v>
      </c>
      <c r="H28" s="1669">
        <v>15</v>
      </c>
      <c r="I28" s="1669">
        <v>150</v>
      </c>
      <c r="J28" s="1670">
        <v>71</v>
      </c>
      <c r="K28" s="1671">
        <v>464</v>
      </c>
      <c r="L28" s="1672"/>
      <c r="M28" s="1670">
        <v>2</v>
      </c>
      <c r="N28" s="1513"/>
      <c r="P28" s="418"/>
      <c r="Q28" s="418"/>
    </row>
    <row r="29" spans="1:17" collapsed="1" x14ac:dyDescent="0.2">
      <c r="A29" s="441"/>
    </row>
    <row r="30" spans="1:17" x14ac:dyDescent="0.2">
      <c r="A30" s="441" t="s">
        <v>453</v>
      </c>
    </row>
    <row r="32" spans="1:17" x14ac:dyDescent="0.2">
      <c r="A32" s="472"/>
      <c r="B32" s="472"/>
      <c r="C32" s="472"/>
      <c r="D32" s="472"/>
      <c r="E32" s="472"/>
      <c r="F32" s="471"/>
      <c r="G32" s="472"/>
      <c r="H32" s="471"/>
      <c r="I32" s="471"/>
      <c r="J32" s="472"/>
      <c r="K32" s="472"/>
      <c r="L32" s="472"/>
      <c r="M32" s="472"/>
      <c r="N32" s="471"/>
      <c r="O32" s="472"/>
    </row>
    <row r="33" spans="1:15" x14ac:dyDescent="0.2">
      <c r="A33" s="472"/>
      <c r="B33" s="472"/>
      <c r="C33" s="472"/>
      <c r="D33" s="472"/>
      <c r="E33" s="472"/>
      <c r="F33" s="471"/>
      <c r="G33" s="472"/>
      <c r="H33" s="471"/>
      <c r="I33" s="471"/>
      <c r="J33" s="472"/>
      <c r="K33" s="472"/>
      <c r="L33" s="472"/>
      <c r="M33" s="472"/>
      <c r="N33" s="471"/>
      <c r="O33" s="472"/>
    </row>
    <row r="34" spans="1:15" x14ac:dyDescent="0.2">
      <c r="A34" s="472"/>
      <c r="B34" s="472"/>
      <c r="C34" s="472"/>
      <c r="D34" s="472"/>
      <c r="E34" s="472"/>
      <c r="F34" s="471"/>
      <c r="G34" s="472"/>
      <c r="H34" s="471"/>
      <c r="I34" s="471"/>
      <c r="J34" s="472"/>
      <c r="K34" s="472"/>
      <c r="L34" s="472"/>
      <c r="M34" s="472"/>
      <c r="N34" s="471"/>
      <c r="O34" s="472"/>
    </row>
    <row r="35" spans="1:15" x14ac:dyDescent="0.2">
      <c r="A35" s="472"/>
      <c r="B35" s="472"/>
      <c r="C35" s="472"/>
      <c r="D35" s="472"/>
      <c r="E35" s="472"/>
      <c r="F35" s="471"/>
      <c r="G35" s="472"/>
      <c r="H35" s="471"/>
      <c r="I35" s="471"/>
      <c r="J35" s="472"/>
      <c r="K35" s="472"/>
      <c r="L35" s="472"/>
      <c r="M35" s="472"/>
      <c r="N35" s="471"/>
      <c r="O35" s="472"/>
    </row>
    <row r="36" spans="1:15" x14ac:dyDescent="0.2">
      <c r="A36" s="472"/>
      <c r="B36" s="472"/>
      <c r="C36" s="472"/>
      <c r="D36" s="472"/>
      <c r="E36" s="472"/>
      <c r="F36" s="471"/>
      <c r="G36" s="472"/>
      <c r="H36" s="471"/>
      <c r="I36" s="471"/>
      <c r="J36" s="472"/>
      <c r="K36" s="472"/>
      <c r="L36" s="472"/>
      <c r="M36" s="472"/>
      <c r="N36" s="471"/>
      <c r="O36" s="472"/>
    </row>
    <row r="37" spans="1:15" x14ac:dyDescent="0.2">
      <c r="A37" s="472"/>
      <c r="B37" s="472"/>
      <c r="C37" s="472"/>
      <c r="D37" s="472"/>
      <c r="E37" s="472"/>
      <c r="F37" s="471"/>
      <c r="G37" s="472"/>
      <c r="H37" s="471"/>
      <c r="I37" s="471"/>
      <c r="J37" s="472"/>
      <c r="K37" s="472"/>
      <c r="L37" s="472"/>
      <c r="M37" s="472"/>
      <c r="N37" s="471"/>
      <c r="O37" s="472"/>
    </row>
    <row r="38" spans="1:15" x14ac:dyDescent="0.2">
      <c r="A38" s="472"/>
      <c r="B38" s="472"/>
      <c r="C38" s="472"/>
      <c r="D38" s="472"/>
      <c r="E38" s="472"/>
      <c r="F38" s="471"/>
      <c r="G38" s="472"/>
      <c r="H38" s="471"/>
      <c r="I38" s="471"/>
      <c r="J38" s="472"/>
      <c r="K38" s="472"/>
      <c r="L38" s="472"/>
      <c r="M38" s="472"/>
      <c r="N38" s="471"/>
      <c r="O38" s="472"/>
    </row>
    <row r="39" spans="1:15" x14ac:dyDescent="0.2">
      <c r="A39" s="472"/>
      <c r="B39" s="472"/>
      <c r="C39" s="472"/>
      <c r="D39" s="472"/>
      <c r="E39" s="472"/>
      <c r="F39" s="471"/>
      <c r="G39" s="472"/>
      <c r="H39" s="471"/>
      <c r="I39" s="471"/>
      <c r="J39" s="472"/>
      <c r="K39" s="472"/>
      <c r="L39" s="472"/>
      <c r="M39" s="472"/>
      <c r="N39" s="471"/>
      <c r="O39" s="472"/>
    </row>
    <row r="41" spans="1:15" x14ac:dyDescent="0.2">
      <c r="L41" s="441" t="s">
        <v>104</v>
      </c>
    </row>
  </sheetData>
  <mergeCells count="1">
    <mergeCell ref="A5:N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X32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3" customWidth="1"/>
    <col min="2" max="2" width="22" style="441" bestFit="1" customWidth="1"/>
    <col min="3" max="5" width="13.7109375" style="441" customWidth="1"/>
    <col min="6" max="6" width="14" style="441" customWidth="1"/>
    <col min="7" max="9" width="13.7109375" style="441" customWidth="1"/>
    <col min="10" max="10" width="11.42578125" style="441" customWidth="1"/>
    <col min="11" max="16384" width="11.42578125" style="441"/>
  </cols>
  <sheetData>
    <row r="1" spans="1:24" x14ac:dyDescent="0.2">
      <c r="A1" s="903" t="s">
        <v>0</v>
      </c>
    </row>
    <row r="2" spans="1:24" x14ac:dyDescent="0.2">
      <c r="A2" s="903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25">
      <c r="A4" s="3" t="s">
        <v>509</v>
      </c>
    </row>
    <row r="5" spans="1:24" s="4" customFormat="1" ht="25.5" customHeight="1" x14ac:dyDescent="0.2">
      <c r="A5" s="36"/>
      <c r="B5" s="31"/>
      <c r="C5" s="2024" t="s">
        <v>128</v>
      </c>
      <c r="D5" s="2025"/>
      <c r="E5" s="2026"/>
      <c r="F5" s="1418"/>
      <c r="G5" s="2027" t="s">
        <v>129</v>
      </c>
      <c r="H5" s="1986"/>
      <c r="I5" s="1988"/>
    </row>
    <row r="6" spans="1:24" s="412" customFormat="1" ht="66" customHeight="1" thickBot="1" x14ac:dyDescent="0.25">
      <c r="A6" s="410" t="s">
        <v>38</v>
      </c>
      <c r="B6" s="411" t="s">
        <v>3</v>
      </c>
      <c r="C6" s="70" t="s">
        <v>63</v>
      </c>
      <c r="D6" s="71" t="s">
        <v>64</v>
      </c>
      <c r="E6" s="1799" t="s">
        <v>308</v>
      </c>
      <c r="F6" s="1419"/>
      <c r="G6" s="1414" t="s">
        <v>63</v>
      </c>
      <c r="H6" s="1413" t="s">
        <v>64</v>
      </c>
      <c r="I6" s="883" t="s">
        <v>309</v>
      </c>
      <c r="J6" s="441"/>
      <c r="K6" s="310"/>
      <c r="L6" s="441"/>
      <c r="M6" s="441"/>
      <c r="N6" s="441"/>
      <c r="O6" s="441"/>
      <c r="P6" s="441"/>
      <c r="Q6" s="441"/>
    </row>
    <row r="7" spans="1:24" ht="15" customHeight="1" x14ac:dyDescent="0.2">
      <c r="A7" s="899">
        <v>1</v>
      </c>
      <c r="B7" s="103" t="s">
        <v>5</v>
      </c>
      <c r="C7" s="569">
        <v>147</v>
      </c>
      <c r="D7" s="570">
        <v>63</v>
      </c>
      <c r="E7" s="571">
        <v>182</v>
      </c>
      <c r="F7" s="1420"/>
      <c r="G7" s="569">
        <v>92</v>
      </c>
      <c r="H7" s="570">
        <v>16</v>
      </c>
      <c r="I7" s="571">
        <v>108</v>
      </c>
      <c r="K7" s="310"/>
    </row>
    <row r="8" spans="1:24" ht="15" customHeight="1" x14ac:dyDescent="0.2">
      <c r="A8" s="900">
        <v>2</v>
      </c>
      <c r="B8" s="72" t="s">
        <v>6</v>
      </c>
      <c r="C8" s="572">
        <v>128</v>
      </c>
      <c r="D8" s="573">
        <v>0</v>
      </c>
      <c r="E8" s="574">
        <v>128</v>
      </c>
      <c r="F8" s="1420"/>
      <c r="G8" s="572">
        <v>60</v>
      </c>
      <c r="H8" s="573">
        <v>0</v>
      </c>
      <c r="I8" s="574">
        <v>60</v>
      </c>
      <c r="K8" s="310"/>
    </row>
    <row r="9" spans="1:24" ht="15" customHeight="1" x14ac:dyDescent="0.2">
      <c r="A9" s="900">
        <v>3</v>
      </c>
      <c r="B9" s="72" t="s">
        <v>7</v>
      </c>
      <c r="C9" s="572">
        <v>107</v>
      </c>
      <c r="D9" s="573">
        <v>41</v>
      </c>
      <c r="E9" s="574">
        <v>140</v>
      </c>
      <c r="F9" s="1420"/>
      <c r="G9" s="572">
        <v>59</v>
      </c>
      <c r="H9" s="573">
        <v>15</v>
      </c>
      <c r="I9" s="574">
        <v>74</v>
      </c>
      <c r="K9" s="310"/>
    </row>
    <row r="10" spans="1:24" ht="15" customHeight="1" x14ac:dyDescent="0.2">
      <c r="A10" s="900">
        <v>4</v>
      </c>
      <c r="B10" s="72" t="s">
        <v>8</v>
      </c>
      <c r="C10" s="572">
        <v>86</v>
      </c>
      <c r="D10" s="573">
        <v>44</v>
      </c>
      <c r="E10" s="574">
        <v>94</v>
      </c>
      <c r="F10" s="1420"/>
      <c r="G10" s="572">
        <v>45</v>
      </c>
      <c r="H10" s="573">
        <v>37</v>
      </c>
      <c r="I10" s="574">
        <v>82</v>
      </c>
      <c r="J10" s="474"/>
      <c r="K10" s="474"/>
      <c r="L10" s="474"/>
      <c r="M10" s="474"/>
      <c r="N10" s="474"/>
      <c r="O10" s="473"/>
      <c r="P10" s="474"/>
      <c r="Q10" s="473"/>
      <c r="R10" s="473"/>
      <c r="S10" s="474"/>
      <c r="T10" s="474"/>
      <c r="U10" s="474"/>
      <c r="V10" s="474"/>
      <c r="W10" s="473"/>
      <c r="X10" s="474"/>
    </row>
    <row r="11" spans="1:24" ht="15" customHeight="1" x14ac:dyDescent="0.2">
      <c r="A11" s="900">
        <v>5</v>
      </c>
      <c r="B11" s="72" t="s">
        <v>9</v>
      </c>
      <c r="C11" s="572">
        <v>103</v>
      </c>
      <c r="D11" s="573">
        <v>29</v>
      </c>
      <c r="E11" s="574">
        <v>103</v>
      </c>
      <c r="F11" s="1420"/>
      <c r="G11" s="572">
        <v>65</v>
      </c>
      <c r="H11" s="573">
        <v>20</v>
      </c>
      <c r="I11" s="574">
        <v>85</v>
      </c>
      <c r="J11" s="474"/>
      <c r="K11" s="474"/>
      <c r="L11" s="474"/>
      <c r="M11" s="474"/>
      <c r="N11" s="474"/>
      <c r="O11" s="473"/>
      <c r="P11" s="474"/>
      <c r="Q11" s="473"/>
      <c r="R11" s="473"/>
      <c r="S11" s="474"/>
      <c r="T11" s="474"/>
      <c r="U11" s="474"/>
      <c r="V11" s="474"/>
      <c r="W11" s="473"/>
      <c r="X11" s="474"/>
    </row>
    <row r="12" spans="1:24" ht="15" customHeight="1" x14ac:dyDescent="0.2">
      <c r="A12" s="900">
        <v>6</v>
      </c>
      <c r="B12" s="72" t="s">
        <v>10</v>
      </c>
      <c r="C12" s="572">
        <v>28</v>
      </c>
      <c r="D12" s="573">
        <v>4</v>
      </c>
      <c r="E12" s="574">
        <v>32</v>
      </c>
      <c r="F12" s="1420"/>
      <c r="G12" s="572">
        <v>25</v>
      </c>
      <c r="H12" s="573">
        <v>4</v>
      </c>
      <c r="I12" s="574">
        <v>29</v>
      </c>
      <c r="J12" s="474"/>
      <c r="K12" s="474"/>
      <c r="L12" s="474"/>
      <c r="M12" s="474"/>
      <c r="N12" s="474"/>
      <c r="O12" s="473"/>
      <c r="P12" s="474"/>
      <c r="Q12" s="473"/>
      <c r="R12" s="473"/>
      <c r="S12" s="474"/>
      <c r="T12" s="474"/>
      <c r="U12" s="474"/>
      <c r="V12" s="474"/>
      <c r="W12" s="473"/>
      <c r="X12" s="474"/>
    </row>
    <row r="13" spans="1:24" s="442" customFormat="1" ht="15" customHeight="1" x14ac:dyDescent="0.2">
      <c r="A13" s="900">
        <v>7</v>
      </c>
      <c r="B13" s="72" t="s">
        <v>11</v>
      </c>
      <c r="C13" s="634">
        <v>42</v>
      </c>
      <c r="D13" s="635">
        <v>0</v>
      </c>
      <c r="E13" s="636">
        <v>42</v>
      </c>
      <c r="F13" s="1420"/>
      <c r="G13" s="634">
        <v>40</v>
      </c>
      <c r="H13" s="635">
        <v>0</v>
      </c>
      <c r="I13" s="636">
        <v>40</v>
      </c>
      <c r="J13" s="20"/>
      <c r="K13" s="637"/>
      <c r="L13" s="20"/>
      <c r="M13" s="20"/>
      <c r="N13" s="20"/>
      <c r="O13" s="20"/>
      <c r="P13" s="20"/>
      <c r="Q13" s="20"/>
    </row>
    <row r="14" spans="1:24" ht="15" customHeight="1" x14ac:dyDescent="0.2">
      <c r="A14" s="900">
        <v>8</v>
      </c>
      <c r="B14" s="72" t="s">
        <v>12</v>
      </c>
      <c r="C14" s="572">
        <v>38</v>
      </c>
      <c r="D14" s="573">
        <v>17</v>
      </c>
      <c r="E14" s="574">
        <v>53</v>
      </c>
      <c r="F14" s="1420"/>
      <c r="G14" s="572">
        <v>29</v>
      </c>
      <c r="H14" s="573">
        <v>8</v>
      </c>
      <c r="I14" s="574">
        <v>37</v>
      </c>
      <c r="K14" s="310"/>
    </row>
    <row r="15" spans="1:24" ht="15" customHeight="1" x14ac:dyDescent="0.2">
      <c r="A15" s="900">
        <v>9</v>
      </c>
      <c r="B15" s="72" t="s">
        <v>13</v>
      </c>
      <c r="C15" s="572">
        <v>54</v>
      </c>
      <c r="D15" s="573">
        <v>16</v>
      </c>
      <c r="E15" s="574">
        <v>70</v>
      </c>
      <c r="F15" s="1420"/>
      <c r="G15" s="572">
        <v>44</v>
      </c>
      <c r="H15" s="573">
        <v>7</v>
      </c>
      <c r="I15" s="574">
        <v>51</v>
      </c>
      <c r="K15" s="310"/>
    </row>
    <row r="16" spans="1:24" ht="15" customHeight="1" x14ac:dyDescent="0.2">
      <c r="A16" s="900">
        <v>10</v>
      </c>
      <c r="B16" s="72" t="s">
        <v>14</v>
      </c>
      <c r="C16" s="572">
        <v>68</v>
      </c>
      <c r="D16" s="573">
        <v>13</v>
      </c>
      <c r="E16" s="574">
        <v>68</v>
      </c>
      <c r="F16" s="1420"/>
      <c r="G16" s="572">
        <v>68</v>
      </c>
      <c r="H16" s="573">
        <v>13</v>
      </c>
      <c r="I16" s="574">
        <v>81</v>
      </c>
      <c r="K16" s="310"/>
    </row>
    <row r="17" spans="1:13" ht="15" customHeight="1" x14ac:dyDescent="0.2">
      <c r="A17" s="900">
        <v>11</v>
      </c>
      <c r="B17" s="72" t="s">
        <v>15</v>
      </c>
      <c r="C17" s="572">
        <v>81</v>
      </c>
      <c r="D17" s="573">
        <v>16</v>
      </c>
      <c r="E17" s="574">
        <v>90</v>
      </c>
      <c r="F17" s="1420"/>
      <c r="G17" s="572">
        <v>47</v>
      </c>
      <c r="H17" s="573">
        <v>10</v>
      </c>
      <c r="I17" s="574">
        <v>57</v>
      </c>
      <c r="K17" s="310"/>
    </row>
    <row r="18" spans="1:13" ht="15" customHeight="1" x14ac:dyDescent="0.2">
      <c r="A18" s="900">
        <v>12</v>
      </c>
      <c r="B18" s="72" t="s">
        <v>16</v>
      </c>
      <c r="C18" s="572">
        <v>127</v>
      </c>
      <c r="D18" s="573">
        <v>25</v>
      </c>
      <c r="E18" s="574">
        <v>127</v>
      </c>
      <c r="F18" s="1420"/>
      <c r="G18" s="572">
        <v>26</v>
      </c>
      <c r="H18" s="573">
        <v>5</v>
      </c>
      <c r="I18" s="574">
        <v>31</v>
      </c>
      <c r="K18" s="310"/>
      <c r="L18" s="441" t="s">
        <v>104</v>
      </c>
    </row>
    <row r="19" spans="1:13" ht="15" customHeight="1" x14ac:dyDescent="0.2">
      <c r="A19" s="900">
        <v>13</v>
      </c>
      <c r="B19" s="72" t="s">
        <v>17</v>
      </c>
      <c r="C19" s="572">
        <v>70</v>
      </c>
      <c r="D19" s="573">
        <v>20</v>
      </c>
      <c r="E19" s="574">
        <v>90</v>
      </c>
      <c r="F19" s="1420"/>
      <c r="G19" s="572">
        <v>35</v>
      </c>
      <c r="H19" s="573">
        <v>10</v>
      </c>
      <c r="I19" s="574">
        <v>45</v>
      </c>
      <c r="K19" s="310" t="s">
        <v>104</v>
      </c>
    </row>
    <row r="20" spans="1:13" ht="15" customHeight="1" x14ac:dyDescent="0.2">
      <c r="A20" s="900">
        <v>14</v>
      </c>
      <c r="B20" s="72" t="s">
        <v>18</v>
      </c>
      <c r="C20" s="572">
        <v>63</v>
      </c>
      <c r="D20" s="573">
        <v>21</v>
      </c>
      <c r="E20" s="574">
        <v>74</v>
      </c>
      <c r="F20" s="1420"/>
      <c r="G20" s="572">
        <v>50</v>
      </c>
      <c r="H20" s="573">
        <v>11</v>
      </c>
      <c r="I20" s="574">
        <v>61</v>
      </c>
      <c r="K20" s="310"/>
    </row>
    <row r="21" spans="1:13" ht="15" customHeight="1" thickBot="1" x14ac:dyDescent="0.25">
      <c r="A21" s="901">
        <v>15</v>
      </c>
      <c r="B21" s="902" t="s">
        <v>19</v>
      </c>
      <c r="C21" s="1800">
        <v>67</v>
      </c>
      <c r="D21" s="1801">
        <v>20</v>
      </c>
      <c r="E21" s="1802">
        <v>82</v>
      </c>
      <c r="F21" s="1420"/>
      <c r="G21" s="1800">
        <v>37</v>
      </c>
      <c r="H21" s="1801">
        <v>8</v>
      </c>
      <c r="I21" s="1802">
        <v>45</v>
      </c>
      <c r="K21" s="310"/>
    </row>
    <row r="22" spans="1:13" s="20" customFormat="1" ht="14.25" customHeight="1" x14ac:dyDescent="0.2">
      <c r="A22" s="787"/>
      <c r="B22" s="729" t="s">
        <v>490</v>
      </c>
      <c r="C22" s="814">
        <f>SUM(C7:C21)</f>
        <v>1209</v>
      </c>
      <c r="D22" s="815">
        <f t="shared" ref="D22:E22" si="0">SUM(D7:D21)</f>
        <v>329</v>
      </c>
      <c r="E22" s="816">
        <f t="shared" si="0"/>
        <v>1375</v>
      </c>
      <c r="F22" s="1421" t="s">
        <v>510</v>
      </c>
      <c r="G22" s="1415">
        <f>SUM(G7:G21)</f>
        <v>722</v>
      </c>
      <c r="H22" s="815">
        <f t="shared" ref="H22:I22" si="1">SUM(H7:H21)</f>
        <v>164</v>
      </c>
      <c r="I22" s="816">
        <f t="shared" si="1"/>
        <v>886</v>
      </c>
      <c r="K22" s="639"/>
      <c r="M22" s="639"/>
    </row>
    <row r="23" spans="1:13" s="442" customFormat="1" ht="15" customHeight="1" thickBot="1" x14ac:dyDescent="0.25">
      <c r="A23" s="246"/>
      <c r="B23" s="391" t="s">
        <v>441</v>
      </c>
      <c r="C23" s="328">
        <v>1016</v>
      </c>
      <c r="D23" s="251">
        <v>244</v>
      </c>
      <c r="E23" s="252">
        <v>1164</v>
      </c>
      <c r="F23" s="1423" t="s">
        <v>447</v>
      </c>
      <c r="G23" s="417">
        <v>659</v>
      </c>
      <c r="H23" s="251">
        <v>110</v>
      </c>
      <c r="I23" s="252">
        <v>769</v>
      </c>
      <c r="K23" s="735"/>
      <c r="M23" s="735"/>
    </row>
    <row r="24" spans="1:13" s="442" customFormat="1" ht="15" customHeight="1" x14ac:dyDescent="0.2">
      <c r="A24" s="787"/>
      <c r="B24" s="496" t="s">
        <v>395</v>
      </c>
      <c r="C24" s="818">
        <v>1324</v>
      </c>
      <c r="D24" s="819">
        <v>300</v>
      </c>
      <c r="E24" s="820">
        <v>1505</v>
      </c>
      <c r="F24" s="1422" t="s">
        <v>418</v>
      </c>
      <c r="G24" s="1416">
        <v>716</v>
      </c>
      <c r="H24" s="819">
        <v>126</v>
      </c>
      <c r="I24" s="820">
        <v>842</v>
      </c>
      <c r="K24" s="735"/>
      <c r="M24" s="735"/>
    </row>
    <row r="25" spans="1:13" s="442" customFormat="1" ht="15" customHeight="1" thickBot="1" x14ac:dyDescent="0.25">
      <c r="A25" s="246"/>
      <c r="B25" s="391" t="s">
        <v>393</v>
      </c>
      <c r="C25" s="328">
        <v>1023</v>
      </c>
      <c r="D25" s="251">
        <v>266</v>
      </c>
      <c r="E25" s="252">
        <v>1186</v>
      </c>
      <c r="F25" s="1423" t="s">
        <v>397</v>
      </c>
      <c r="G25" s="417">
        <v>635</v>
      </c>
      <c r="H25" s="251">
        <v>127</v>
      </c>
      <c r="I25" s="252">
        <v>762</v>
      </c>
      <c r="K25" s="735"/>
      <c r="M25" s="735"/>
    </row>
    <row r="26" spans="1:13" ht="15" customHeight="1" x14ac:dyDescent="0.2">
      <c r="A26" s="787"/>
      <c r="B26" s="496" t="s">
        <v>374</v>
      </c>
      <c r="C26" s="818">
        <v>1214</v>
      </c>
      <c r="D26" s="819">
        <v>252</v>
      </c>
      <c r="E26" s="820">
        <v>1411</v>
      </c>
      <c r="F26" s="1422" t="s">
        <v>379</v>
      </c>
      <c r="G26" s="1416">
        <v>710</v>
      </c>
      <c r="H26" s="819">
        <v>113</v>
      </c>
      <c r="I26" s="820">
        <v>823</v>
      </c>
      <c r="K26" s="443"/>
      <c r="M26" s="443"/>
    </row>
    <row r="27" spans="1:13" ht="15" customHeight="1" thickBot="1" x14ac:dyDescent="0.25">
      <c r="A27" s="246"/>
      <c r="B27" s="391" t="s">
        <v>353</v>
      </c>
      <c r="C27" s="328">
        <v>1035</v>
      </c>
      <c r="D27" s="251">
        <v>241</v>
      </c>
      <c r="E27" s="252">
        <v>1175</v>
      </c>
      <c r="F27" s="1423" t="s">
        <v>359</v>
      </c>
      <c r="G27" s="417">
        <v>689</v>
      </c>
      <c r="H27" s="251">
        <v>111</v>
      </c>
      <c r="I27" s="252">
        <v>800</v>
      </c>
      <c r="K27" s="443"/>
      <c r="M27" s="443"/>
    </row>
    <row r="28" spans="1:13" s="9" customFormat="1" ht="15" hidden="1" customHeight="1" outlineLevel="1" thickBot="1" x14ac:dyDescent="0.25">
      <c r="A28" s="401"/>
      <c r="B28" s="391" t="s">
        <v>339</v>
      </c>
      <c r="C28" s="235">
        <v>860</v>
      </c>
      <c r="D28" s="234">
        <v>153</v>
      </c>
      <c r="E28" s="413">
        <v>942</v>
      </c>
      <c r="F28" s="1424" t="s">
        <v>358</v>
      </c>
      <c r="G28" s="1417">
        <v>696</v>
      </c>
      <c r="H28" s="414">
        <v>121</v>
      </c>
      <c r="I28" s="415">
        <v>817</v>
      </c>
      <c r="K28" s="33"/>
      <c r="M28" s="33"/>
    </row>
    <row r="29" spans="1:13" s="505" customFormat="1" ht="15" customHeight="1" collapsed="1" x14ac:dyDescent="0.2">
      <c r="A29" s="903" t="s">
        <v>448</v>
      </c>
      <c r="B29" s="501"/>
      <c r="C29" s="502"/>
      <c r="D29" s="502"/>
      <c r="E29" s="503"/>
      <c r="F29" s="504"/>
      <c r="G29" s="503"/>
      <c r="H29" s="503"/>
      <c r="I29" s="503"/>
      <c r="K29" s="67"/>
      <c r="M29" s="502"/>
    </row>
    <row r="30" spans="1:13" s="505" customFormat="1" ht="15" customHeight="1" x14ac:dyDescent="0.2">
      <c r="A30" s="903" t="s">
        <v>236</v>
      </c>
      <c r="B30" s="501"/>
      <c r="C30" s="502"/>
      <c r="D30" s="502"/>
      <c r="E30" s="503"/>
      <c r="F30" s="504"/>
      <c r="G30" s="503"/>
      <c r="H30" s="503"/>
      <c r="I30" s="503"/>
      <c r="K30" s="67"/>
      <c r="M30" s="502"/>
    </row>
    <row r="31" spans="1:13" s="505" customFormat="1" ht="15" customHeight="1" x14ac:dyDescent="0.2">
      <c r="A31" s="903" t="s">
        <v>449</v>
      </c>
      <c r="B31" s="501"/>
      <c r="C31" s="502"/>
      <c r="D31" s="502"/>
      <c r="E31" s="503"/>
      <c r="F31" s="504"/>
      <c r="G31" s="503"/>
      <c r="H31" s="503"/>
      <c r="I31" s="503"/>
      <c r="K31" s="67"/>
      <c r="M31" s="502"/>
    </row>
    <row r="32" spans="1:13" s="505" customFormat="1" ht="15" customHeight="1" x14ac:dyDescent="0.2">
      <c r="A32" s="903"/>
      <c r="B32" s="501"/>
      <c r="C32" s="502"/>
      <c r="D32" s="502"/>
      <c r="E32" s="503"/>
      <c r="F32" s="504"/>
      <c r="G32" s="503"/>
      <c r="H32" s="503"/>
      <c r="I32" s="503"/>
      <c r="K32" s="67"/>
      <c r="M32" s="502"/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style="177" bestFit="1" customWidth="1"/>
    <col min="3" max="3" width="11.42578125" style="177" customWidth="1"/>
    <col min="4" max="4" width="12.42578125" style="177" customWidth="1"/>
    <col min="5" max="5" width="17.28515625" style="177" customWidth="1"/>
    <col min="6" max="6" width="13.5703125" style="177" bestFit="1" customWidth="1"/>
    <col min="7" max="7" width="13.140625" style="177" customWidth="1"/>
    <col min="8" max="8" width="14.85546875" style="177" customWidth="1"/>
    <col min="9" max="9" width="19" style="177" customWidth="1"/>
    <col min="10" max="10" width="9.7109375" style="177" customWidth="1"/>
    <col min="11" max="11" width="19.7109375" style="2" customWidth="1"/>
    <col min="12" max="12" width="11.42578125" style="177" customWidth="1"/>
    <col min="13" max="16384" width="11.42578125" style="177"/>
  </cols>
  <sheetData>
    <row r="1" spans="1:13" x14ac:dyDescent="0.2">
      <c r="A1" s="254" t="s">
        <v>26</v>
      </c>
      <c r="B1" s="255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4" customFormat="1" ht="26.25" customHeight="1" thickBot="1" x14ac:dyDescent="0.25">
      <c r="A6" s="107" t="s">
        <v>274</v>
      </c>
      <c r="B6" s="264"/>
      <c r="C6" s="108"/>
      <c r="D6" s="108"/>
      <c r="E6" s="108"/>
      <c r="F6" s="108"/>
      <c r="G6" s="108"/>
      <c r="H6" s="108"/>
      <c r="I6" s="108"/>
    </row>
    <row r="7" spans="1:13" s="4" customFormat="1" ht="31.5" customHeight="1" x14ac:dyDescent="0.2">
      <c r="A7" s="265"/>
      <c r="B7" s="266"/>
      <c r="C7" s="2028" t="s">
        <v>275</v>
      </c>
      <c r="D7" s="2028"/>
      <c r="E7" s="2028"/>
      <c r="F7" s="2028"/>
      <c r="G7" s="2028"/>
      <c r="H7" s="2028"/>
      <c r="I7" s="2028"/>
      <c r="K7" s="2029"/>
      <c r="L7" s="2029"/>
    </row>
    <row r="8" spans="1:13" s="4" customFormat="1" ht="71.25" customHeight="1" thickBot="1" x14ac:dyDescent="0.3">
      <c r="A8" s="267" t="s">
        <v>38</v>
      </c>
      <c r="B8" s="268" t="s">
        <v>3</v>
      </c>
      <c r="C8" s="269" t="s">
        <v>276</v>
      </c>
      <c r="D8" s="270" t="s">
        <v>277</v>
      </c>
      <c r="E8" s="270" t="s">
        <v>278</v>
      </c>
      <c r="F8" s="270" t="s">
        <v>279</v>
      </c>
      <c r="G8" s="270" t="s">
        <v>280</v>
      </c>
      <c r="H8" s="271" t="s">
        <v>281</v>
      </c>
      <c r="I8" s="272" t="s">
        <v>282</v>
      </c>
      <c r="J8" s="273"/>
    </row>
    <row r="9" spans="1:13" ht="15" customHeight="1" x14ac:dyDescent="0.2">
      <c r="A9" s="109">
        <v>1</v>
      </c>
      <c r="B9" s="110" t="s">
        <v>5</v>
      </c>
      <c r="C9" s="317">
        <f>'[3]MAL3T-2013A.XLS'!$F$339</f>
        <v>8</v>
      </c>
      <c r="D9" s="318">
        <f>'[3]MAL3T-2013A.XLS'!$F$340</f>
        <v>2</v>
      </c>
      <c r="E9" s="318">
        <f>'[3]MAL3T-2013A.XLS'!$F$341</f>
        <v>2</v>
      </c>
      <c r="F9" s="318">
        <f>'[3]MAL3T-2013A.XLS'!$F$342</f>
        <v>2</v>
      </c>
      <c r="G9" s="318">
        <f>'[3]MAL3T-2013A.XLS'!$F$343</f>
        <v>0</v>
      </c>
      <c r="H9" s="319">
        <f>'[3]MAL3T-2013A.XLS'!$F$344</f>
        <v>2</v>
      </c>
      <c r="I9" s="319">
        <f>'[3]MAL3T-2013A.XLS'!$I$366</f>
        <v>0</v>
      </c>
      <c r="K9" s="274"/>
      <c r="L9" s="17"/>
    </row>
    <row r="10" spans="1:13" ht="15" customHeight="1" x14ac:dyDescent="0.2">
      <c r="A10" s="111">
        <v>2</v>
      </c>
      <c r="B10" s="112" t="s">
        <v>6</v>
      </c>
      <c r="C10" s="320">
        <f>'[4]MAL3T-2013A.XLS'!$F$339</f>
        <v>20</v>
      </c>
      <c r="D10" s="281">
        <f>'[4]MAL3T-2013A.XLS'!$F$340</f>
        <v>8</v>
      </c>
      <c r="E10" s="281">
        <f>'[4]MAL3T-2013A.XLS'!$F$341</f>
        <v>10</v>
      </c>
      <c r="F10" s="281">
        <f>'[4]MAL3T-2013A.XLS'!$F$342</f>
        <v>0</v>
      </c>
      <c r="G10" s="281">
        <f>'[4]MAL3T-2013A.XLS'!$F$343</f>
        <v>18</v>
      </c>
      <c r="H10" s="321">
        <f>'[4]MAL3T-2013A.XLS'!$F$344</f>
        <v>13</v>
      </c>
      <c r="I10" s="321">
        <f>'[4]MAL3T-2013A.XLS'!$I$365</f>
        <v>0</v>
      </c>
      <c r="J10" s="337" t="s">
        <v>331</v>
      </c>
      <c r="K10" s="336"/>
      <c r="L10" s="336"/>
      <c r="M10" s="336"/>
    </row>
    <row r="11" spans="1:13" ht="15" customHeight="1" x14ac:dyDescent="0.2">
      <c r="A11" s="111">
        <v>3</v>
      </c>
      <c r="B11" s="112" t="s">
        <v>7</v>
      </c>
      <c r="C11" s="320">
        <f>'[5]MAL3T-2013A.XLS'!$F$339</f>
        <v>8</v>
      </c>
      <c r="D11" s="281">
        <f>'[5]MAL3T-2013A.XLS'!$F$340</f>
        <v>9</v>
      </c>
      <c r="E11" s="281">
        <f>'[5]MAL3T-2013A.XLS'!$F$341</f>
        <v>9</v>
      </c>
      <c r="F11" s="281">
        <f>'[5]MAL3T-2013A.XLS'!$F$342</f>
        <v>1</v>
      </c>
      <c r="G11" s="281">
        <f>'[5]MAL3T-2013A.XLS'!$F$343</f>
        <v>9</v>
      </c>
      <c r="H11" s="321">
        <f>'[5]MAL3T-2013A.XLS'!$F$344</f>
        <v>5</v>
      </c>
      <c r="I11" s="321">
        <f>'[5]MAL3T-2013A.XLS'!$I$365</f>
        <v>7</v>
      </c>
      <c r="J11" s="336"/>
      <c r="K11" s="335"/>
      <c r="L11" s="334"/>
      <c r="M11" s="336"/>
    </row>
    <row r="12" spans="1:13" ht="15" customHeight="1" x14ac:dyDescent="0.2">
      <c r="A12" s="111">
        <v>4</v>
      </c>
      <c r="B12" s="112" t="s">
        <v>8</v>
      </c>
      <c r="C12" s="320">
        <f>'[6]MAL3T-2013A.XLS'!$F$342</f>
        <v>13</v>
      </c>
      <c r="D12" s="281">
        <f>'[6]MAL3T-2013A.XLS'!$F$343</f>
        <v>0</v>
      </c>
      <c r="E12" s="281">
        <f>'[6]MAL3T-2013A.XLS'!$F$344</f>
        <v>0</v>
      </c>
      <c r="F12" s="281">
        <f>'[6]MAL3T-2013A.XLS'!$F$345</f>
        <v>0</v>
      </c>
      <c r="G12" s="281">
        <f>'[6]MAL3T-2013A.XLS'!$F$346</f>
        <v>0</v>
      </c>
      <c r="H12" s="321">
        <f>'[6]MAL3T-2013A.XLS'!$F$347</f>
        <v>9</v>
      </c>
      <c r="I12" s="321">
        <f>'[6]MAL3T-2013A.XLS'!$I$368</f>
        <v>0</v>
      </c>
      <c r="K12" s="274"/>
      <c r="L12" s="17"/>
    </row>
    <row r="13" spans="1:13" ht="15" customHeight="1" x14ac:dyDescent="0.2">
      <c r="A13" s="111">
        <v>5</v>
      </c>
      <c r="B13" s="112" t="s">
        <v>9</v>
      </c>
      <c r="C13" s="320">
        <f>'[7]MAL3T-2013A.XLS'!$F$394</f>
        <v>21</v>
      </c>
      <c r="D13" s="281">
        <f>'[7]MAL3T-2013A.XLS'!$F$395</f>
        <v>0</v>
      </c>
      <c r="E13" s="281">
        <f>'[7]MAL3T-2013A.XLS'!$F$396</f>
        <v>0</v>
      </c>
      <c r="F13" s="281">
        <f>'[7]MAL3T-2013A.XLS'!$F$397</f>
        <v>0</v>
      </c>
      <c r="G13" s="281">
        <f>'[7]MAL3T-2013A.XLS'!$F$398</f>
        <v>0</v>
      </c>
      <c r="H13" s="321">
        <f>'[7]MAL3T-2013A.XLS'!$F$399</f>
        <v>0</v>
      </c>
      <c r="I13" s="321">
        <f>'[7]MAL3T-2013A.XLS'!$I$420</f>
        <v>0</v>
      </c>
      <c r="K13" s="274"/>
      <c r="L13" s="17"/>
    </row>
    <row r="14" spans="1:13" ht="15" customHeight="1" x14ac:dyDescent="0.2">
      <c r="A14" s="111">
        <v>6</v>
      </c>
      <c r="B14" s="112" t="s">
        <v>10</v>
      </c>
      <c r="C14" s="320">
        <f>'[8]MAL3T-2013A.XLS'!$F$339</f>
        <v>5</v>
      </c>
      <c r="D14" s="281">
        <f>'[8]MAL3T-2013A.XLS'!$F$340</f>
        <v>1</v>
      </c>
      <c r="E14" s="281">
        <f>'[8]MAL3T-2013A.XLS'!$F$341</f>
        <v>1</v>
      </c>
      <c r="F14" s="281">
        <f>'[8]MAL3T-2013A.XLS'!$F$342</f>
        <v>1</v>
      </c>
      <c r="G14" s="281">
        <f>'[8]MAL3T-2013A.XLS'!$F$343</f>
        <v>5</v>
      </c>
      <c r="H14" s="321">
        <f>'[8]MAL3T-2013A.XLS'!$F$344</f>
        <v>1</v>
      </c>
      <c r="I14" s="321">
        <f>'[8]MAL3T-2013A.XLS'!$I$365</f>
        <v>0</v>
      </c>
      <c r="K14" s="274"/>
      <c r="L14" s="17"/>
    </row>
    <row r="15" spans="1:13" ht="15" customHeight="1" x14ac:dyDescent="0.2">
      <c r="A15" s="111">
        <v>7</v>
      </c>
      <c r="B15" s="112" t="s">
        <v>11</v>
      </c>
      <c r="C15" s="320">
        <f>'[9]MAL3T-2013A.XLS'!$F$339</f>
        <v>6</v>
      </c>
      <c r="D15" s="281">
        <f>'[9]MAL3T-2013A.XLS'!$F$340</f>
        <v>2</v>
      </c>
      <c r="E15" s="281">
        <f>'[9]MAL3T-2013A.XLS'!$F$341</f>
        <v>0</v>
      </c>
      <c r="F15" s="281">
        <f>'[9]MAL3T-2013A.XLS'!$F$342</f>
        <v>0</v>
      </c>
      <c r="G15" s="281">
        <f>'[9]MAL3T-2013A.XLS'!$F$343</f>
        <v>0</v>
      </c>
      <c r="H15" s="321">
        <f>'[9]MAL3T-2013A.XLS'!$F$344</f>
        <v>5</v>
      </c>
      <c r="I15" s="321">
        <f>'[9]MAL3T-2013A.XLS'!$I$365</f>
        <v>1</v>
      </c>
      <c r="K15" s="274"/>
      <c r="L15" s="17"/>
    </row>
    <row r="16" spans="1:13" ht="15" customHeight="1" x14ac:dyDescent="0.2">
      <c r="A16" s="111">
        <v>8</v>
      </c>
      <c r="B16" s="112" t="s">
        <v>12</v>
      </c>
      <c r="C16" s="320">
        <f>'[10]MAL3T-2013A.XLS'!$F$339</f>
        <v>5</v>
      </c>
      <c r="D16" s="281">
        <f>'[10]MAL3T-2013A.XLS'!$F$340</f>
        <v>1</v>
      </c>
      <c r="E16" s="281">
        <f>'[10]MAL3T-2013A.XLS'!$F$341</f>
        <v>0</v>
      </c>
      <c r="F16" s="281">
        <f>'[10]MAL3T-2013A.XLS'!$F$342</f>
        <v>0</v>
      </c>
      <c r="G16" s="281">
        <f>'[10]MAL3T-2013A.XLS'!$F$343</f>
        <v>0</v>
      </c>
      <c r="H16" s="321">
        <f>'[10]MAL3T-2013A.XLS'!$F$344</f>
        <v>1</v>
      </c>
      <c r="I16" s="321">
        <f>'[10]MAL3T-2013A.XLS'!$I$365</f>
        <v>1</v>
      </c>
      <c r="K16" s="274"/>
      <c r="L16" s="17"/>
    </row>
    <row r="17" spans="1:12" ht="15" customHeight="1" x14ac:dyDescent="0.2">
      <c r="A17" s="111">
        <v>9</v>
      </c>
      <c r="B17" s="112" t="s">
        <v>13</v>
      </c>
      <c r="C17" s="320">
        <f>'[11]MAL3T-2013A.XLS'!$F$339</f>
        <v>18</v>
      </c>
      <c r="D17" s="281">
        <f>'[11]MAL3T-2013A.XLS'!$F$340</f>
        <v>3</v>
      </c>
      <c r="E17" s="281">
        <f>'[11]MAL3T-2013A.XLS'!$F$341</f>
        <v>1</v>
      </c>
      <c r="F17" s="281">
        <f>'[11]MAL3T-2013A.XLS'!$F$342</f>
        <v>0</v>
      </c>
      <c r="G17" s="281">
        <f>'[11]MAL3T-2013A.XLS'!$F$343</f>
        <v>11</v>
      </c>
      <c r="H17" s="321">
        <f>'[11]MAL3T-2013A.XLS'!$F$344</f>
        <v>7</v>
      </c>
      <c r="I17" s="321">
        <f>'[11]MAL3T-2013A.XLS'!$I$365</f>
        <v>1</v>
      </c>
      <c r="K17" s="274"/>
      <c r="L17" s="17"/>
    </row>
    <row r="18" spans="1:12" ht="15" customHeight="1" x14ac:dyDescent="0.2">
      <c r="A18" s="111">
        <v>10</v>
      </c>
      <c r="B18" s="112" t="s">
        <v>14</v>
      </c>
      <c r="C18" s="320">
        <f>'[12]MAL3T-2013A.XLS'!$F$339</f>
        <v>4</v>
      </c>
      <c r="D18" s="281">
        <f>'[12]MAL3T-2013A.XLS'!$F$340</f>
        <v>22</v>
      </c>
      <c r="E18" s="281">
        <f>'[12]MAL3T-2013A.XLS'!$F$341</f>
        <v>22</v>
      </c>
      <c r="F18" s="281">
        <f>'[12]MAL3T-2013A.XLS'!$F$342</f>
        <v>0</v>
      </c>
      <c r="G18" s="281">
        <f>'[12]MAL3T-2013A.XLS'!$F$343</f>
        <v>22</v>
      </c>
      <c r="H18" s="321">
        <f>'[12]MAL3T-2013A.XLS'!$F$344</f>
        <v>1</v>
      </c>
      <c r="I18" s="321">
        <f>'[12]MAL3T-2013A.XLS'!$I$365</f>
        <v>4</v>
      </c>
      <c r="K18" s="274"/>
      <c r="L18" s="17"/>
    </row>
    <row r="19" spans="1:12" ht="15" customHeight="1" x14ac:dyDescent="0.2">
      <c r="A19" s="111">
        <v>11</v>
      </c>
      <c r="B19" s="112" t="s">
        <v>15</v>
      </c>
      <c r="C19" s="320">
        <f>'[13]MAL3T-2013A.XLS'!$F$339</f>
        <v>127</v>
      </c>
      <c r="D19" s="281">
        <f>'[13]MAL3T-2013A.XLS'!$F$340</f>
        <v>1</v>
      </c>
      <c r="E19" s="281">
        <f>'[13]MAL3T-2013A.XLS'!$F$341</f>
        <v>0</v>
      </c>
      <c r="F19" s="281">
        <f>'[13]MAL3T-2013A.XLS'!$F$342</f>
        <v>1</v>
      </c>
      <c r="G19" s="281">
        <f>'[13]MAL3T-2013A.XLS'!$F$343</f>
        <v>11</v>
      </c>
      <c r="H19" s="321">
        <f>'[13]MAL3T-2013A.XLS'!$F$344</f>
        <v>7</v>
      </c>
      <c r="I19" s="321">
        <f>'[13]MAL3T-2013A.XLS'!$I$365</f>
        <v>1</v>
      </c>
      <c r="K19" s="274"/>
      <c r="L19" s="17"/>
    </row>
    <row r="20" spans="1:12" ht="15" customHeight="1" x14ac:dyDescent="0.2">
      <c r="A20" s="111">
        <v>12</v>
      </c>
      <c r="B20" s="112" t="s">
        <v>16</v>
      </c>
      <c r="C20" s="320">
        <f>'[14]MAL3T-2013A.XLS'!$F$339</f>
        <v>15</v>
      </c>
      <c r="D20" s="281">
        <f>'[14]MAL3T-2013A.XLS'!$F$340</f>
        <v>0</v>
      </c>
      <c r="E20" s="281">
        <f>'[14]MAL3T-2013A.XLS'!$F$341</f>
        <v>0</v>
      </c>
      <c r="F20" s="281">
        <f>'[14]MAL3T-2013A.XLS'!$F$342</f>
        <v>1</v>
      </c>
      <c r="G20" s="281">
        <f>'[14]MAL3T-2013A.XLS'!$F$343</f>
        <v>3</v>
      </c>
      <c r="H20" s="321">
        <f>'[14]MAL3T-2013A.XLS'!$F$344</f>
        <v>0</v>
      </c>
      <c r="I20" s="321">
        <f>'[14]MAL3T-2013A.XLS'!$I$365</f>
        <v>1</v>
      </c>
      <c r="K20" s="274"/>
      <c r="L20" s="17"/>
    </row>
    <row r="21" spans="1:12" ht="15" customHeight="1" x14ac:dyDescent="0.2">
      <c r="A21" s="111">
        <v>13</v>
      </c>
      <c r="B21" s="112" t="s">
        <v>17</v>
      </c>
      <c r="C21" s="320">
        <f>'[15]MAL3T-2013A.XLS'!$F$339</f>
        <v>7</v>
      </c>
      <c r="D21" s="281">
        <f>'[15]MAL3T-2013A.XLS'!$F$340</f>
        <v>1</v>
      </c>
      <c r="E21" s="281">
        <f>'[15]MAL3T-2013A.XLS'!$F$341</f>
        <v>0</v>
      </c>
      <c r="F21" s="281">
        <f>'[15]MAL3T-2013A.XLS'!$F$342</f>
        <v>0</v>
      </c>
      <c r="G21" s="281">
        <f>'[15]MAL3T-2013A.XLS'!$F$343</f>
        <v>0</v>
      </c>
      <c r="H21" s="321">
        <f>'[15]MAL3T-2013A.XLS'!$F$344</f>
        <v>3</v>
      </c>
      <c r="I21" s="321">
        <f>'[15]MAL3T-2013A.XLS'!$I$366</f>
        <v>0</v>
      </c>
      <c r="K21" s="274"/>
      <c r="L21" s="17"/>
    </row>
    <row r="22" spans="1:12" ht="15" customHeight="1" x14ac:dyDescent="0.2">
      <c r="A22" s="111">
        <v>14</v>
      </c>
      <c r="B22" s="112" t="s">
        <v>18</v>
      </c>
      <c r="C22" s="320">
        <f>'[16]MAL3T-2013A.XLS'!$F$339</f>
        <v>7</v>
      </c>
      <c r="D22" s="281">
        <f>'[16]MAL3T-2013A.XLS'!$F$340</f>
        <v>0</v>
      </c>
      <c r="E22" s="281">
        <f>'[16]MAL3T-2013A.XLS'!$F$341</f>
        <v>0</v>
      </c>
      <c r="F22" s="281">
        <f>'[16]MAL3T-2013A.XLS'!$F$342</f>
        <v>2</v>
      </c>
      <c r="G22" s="281">
        <f>'[16]MAL3T-2013A.XLS'!$F$343</f>
        <v>0</v>
      </c>
      <c r="H22" s="321">
        <f>'[16]MAL3T-2013A.XLS'!$F$344</f>
        <v>4</v>
      </c>
      <c r="I22" s="321">
        <f>'[16]MAL3T-2013A.XLS'!$I$366</f>
        <v>0</v>
      </c>
      <c r="K22" s="274"/>
      <c r="L22" s="17"/>
    </row>
    <row r="23" spans="1:12" ht="15" customHeight="1" thickBot="1" x14ac:dyDescent="0.25">
      <c r="A23" s="275">
        <v>15</v>
      </c>
      <c r="B23" s="276" t="s">
        <v>19</v>
      </c>
      <c r="C23" s="322">
        <f>'[17]MAL3T-2013A.XLS'!$F$339</f>
        <v>7</v>
      </c>
      <c r="D23" s="323">
        <f>'[17]MAL3T-2013A.XLS'!$F$340</f>
        <v>0</v>
      </c>
      <c r="E23" s="323">
        <f>'[17]MAL3T-2013A.XLS'!$F$341</f>
        <v>0</v>
      </c>
      <c r="F23" s="323">
        <f>'[17]MAL3T-2013A.XLS'!$F$342</f>
        <v>1</v>
      </c>
      <c r="G23" s="323">
        <f>'[17]MAL3T-2013A.XLS'!$F$343</f>
        <v>0</v>
      </c>
      <c r="H23" s="324">
        <f>'[17]MAL3T-2013A.XLS'!$F$344</f>
        <v>2</v>
      </c>
      <c r="I23" s="324">
        <f>'[17]MAL3T-2013A.XLS'!$I$370</f>
        <v>1</v>
      </c>
      <c r="K23" s="274"/>
      <c r="L23" s="17"/>
    </row>
    <row r="24" spans="1:12" s="9" customFormat="1" ht="15" customHeight="1" x14ac:dyDescent="0.2">
      <c r="A24" s="277"/>
      <c r="B24" s="298" t="s">
        <v>260</v>
      </c>
      <c r="C24" s="313">
        <f t="shared" ref="C24:I24" si="0">SUM(C9:C23)</f>
        <v>271</v>
      </c>
      <c r="D24" s="314">
        <f t="shared" si="0"/>
        <v>50</v>
      </c>
      <c r="E24" s="314">
        <f t="shared" si="0"/>
        <v>45</v>
      </c>
      <c r="F24" s="314">
        <f t="shared" si="0"/>
        <v>9</v>
      </c>
      <c r="G24" s="314">
        <f t="shared" si="0"/>
        <v>79</v>
      </c>
      <c r="H24" s="315">
        <f t="shared" si="0"/>
        <v>60</v>
      </c>
      <c r="I24" s="316">
        <f t="shared" si="0"/>
        <v>17</v>
      </c>
      <c r="K24" s="299"/>
      <c r="L24" s="300"/>
    </row>
    <row r="25" spans="1:12" s="9" customFormat="1" ht="15" customHeight="1" x14ac:dyDescent="0.2">
      <c r="A25" s="278"/>
      <c r="B25" s="279" t="s">
        <v>257</v>
      </c>
      <c r="C25" s="280">
        <v>460</v>
      </c>
      <c r="D25" s="281">
        <v>1102</v>
      </c>
      <c r="E25" s="281">
        <v>826</v>
      </c>
      <c r="F25" s="281">
        <v>21</v>
      </c>
      <c r="G25" s="281">
        <v>366</v>
      </c>
      <c r="H25" s="282">
        <v>45</v>
      </c>
      <c r="I25" s="283">
        <v>15</v>
      </c>
      <c r="K25" s="274"/>
      <c r="L25" s="17"/>
    </row>
    <row r="26" spans="1:12" s="9" customFormat="1" ht="15" customHeight="1" x14ac:dyDescent="0.2">
      <c r="A26" s="278"/>
      <c r="B26" s="279" t="s">
        <v>258</v>
      </c>
      <c r="C26" s="280">
        <v>726</v>
      </c>
      <c r="D26" s="281">
        <v>1150</v>
      </c>
      <c r="E26" s="281">
        <v>896</v>
      </c>
      <c r="F26" s="281">
        <v>20</v>
      </c>
      <c r="G26" s="281">
        <v>418</v>
      </c>
      <c r="H26" s="282">
        <v>96</v>
      </c>
      <c r="I26" s="283">
        <v>12</v>
      </c>
      <c r="K26" s="274"/>
      <c r="L26" s="17"/>
    </row>
    <row r="27" spans="1:12" s="9" customFormat="1" ht="15" customHeight="1" x14ac:dyDescent="0.2">
      <c r="A27" s="278"/>
      <c r="B27" s="279" t="s">
        <v>259</v>
      </c>
      <c r="C27" s="280">
        <v>821</v>
      </c>
      <c r="D27" s="281">
        <v>684</v>
      </c>
      <c r="E27" s="281">
        <v>377</v>
      </c>
      <c r="F27" s="281">
        <v>31</v>
      </c>
      <c r="G27" s="281">
        <v>614</v>
      </c>
      <c r="H27" s="282">
        <v>38</v>
      </c>
      <c r="I27" s="283">
        <v>12</v>
      </c>
      <c r="K27" s="274"/>
      <c r="L27" s="17"/>
    </row>
    <row r="28" spans="1:12" s="9" customFormat="1" ht="15" customHeight="1" thickBot="1" x14ac:dyDescent="0.25">
      <c r="A28" s="284"/>
      <c r="B28" s="285" t="s">
        <v>21</v>
      </c>
      <c r="C28" s="286">
        <v>414</v>
      </c>
      <c r="D28" s="287">
        <v>697</v>
      </c>
      <c r="E28" s="287">
        <v>326</v>
      </c>
      <c r="F28" s="287">
        <v>18</v>
      </c>
      <c r="G28" s="287">
        <v>690</v>
      </c>
      <c r="H28" s="288">
        <v>44</v>
      </c>
      <c r="I28" s="289">
        <v>21</v>
      </c>
      <c r="K28" s="274"/>
      <c r="L28" s="17"/>
    </row>
    <row r="29" spans="1:12" x14ac:dyDescent="0.2">
      <c r="A29" s="290"/>
      <c r="B29" s="69"/>
      <c r="C29" s="69"/>
      <c r="D29" s="69"/>
      <c r="E29" s="69"/>
      <c r="F29" s="69"/>
      <c r="G29" s="69"/>
      <c r="H29" s="69"/>
      <c r="I29" s="69"/>
    </row>
    <row r="30" spans="1:12" x14ac:dyDescent="0.2">
      <c r="A30" s="113" t="s">
        <v>283</v>
      </c>
      <c r="B30" s="69"/>
      <c r="C30" s="69"/>
      <c r="D30" s="69"/>
      <c r="E30" s="69"/>
      <c r="F30" s="69"/>
      <c r="G30" s="69"/>
      <c r="H30" s="69"/>
      <c r="I30" s="69"/>
    </row>
    <row r="31" spans="1:12" x14ac:dyDescent="0.2">
      <c r="A31" s="113" t="s">
        <v>284</v>
      </c>
      <c r="B31" s="69"/>
      <c r="C31" s="69"/>
      <c r="D31" s="69"/>
      <c r="E31" s="69"/>
      <c r="F31" s="69"/>
      <c r="G31" s="69"/>
      <c r="H31" s="69"/>
      <c r="I31" s="69"/>
    </row>
    <row r="32" spans="1:12" x14ac:dyDescent="0.2">
      <c r="A32" s="290"/>
      <c r="B32" s="69"/>
      <c r="C32" s="69"/>
      <c r="D32" s="69"/>
      <c r="E32" s="69"/>
      <c r="F32" s="69"/>
      <c r="G32" s="69"/>
      <c r="H32" s="69"/>
      <c r="I32" s="69"/>
    </row>
    <row r="35" spans="1:12" s="9" customFormat="1" ht="15" customHeight="1" x14ac:dyDescent="0.2">
      <c r="A35" s="92"/>
      <c r="B35" s="72" t="s">
        <v>22</v>
      </c>
      <c r="C35" s="291">
        <v>763</v>
      </c>
      <c r="D35" s="291">
        <v>616</v>
      </c>
      <c r="E35" s="291">
        <v>389</v>
      </c>
      <c r="F35" s="291">
        <v>14</v>
      </c>
      <c r="G35" s="291">
        <v>639</v>
      </c>
      <c r="H35" s="292">
        <v>57</v>
      </c>
      <c r="I35" s="293">
        <v>65</v>
      </c>
      <c r="K35" s="274"/>
      <c r="L35" s="17"/>
    </row>
    <row r="36" spans="1:12" s="9" customFormat="1" ht="15" customHeight="1" x14ac:dyDescent="0.2">
      <c r="A36" s="92"/>
      <c r="B36" s="72" t="s">
        <v>23</v>
      </c>
      <c r="C36" s="291">
        <v>199</v>
      </c>
      <c r="D36" s="291">
        <v>335</v>
      </c>
      <c r="E36" s="291">
        <v>262</v>
      </c>
      <c r="F36" s="291">
        <v>14</v>
      </c>
      <c r="G36" s="291">
        <v>729</v>
      </c>
      <c r="H36" s="292">
        <v>49</v>
      </c>
      <c r="I36" s="293">
        <v>63</v>
      </c>
      <c r="K36" s="274"/>
      <c r="L36" s="17"/>
    </row>
    <row r="37" spans="1:12" s="9" customFormat="1" ht="15" customHeight="1" x14ac:dyDescent="0.2">
      <c r="A37" s="92"/>
      <c r="B37" s="72" t="s">
        <v>24</v>
      </c>
      <c r="C37" s="291">
        <v>402</v>
      </c>
      <c r="D37" s="291">
        <v>381</v>
      </c>
      <c r="E37" s="291">
        <v>119</v>
      </c>
      <c r="F37" s="291">
        <v>9</v>
      </c>
      <c r="G37" s="291">
        <v>370</v>
      </c>
      <c r="H37" s="292">
        <v>39</v>
      </c>
      <c r="I37" s="293">
        <v>76</v>
      </c>
      <c r="K37" s="274"/>
      <c r="L37" s="17"/>
    </row>
    <row r="38" spans="1:12" s="9" customFormat="1" ht="15" customHeight="1" x14ac:dyDescent="0.2">
      <c r="A38" s="92"/>
      <c r="B38" s="72" t="s">
        <v>25</v>
      </c>
      <c r="C38" s="291">
        <v>161</v>
      </c>
      <c r="D38" s="291">
        <v>82</v>
      </c>
      <c r="E38" s="291">
        <v>44</v>
      </c>
      <c r="F38" s="291">
        <v>7</v>
      </c>
      <c r="G38" s="291">
        <v>161</v>
      </c>
      <c r="H38" s="292">
        <v>46</v>
      </c>
      <c r="I38" s="293">
        <v>90</v>
      </c>
      <c r="K38" s="294"/>
    </row>
    <row r="39" spans="1:12" s="9" customFormat="1" ht="15" customHeight="1" thickBot="1" x14ac:dyDescent="0.25">
      <c r="A39" s="37"/>
      <c r="B39" s="56" t="s">
        <v>27</v>
      </c>
      <c r="C39" s="295">
        <v>235</v>
      </c>
      <c r="D39" s="295">
        <v>207</v>
      </c>
      <c r="E39" s="295">
        <v>94</v>
      </c>
      <c r="F39" s="295">
        <v>10</v>
      </c>
      <c r="G39" s="295">
        <v>206</v>
      </c>
      <c r="H39" s="296">
        <v>45</v>
      </c>
      <c r="I39" s="297" t="s">
        <v>46</v>
      </c>
      <c r="K39" s="294"/>
    </row>
  </sheetData>
  <mergeCells count="2">
    <mergeCell ref="C7:I7"/>
    <mergeCell ref="K7:L7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1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9" customWidth="1"/>
    <col min="2" max="2" width="22" style="442" bestFit="1" customWidth="1"/>
    <col min="3" max="3" width="10.28515625" style="442" customWidth="1"/>
    <col min="4" max="4" width="11.28515625" style="442" customWidth="1"/>
    <col min="5" max="5" width="10.5703125" style="442" customWidth="1"/>
    <col min="6" max="6" width="11.85546875" style="442" customWidth="1"/>
    <col min="7" max="7" width="10.28515625" style="442" customWidth="1"/>
    <col min="8" max="8" width="9.42578125" style="442" customWidth="1"/>
    <col min="9" max="9" width="12.28515625" style="442" customWidth="1"/>
    <col min="10" max="10" width="10.28515625" style="442" customWidth="1"/>
    <col min="11" max="11" width="11.42578125" style="442" customWidth="1"/>
    <col min="12" max="16384" width="11.42578125" style="442"/>
  </cols>
  <sheetData>
    <row r="1" spans="1:19" x14ac:dyDescent="0.2">
      <c r="A1" s="301" t="s">
        <v>285</v>
      </c>
    </row>
    <row r="2" spans="1:19" x14ac:dyDescent="0.2">
      <c r="A2" s="1025" t="s">
        <v>0</v>
      </c>
    </row>
    <row r="3" spans="1:19" x14ac:dyDescent="0.2">
      <c r="A3" s="1025"/>
    </row>
    <row r="4" spans="1:19" x14ac:dyDescent="0.2">
      <c r="A4" s="1025" t="s">
        <v>286</v>
      </c>
    </row>
    <row r="6" spans="1:19" s="19" customFormat="1" ht="26.25" customHeight="1" thickBot="1" x14ac:dyDescent="0.25">
      <c r="A6" s="128" t="s">
        <v>286</v>
      </c>
    </row>
    <row r="7" spans="1:19" s="19" customFormat="1" ht="51.95" customHeight="1" thickBot="1" x14ac:dyDescent="0.25">
      <c r="A7" s="865"/>
      <c r="B7" s="866"/>
      <c r="C7" s="2030" t="s">
        <v>287</v>
      </c>
      <c r="D7" s="2030"/>
      <c r="E7" s="2030"/>
      <c r="F7" s="2030" t="s">
        <v>288</v>
      </c>
      <c r="G7" s="2030"/>
      <c r="H7" s="2030"/>
      <c r="I7" s="2030"/>
      <c r="J7" s="2030"/>
      <c r="K7" s="2031"/>
    </row>
    <row r="8" spans="1:19" s="19" customFormat="1" ht="96.75" customHeight="1" thickBot="1" x14ac:dyDescent="0.25">
      <c r="A8" s="867" t="s">
        <v>38</v>
      </c>
      <c r="B8" s="302" t="s">
        <v>3</v>
      </c>
      <c r="C8" s="303" t="s">
        <v>289</v>
      </c>
      <c r="D8" s="304" t="s">
        <v>290</v>
      </c>
      <c r="E8" s="30" t="s">
        <v>291</v>
      </c>
      <c r="F8" s="305" t="s">
        <v>292</v>
      </c>
      <c r="G8" s="125" t="s">
        <v>293</v>
      </c>
      <c r="H8" s="125" t="s">
        <v>294</v>
      </c>
      <c r="I8" s="55" t="s">
        <v>330</v>
      </c>
      <c r="J8" s="54" t="s">
        <v>295</v>
      </c>
      <c r="K8" s="190" t="s">
        <v>296</v>
      </c>
      <c r="L8" s="1028"/>
      <c r="M8" s="19" t="s">
        <v>104</v>
      </c>
      <c r="N8" s="306"/>
    </row>
    <row r="9" spans="1:19" ht="14.1" customHeight="1" x14ac:dyDescent="0.2">
      <c r="A9" s="242">
        <v>1</v>
      </c>
      <c r="B9" s="103" t="s">
        <v>5</v>
      </c>
      <c r="C9" s="325">
        <v>133</v>
      </c>
      <c r="D9" s="329">
        <v>8</v>
      </c>
      <c r="E9" s="326">
        <v>1</v>
      </c>
      <c r="F9" s="325">
        <v>0</v>
      </c>
      <c r="G9" s="329">
        <v>7</v>
      </c>
      <c r="H9" s="329">
        <v>1</v>
      </c>
      <c r="I9" s="329">
        <v>0</v>
      </c>
      <c r="J9" s="329">
        <v>8</v>
      </c>
      <c r="K9" s="326">
        <v>1</v>
      </c>
    </row>
    <row r="10" spans="1:19" ht="14.1" customHeight="1" x14ac:dyDescent="0.2">
      <c r="A10" s="911">
        <v>2</v>
      </c>
      <c r="B10" s="72" t="s">
        <v>6</v>
      </c>
      <c r="C10" s="327">
        <v>393</v>
      </c>
      <c r="D10" s="249">
        <v>15</v>
      </c>
      <c r="E10" s="250">
        <v>2</v>
      </c>
      <c r="F10" s="327">
        <v>0</v>
      </c>
      <c r="G10" s="249">
        <v>3</v>
      </c>
      <c r="H10" s="249">
        <v>3</v>
      </c>
      <c r="I10" s="249">
        <v>0</v>
      </c>
      <c r="J10" s="249">
        <v>5</v>
      </c>
      <c r="K10" s="250">
        <v>0</v>
      </c>
    </row>
    <row r="11" spans="1:19" ht="14.1" customHeight="1" x14ac:dyDescent="0.2">
      <c r="A11" s="911">
        <v>3</v>
      </c>
      <c r="B11" s="72" t="s">
        <v>7</v>
      </c>
      <c r="C11" s="327">
        <v>19</v>
      </c>
      <c r="D11" s="249">
        <v>3</v>
      </c>
      <c r="E11" s="250">
        <v>1</v>
      </c>
      <c r="F11" s="327">
        <v>19</v>
      </c>
      <c r="G11" s="249">
        <v>5</v>
      </c>
      <c r="H11" s="249">
        <v>0</v>
      </c>
      <c r="I11" s="249">
        <v>0</v>
      </c>
      <c r="J11" s="249">
        <v>5</v>
      </c>
      <c r="K11" s="250">
        <v>1</v>
      </c>
    </row>
    <row r="12" spans="1:19" ht="14.1" customHeight="1" x14ac:dyDescent="0.2">
      <c r="A12" s="911">
        <v>4</v>
      </c>
      <c r="B12" s="72" t="s">
        <v>8</v>
      </c>
      <c r="C12" s="327">
        <v>0</v>
      </c>
      <c r="D12" s="249">
        <v>0</v>
      </c>
      <c r="E12" s="250">
        <v>0</v>
      </c>
      <c r="F12" s="327">
        <v>0</v>
      </c>
      <c r="G12" s="249">
        <v>0</v>
      </c>
      <c r="H12" s="249">
        <v>0</v>
      </c>
      <c r="I12" s="249">
        <v>0</v>
      </c>
      <c r="J12" s="249">
        <v>0</v>
      </c>
      <c r="K12" s="250">
        <v>0</v>
      </c>
    </row>
    <row r="13" spans="1:19" ht="14.1" customHeight="1" x14ac:dyDescent="0.2">
      <c r="A13" s="911">
        <v>5</v>
      </c>
      <c r="B13" s="72" t="s">
        <v>9</v>
      </c>
      <c r="C13" s="327">
        <v>31</v>
      </c>
      <c r="D13" s="249">
        <v>8</v>
      </c>
      <c r="E13" s="250">
        <v>3</v>
      </c>
      <c r="F13" s="327">
        <v>0</v>
      </c>
      <c r="G13" s="249">
        <v>0</v>
      </c>
      <c r="H13" s="249">
        <v>7</v>
      </c>
      <c r="I13" s="249">
        <v>0</v>
      </c>
      <c r="J13" s="249">
        <v>7</v>
      </c>
      <c r="K13" s="250">
        <v>0</v>
      </c>
    </row>
    <row r="14" spans="1:19" ht="14.1" customHeight="1" x14ac:dyDescent="0.2">
      <c r="A14" s="911">
        <v>6</v>
      </c>
      <c r="B14" s="72" t="s">
        <v>10</v>
      </c>
      <c r="C14" s="327">
        <v>0</v>
      </c>
      <c r="D14" s="249">
        <v>0</v>
      </c>
      <c r="E14" s="250">
        <v>0</v>
      </c>
      <c r="F14" s="327">
        <v>0</v>
      </c>
      <c r="G14" s="249">
        <v>0</v>
      </c>
      <c r="H14" s="249">
        <v>0</v>
      </c>
      <c r="I14" s="249">
        <v>0</v>
      </c>
      <c r="J14" s="249">
        <v>0</v>
      </c>
      <c r="K14" s="250">
        <v>0</v>
      </c>
      <c r="S14" s="442" t="s">
        <v>419</v>
      </c>
    </row>
    <row r="15" spans="1:19" ht="14.1" customHeight="1" x14ac:dyDescent="0.2">
      <c r="A15" s="911">
        <v>7</v>
      </c>
      <c r="B15" s="72" t="s">
        <v>11</v>
      </c>
      <c r="C15" s="327">
        <v>0</v>
      </c>
      <c r="D15" s="249">
        <v>0</v>
      </c>
      <c r="E15" s="250">
        <v>0</v>
      </c>
      <c r="F15" s="327">
        <v>0</v>
      </c>
      <c r="G15" s="249">
        <v>0</v>
      </c>
      <c r="H15" s="249">
        <v>0</v>
      </c>
      <c r="I15" s="249">
        <v>0</v>
      </c>
      <c r="J15" s="249">
        <v>0</v>
      </c>
      <c r="K15" s="250">
        <v>0</v>
      </c>
    </row>
    <row r="16" spans="1:19" ht="14.1" customHeight="1" x14ac:dyDescent="0.2">
      <c r="A16" s="911">
        <v>8</v>
      </c>
      <c r="B16" s="72" t="s">
        <v>12</v>
      </c>
      <c r="C16" s="327">
        <v>103</v>
      </c>
      <c r="D16" s="249">
        <v>16</v>
      </c>
      <c r="E16" s="250">
        <v>0</v>
      </c>
      <c r="F16" s="327">
        <v>0</v>
      </c>
      <c r="G16" s="249">
        <v>5</v>
      </c>
      <c r="H16" s="249">
        <v>5</v>
      </c>
      <c r="I16" s="249">
        <v>0</v>
      </c>
      <c r="J16" s="249">
        <v>9</v>
      </c>
      <c r="K16" s="250">
        <v>0</v>
      </c>
    </row>
    <row r="17" spans="1:15" ht="14.1" customHeight="1" x14ac:dyDescent="0.2">
      <c r="A17" s="911">
        <v>9</v>
      </c>
      <c r="B17" s="72" t="s">
        <v>13</v>
      </c>
      <c r="C17" s="327">
        <v>638</v>
      </c>
      <c r="D17" s="249">
        <v>20</v>
      </c>
      <c r="E17" s="250">
        <v>1</v>
      </c>
      <c r="F17" s="327">
        <v>0</v>
      </c>
      <c r="G17" s="249">
        <v>9</v>
      </c>
      <c r="H17" s="249">
        <v>4</v>
      </c>
      <c r="I17" s="249">
        <v>0</v>
      </c>
      <c r="J17" s="249">
        <v>12</v>
      </c>
      <c r="K17" s="250">
        <v>1</v>
      </c>
    </row>
    <row r="18" spans="1:15" ht="14.1" customHeight="1" x14ac:dyDescent="0.2">
      <c r="A18" s="911">
        <v>10</v>
      </c>
      <c r="B18" s="72" t="s">
        <v>14</v>
      </c>
      <c r="C18" s="327">
        <v>739</v>
      </c>
      <c r="D18" s="249">
        <v>15</v>
      </c>
      <c r="E18" s="250">
        <v>4</v>
      </c>
      <c r="F18" s="327">
        <v>0</v>
      </c>
      <c r="G18" s="249">
        <v>3</v>
      </c>
      <c r="H18" s="249">
        <v>0</v>
      </c>
      <c r="I18" s="249">
        <v>0</v>
      </c>
      <c r="J18" s="249">
        <v>3</v>
      </c>
      <c r="K18" s="250">
        <v>1</v>
      </c>
    </row>
    <row r="19" spans="1:15" ht="14.1" customHeight="1" x14ac:dyDescent="0.2">
      <c r="A19" s="911">
        <v>11</v>
      </c>
      <c r="B19" s="72" t="s">
        <v>15</v>
      </c>
      <c r="C19" s="327">
        <v>28</v>
      </c>
      <c r="D19" s="249">
        <v>10</v>
      </c>
      <c r="E19" s="250">
        <v>4</v>
      </c>
      <c r="F19" s="327">
        <v>0</v>
      </c>
      <c r="G19" s="249">
        <v>3</v>
      </c>
      <c r="H19" s="249">
        <v>3</v>
      </c>
      <c r="I19" s="249">
        <v>0</v>
      </c>
      <c r="J19" s="249">
        <v>3</v>
      </c>
      <c r="K19" s="250">
        <v>1</v>
      </c>
    </row>
    <row r="20" spans="1:15" ht="14.1" customHeight="1" x14ac:dyDescent="0.2">
      <c r="A20" s="911">
        <v>12</v>
      </c>
      <c r="B20" s="72" t="s">
        <v>16</v>
      </c>
      <c r="C20" s="327">
        <v>86</v>
      </c>
      <c r="D20" s="249">
        <v>12</v>
      </c>
      <c r="E20" s="250">
        <v>2</v>
      </c>
      <c r="F20" s="327">
        <v>0</v>
      </c>
      <c r="G20" s="249">
        <v>11</v>
      </c>
      <c r="H20" s="249">
        <v>6</v>
      </c>
      <c r="I20" s="249">
        <v>1</v>
      </c>
      <c r="J20" s="249">
        <v>16</v>
      </c>
      <c r="K20" s="250">
        <v>0</v>
      </c>
    </row>
    <row r="21" spans="1:15" ht="14.1" customHeight="1" x14ac:dyDescent="0.2">
      <c r="A21" s="911">
        <v>13</v>
      </c>
      <c r="B21" s="72" t="s">
        <v>17</v>
      </c>
      <c r="C21" s="327">
        <v>131</v>
      </c>
      <c r="D21" s="249">
        <v>18</v>
      </c>
      <c r="E21" s="250">
        <v>3</v>
      </c>
      <c r="F21" s="327">
        <v>0</v>
      </c>
      <c r="G21" s="249">
        <v>11</v>
      </c>
      <c r="H21" s="249">
        <v>6</v>
      </c>
      <c r="I21" s="249">
        <v>0</v>
      </c>
      <c r="J21" s="249">
        <v>13</v>
      </c>
      <c r="K21" s="250">
        <v>0</v>
      </c>
    </row>
    <row r="22" spans="1:15" ht="14.1" customHeight="1" x14ac:dyDescent="0.2">
      <c r="A22" s="911">
        <v>14</v>
      </c>
      <c r="B22" s="72" t="s">
        <v>18</v>
      </c>
      <c r="C22" s="327">
        <v>136</v>
      </c>
      <c r="D22" s="249">
        <v>11</v>
      </c>
      <c r="E22" s="250">
        <v>2</v>
      </c>
      <c r="F22" s="327">
        <v>0</v>
      </c>
      <c r="G22" s="249">
        <v>5</v>
      </c>
      <c r="H22" s="249">
        <v>9</v>
      </c>
      <c r="I22" s="249">
        <v>0</v>
      </c>
      <c r="J22" s="249">
        <v>10</v>
      </c>
      <c r="K22" s="250">
        <v>1</v>
      </c>
    </row>
    <row r="23" spans="1:15" ht="14.1" customHeight="1" thickBot="1" x14ac:dyDescent="0.25">
      <c r="A23" s="917">
        <v>15</v>
      </c>
      <c r="B23" s="902" t="s">
        <v>19</v>
      </c>
      <c r="C23" s="328">
        <v>144</v>
      </c>
      <c r="D23" s="251">
        <v>29</v>
      </c>
      <c r="E23" s="252">
        <v>6</v>
      </c>
      <c r="F23" s="328">
        <v>0</v>
      </c>
      <c r="G23" s="251">
        <v>12</v>
      </c>
      <c r="H23" s="251">
        <v>5</v>
      </c>
      <c r="I23" s="251">
        <v>0</v>
      </c>
      <c r="J23" s="251">
        <v>12</v>
      </c>
      <c r="K23" s="252">
        <v>0</v>
      </c>
    </row>
    <row r="24" spans="1:15" s="20" customFormat="1" ht="13.5" thickBot="1" x14ac:dyDescent="0.25">
      <c r="A24" s="1518"/>
      <c r="B24" s="1519" t="s">
        <v>470</v>
      </c>
      <c r="C24" s="737">
        <f>SUM(C9:C23)</f>
        <v>2581</v>
      </c>
      <c r="D24" s="738">
        <f t="shared" ref="D24:K24" si="0">SUM(D9:D23)</f>
        <v>165</v>
      </c>
      <c r="E24" s="740">
        <f t="shared" si="0"/>
        <v>29</v>
      </c>
      <c r="F24" s="737">
        <f t="shared" si="0"/>
        <v>19</v>
      </c>
      <c r="G24" s="738">
        <f t="shared" si="0"/>
        <v>74</v>
      </c>
      <c r="H24" s="738">
        <f t="shared" si="0"/>
        <v>49</v>
      </c>
      <c r="I24" s="738">
        <f t="shared" si="0"/>
        <v>1</v>
      </c>
      <c r="J24" s="738">
        <f t="shared" si="0"/>
        <v>103</v>
      </c>
      <c r="K24" s="739">
        <f t="shared" si="0"/>
        <v>6</v>
      </c>
    </row>
    <row r="25" spans="1:15" x14ac:dyDescent="0.2">
      <c r="A25" s="647"/>
      <c r="B25" s="425" t="s">
        <v>401</v>
      </c>
      <c r="C25" s="731">
        <v>4484</v>
      </c>
      <c r="D25" s="732">
        <v>204</v>
      </c>
      <c r="E25" s="733">
        <v>47</v>
      </c>
      <c r="F25" s="734">
        <v>158</v>
      </c>
      <c r="G25" s="732">
        <v>81</v>
      </c>
      <c r="H25" s="732">
        <v>53</v>
      </c>
      <c r="I25" s="732">
        <v>10</v>
      </c>
      <c r="J25" s="732">
        <v>124</v>
      </c>
      <c r="K25" s="733">
        <v>15</v>
      </c>
    </row>
    <row r="26" spans="1:15" x14ac:dyDescent="0.2">
      <c r="A26" s="245"/>
      <c r="B26" s="332" t="s">
        <v>347</v>
      </c>
      <c r="C26" s="327">
        <v>2591</v>
      </c>
      <c r="D26" s="249">
        <v>155</v>
      </c>
      <c r="E26" s="250">
        <v>41</v>
      </c>
      <c r="F26" s="333">
        <v>248</v>
      </c>
      <c r="G26" s="249">
        <v>70</v>
      </c>
      <c r="H26" s="249">
        <v>54</v>
      </c>
      <c r="I26" s="249">
        <v>6</v>
      </c>
      <c r="J26" s="249">
        <v>99</v>
      </c>
      <c r="K26" s="250">
        <v>10</v>
      </c>
    </row>
    <row r="27" spans="1:15" x14ac:dyDescent="0.2">
      <c r="A27" s="245"/>
      <c r="B27" s="332" t="s">
        <v>260</v>
      </c>
      <c r="C27" s="327">
        <v>1832</v>
      </c>
      <c r="D27" s="249">
        <v>134</v>
      </c>
      <c r="E27" s="250">
        <v>27</v>
      </c>
      <c r="F27" s="333">
        <v>299</v>
      </c>
      <c r="G27" s="249">
        <v>62</v>
      </c>
      <c r="H27" s="249">
        <v>56</v>
      </c>
      <c r="I27" s="249">
        <v>7</v>
      </c>
      <c r="J27" s="249">
        <v>107</v>
      </c>
      <c r="K27" s="250">
        <v>13</v>
      </c>
      <c r="O27" s="442" t="s">
        <v>104</v>
      </c>
    </row>
    <row r="28" spans="1:15" x14ac:dyDescent="0.2">
      <c r="A28" s="245"/>
      <c r="B28" s="332" t="s">
        <v>257</v>
      </c>
      <c r="C28" s="327">
        <v>4131</v>
      </c>
      <c r="D28" s="249">
        <v>154</v>
      </c>
      <c r="E28" s="250">
        <v>32</v>
      </c>
      <c r="F28" s="333">
        <v>414</v>
      </c>
      <c r="G28" s="249">
        <v>45</v>
      </c>
      <c r="H28" s="249">
        <v>41</v>
      </c>
      <c r="I28" s="249">
        <v>8</v>
      </c>
      <c r="J28" s="249">
        <v>86</v>
      </c>
      <c r="K28" s="250">
        <v>8</v>
      </c>
    </row>
    <row r="29" spans="1:15" ht="13.5" thickBot="1" x14ac:dyDescent="0.25">
      <c r="A29" s="246"/>
      <c r="B29" s="230" t="s">
        <v>258</v>
      </c>
      <c r="C29" s="328">
        <v>2960</v>
      </c>
      <c r="D29" s="251">
        <v>151</v>
      </c>
      <c r="E29" s="252">
        <v>19</v>
      </c>
      <c r="F29" s="417">
        <v>23</v>
      </c>
      <c r="G29" s="251">
        <v>55</v>
      </c>
      <c r="H29" s="251">
        <v>48</v>
      </c>
      <c r="I29" s="251">
        <v>0</v>
      </c>
      <c r="J29" s="251">
        <v>82</v>
      </c>
      <c r="K29" s="252">
        <v>12</v>
      </c>
    </row>
    <row r="30" spans="1:15" ht="13.5" hidden="1" outlineLevel="1" thickBot="1" x14ac:dyDescent="0.25">
      <c r="A30" s="520"/>
      <c r="B30" s="447" t="s">
        <v>259</v>
      </c>
      <c r="C30" s="861">
        <v>3231</v>
      </c>
      <c r="D30" s="862">
        <v>153</v>
      </c>
      <c r="E30" s="863">
        <v>30</v>
      </c>
      <c r="F30" s="864">
        <v>62</v>
      </c>
      <c r="G30" s="862">
        <v>48</v>
      </c>
      <c r="H30" s="862">
        <v>40</v>
      </c>
      <c r="I30" s="862">
        <v>4</v>
      </c>
      <c r="J30" s="862">
        <v>90</v>
      </c>
      <c r="K30" s="863">
        <v>9</v>
      </c>
    </row>
    <row r="31" spans="1:15" collapsed="1" x14ac:dyDescent="0.2">
      <c r="A31" s="1025"/>
    </row>
  </sheetData>
  <mergeCells count="2">
    <mergeCell ref="C7:E7"/>
    <mergeCell ref="F7:K7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8"/>
  <sheetViews>
    <sheetView showGridLines="0" zoomScaleNormal="100" workbookViewId="0">
      <selection activeCell="Q43" sqref="Q43"/>
    </sheetView>
  </sheetViews>
  <sheetFormatPr baseColWidth="10" defaultColWidth="11.42578125" defaultRowHeight="12.75" x14ac:dyDescent="0.2"/>
  <cols>
    <col min="1" max="1" width="4.85546875" style="1023" customWidth="1"/>
    <col min="2" max="2" width="22" style="441" bestFit="1" customWidth="1"/>
    <col min="3" max="3" width="13.5703125" style="441" customWidth="1"/>
    <col min="4" max="4" width="11.28515625" style="441" customWidth="1"/>
    <col min="5" max="5" width="17.28515625" style="441" customWidth="1"/>
    <col min="6" max="6" width="14.5703125" style="441" customWidth="1"/>
    <col min="7" max="7" width="10.28515625" style="441" customWidth="1"/>
    <col min="8" max="8" width="14.28515625" style="441" customWidth="1"/>
    <col min="9" max="9" width="16.85546875" style="441" customWidth="1"/>
    <col min="10" max="10" width="13.42578125" style="441" customWidth="1"/>
    <col min="11" max="16384" width="11.42578125" style="441"/>
  </cols>
  <sheetData>
    <row r="1" spans="1:13" x14ac:dyDescent="0.2">
      <c r="A1" s="254" t="s">
        <v>285</v>
      </c>
      <c r="B1" s="1026"/>
    </row>
    <row r="2" spans="1:13" x14ac:dyDescent="0.2">
      <c r="A2" s="903" t="s">
        <v>0</v>
      </c>
    </row>
    <row r="3" spans="1:13" x14ac:dyDescent="0.2">
      <c r="A3" s="903"/>
    </row>
    <row r="4" spans="1:13" x14ac:dyDescent="0.2">
      <c r="A4" s="903" t="s">
        <v>297</v>
      </c>
    </row>
    <row r="6" spans="1:13" s="4" customFormat="1" ht="26.25" customHeight="1" thickBot="1" x14ac:dyDescent="0.25">
      <c r="A6" s="128" t="s">
        <v>297</v>
      </c>
      <c r="B6" s="19"/>
      <c r="C6" s="19"/>
      <c r="D6" s="19"/>
      <c r="E6" s="19"/>
      <c r="F6" s="19"/>
      <c r="G6" s="19"/>
      <c r="H6" s="19"/>
      <c r="I6" s="19"/>
      <c r="J6" s="19"/>
    </row>
    <row r="7" spans="1:13" s="4" customFormat="1" ht="51.95" customHeight="1" x14ac:dyDescent="0.2">
      <c r="A7" s="1435"/>
      <c r="B7" s="1436"/>
      <c r="C7" s="2027" t="s">
        <v>298</v>
      </c>
      <c r="D7" s="1986"/>
      <c r="E7" s="1986"/>
      <c r="F7" s="1987"/>
      <c r="G7" s="638"/>
      <c r="H7" s="1432"/>
      <c r="I7" s="1432"/>
      <c r="J7" s="1433"/>
    </row>
    <row r="8" spans="1:13" s="4" customFormat="1" ht="96.75" customHeight="1" thickBot="1" x14ac:dyDescent="0.25">
      <c r="A8" s="1198" t="s">
        <v>38</v>
      </c>
      <c r="B8" s="1201" t="s">
        <v>3</v>
      </c>
      <c r="C8" s="1434" t="s">
        <v>299</v>
      </c>
      <c r="D8" s="1199" t="s">
        <v>300</v>
      </c>
      <c r="E8" s="1199" t="s">
        <v>301</v>
      </c>
      <c r="F8" s="1200" t="s">
        <v>302</v>
      </c>
      <c r="G8" s="1198" t="s">
        <v>303</v>
      </c>
      <c r="H8" s="1199" t="s">
        <v>304</v>
      </c>
      <c r="I8" s="1199" t="s">
        <v>305</v>
      </c>
      <c r="J8" s="1201" t="s">
        <v>306</v>
      </c>
      <c r="K8" s="1027"/>
      <c r="M8" s="4" t="s">
        <v>104</v>
      </c>
    </row>
    <row r="9" spans="1:13" ht="14.1" customHeight="1" x14ac:dyDescent="0.2">
      <c r="A9" s="242">
        <v>1</v>
      </c>
      <c r="B9" s="151" t="s">
        <v>5</v>
      </c>
      <c r="C9" s="325">
        <v>0</v>
      </c>
      <c r="D9" s="329">
        <v>3</v>
      </c>
      <c r="E9" s="329">
        <v>0</v>
      </c>
      <c r="F9" s="326">
        <v>1</v>
      </c>
      <c r="G9" s="325">
        <v>4</v>
      </c>
      <c r="H9" s="329">
        <v>0</v>
      </c>
      <c r="I9" s="329">
        <v>0</v>
      </c>
      <c r="J9" s="326">
        <v>0</v>
      </c>
    </row>
    <row r="10" spans="1:13" ht="14.1" customHeight="1" x14ac:dyDescent="0.2">
      <c r="A10" s="911">
        <v>2</v>
      </c>
      <c r="B10" s="984" t="s">
        <v>6</v>
      </c>
      <c r="C10" s="327">
        <v>2</v>
      </c>
      <c r="D10" s="249">
        <v>1</v>
      </c>
      <c r="E10" s="249">
        <v>2</v>
      </c>
      <c r="F10" s="250">
        <v>0</v>
      </c>
      <c r="G10" s="327">
        <v>4</v>
      </c>
      <c r="H10" s="249">
        <v>4</v>
      </c>
      <c r="I10" s="249">
        <v>0</v>
      </c>
      <c r="J10" s="250">
        <v>0</v>
      </c>
    </row>
    <row r="11" spans="1:13" ht="14.1" customHeight="1" x14ac:dyDescent="0.2">
      <c r="A11" s="911">
        <v>3</v>
      </c>
      <c r="B11" s="984" t="s">
        <v>7</v>
      </c>
      <c r="C11" s="327">
        <v>0</v>
      </c>
      <c r="D11" s="249">
        <v>16</v>
      </c>
      <c r="E11" s="249">
        <v>2</v>
      </c>
      <c r="F11" s="250">
        <v>0</v>
      </c>
      <c r="G11" s="327">
        <v>9</v>
      </c>
      <c r="H11" s="249">
        <v>16</v>
      </c>
      <c r="I11" s="249">
        <v>0</v>
      </c>
      <c r="J11" s="250">
        <v>0</v>
      </c>
    </row>
    <row r="12" spans="1:13" ht="14.1" customHeight="1" x14ac:dyDescent="0.2">
      <c r="A12" s="911">
        <v>4</v>
      </c>
      <c r="B12" s="984" t="s">
        <v>8</v>
      </c>
      <c r="C12" s="327">
        <v>0</v>
      </c>
      <c r="D12" s="249">
        <v>0</v>
      </c>
      <c r="E12" s="249">
        <v>0</v>
      </c>
      <c r="F12" s="250">
        <v>0</v>
      </c>
      <c r="G12" s="327">
        <v>0</v>
      </c>
      <c r="H12" s="249">
        <v>0</v>
      </c>
      <c r="I12" s="249">
        <v>0</v>
      </c>
      <c r="J12" s="250">
        <v>0</v>
      </c>
    </row>
    <row r="13" spans="1:13" ht="14.1" customHeight="1" x14ac:dyDescent="0.2">
      <c r="A13" s="911">
        <v>5</v>
      </c>
      <c r="B13" s="984" t="s">
        <v>9</v>
      </c>
      <c r="C13" s="327">
        <v>0</v>
      </c>
      <c r="D13" s="249">
        <v>0</v>
      </c>
      <c r="E13" s="249">
        <v>0</v>
      </c>
      <c r="F13" s="250">
        <v>0</v>
      </c>
      <c r="G13" s="327">
        <v>0</v>
      </c>
      <c r="H13" s="249">
        <v>0</v>
      </c>
      <c r="I13" s="249">
        <v>0</v>
      </c>
      <c r="J13" s="250">
        <v>0</v>
      </c>
    </row>
    <row r="14" spans="1:13" ht="14.1" customHeight="1" x14ac:dyDescent="0.2">
      <c r="A14" s="911">
        <v>6</v>
      </c>
      <c r="B14" s="984" t="s">
        <v>10</v>
      </c>
      <c r="C14" s="327">
        <v>0</v>
      </c>
      <c r="D14" s="249">
        <v>0</v>
      </c>
      <c r="E14" s="249">
        <v>0</v>
      </c>
      <c r="F14" s="250">
        <v>0</v>
      </c>
      <c r="G14" s="327">
        <v>0</v>
      </c>
      <c r="H14" s="249">
        <v>0</v>
      </c>
      <c r="I14" s="249">
        <v>0</v>
      </c>
      <c r="J14" s="250">
        <v>0</v>
      </c>
    </row>
    <row r="15" spans="1:13" ht="14.1" customHeight="1" x14ac:dyDescent="0.2">
      <c r="A15" s="911">
        <v>7</v>
      </c>
      <c r="B15" s="984" t="s">
        <v>11</v>
      </c>
      <c r="C15" s="327">
        <v>0</v>
      </c>
      <c r="D15" s="249">
        <v>0</v>
      </c>
      <c r="E15" s="249">
        <v>0</v>
      </c>
      <c r="F15" s="250">
        <v>0</v>
      </c>
      <c r="G15" s="327">
        <v>0</v>
      </c>
      <c r="H15" s="249">
        <v>0</v>
      </c>
      <c r="I15" s="249">
        <v>0</v>
      </c>
      <c r="J15" s="250">
        <v>0</v>
      </c>
    </row>
    <row r="16" spans="1:13" ht="14.1" customHeight="1" x14ac:dyDescent="0.2">
      <c r="A16" s="911">
        <v>8</v>
      </c>
      <c r="B16" s="984" t="s">
        <v>12</v>
      </c>
      <c r="C16" s="327">
        <v>0</v>
      </c>
      <c r="D16" s="249">
        <v>0</v>
      </c>
      <c r="E16" s="249">
        <v>0</v>
      </c>
      <c r="F16" s="250">
        <v>0</v>
      </c>
      <c r="G16" s="327">
        <v>0</v>
      </c>
      <c r="H16" s="249">
        <v>0</v>
      </c>
      <c r="I16" s="249">
        <v>0</v>
      </c>
      <c r="J16" s="250">
        <v>0</v>
      </c>
    </row>
    <row r="17" spans="1:16" ht="14.1" customHeight="1" x14ac:dyDescent="0.2">
      <c r="A17" s="911">
        <v>9</v>
      </c>
      <c r="B17" s="984" t="s">
        <v>13</v>
      </c>
      <c r="C17" s="327">
        <v>0</v>
      </c>
      <c r="D17" s="249">
        <v>0</v>
      </c>
      <c r="E17" s="249">
        <v>2</v>
      </c>
      <c r="F17" s="250">
        <v>0</v>
      </c>
      <c r="G17" s="327">
        <v>2</v>
      </c>
      <c r="H17" s="249">
        <v>0</v>
      </c>
      <c r="I17" s="249">
        <v>0</v>
      </c>
      <c r="J17" s="250">
        <v>2</v>
      </c>
    </row>
    <row r="18" spans="1:16" ht="14.1" customHeight="1" x14ac:dyDescent="0.2">
      <c r="A18" s="911">
        <v>10</v>
      </c>
      <c r="B18" s="984" t="s">
        <v>14</v>
      </c>
      <c r="C18" s="327">
        <v>0</v>
      </c>
      <c r="D18" s="249">
        <v>1</v>
      </c>
      <c r="E18" s="249">
        <v>0</v>
      </c>
      <c r="F18" s="250">
        <v>0</v>
      </c>
      <c r="G18" s="327">
        <v>1</v>
      </c>
      <c r="H18" s="249">
        <v>0</v>
      </c>
      <c r="I18" s="249">
        <v>0</v>
      </c>
      <c r="J18" s="250">
        <v>0</v>
      </c>
    </row>
    <row r="19" spans="1:16" ht="14.1" customHeight="1" x14ac:dyDescent="0.2">
      <c r="A19" s="911">
        <v>11</v>
      </c>
      <c r="B19" s="984" t="s">
        <v>15</v>
      </c>
      <c r="C19" s="327">
        <v>0</v>
      </c>
      <c r="D19" s="249">
        <v>0</v>
      </c>
      <c r="E19" s="249">
        <v>0</v>
      </c>
      <c r="F19" s="250">
        <v>2</v>
      </c>
      <c r="G19" s="327">
        <v>2</v>
      </c>
      <c r="H19" s="249">
        <v>0</v>
      </c>
      <c r="I19" s="249">
        <v>0</v>
      </c>
      <c r="J19" s="250">
        <v>0</v>
      </c>
    </row>
    <row r="20" spans="1:16" ht="14.1" customHeight="1" x14ac:dyDescent="0.2">
      <c r="A20" s="911">
        <v>12</v>
      </c>
      <c r="B20" s="984" t="s">
        <v>16</v>
      </c>
      <c r="C20" s="327">
        <v>0</v>
      </c>
      <c r="D20" s="249">
        <v>0</v>
      </c>
      <c r="E20" s="249">
        <v>0</v>
      </c>
      <c r="F20" s="250">
        <v>0</v>
      </c>
      <c r="G20" s="327">
        <v>0</v>
      </c>
      <c r="H20" s="249">
        <v>0</v>
      </c>
      <c r="I20" s="249">
        <v>0</v>
      </c>
      <c r="J20" s="250">
        <v>0</v>
      </c>
    </row>
    <row r="21" spans="1:16" ht="14.1" customHeight="1" x14ac:dyDescent="0.2">
      <c r="A21" s="911">
        <v>13</v>
      </c>
      <c r="B21" s="984" t="s">
        <v>17</v>
      </c>
      <c r="C21" s="327">
        <v>0</v>
      </c>
      <c r="D21" s="249">
        <v>1</v>
      </c>
      <c r="E21" s="249">
        <v>2</v>
      </c>
      <c r="F21" s="250">
        <v>0</v>
      </c>
      <c r="G21" s="327">
        <v>3</v>
      </c>
      <c r="H21" s="249">
        <v>3</v>
      </c>
      <c r="I21" s="249">
        <v>0</v>
      </c>
      <c r="J21" s="250">
        <v>3</v>
      </c>
    </row>
    <row r="22" spans="1:16" ht="14.1" customHeight="1" x14ac:dyDescent="0.2">
      <c r="A22" s="911">
        <v>14</v>
      </c>
      <c r="B22" s="984" t="s">
        <v>18</v>
      </c>
      <c r="C22" s="327">
        <v>0</v>
      </c>
      <c r="D22" s="249">
        <v>3</v>
      </c>
      <c r="E22" s="249">
        <v>0</v>
      </c>
      <c r="F22" s="250">
        <v>0</v>
      </c>
      <c r="G22" s="327">
        <v>3</v>
      </c>
      <c r="H22" s="249">
        <v>0</v>
      </c>
      <c r="I22" s="249">
        <v>0</v>
      </c>
      <c r="J22" s="250">
        <v>0</v>
      </c>
    </row>
    <row r="23" spans="1:16" ht="14.1" customHeight="1" thickBot="1" x14ac:dyDescent="0.25">
      <c r="A23" s="917">
        <v>15</v>
      </c>
      <c r="B23" s="988" t="s">
        <v>19</v>
      </c>
      <c r="C23" s="328">
        <v>0</v>
      </c>
      <c r="D23" s="251">
        <v>0</v>
      </c>
      <c r="E23" s="251">
        <v>0</v>
      </c>
      <c r="F23" s="252">
        <v>0</v>
      </c>
      <c r="G23" s="328">
        <v>0</v>
      </c>
      <c r="H23" s="251">
        <v>0</v>
      </c>
      <c r="I23" s="251">
        <v>0</v>
      </c>
      <c r="J23" s="252">
        <v>0</v>
      </c>
    </row>
    <row r="24" spans="1:16" s="9" customFormat="1" ht="13.5" thickBot="1" x14ac:dyDescent="0.25">
      <c r="A24" s="741"/>
      <c r="B24" s="928" t="s">
        <v>470</v>
      </c>
      <c r="C24" s="737">
        <f>SUM(C9:C23)</f>
        <v>2</v>
      </c>
      <c r="D24" s="738">
        <f t="shared" ref="D24:J24" si="0">SUM(D9:D23)</f>
        <v>25</v>
      </c>
      <c r="E24" s="738">
        <f t="shared" si="0"/>
        <v>8</v>
      </c>
      <c r="F24" s="739">
        <f t="shared" si="0"/>
        <v>3</v>
      </c>
      <c r="G24" s="737">
        <f t="shared" si="0"/>
        <v>28</v>
      </c>
      <c r="H24" s="738">
        <f t="shared" si="0"/>
        <v>23</v>
      </c>
      <c r="I24" s="738">
        <f t="shared" si="0"/>
        <v>0</v>
      </c>
      <c r="J24" s="739">
        <f t="shared" si="0"/>
        <v>5</v>
      </c>
    </row>
    <row r="25" spans="1:16" x14ac:dyDescent="0.2">
      <c r="A25" s="647"/>
      <c r="B25" s="929" t="s">
        <v>401</v>
      </c>
      <c r="C25" s="731">
        <v>0</v>
      </c>
      <c r="D25" s="732">
        <v>36</v>
      </c>
      <c r="E25" s="732">
        <v>4</v>
      </c>
      <c r="F25" s="733">
        <v>1</v>
      </c>
      <c r="G25" s="731">
        <v>33</v>
      </c>
      <c r="H25" s="732">
        <v>8</v>
      </c>
      <c r="I25" s="732">
        <v>0</v>
      </c>
      <c r="J25" s="733">
        <v>2</v>
      </c>
    </row>
    <row r="26" spans="1:16" x14ac:dyDescent="0.2">
      <c r="A26" s="245"/>
      <c r="B26" s="930" t="s">
        <v>347</v>
      </c>
      <c r="C26" s="327">
        <v>2</v>
      </c>
      <c r="D26" s="249">
        <v>9</v>
      </c>
      <c r="E26" s="249">
        <v>7</v>
      </c>
      <c r="F26" s="250">
        <v>1</v>
      </c>
      <c r="G26" s="327">
        <v>12</v>
      </c>
      <c r="H26" s="249">
        <v>15</v>
      </c>
      <c r="I26" s="249">
        <v>0</v>
      </c>
      <c r="J26" s="250">
        <v>4</v>
      </c>
    </row>
    <row r="27" spans="1:16" x14ac:dyDescent="0.2">
      <c r="A27" s="245"/>
      <c r="B27" s="930" t="s">
        <v>260</v>
      </c>
      <c r="C27" s="327">
        <v>0</v>
      </c>
      <c r="D27" s="249">
        <v>8</v>
      </c>
      <c r="E27" s="249">
        <v>2</v>
      </c>
      <c r="F27" s="250">
        <v>2</v>
      </c>
      <c r="G27" s="327">
        <v>10</v>
      </c>
      <c r="H27" s="249">
        <v>3</v>
      </c>
      <c r="I27" s="249">
        <v>0</v>
      </c>
      <c r="J27" s="250">
        <v>0</v>
      </c>
      <c r="P27" s="441" t="s">
        <v>104</v>
      </c>
    </row>
    <row r="28" spans="1:16" ht="13.5" thickBot="1" x14ac:dyDescent="0.25">
      <c r="A28" s="246"/>
      <c r="B28" s="622" t="s">
        <v>257</v>
      </c>
      <c r="C28" s="328">
        <v>1</v>
      </c>
      <c r="D28" s="251">
        <v>9</v>
      </c>
      <c r="E28" s="251">
        <v>0</v>
      </c>
      <c r="F28" s="252">
        <v>12</v>
      </c>
      <c r="G28" s="328">
        <v>22</v>
      </c>
      <c r="H28" s="251">
        <v>9</v>
      </c>
      <c r="I28" s="251">
        <v>0</v>
      </c>
      <c r="J28" s="252">
        <v>1</v>
      </c>
    </row>
  </sheetData>
  <mergeCells count="1">
    <mergeCell ref="C7:F7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/>
  <dimension ref="A1:S32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5.7109375" style="441" customWidth="1"/>
    <col min="2" max="2" width="22.5703125" style="441" customWidth="1"/>
    <col min="3" max="16384" width="11.42578125" style="441"/>
  </cols>
  <sheetData>
    <row r="1" spans="1:19" x14ac:dyDescent="0.2">
      <c r="A1" s="903" t="s">
        <v>0</v>
      </c>
    </row>
    <row r="2" spans="1:19" s="442" customFormat="1" x14ac:dyDescent="0.2">
      <c r="A2" s="1025" t="str">
        <f>A4</f>
        <v>Tabell 1 - 15 - Bruk av Individuell Plan (IP) pr. 31.12. - For klienter med behov for langvarige og koordinerte tjenester 1)</v>
      </c>
      <c r="B2" s="20"/>
      <c r="C2" s="20"/>
    </row>
    <row r="3" spans="1:19" s="442" customFormat="1" x14ac:dyDescent="0.2"/>
    <row r="4" spans="1:19" s="4" customFormat="1" ht="26.25" customHeight="1" thickBot="1" x14ac:dyDescent="0.25">
      <c r="A4" s="3" t="s">
        <v>512</v>
      </c>
    </row>
    <row r="5" spans="1:19" s="4" customFormat="1" ht="33.950000000000003" customHeight="1" x14ac:dyDescent="0.2">
      <c r="A5" s="464"/>
      <c r="B5" s="77"/>
      <c r="C5" s="2032" t="s">
        <v>217</v>
      </c>
      <c r="D5" s="2035"/>
      <c r="E5" s="2035"/>
      <c r="F5" s="2036"/>
      <c r="G5" s="2037" t="s">
        <v>218</v>
      </c>
      <c r="H5" s="2037"/>
      <c r="I5" s="2037"/>
      <c r="J5" s="2037"/>
      <c r="K5" s="2038"/>
      <c r="L5" s="2032" t="s">
        <v>216</v>
      </c>
      <c r="M5" s="2033"/>
      <c r="N5" s="2034"/>
    </row>
    <row r="6" spans="1:19" s="4" customFormat="1" ht="107.25" customHeight="1" thickBot="1" x14ac:dyDescent="0.25">
      <c r="A6" s="466" t="s">
        <v>38</v>
      </c>
      <c r="B6" s="10" t="s">
        <v>3</v>
      </c>
      <c r="C6" s="70" t="s">
        <v>132</v>
      </c>
      <c r="D6" s="71" t="s">
        <v>65</v>
      </c>
      <c r="E6" s="931" t="s">
        <v>66</v>
      </c>
      <c r="F6" s="932" t="s">
        <v>133</v>
      </c>
      <c r="G6" s="933" t="s">
        <v>67</v>
      </c>
      <c r="H6" s="934" t="s">
        <v>68</v>
      </c>
      <c r="I6" s="934" t="s">
        <v>69</v>
      </c>
      <c r="J6" s="71" t="s">
        <v>70</v>
      </c>
      <c r="K6" s="935" t="s">
        <v>71</v>
      </c>
      <c r="L6" s="936" t="s">
        <v>134</v>
      </c>
      <c r="M6" s="937" t="s">
        <v>135</v>
      </c>
      <c r="N6" s="938" t="s">
        <v>72</v>
      </c>
      <c r="S6" s="310"/>
    </row>
    <row r="7" spans="1:19" s="253" customFormat="1" ht="15" customHeight="1" x14ac:dyDescent="0.2">
      <c r="A7" s="242">
        <v>1</v>
      </c>
      <c r="B7" s="103" t="s">
        <v>5</v>
      </c>
      <c r="C7" s="939">
        <v>179</v>
      </c>
      <c r="D7" s="940">
        <v>58</v>
      </c>
      <c r="E7" s="940">
        <v>121</v>
      </c>
      <c r="F7" s="941">
        <v>5</v>
      </c>
      <c r="G7" s="939">
        <v>22</v>
      </c>
      <c r="H7" s="940">
        <v>18</v>
      </c>
      <c r="I7" s="940">
        <v>44</v>
      </c>
      <c r="J7" s="940">
        <v>29</v>
      </c>
      <c r="K7" s="941">
        <v>8</v>
      </c>
      <c r="L7" s="939">
        <v>8</v>
      </c>
      <c r="M7" s="940">
        <v>2</v>
      </c>
      <c r="N7" s="941">
        <v>6</v>
      </c>
      <c r="S7" s="310"/>
    </row>
    <row r="8" spans="1:19" s="253" customFormat="1" ht="15" customHeight="1" x14ac:dyDescent="0.2">
      <c r="A8" s="911">
        <v>2</v>
      </c>
      <c r="B8" s="72" t="s">
        <v>6</v>
      </c>
      <c r="C8" s="942">
        <v>146</v>
      </c>
      <c r="D8" s="943">
        <v>26</v>
      </c>
      <c r="E8" s="943">
        <v>120</v>
      </c>
      <c r="F8" s="944">
        <v>5</v>
      </c>
      <c r="G8" s="942">
        <v>11</v>
      </c>
      <c r="H8" s="943">
        <v>3</v>
      </c>
      <c r="I8" s="943">
        <v>76</v>
      </c>
      <c r="J8" s="943">
        <v>19</v>
      </c>
      <c r="K8" s="944">
        <v>11</v>
      </c>
      <c r="L8" s="942">
        <v>7</v>
      </c>
      <c r="M8" s="943">
        <v>0</v>
      </c>
      <c r="N8" s="944">
        <v>24</v>
      </c>
      <c r="S8" s="310"/>
    </row>
    <row r="9" spans="1:19" s="253" customFormat="1" ht="15" customHeight="1" x14ac:dyDescent="0.2">
      <c r="A9" s="911">
        <v>3</v>
      </c>
      <c r="B9" s="72" t="s">
        <v>7</v>
      </c>
      <c r="C9" s="942">
        <v>360</v>
      </c>
      <c r="D9" s="943">
        <v>17</v>
      </c>
      <c r="E9" s="943">
        <v>343</v>
      </c>
      <c r="F9" s="944">
        <v>12</v>
      </c>
      <c r="G9" s="942">
        <v>49</v>
      </c>
      <c r="H9" s="943">
        <v>70</v>
      </c>
      <c r="I9" s="943">
        <v>91</v>
      </c>
      <c r="J9" s="943">
        <v>13</v>
      </c>
      <c r="K9" s="944">
        <v>120</v>
      </c>
      <c r="L9" s="942">
        <v>48</v>
      </c>
      <c r="M9" s="943">
        <v>0</v>
      </c>
      <c r="N9" s="944">
        <v>78</v>
      </c>
      <c r="S9" s="310"/>
    </row>
    <row r="10" spans="1:19" s="253" customFormat="1" ht="15" customHeight="1" x14ac:dyDescent="0.2">
      <c r="A10" s="911">
        <v>4</v>
      </c>
      <c r="B10" s="72" t="s">
        <v>8</v>
      </c>
      <c r="C10" s="942">
        <v>16</v>
      </c>
      <c r="D10" s="943">
        <v>68</v>
      </c>
      <c r="E10" s="943">
        <v>30</v>
      </c>
      <c r="F10" s="944">
        <v>0</v>
      </c>
      <c r="G10" s="942">
        <v>34</v>
      </c>
      <c r="H10" s="943">
        <v>4</v>
      </c>
      <c r="I10" s="943">
        <v>0</v>
      </c>
      <c r="J10" s="943">
        <v>0</v>
      </c>
      <c r="K10" s="944">
        <v>0</v>
      </c>
      <c r="L10" s="942">
        <v>0</v>
      </c>
      <c r="M10" s="943">
        <v>61</v>
      </c>
      <c r="N10" s="944">
        <v>0</v>
      </c>
      <c r="S10" s="310"/>
    </row>
    <row r="11" spans="1:19" s="253" customFormat="1" ht="15" customHeight="1" x14ac:dyDescent="0.2">
      <c r="A11" s="911">
        <v>5</v>
      </c>
      <c r="B11" s="72" t="s">
        <v>9</v>
      </c>
      <c r="C11" s="942">
        <v>153</v>
      </c>
      <c r="D11" s="943">
        <v>46</v>
      </c>
      <c r="E11" s="943">
        <v>107</v>
      </c>
      <c r="F11" s="944">
        <v>0</v>
      </c>
      <c r="G11" s="942">
        <v>30</v>
      </c>
      <c r="H11" s="943">
        <v>30</v>
      </c>
      <c r="I11" s="943">
        <v>21</v>
      </c>
      <c r="J11" s="943">
        <v>23</v>
      </c>
      <c r="K11" s="944">
        <v>3</v>
      </c>
      <c r="L11" s="942">
        <v>33</v>
      </c>
      <c r="M11" s="943">
        <v>0</v>
      </c>
      <c r="N11" s="944">
        <v>59</v>
      </c>
      <c r="S11" s="310"/>
    </row>
    <row r="12" spans="1:19" s="253" customFormat="1" ht="15" customHeight="1" x14ac:dyDescent="0.2">
      <c r="A12" s="911">
        <v>6</v>
      </c>
      <c r="B12" s="72" t="s">
        <v>10</v>
      </c>
      <c r="C12" s="942">
        <v>127</v>
      </c>
      <c r="D12" s="943">
        <v>26</v>
      </c>
      <c r="E12" s="943">
        <v>101</v>
      </c>
      <c r="F12" s="944">
        <v>1</v>
      </c>
      <c r="G12" s="942">
        <v>6</v>
      </c>
      <c r="H12" s="943">
        <v>9</v>
      </c>
      <c r="I12" s="943">
        <v>32</v>
      </c>
      <c r="J12" s="943">
        <v>52</v>
      </c>
      <c r="K12" s="944">
        <v>2</v>
      </c>
      <c r="L12" s="942">
        <v>6</v>
      </c>
      <c r="M12" s="943">
        <v>0</v>
      </c>
      <c r="N12" s="944">
        <v>2</v>
      </c>
      <c r="S12" s="310"/>
    </row>
    <row r="13" spans="1:19" s="253" customFormat="1" ht="15" customHeight="1" x14ac:dyDescent="0.2">
      <c r="A13" s="911">
        <v>7</v>
      </c>
      <c r="B13" s="72" t="s">
        <v>11</v>
      </c>
      <c r="C13" s="942">
        <v>168</v>
      </c>
      <c r="D13" s="943">
        <v>86</v>
      </c>
      <c r="E13" s="943">
        <v>82</v>
      </c>
      <c r="F13" s="944">
        <v>1</v>
      </c>
      <c r="G13" s="942">
        <v>4</v>
      </c>
      <c r="H13" s="943">
        <v>0</v>
      </c>
      <c r="I13" s="943">
        <v>39</v>
      </c>
      <c r="J13" s="943">
        <v>32</v>
      </c>
      <c r="K13" s="944">
        <v>7</v>
      </c>
      <c r="L13" s="942">
        <v>20</v>
      </c>
      <c r="M13" s="943">
        <v>0</v>
      </c>
      <c r="N13" s="944">
        <v>21</v>
      </c>
      <c r="S13" s="310"/>
    </row>
    <row r="14" spans="1:19" s="253" customFormat="1" ht="15" customHeight="1" x14ac:dyDescent="0.2">
      <c r="A14" s="911">
        <v>8</v>
      </c>
      <c r="B14" s="72" t="s">
        <v>12</v>
      </c>
      <c r="C14" s="942">
        <v>308</v>
      </c>
      <c r="D14" s="943">
        <v>92</v>
      </c>
      <c r="E14" s="943">
        <v>216</v>
      </c>
      <c r="F14" s="944">
        <v>4</v>
      </c>
      <c r="G14" s="942">
        <v>7</v>
      </c>
      <c r="H14" s="943">
        <v>9</v>
      </c>
      <c r="I14" s="943">
        <v>51</v>
      </c>
      <c r="J14" s="943">
        <v>135</v>
      </c>
      <c r="K14" s="944">
        <v>14</v>
      </c>
      <c r="L14" s="942">
        <v>1</v>
      </c>
      <c r="M14" s="943">
        <v>0</v>
      </c>
      <c r="N14" s="944">
        <v>0</v>
      </c>
      <c r="S14" s="310"/>
    </row>
    <row r="15" spans="1:19" s="253" customFormat="1" ht="15" customHeight="1" x14ac:dyDescent="0.2">
      <c r="A15" s="911">
        <v>9</v>
      </c>
      <c r="B15" s="72" t="s">
        <v>13</v>
      </c>
      <c r="C15" s="942">
        <v>75</v>
      </c>
      <c r="D15" s="943">
        <v>35</v>
      </c>
      <c r="E15" s="943">
        <v>40</v>
      </c>
      <c r="F15" s="944">
        <v>0</v>
      </c>
      <c r="G15" s="942">
        <v>0</v>
      </c>
      <c r="H15" s="943">
        <v>0</v>
      </c>
      <c r="I15" s="943">
        <v>10</v>
      </c>
      <c r="J15" s="943">
        <v>25</v>
      </c>
      <c r="K15" s="944">
        <v>5</v>
      </c>
      <c r="L15" s="942">
        <v>0</v>
      </c>
      <c r="M15" s="943">
        <v>7</v>
      </c>
      <c r="N15" s="944">
        <v>0</v>
      </c>
      <c r="S15" s="310"/>
    </row>
    <row r="16" spans="1:19" s="253" customFormat="1" ht="15" customHeight="1" x14ac:dyDescent="0.2">
      <c r="A16" s="911">
        <v>10</v>
      </c>
      <c r="B16" s="72" t="s">
        <v>14</v>
      </c>
      <c r="C16" s="942">
        <v>107</v>
      </c>
      <c r="D16" s="943">
        <v>50</v>
      </c>
      <c r="E16" s="943">
        <v>57</v>
      </c>
      <c r="F16" s="944">
        <v>1</v>
      </c>
      <c r="G16" s="942">
        <v>10</v>
      </c>
      <c r="H16" s="943">
        <v>0</v>
      </c>
      <c r="I16" s="943">
        <v>17</v>
      </c>
      <c r="J16" s="943">
        <v>22</v>
      </c>
      <c r="K16" s="944">
        <v>8</v>
      </c>
      <c r="L16" s="942">
        <v>24</v>
      </c>
      <c r="M16" s="943">
        <v>0</v>
      </c>
      <c r="N16" s="944">
        <v>26</v>
      </c>
      <c r="S16" s="310"/>
    </row>
    <row r="17" spans="1:19" s="253" customFormat="1" ht="15" customHeight="1" x14ac:dyDescent="0.2">
      <c r="A17" s="911">
        <v>11</v>
      </c>
      <c r="B17" s="72" t="s">
        <v>15</v>
      </c>
      <c r="C17" s="942">
        <v>185</v>
      </c>
      <c r="D17" s="943">
        <v>48</v>
      </c>
      <c r="E17" s="943">
        <v>137</v>
      </c>
      <c r="F17" s="944">
        <v>3</v>
      </c>
      <c r="G17" s="942">
        <v>51</v>
      </c>
      <c r="H17" s="943">
        <v>23</v>
      </c>
      <c r="I17" s="943">
        <v>30</v>
      </c>
      <c r="J17" s="943">
        <v>13</v>
      </c>
      <c r="K17" s="944">
        <v>20</v>
      </c>
      <c r="L17" s="942">
        <v>50</v>
      </c>
      <c r="M17" s="943">
        <v>4</v>
      </c>
      <c r="N17" s="944">
        <v>20</v>
      </c>
      <c r="S17" s="310"/>
    </row>
    <row r="18" spans="1:19" s="253" customFormat="1" ht="15" customHeight="1" x14ac:dyDescent="0.2">
      <c r="A18" s="911">
        <v>12</v>
      </c>
      <c r="B18" s="72" t="s">
        <v>16</v>
      </c>
      <c r="C18" s="942">
        <v>253</v>
      </c>
      <c r="D18" s="943">
        <v>178</v>
      </c>
      <c r="E18" s="943">
        <v>75</v>
      </c>
      <c r="F18" s="944">
        <v>5</v>
      </c>
      <c r="G18" s="942">
        <v>2</v>
      </c>
      <c r="H18" s="943">
        <v>5</v>
      </c>
      <c r="I18" s="943">
        <v>35</v>
      </c>
      <c r="J18" s="943">
        <v>13</v>
      </c>
      <c r="K18" s="944">
        <v>20</v>
      </c>
      <c r="L18" s="942">
        <v>2</v>
      </c>
      <c r="M18" s="943">
        <v>0</v>
      </c>
      <c r="N18" s="944">
        <v>3</v>
      </c>
      <c r="S18" s="310"/>
    </row>
    <row r="19" spans="1:19" s="253" customFormat="1" ht="15" customHeight="1" x14ac:dyDescent="0.2">
      <c r="A19" s="911">
        <v>13</v>
      </c>
      <c r="B19" s="72" t="s">
        <v>17</v>
      </c>
      <c r="C19" s="942">
        <v>130</v>
      </c>
      <c r="D19" s="943">
        <v>56</v>
      </c>
      <c r="E19" s="943">
        <v>74</v>
      </c>
      <c r="F19" s="944">
        <v>3</v>
      </c>
      <c r="G19" s="942">
        <v>11</v>
      </c>
      <c r="H19" s="943">
        <v>5</v>
      </c>
      <c r="I19" s="943">
        <v>27</v>
      </c>
      <c r="J19" s="943">
        <v>14</v>
      </c>
      <c r="K19" s="944">
        <v>17</v>
      </c>
      <c r="L19" s="942">
        <v>53</v>
      </c>
      <c r="M19" s="943">
        <v>4</v>
      </c>
      <c r="N19" s="944">
        <v>56</v>
      </c>
    </row>
    <row r="20" spans="1:19" s="253" customFormat="1" ht="15" customHeight="1" x14ac:dyDescent="0.2">
      <c r="A20" s="911">
        <v>14</v>
      </c>
      <c r="B20" s="72" t="s">
        <v>18</v>
      </c>
      <c r="C20" s="942">
        <v>115</v>
      </c>
      <c r="D20" s="943">
        <v>42</v>
      </c>
      <c r="E20" s="943">
        <v>73</v>
      </c>
      <c r="F20" s="944">
        <v>0</v>
      </c>
      <c r="G20" s="942">
        <v>11</v>
      </c>
      <c r="H20" s="943">
        <v>5</v>
      </c>
      <c r="I20" s="943">
        <v>16</v>
      </c>
      <c r="J20" s="943">
        <v>35</v>
      </c>
      <c r="K20" s="944">
        <v>6</v>
      </c>
      <c r="L20" s="942">
        <v>16</v>
      </c>
      <c r="M20" s="943">
        <v>6</v>
      </c>
      <c r="N20" s="944">
        <v>24</v>
      </c>
      <c r="R20" s="253" t="s">
        <v>104</v>
      </c>
    </row>
    <row r="21" spans="1:19" s="253" customFormat="1" ht="15" customHeight="1" thickBot="1" x14ac:dyDescent="0.25">
      <c r="A21" s="917">
        <v>15</v>
      </c>
      <c r="B21" s="902" t="s">
        <v>19</v>
      </c>
      <c r="C21" s="945">
        <v>154</v>
      </c>
      <c r="D21" s="946">
        <v>44</v>
      </c>
      <c r="E21" s="946">
        <v>110</v>
      </c>
      <c r="F21" s="947">
        <v>0</v>
      </c>
      <c r="G21" s="945">
        <v>2</v>
      </c>
      <c r="H21" s="946">
        <v>0</v>
      </c>
      <c r="I21" s="946">
        <v>16</v>
      </c>
      <c r="J21" s="946">
        <v>76</v>
      </c>
      <c r="K21" s="947">
        <v>16</v>
      </c>
      <c r="L21" s="945">
        <v>0</v>
      </c>
      <c r="M21" s="946">
        <v>7</v>
      </c>
      <c r="N21" s="947">
        <v>0</v>
      </c>
    </row>
    <row r="22" spans="1:19" s="126" customFormat="1" ht="15" customHeight="1" thickBot="1" x14ac:dyDescent="0.25">
      <c r="A22" s="772"/>
      <c r="B22" s="775" t="s">
        <v>484</v>
      </c>
      <c r="C22" s="948">
        <f>SUM(C7:C21)</f>
        <v>2476</v>
      </c>
      <c r="D22" s="949">
        <f t="shared" ref="D22:N22" si="0">SUM(D7:D21)</f>
        <v>872</v>
      </c>
      <c r="E22" s="949">
        <f t="shared" si="0"/>
        <v>1686</v>
      </c>
      <c r="F22" s="950">
        <f t="shared" si="0"/>
        <v>40</v>
      </c>
      <c r="G22" s="948">
        <f t="shared" si="0"/>
        <v>250</v>
      </c>
      <c r="H22" s="949">
        <f t="shared" si="0"/>
        <v>181</v>
      </c>
      <c r="I22" s="949">
        <f t="shared" si="0"/>
        <v>505</v>
      </c>
      <c r="J22" s="949">
        <f t="shared" si="0"/>
        <v>501</v>
      </c>
      <c r="K22" s="951">
        <f t="shared" si="0"/>
        <v>257</v>
      </c>
      <c r="L22" s="952">
        <f t="shared" si="0"/>
        <v>268</v>
      </c>
      <c r="M22" s="949">
        <f t="shared" si="0"/>
        <v>91</v>
      </c>
      <c r="N22" s="951">
        <f t="shared" si="0"/>
        <v>319</v>
      </c>
      <c r="Q22" s="126" t="s">
        <v>104</v>
      </c>
    </row>
    <row r="23" spans="1:19" s="253" customFormat="1" ht="15" customHeight="1" thickBot="1" x14ac:dyDescent="0.25">
      <c r="A23" s="789"/>
      <c r="B23" s="776" t="s">
        <v>439</v>
      </c>
      <c r="C23" s="953">
        <v>2426</v>
      </c>
      <c r="D23" s="954">
        <v>741</v>
      </c>
      <c r="E23" s="954">
        <v>1685</v>
      </c>
      <c r="F23" s="955">
        <v>56</v>
      </c>
      <c r="G23" s="953">
        <v>309</v>
      </c>
      <c r="H23" s="954">
        <v>202</v>
      </c>
      <c r="I23" s="954">
        <v>531</v>
      </c>
      <c r="J23" s="954">
        <v>504</v>
      </c>
      <c r="K23" s="956">
        <v>139</v>
      </c>
      <c r="L23" s="957">
        <v>246</v>
      </c>
      <c r="M23" s="954">
        <v>27</v>
      </c>
      <c r="N23" s="956">
        <v>324</v>
      </c>
      <c r="Q23" s="253" t="s">
        <v>104</v>
      </c>
    </row>
    <row r="24" spans="1:19" s="253" customFormat="1" ht="15" customHeight="1" x14ac:dyDescent="0.2">
      <c r="A24" s="789"/>
      <c r="B24" s="776" t="s">
        <v>399</v>
      </c>
      <c r="C24" s="953">
        <v>2486</v>
      </c>
      <c r="D24" s="954">
        <v>794</v>
      </c>
      <c r="E24" s="954">
        <v>1692</v>
      </c>
      <c r="F24" s="955">
        <v>50</v>
      </c>
      <c r="G24" s="953">
        <v>235</v>
      </c>
      <c r="H24" s="954">
        <v>205</v>
      </c>
      <c r="I24" s="954">
        <v>498</v>
      </c>
      <c r="J24" s="954">
        <v>474</v>
      </c>
      <c r="K24" s="956">
        <v>326</v>
      </c>
      <c r="L24" s="957">
        <v>249</v>
      </c>
      <c r="M24" s="954">
        <v>39</v>
      </c>
      <c r="N24" s="956">
        <v>364</v>
      </c>
      <c r="Q24" s="253" t="s">
        <v>104</v>
      </c>
    </row>
    <row r="25" spans="1:19" s="253" customFormat="1" ht="15" customHeight="1" thickBot="1" x14ac:dyDescent="0.25">
      <c r="A25" s="401"/>
      <c r="B25" s="230" t="s">
        <v>387</v>
      </c>
      <c r="C25" s="945">
        <v>2539</v>
      </c>
      <c r="D25" s="946">
        <v>719</v>
      </c>
      <c r="E25" s="946">
        <v>1820</v>
      </c>
      <c r="F25" s="958">
        <v>57</v>
      </c>
      <c r="G25" s="945">
        <v>256</v>
      </c>
      <c r="H25" s="946">
        <v>227</v>
      </c>
      <c r="I25" s="946">
        <v>482</v>
      </c>
      <c r="J25" s="946">
        <v>465</v>
      </c>
      <c r="K25" s="947">
        <v>390</v>
      </c>
      <c r="L25" s="959">
        <v>263</v>
      </c>
      <c r="M25" s="946">
        <v>39</v>
      </c>
      <c r="N25" s="947">
        <v>333</v>
      </c>
      <c r="Q25" s="253" t="s">
        <v>104</v>
      </c>
    </row>
    <row r="26" spans="1:19" s="253" customFormat="1" ht="15" customHeight="1" x14ac:dyDescent="0.2">
      <c r="A26" s="789"/>
      <c r="B26" s="776" t="s">
        <v>372</v>
      </c>
      <c r="C26" s="953">
        <v>2368</v>
      </c>
      <c r="D26" s="954">
        <v>630</v>
      </c>
      <c r="E26" s="954">
        <v>1763</v>
      </c>
      <c r="F26" s="955">
        <v>54</v>
      </c>
      <c r="G26" s="953">
        <v>252</v>
      </c>
      <c r="H26" s="954">
        <v>321</v>
      </c>
      <c r="I26" s="954">
        <v>532</v>
      </c>
      <c r="J26" s="954">
        <v>443</v>
      </c>
      <c r="K26" s="956">
        <v>215</v>
      </c>
      <c r="L26" s="957">
        <v>255</v>
      </c>
      <c r="M26" s="954">
        <v>12</v>
      </c>
      <c r="N26" s="956">
        <v>413</v>
      </c>
      <c r="Q26" s="253" t="s">
        <v>104</v>
      </c>
    </row>
    <row r="27" spans="1:19" s="253" customFormat="1" ht="15" customHeight="1" thickBot="1" x14ac:dyDescent="0.25">
      <c r="A27" s="401"/>
      <c r="B27" s="230" t="s">
        <v>351</v>
      </c>
      <c r="C27" s="945">
        <v>2289</v>
      </c>
      <c r="D27" s="946">
        <v>734</v>
      </c>
      <c r="E27" s="946">
        <v>1555</v>
      </c>
      <c r="F27" s="958">
        <v>47</v>
      </c>
      <c r="G27" s="945">
        <v>263</v>
      </c>
      <c r="H27" s="946">
        <v>218</v>
      </c>
      <c r="I27" s="946">
        <v>446</v>
      </c>
      <c r="J27" s="946">
        <v>391</v>
      </c>
      <c r="K27" s="947">
        <v>237</v>
      </c>
      <c r="L27" s="959">
        <v>238</v>
      </c>
      <c r="M27" s="946">
        <v>2</v>
      </c>
      <c r="N27" s="947">
        <v>303</v>
      </c>
      <c r="Q27" s="253" t="s">
        <v>104</v>
      </c>
    </row>
    <row r="28" spans="1:19" s="126" customFormat="1" ht="15" hidden="1" customHeight="1" outlineLevel="1" thickBot="1" x14ac:dyDescent="0.25">
      <c r="A28" s="401"/>
      <c r="B28" s="622" t="s">
        <v>340</v>
      </c>
      <c r="C28" s="959">
        <v>2572</v>
      </c>
      <c r="D28" s="946">
        <v>801</v>
      </c>
      <c r="E28" s="946">
        <v>1771</v>
      </c>
      <c r="F28" s="964">
        <v>38</v>
      </c>
      <c r="G28" s="945">
        <v>242</v>
      </c>
      <c r="H28" s="946">
        <v>233</v>
      </c>
      <c r="I28" s="946">
        <v>516</v>
      </c>
      <c r="J28" s="946">
        <v>451</v>
      </c>
      <c r="K28" s="947">
        <v>329</v>
      </c>
      <c r="L28" s="965">
        <v>228</v>
      </c>
      <c r="M28" s="966">
        <v>26</v>
      </c>
      <c r="N28" s="967">
        <v>222</v>
      </c>
    </row>
    <row r="29" spans="1:19" s="9" customFormat="1" ht="15" customHeight="1" collapsed="1" x14ac:dyDescent="0.2">
      <c r="A29" s="483" t="s">
        <v>450</v>
      </c>
      <c r="B29" s="968"/>
      <c r="C29" s="968"/>
      <c r="D29" s="968"/>
      <c r="E29" s="968"/>
      <c r="F29" s="968"/>
      <c r="G29" s="968"/>
      <c r="H29" s="968"/>
      <c r="I29" s="968"/>
      <c r="J29" s="968"/>
      <c r="K29" s="968"/>
      <c r="L29" s="968"/>
      <c r="M29" s="968"/>
      <c r="N29" s="968"/>
      <c r="O29" s="968"/>
      <c r="Q29" s="9" t="s">
        <v>104</v>
      </c>
    </row>
    <row r="30" spans="1:19" s="9" customFormat="1" ht="15" customHeight="1" x14ac:dyDescent="0.2">
      <c r="A30" s="441" t="s">
        <v>215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</row>
    <row r="31" spans="1:19" ht="15" customHeight="1" x14ac:dyDescent="0.2">
      <c r="A31" s="903" t="s">
        <v>451</v>
      </c>
    </row>
    <row r="32" spans="1:19" x14ac:dyDescent="0.2">
      <c r="A32" s="903" t="s">
        <v>452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zoomScaleNormal="100" workbookViewId="0">
      <selection activeCell="Q43" sqref="Q43"/>
    </sheetView>
  </sheetViews>
  <sheetFormatPr baseColWidth="10" defaultRowHeight="12.75" x14ac:dyDescent="0.2"/>
  <cols>
    <col min="1" max="1" width="6.85546875" style="441" customWidth="1"/>
    <col min="2" max="2" width="24.5703125" style="441" bestFit="1" customWidth="1"/>
    <col min="3" max="3" width="13" style="441" customWidth="1"/>
    <col min="4" max="4" width="12.7109375" style="441" customWidth="1"/>
    <col min="5" max="5" width="11.7109375" style="441" customWidth="1"/>
    <col min="6" max="6" width="12.42578125" style="441" customWidth="1"/>
    <col min="7" max="7" width="12.28515625" style="441" customWidth="1"/>
    <col min="8" max="9" width="12.140625" style="441" customWidth="1"/>
    <col min="10" max="10" width="11.85546875" style="441" customWidth="1"/>
    <col min="11" max="16384" width="11.42578125" style="441"/>
  </cols>
  <sheetData>
    <row r="1" spans="1:10" x14ac:dyDescent="0.2">
      <c r="A1" s="903" t="s">
        <v>0</v>
      </c>
    </row>
    <row r="2" spans="1:10" x14ac:dyDescent="0.2">
      <c r="A2" s="441" t="str">
        <f>A5</f>
        <v>Tabell 1 - 16 - A - Fysioterapitilbud i bydelen 1)</v>
      </c>
    </row>
    <row r="5" spans="1:10" ht="13.5" thickBot="1" x14ac:dyDescent="0.25">
      <c r="A5" s="3" t="s">
        <v>420</v>
      </c>
    </row>
    <row r="6" spans="1:10" ht="13.5" thickBot="1" x14ac:dyDescent="0.25">
      <c r="A6" s="969"/>
      <c r="B6" s="970"/>
      <c r="C6" s="2039" t="s">
        <v>427</v>
      </c>
      <c r="D6" s="2040"/>
      <c r="E6" s="2040"/>
      <c r="F6" s="2041"/>
      <c r="G6" s="2040" t="s">
        <v>421</v>
      </c>
      <c r="H6" s="2040"/>
      <c r="I6" s="2040"/>
      <c r="J6" s="2041"/>
    </row>
    <row r="7" spans="1:10" ht="64.5" thickBot="1" x14ac:dyDescent="0.25">
      <c r="A7" s="466" t="s">
        <v>38</v>
      </c>
      <c r="B7" s="10" t="s">
        <v>3</v>
      </c>
      <c r="C7" s="971" t="s">
        <v>422</v>
      </c>
      <c r="D7" s="972" t="s">
        <v>423</v>
      </c>
      <c r="E7" s="972" t="s">
        <v>424</v>
      </c>
      <c r="F7" s="973" t="s">
        <v>425</v>
      </c>
      <c r="G7" s="971" t="s">
        <v>422</v>
      </c>
      <c r="H7" s="972" t="s">
        <v>423</v>
      </c>
      <c r="I7" s="972" t="s">
        <v>424</v>
      </c>
      <c r="J7" s="973" t="s">
        <v>426</v>
      </c>
    </row>
    <row r="8" spans="1:10" x14ac:dyDescent="0.2">
      <c r="A8" s="242">
        <v>1</v>
      </c>
      <c r="B8" s="103" t="s">
        <v>5</v>
      </c>
      <c r="C8" s="1919">
        <v>9</v>
      </c>
      <c r="D8" s="1920">
        <v>9.5</v>
      </c>
      <c r="E8" s="1920">
        <v>3</v>
      </c>
      <c r="F8" s="1921">
        <f>SUM(C8:E8)</f>
        <v>21.5</v>
      </c>
      <c r="G8" s="1919">
        <v>12</v>
      </c>
      <c r="H8" s="1920">
        <v>10</v>
      </c>
      <c r="I8" s="1920">
        <v>3</v>
      </c>
      <c r="J8" s="1921">
        <f>SUM(G8:I8)</f>
        <v>25</v>
      </c>
    </row>
    <row r="9" spans="1:10" x14ac:dyDescent="0.2">
      <c r="A9" s="911">
        <v>2</v>
      </c>
      <c r="B9" s="72" t="s">
        <v>6</v>
      </c>
      <c r="C9" s="1922">
        <v>16.25</v>
      </c>
      <c r="D9" s="1915">
        <v>12.6</v>
      </c>
      <c r="E9" s="1915">
        <v>2</v>
      </c>
      <c r="F9" s="1923">
        <f>SUM(C9:E9)</f>
        <v>30.85</v>
      </c>
      <c r="G9" s="1922">
        <v>17</v>
      </c>
      <c r="H9" s="1915">
        <v>13</v>
      </c>
      <c r="I9" s="1915">
        <v>2</v>
      </c>
      <c r="J9" s="1923">
        <f>SUM(G9:I9)</f>
        <v>32</v>
      </c>
    </row>
    <row r="10" spans="1:10" x14ac:dyDescent="0.2">
      <c r="A10" s="911">
        <v>3</v>
      </c>
      <c r="B10" s="72" t="s">
        <v>7</v>
      </c>
      <c r="C10" s="1922">
        <v>10.42</v>
      </c>
      <c r="D10" s="1915">
        <v>13.45</v>
      </c>
      <c r="E10" s="1915">
        <v>0</v>
      </c>
      <c r="F10" s="1923">
        <f t="shared" ref="F10:F21" si="0">SUM(C10:E10)</f>
        <v>23.869999999999997</v>
      </c>
      <c r="G10" s="1922">
        <v>16</v>
      </c>
      <c r="H10" s="1915">
        <v>15</v>
      </c>
      <c r="I10" s="1915">
        <v>0</v>
      </c>
      <c r="J10" s="1923">
        <f t="shared" ref="J10:J21" si="1">SUM(G10:I10)</f>
        <v>31</v>
      </c>
    </row>
    <row r="11" spans="1:10" x14ac:dyDescent="0.2">
      <c r="A11" s="911">
        <v>4</v>
      </c>
      <c r="B11" s="72" t="s">
        <v>8</v>
      </c>
      <c r="C11" s="1922">
        <v>10</v>
      </c>
      <c r="D11" s="1915">
        <v>0</v>
      </c>
      <c r="E11" s="1915">
        <v>43.42</v>
      </c>
      <c r="F11" s="1923">
        <f t="shared" si="0"/>
        <v>53.42</v>
      </c>
      <c r="G11" s="1922">
        <v>10</v>
      </c>
      <c r="H11" s="1915">
        <v>0</v>
      </c>
      <c r="I11" s="1915">
        <v>47</v>
      </c>
      <c r="J11" s="1923">
        <f t="shared" si="1"/>
        <v>57</v>
      </c>
    </row>
    <row r="12" spans="1:10" x14ac:dyDescent="0.2">
      <c r="A12" s="911">
        <v>5</v>
      </c>
      <c r="B12" s="72" t="s">
        <v>9</v>
      </c>
      <c r="C12" s="1922">
        <v>31</v>
      </c>
      <c r="D12" s="1915">
        <v>12</v>
      </c>
      <c r="E12" s="1915">
        <v>1</v>
      </c>
      <c r="F12" s="1923">
        <f t="shared" si="0"/>
        <v>44</v>
      </c>
      <c r="G12" s="1922">
        <v>40</v>
      </c>
      <c r="H12" s="1915">
        <v>13</v>
      </c>
      <c r="I12" s="1915">
        <v>1</v>
      </c>
      <c r="J12" s="1923">
        <f t="shared" si="1"/>
        <v>54</v>
      </c>
    </row>
    <row r="13" spans="1:10" x14ac:dyDescent="0.2">
      <c r="A13" s="911">
        <v>6</v>
      </c>
      <c r="B13" s="72" t="s">
        <v>10</v>
      </c>
      <c r="C13" s="1922">
        <v>0</v>
      </c>
      <c r="D13" s="1915">
        <v>4.8</v>
      </c>
      <c r="E13" s="1915">
        <v>2</v>
      </c>
      <c r="F13" s="1923">
        <f t="shared" si="0"/>
        <v>6.8</v>
      </c>
      <c r="G13" s="1922">
        <v>0</v>
      </c>
      <c r="H13" s="1915">
        <v>5</v>
      </c>
      <c r="I13" s="1915">
        <v>2</v>
      </c>
      <c r="J13" s="1923">
        <f t="shared" si="1"/>
        <v>7</v>
      </c>
    </row>
    <row r="14" spans="1:10" x14ac:dyDescent="0.2">
      <c r="A14" s="911">
        <v>7</v>
      </c>
      <c r="B14" s="72" t="s">
        <v>11</v>
      </c>
      <c r="C14" s="1922">
        <v>20.84</v>
      </c>
      <c r="D14" s="1915">
        <v>7</v>
      </c>
      <c r="E14" s="1915">
        <v>1</v>
      </c>
      <c r="F14" s="1923">
        <f t="shared" si="0"/>
        <v>28.84</v>
      </c>
      <c r="G14" s="1922">
        <v>30</v>
      </c>
      <c r="H14" s="1915">
        <v>7</v>
      </c>
      <c r="I14" s="1915">
        <v>1</v>
      </c>
      <c r="J14" s="1923">
        <f t="shared" si="1"/>
        <v>38</v>
      </c>
    </row>
    <row r="15" spans="1:10" x14ac:dyDescent="0.2">
      <c r="A15" s="911">
        <v>8</v>
      </c>
      <c r="B15" s="72" t="s">
        <v>12</v>
      </c>
      <c r="C15" s="1922">
        <v>17.5</v>
      </c>
      <c r="D15" s="1915">
        <v>13</v>
      </c>
      <c r="E15" s="1915">
        <v>1</v>
      </c>
      <c r="F15" s="1923">
        <f t="shared" si="0"/>
        <v>31.5</v>
      </c>
      <c r="G15" s="1922">
        <v>22</v>
      </c>
      <c r="H15" s="1915">
        <v>14</v>
      </c>
      <c r="I15" s="1915">
        <v>1</v>
      </c>
      <c r="J15" s="1923">
        <f t="shared" si="1"/>
        <v>37</v>
      </c>
    </row>
    <row r="16" spans="1:10" x14ac:dyDescent="0.2">
      <c r="A16" s="911">
        <v>9</v>
      </c>
      <c r="B16" s="72" t="s">
        <v>13</v>
      </c>
      <c r="C16" s="1922">
        <v>16.8</v>
      </c>
      <c r="D16" s="1915">
        <v>6</v>
      </c>
      <c r="E16" s="1915">
        <v>1</v>
      </c>
      <c r="F16" s="1923">
        <f t="shared" si="0"/>
        <v>23.8</v>
      </c>
      <c r="G16" s="1922">
        <v>22</v>
      </c>
      <c r="H16" s="1915">
        <v>6</v>
      </c>
      <c r="I16" s="1915">
        <v>1</v>
      </c>
      <c r="J16" s="1923">
        <f t="shared" si="1"/>
        <v>29</v>
      </c>
    </row>
    <row r="17" spans="1:10" x14ac:dyDescent="0.2">
      <c r="A17" s="911">
        <v>10</v>
      </c>
      <c r="B17" s="72" t="s">
        <v>14</v>
      </c>
      <c r="C17" s="1922">
        <v>0</v>
      </c>
      <c r="D17" s="1915">
        <v>7.97</v>
      </c>
      <c r="E17" s="1915">
        <v>0</v>
      </c>
      <c r="F17" s="1923">
        <f t="shared" si="0"/>
        <v>7.97</v>
      </c>
      <c r="G17" s="1922">
        <v>0</v>
      </c>
      <c r="H17" s="1915">
        <v>7.97</v>
      </c>
      <c r="I17" s="1915">
        <v>0</v>
      </c>
      <c r="J17" s="1923">
        <f t="shared" si="1"/>
        <v>7.97</v>
      </c>
    </row>
    <row r="18" spans="1:10" x14ac:dyDescent="0.2">
      <c r="A18" s="911">
        <v>11</v>
      </c>
      <c r="B18" s="72" t="s">
        <v>15</v>
      </c>
      <c r="C18" s="1922">
        <v>15.45</v>
      </c>
      <c r="D18" s="1915">
        <v>7.5</v>
      </c>
      <c r="E18" s="1915">
        <v>1</v>
      </c>
      <c r="F18" s="1923">
        <f t="shared" si="0"/>
        <v>23.95</v>
      </c>
      <c r="G18" s="1922">
        <v>20</v>
      </c>
      <c r="H18" s="1915">
        <v>8</v>
      </c>
      <c r="I18" s="1915">
        <v>1</v>
      </c>
      <c r="J18" s="1923">
        <f t="shared" si="1"/>
        <v>29</v>
      </c>
    </row>
    <row r="19" spans="1:10" x14ac:dyDescent="0.2">
      <c r="A19" s="911">
        <v>12</v>
      </c>
      <c r="B19" s="72" t="s">
        <v>16</v>
      </c>
      <c r="C19" s="1922">
        <v>25</v>
      </c>
      <c r="D19" s="1915">
        <v>21</v>
      </c>
      <c r="E19" s="1915">
        <v>0</v>
      </c>
      <c r="F19" s="1923">
        <f t="shared" si="0"/>
        <v>46</v>
      </c>
      <c r="G19" s="1922">
        <v>29</v>
      </c>
      <c r="H19" s="1915">
        <v>23</v>
      </c>
      <c r="I19" s="1915">
        <v>0</v>
      </c>
      <c r="J19" s="1923">
        <f t="shared" si="1"/>
        <v>52</v>
      </c>
    </row>
    <row r="20" spans="1:10" x14ac:dyDescent="0.2">
      <c r="A20" s="911">
        <v>13</v>
      </c>
      <c r="B20" s="72" t="s">
        <v>17</v>
      </c>
      <c r="C20" s="1922">
        <v>23.7</v>
      </c>
      <c r="D20" s="1915">
        <v>11.7</v>
      </c>
      <c r="E20" s="1915">
        <v>1</v>
      </c>
      <c r="F20" s="1923">
        <f t="shared" si="0"/>
        <v>36.4</v>
      </c>
      <c r="G20" s="1922">
        <v>29</v>
      </c>
      <c r="H20" s="1915">
        <v>13</v>
      </c>
      <c r="I20" s="1915">
        <v>1</v>
      </c>
      <c r="J20" s="1923">
        <f t="shared" si="1"/>
        <v>43</v>
      </c>
    </row>
    <row r="21" spans="1:10" x14ac:dyDescent="0.2">
      <c r="A21" s="911">
        <v>14</v>
      </c>
      <c r="B21" s="72" t="s">
        <v>18</v>
      </c>
      <c r="C21" s="1922">
        <v>13.5</v>
      </c>
      <c r="D21" s="1915">
        <v>16.3</v>
      </c>
      <c r="E21" s="1915">
        <v>1</v>
      </c>
      <c r="F21" s="1923">
        <f t="shared" si="0"/>
        <v>30.8</v>
      </c>
      <c r="G21" s="1922">
        <v>17</v>
      </c>
      <c r="H21" s="1915">
        <v>18</v>
      </c>
      <c r="I21" s="1915">
        <v>1</v>
      </c>
      <c r="J21" s="1923">
        <f t="shared" si="1"/>
        <v>36</v>
      </c>
    </row>
    <row r="22" spans="1:10" ht="13.5" thickBot="1" x14ac:dyDescent="0.25">
      <c r="A22" s="917">
        <v>15</v>
      </c>
      <c r="B22" s="902" t="s">
        <v>19</v>
      </c>
      <c r="C22" s="1924">
        <v>11</v>
      </c>
      <c r="D22" s="1925">
        <v>6</v>
      </c>
      <c r="E22" s="1925">
        <v>1</v>
      </c>
      <c r="F22" s="1926">
        <f>SUM(C22:E22)</f>
        <v>18</v>
      </c>
      <c r="G22" s="1924">
        <v>15</v>
      </c>
      <c r="H22" s="1925">
        <v>7</v>
      </c>
      <c r="I22" s="1925">
        <v>1</v>
      </c>
      <c r="J22" s="1926">
        <f>SUM(G22:I22)</f>
        <v>23</v>
      </c>
    </row>
    <row r="23" spans="1:10" ht="13.5" thickBot="1" x14ac:dyDescent="0.25">
      <c r="A23" s="974"/>
      <c r="B23" s="926" t="s">
        <v>484</v>
      </c>
      <c r="C23" s="1916">
        <f>SUM(C8:C22)</f>
        <v>220.45999999999998</v>
      </c>
      <c r="D23" s="1917">
        <f t="shared" ref="D23:J23" si="2">SUM(D8:D22)</f>
        <v>148.82</v>
      </c>
      <c r="E23" s="1917">
        <f t="shared" si="2"/>
        <v>58.42</v>
      </c>
      <c r="F23" s="1918">
        <f t="shared" si="2"/>
        <v>427.7</v>
      </c>
      <c r="G23" s="1673">
        <f t="shared" si="2"/>
        <v>279</v>
      </c>
      <c r="H23" s="1674">
        <f t="shared" si="2"/>
        <v>159.97</v>
      </c>
      <c r="I23" s="1674">
        <f t="shared" si="2"/>
        <v>62</v>
      </c>
      <c r="J23" s="1675">
        <f t="shared" si="2"/>
        <v>500.97</v>
      </c>
    </row>
    <row r="24" spans="1:10" ht="13.5" thickBot="1" x14ac:dyDescent="0.25">
      <c r="A24" s="975"/>
      <c r="B24" s="976" t="s">
        <v>399</v>
      </c>
      <c r="C24" s="824">
        <v>238.46999999999997</v>
      </c>
      <c r="D24" s="825">
        <v>117.39999999999999</v>
      </c>
      <c r="E24" s="825">
        <v>14</v>
      </c>
      <c r="F24" s="1676">
        <f>SUM(C24:E24)</f>
        <v>369.86999999999995</v>
      </c>
      <c r="G24" s="824">
        <v>307</v>
      </c>
      <c r="H24" s="825">
        <v>125</v>
      </c>
      <c r="I24" s="825">
        <v>14</v>
      </c>
      <c r="J24" s="1676">
        <f>SUM(G24:I24)</f>
        <v>446</v>
      </c>
    </row>
    <row r="25" spans="1:10" x14ac:dyDescent="0.2">
      <c r="A25" s="977" t="s">
        <v>428</v>
      </c>
    </row>
    <row r="26" spans="1:10" x14ac:dyDescent="0.2">
      <c r="F26" s="1024"/>
    </row>
    <row r="33" spans="10:10" x14ac:dyDescent="0.2">
      <c r="J33" s="441" t="s">
        <v>104</v>
      </c>
    </row>
  </sheetData>
  <mergeCells count="2">
    <mergeCell ref="C6:F6"/>
    <mergeCell ref="G6:J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Normal="100" workbookViewId="0">
      <selection activeCell="Q43" sqref="Q43"/>
    </sheetView>
  </sheetViews>
  <sheetFormatPr baseColWidth="10" defaultRowHeight="12.75" x14ac:dyDescent="0.2"/>
  <cols>
    <col min="1" max="1" width="6.85546875" style="441" customWidth="1"/>
    <col min="2" max="2" width="24.5703125" style="441" bestFit="1" customWidth="1"/>
    <col min="3" max="3" width="23.140625" style="441" customWidth="1"/>
    <col min="4" max="4" width="22" style="441" customWidth="1"/>
    <col min="5" max="16384" width="11.42578125" style="441"/>
  </cols>
  <sheetData>
    <row r="1" spans="1:4" x14ac:dyDescent="0.2">
      <c r="A1" s="903" t="s">
        <v>0</v>
      </c>
    </row>
    <row r="2" spans="1:4" x14ac:dyDescent="0.2">
      <c r="A2" s="441" t="str">
        <f>A5</f>
        <v>Tabell 1 - 16 - B - Psykologer i bydelen 1)</v>
      </c>
    </row>
    <row r="5" spans="1:4" ht="13.5" thickBot="1" x14ac:dyDescent="0.25">
      <c r="A5" s="3" t="s">
        <v>430</v>
      </c>
    </row>
    <row r="6" spans="1:4" ht="13.5" thickBot="1" x14ac:dyDescent="0.25">
      <c r="A6" s="969"/>
      <c r="B6" s="970"/>
      <c r="C6" s="978" t="s">
        <v>427</v>
      </c>
      <c r="D6" s="887" t="s">
        <v>421</v>
      </c>
    </row>
    <row r="7" spans="1:4" ht="13.5" thickBot="1" x14ac:dyDescent="0.25">
      <c r="A7" s="466" t="s">
        <v>38</v>
      </c>
      <c r="B7" s="10" t="s">
        <v>3</v>
      </c>
      <c r="C7" s="971" t="s">
        <v>431</v>
      </c>
      <c r="D7" s="876" t="s">
        <v>431</v>
      </c>
    </row>
    <row r="8" spans="1:4" x14ac:dyDescent="0.2">
      <c r="A8" s="242">
        <v>1</v>
      </c>
      <c r="B8" s="103" t="s">
        <v>5</v>
      </c>
      <c r="C8" s="1927">
        <v>7.6</v>
      </c>
      <c r="D8" s="1927">
        <v>10</v>
      </c>
    </row>
    <row r="9" spans="1:4" x14ac:dyDescent="0.2">
      <c r="A9" s="911">
        <v>2</v>
      </c>
      <c r="B9" s="72" t="s">
        <v>6</v>
      </c>
      <c r="C9" s="1928">
        <v>5</v>
      </c>
      <c r="D9" s="1928">
        <v>6</v>
      </c>
    </row>
    <row r="10" spans="1:4" x14ac:dyDescent="0.2">
      <c r="A10" s="911">
        <v>3</v>
      </c>
      <c r="B10" s="72" t="s">
        <v>7</v>
      </c>
      <c r="C10" s="1928">
        <v>4</v>
      </c>
      <c r="D10" s="1928">
        <v>4</v>
      </c>
    </row>
    <row r="11" spans="1:4" x14ac:dyDescent="0.2">
      <c r="A11" s="911">
        <v>4</v>
      </c>
      <c r="B11" s="72" t="s">
        <v>8</v>
      </c>
      <c r="C11" s="1928">
        <v>0</v>
      </c>
      <c r="D11" s="1928">
        <v>0</v>
      </c>
    </row>
    <row r="12" spans="1:4" x14ac:dyDescent="0.2">
      <c r="A12" s="911">
        <v>5</v>
      </c>
      <c r="B12" s="72" t="s">
        <v>9</v>
      </c>
      <c r="C12" s="1928">
        <v>2.1</v>
      </c>
      <c r="D12" s="1928">
        <v>3</v>
      </c>
    </row>
    <row r="13" spans="1:4" x14ac:dyDescent="0.2">
      <c r="A13" s="911">
        <v>6</v>
      </c>
      <c r="B13" s="72" t="s">
        <v>10</v>
      </c>
      <c r="C13" s="1928">
        <v>2</v>
      </c>
      <c r="D13" s="1928">
        <v>2</v>
      </c>
    </row>
    <row r="14" spans="1:4" x14ac:dyDescent="0.2">
      <c r="A14" s="911">
        <v>7</v>
      </c>
      <c r="B14" s="72" t="s">
        <v>11</v>
      </c>
      <c r="C14" s="1928">
        <v>0</v>
      </c>
      <c r="D14" s="1928">
        <v>0</v>
      </c>
    </row>
    <row r="15" spans="1:4" x14ac:dyDescent="0.2">
      <c r="A15" s="911">
        <v>8</v>
      </c>
      <c r="B15" s="72" t="s">
        <v>12</v>
      </c>
      <c r="C15" s="1928">
        <v>1.5</v>
      </c>
      <c r="D15" s="1928">
        <v>2</v>
      </c>
    </row>
    <row r="16" spans="1:4" x14ac:dyDescent="0.2">
      <c r="A16" s="911">
        <v>9</v>
      </c>
      <c r="B16" s="72" t="s">
        <v>13</v>
      </c>
      <c r="C16" s="1928">
        <v>2</v>
      </c>
      <c r="D16" s="1928">
        <v>2</v>
      </c>
    </row>
    <row r="17" spans="1:11" x14ac:dyDescent="0.2">
      <c r="A17" s="911">
        <v>10</v>
      </c>
      <c r="B17" s="72" t="s">
        <v>14</v>
      </c>
      <c r="C17" s="1928">
        <v>2</v>
      </c>
      <c r="D17" s="1928">
        <v>2</v>
      </c>
    </row>
    <row r="18" spans="1:11" x14ac:dyDescent="0.2">
      <c r="A18" s="911">
        <v>11</v>
      </c>
      <c r="B18" s="72" t="s">
        <v>15</v>
      </c>
      <c r="C18" s="1928">
        <v>5</v>
      </c>
      <c r="D18" s="1928">
        <v>5</v>
      </c>
      <c r="K18" s="441" t="s">
        <v>104</v>
      </c>
    </row>
    <row r="19" spans="1:11" x14ac:dyDescent="0.2">
      <c r="A19" s="911">
        <v>12</v>
      </c>
      <c r="B19" s="72" t="s">
        <v>16</v>
      </c>
      <c r="C19" s="1928">
        <v>6</v>
      </c>
      <c r="D19" s="1928">
        <v>6</v>
      </c>
    </row>
    <row r="20" spans="1:11" x14ac:dyDescent="0.2">
      <c r="A20" s="911">
        <v>13</v>
      </c>
      <c r="B20" s="72" t="s">
        <v>17</v>
      </c>
      <c r="C20" s="1928">
        <v>4</v>
      </c>
      <c r="D20" s="1928">
        <v>4</v>
      </c>
    </row>
    <row r="21" spans="1:11" x14ac:dyDescent="0.2">
      <c r="A21" s="911">
        <v>14</v>
      </c>
      <c r="B21" s="72" t="s">
        <v>18</v>
      </c>
      <c r="C21" s="1928">
        <v>2.8</v>
      </c>
      <c r="D21" s="1928">
        <v>3</v>
      </c>
    </row>
    <row r="22" spans="1:11" ht="13.5" thickBot="1" x14ac:dyDescent="0.25">
      <c r="A22" s="917">
        <v>15</v>
      </c>
      <c r="B22" s="902" t="s">
        <v>19</v>
      </c>
      <c r="C22" s="1929">
        <v>3</v>
      </c>
      <c r="D22" s="1929">
        <v>3</v>
      </c>
    </row>
    <row r="23" spans="1:11" ht="13.5" thickBot="1" x14ac:dyDescent="0.25">
      <c r="A23" s="974"/>
      <c r="B23" s="926" t="s">
        <v>484</v>
      </c>
      <c r="C23" s="1930">
        <f>SUM(C8:C22)</f>
        <v>47</v>
      </c>
      <c r="D23" s="1931">
        <f t="shared" ref="D23" si="0">SUM(D8:D22)</f>
        <v>52</v>
      </c>
    </row>
    <row r="24" spans="1:11" ht="13.5" thickBot="1" x14ac:dyDescent="0.25">
      <c r="A24" s="975"/>
      <c r="B24" s="976" t="s">
        <v>399</v>
      </c>
      <c r="C24" s="979">
        <v>40.4</v>
      </c>
      <c r="D24" s="1677">
        <v>43</v>
      </c>
    </row>
    <row r="25" spans="1:11" x14ac:dyDescent="0.2">
      <c r="A25" s="977" t="s">
        <v>429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6"/>
  <sheetViews>
    <sheetView showGridLines="0" topLeftCell="A2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6.140625" style="1023" bestFit="1" customWidth="1"/>
    <col min="2" max="2" width="22" style="441" bestFit="1" customWidth="1"/>
    <col min="3" max="3" width="14.42578125" style="441" customWidth="1"/>
    <col min="4" max="4" width="16" style="441" customWidth="1"/>
    <col min="5" max="5" width="16.5703125" style="441" customWidth="1"/>
    <col min="6" max="6" width="11.42578125" style="441" customWidth="1"/>
    <col min="7" max="16384" width="11.42578125" style="441"/>
  </cols>
  <sheetData>
    <row r="1" spans="1:11" x14ac:dyDescent="0.2">
      <c r="A1" s="254" t="s">
        <v>26</v>
      </c>
      <c r="B1" s="1026"/>
    </row>
    <row r="2" spans="1:11" x14ac:dyDescent="0.2">
      <c r="A2" s="903" t="s">
        <v>0</v>
      </c>
    </row>
    <row r="3" spans="1:11" x14ac:dyDescent="0.2">
      <c r="A3" s="903"/>
    </row>
    <row r="4" spans="1:11" x14ac:dyDescent="0.2">
      <c r="A4" s="903" t="str">
        <f>A6</f>
        <v>Tabell 1-1-B  -  Smittevern for hele befolkningen - Timeverk pr. uke</v>
      </c>
    </row>
    <row r="6" spans="1:11" s="154" customFormat="1" ht="21" customHeight="1" thickBot="1" x14ac:dyDescent="0.25">
      <c r="A6" s="3" t="s">
        <v>332</v>
      </c>
    </row>
    <row r="7" spans="1:11" s="4" customFormat="1" ht="18.75" customHeight="1" x14ac:dyDescent="0.2">
      <c r="A7" s="179"/>
      <c r="B7" s="843"/>
      <c r="C7" s="1966" t="s">
        <v>333</v>
      </c>
      <c r="D7" s="1964"/>
      <c r="E7" s="1965"/>
    </row>
    <row r="8" spans="1:11" s="4" customFormat="1" ht="33.950000000000003" customHeight="1" thickBot="1" x14ac:dyDescent="0.25">
      <c r="A8" s="466" t="s">
        <v>2</v>
      </c>
      <c r="B8" s="10" t="s">
        <v>3</v>
      </c>
      <c r="C8" s="770" t="s">
        <v>334</v>
      </c>
      <c r="D8" s="34" t="s">
        <v>335</v>
      </c>
      <c r="E8" s="839" t="s">
        <v>28</v>
      </c>
    </row>
    <row r="9" spans="1:11" ht="15" customHeight="1" x14ac:dyDescent="0.2">
      <c r="A9" s="997">
        <v>1</v>
      </c>
      <c r="B9" s="998" t="s">
        <v>5</v>
      </c>
      <c r="C9" s="1732">
        <v>93.75</v>
      </c>
      <c r="D9" s="1733">
        <v>3</v>
      </c>
      <c r="E9" s="840">
        <f>SUM(C9:D9)</f>
        <v>96.75</v>
      </c>
    </row>
    <row r="10" spans="1:11" ht="15" customHeight="1" x14ac:dyDescent="0.2">
      <c r="A10" s="911">
        <v>2</v>
      </c>
      <c r="B10" s="72" t="s">
        <v>6</v>
      </c>
      <c r="C10" s="1734">
        <v>37.5</v>
      </c>
      <c r="D10" s="1735">
        <v>3.75</v>
      </c>
      <c r="E10" s="841">
        <f>SUM(C10:D10)</f>
        <v>41.25</v>
      </c>
    </row>
    <row r="11" spans="1:11" ht="15" customHeight="1" x14ac:dyDescent="0.2">
      <c r="A11" s="911">
        <v>3</v>
      </c>
      <c r="B11" s="72" t="s">
        <v>7</v>
      </c>
      <c r="C11" s="1734">
        <v>0</v>
      </c>
      <c r="D11" s="1735">
        <v>0.9</v>
      </c>
      <c r="E11" s="841">
        <f t="shared" ref="E11:E23" si="0">SUM(C11:D11)</f>
        <v>0.9</v>
      </c>
    </row>
    <row r="12" spans="1:11" ht="15" customHeight="1" x14ac:dyDescent="0.2">
      <c r="A12" s="911">
        <v>4</v>
      </c>
      <c r="B12" s="72" t="s">
        <v>8</v>
      </c>
      <c r="C12" s="1734">
        <v>0</v>
      </c>
      <c r="D12" s="1735">
        <v>15</v>
      </c>
      <c r="E12" s="841">
        <f t="shared" si="0"/>
        <v>15</v>
      </c>
    </row>
    <row r="13" spans="1:11" ht="15" customHeight="1" x14ac:dyDescent="0.2">
      <c r="A13" s="911">
        <v>5</v>
      </c>
      <c r="B13" s="72" t="s">
        <v>9</v>
      </c>
      <c r="C13" s="1734">
        <v>15</v>
      </c>
      <c r="D13" s="1735">
        <v>0</v>
      </c>
      <c r="E13" s="841">
        <f t="shared" si="0"/>
        <v>15</v>
      </c>
    </row>
    <row r="14" spans="1:11" ht="15" customHeight="1" x14ac:dyDescent="0.2">
      <c r="A14" s="242">
        <v>6</v>
      </c>
      <c r="B14" s="103" t="s">
        <v>10</v>
      </c>
      <c r="C14" s="1734">
        <v>15</v>
      </c>
      <c r="D14" s="1735">
        <v>0</v>
      </c>
      <c r="E14" s="841">
        <f t="shared" si="0"/>
        <v>15</v>
      </c>
    </row>
    <row r="15" spans="1:11" ht="15" customHeight="1" x14ac:dyDescent="0.2">
      <c r="A15" s="242">
        <v>7</v>
      </c>
      <c r="B15" s="103" t="s">
        <v>11</v>
      </c>
      <c r="C15" s="1734">
        <v>15</v>
      </c>
      <c r="D15" s="1735">
        <v>0</v>
      </c>
      <c r="E15" s="841">
        <f t="shared" si="0"/>
        <v>15</v>
      </c>
      <c r="K15" s="441" t="s">
        <v>104</v>
      </c>
    </row>
    <row r="16" spans="1:11" ht="15" customHeight="1" x14ac:dyDescent="0.2">
      <c r="A16" s="911">
        <v>8</v>
      </c>
      <c r="B16" s="72" t="s">
        <v>12</v>
      </c>
      <c r="C16" s="1734">
        <v>0</v>
      </c>
      <c r="D16" s="1735">
        <v>0</v>
      </c>
      <c r="E16" s="841">
        <f t="shared" si="0"/>
        <v>0</v>
      </c>
    </row>
    <row r="17" spans="1:8" ht="15" customHeight="1" x14ac:dyDescent="0.2">
      <c r="A17" s="911">
        <v>9</v>
      </c>
      <c r="B17" s="72" t="s">
        <v>13</v>
      </c>
      <c r="C17" s="1734">
        <v>15</v>
      </c>
      <c r="D17" s="1735">
        <v>0</v>
      </c>
      <c r="E17" s="841">
        <f t="shared" si="0"/>
        <v>15</v>
      </c>
    </row>
    <row r="18" spans="1:8" ht="15" customHeight="1" x14ac:dyDescent="0.2">
      <c r="A18" s="911">
        <v>10</v>
      </c>
      <c r="B18" s="72" t="s">
        <v>14</v>
      </c>
      <c r="C18" s="1734">
        <v>18.75</v>
      </c>
      <c r="D18" s="1735">
        <v>0</v>
      </c>
      <c r="E18" s="841">
        <f t="shared" si="0"/>
        <v>18.75</v>
      </c>
    </row>
    <row r="19" spans="1:8" ht="15" customHeight="1" x14ac:dyDescent="0.2">
      <c r="A19" s="242">
        <v>11</v>
      </c>
      <c r="B19" s="103" t="s">
        <v>15</v>
      </c>
      <c r="C19" s="1734">
        <v>11.25</v>
      </c>
      <c r="D19" s="1735">
        <v>31</v>
      </c>
      <c r="E19" s="841">
        <f t="shared" si="0"/>
        <v>42.25</v>
      </c>
    </row>
    <row r="20" spans="1:8" ht="15" customHeight="1" x14ac:dyDescent="0.2">
      <c r="A20" s="911">
        <v>12</v>
      </c>
      <c r="B20" s="72" t="s">
        <v>16</v>
      </c>
      <c r="C20" s="1734">
        <v>22.5</v>
      </c>
      <c r="D20" s="1735">
        <v>2</v>
      </c>
      <c r="E20" s="841">
        <f t="shared" si="0"/>
        <v>24.5</v>
      </c>
    </row>
    <row r="21" spans="1:8" ht="15" customHeight="1" x14ac:dyDescent="0.2">
      <c r="A21" s="911">
        <v>13</v>
      </c>
      <c r="B21" s="72" t="s">
        <v>17</v>
      </c>
      <c r="C21" s="1734">
        <v>15</v>
      </c>
      <c r="D21" s="1735">
        <v>0</v>
      </c>
      <c r="E21" s="841">
        <f t="shared" si="0"/>
        <v>15</v>
      </c>
      <c r="H21" s="441" t="s">
        <v>104</v>
      </c>
    </row>
    <row r="22" spans="1:8" ht="15" customHeight="1" x14ac:dyDescent="0.2">
      <c r="A22" s="911">
        <v>14</v>
      </c>
      <c r="B22" s="72" t="s">
        <v>18</v>
      </c>
      <c r="C22" s="1734">
        <v>33.75</v>
      </c>
      <c r="D22" s="1735">
        <v>11</v>
      </c>
      <c r="E22" s="841">
        <f t="shared" si="0"/>
        <v>44.75</v>
      </c>
    </row>
    <row r="23" spans="1:8" ht="15" customHeight="1" thickBot="1" x14ac:dyDescent="0.25">
      <c r="A23" s="917">
        <v>15</v>
      </c>
      <c r="B23" s="902" t="s">
        <v>19</v>
      </c>
      <c r="C23" s="1603">
        <v>15</v>
      </c>
      <c r="D23" s="1736">
        <v>0</v>
      </c>
      <c r="E23" s="842">
        <f t="shared" si="0"/>
        <v>15</v>
      </c>
    </row>
    <row r="24" spans="1:8" s="9" customFormat="1" ht="15" customHeight="1" thickBot="1" x14ac:dyDescent="0.25">
      <c r="A24" s="487"/>
      <c r="B24" s="488" t="s">
        <v>470</v>
      </c>
      <c r="C24" s="1730">
        <f>SUM(C9:C23)</f>
        <v>307.5</v>
      </c>
      <c r="D24" s="1731">
        <f>SUM(D9:D23)</f>
        <v>66.650000000000006</v>
      </c>
      <c r="E24" s="1425">
        <f>SUM(E9:E23)</f>
        <v>374.15</v>
      </c>
    </row>
    <row r="25" spans="1:8" ht="15" customHeight="1" x14ac:dyDescent="0.2">
      <c r="A25" s="1598"/>
      <c r="B25" s="1599" t="s">
        <v>401</v>
      </c>
      <c r="C25" s="1600">
        <v>290.64999999999998</v>
      </c>
      <c r="D25" s="1426">
        <v>38.65</v>
      </c>
      <c r="E25" s="1601">
        <v>329.3</v>
      </c>
    </row>
    <row r="26" spans="1:8" s="9" customFormat="1" ht="15" customHeight="1" x14ac:dyDescent="0.2">
      <c r="A26" s="833"/>
      <c r="B26" s="72" t="s">
        <v>347</v>
      </c>
      <c r="C26" s="664">
        <v>340.28</v>
      </c>
      <c r="D26" s="665">
        <v>66.25</v>
      </c>
      <c r="E26" s="665">
        <v>406.53000000000003</v>
      </c>
    </row>
    <row r="27" spans="1:8" ht="15" customHeight="1" thickBot="1" x14ac:dyDescent="0.25">
      <c r="A27" s="1602"/>
      <c r="B27" s="1251" t="s">
        <v>260</v>
      </c>
      <c r="C27" s="1603">
        <v>345.5</v>
      </c>
      <c r="D27" s="1604">
        <v>71.5</v>
      </c>
      <c r="E27" s="1605">
        <v>417</v>
      </c>
    </row>
    <row r="28" spans="1:8" s="9" customFormat="1" ht="15" hidden="1" customHeight="1" outlineLevel="1" x14ac:dyDescent="0.2">
      <c r="A28" s="213"/>
      <c r="B28" s="103" t="s">
        <v>257</v>
      </c>
      <c r="C28" s="1596">
        <v>334.18</v>
      </c>
      <c r="D28" s="1597">
        <v>49.75</v>
      </c>
      <c r="E28" s="1597">
        <v>383.93</v>
      </c>
    </row>
    <row r="29" spans="1:8" s="9" customFormat="1" ht="15" hidden="1" customHeight="1" outlineLevel="1" thickBot="1" x14ac:dyDescent="0.25">
      <c r="A29" s="834"/>
      <c r="B29" s="171" t="s">
        <v>258</v>
      </c>
      <c r="C29" s="666">
        <v>431.22999999999996</v>
      </c>
      <c r="D29" s="667">
        <v>44.46</v>
      </c>
      <c r="E29" s="667">
        <v>475.69</v>
      </c>
    </row>
    <row r="30" spans="1:8" s="9" customFormat="1" ht="15" hidden="1" customHeight="1" outlineLevel="1" x14ac:dyDescent="0.2">
      <c r="A30" s="829"/>
      <c r="B30" s="103" t="s">
        <v>259</v>
      </c>
      <c r="C30" s="836">
        <v>344.04230769230765</v>
      </c>
      <c r="D30" s="837">
        <v>47.403846153846153</v>
      </c>
      <c r="E30" s="838">
        <v>391.44615384615383</v>
      </c>
    </row>
    <row r="31" spans="1:8" s="9" customFormat="1" ht="15" hidden="1" customHeight="1" outlineLevel="1" x14ac:dyDescent="0.2">
      <c r="A31" s="66"/>
      <c r="B31" s="72" t="s">
        <v>21</v>
      </c>
      <c r="C31" s="419">
        <v>337.17</v>
      </c>
      <c r="D31" s="420">
        <v>88.45</v>
      </c>
      <c r="E31" s="421">
        <v>425.62</v>
      </c>
    </row>
    <row r="32" spans="1:8" s="9" customFormat="1" ht="15" hidden="1" customHeight="1" outlineLevel="1" x14ac:dyDescent="0.2">
      <c r="A32" s="66"/>
      <c r="B32" s="72" t="s">
        <v>22</v>
      </c>
      <c r="C32" s="419">
        <v>277.89999999999998</v>
      </c>
      <c r="D32" s="420">
        <v>90.65</v>
      </c>
      <c r="E32" s="421">
        <v>368.55</v>
      </c>
    </row>
    <row r="33" spans="1:5" s="9" customFormat="1" ht="15" hidden="1" customHeight="1" outlineLevel="1" x14ac:dyDescent="0.2">
      <c r="A33" s="66"/>
      <c r="B33" s="72" t="s">
        <v>23</v>
      </c>
      <c r="C33" s="419">
        <v>278</v>
      </c>
      <c r="D33" s="420">
        <v>89.2</v>
      </c>
      <c r="E33" s="421">
        <v>367.1</v>
      </c>
    </row>
    <row r="34" spans="1:5" s="9" customFormat="1" ht="15" hidden="1" customHeight="1" outlineLevel="1" x14ac:dyDescent="0.2">
      <c r="A34" s="66"/>
      <c r="B34" s="72" t="s">
        <v>24</v>
      </c>
      <c r="C34" s="419">
        <v>254.85</v>
      </c>
      <c r="D34" s="420">
        <v>68.849999999999994</v>
      </c>
      <c r="E34" s="421">
        <v>323.7</v>
      </c>
    </row>
    <row r="35" spans="1:5" s="9" customFormat="1" ht="15" hidden="1" customHeight="1" outlineLevel="1" thickBot="1" x14ac:dyDescent="0.25">
      <c r="A35" s="65"/>
      <c r="B35" s="56" t="s">
        <v>25</v>
      </c>
      <c r="C35" s="422">
        <v>253.25</v>
      </c>
      <c r="D35" s="423">
        <v>47.5</v>
      </c>
      <c r="E35" s="424">
        <v>300.75</v>
      </c>
    </row>
    <row r="36" spans="1:5" collapsed="1" x14ac:dyDescent="0.2"/>
  </sheetData>
  <mergeCells count="1">
    <mergeCell ref="C7:E7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>
    <pageSetUpPr fitToPage="1"/>
  </sheetPr>
  <dimension ref="A1:AH36"/>
  <sheetViews>
    <sheetView zoomScaleNormal="100" workbookViewId="0">
      <selection activeCell="X31" sqref="X31"/>
    </sheetView>
  </sheetViews>
  <sheetFormatPr baseColWidth="10" defaultRowHeight="12.75" x14ac:dyDescent="0.2"/>
  <cols>
    <col min="1" max="1" width="23.5703125" style="73" customWidth="1"/>
    <col min="2" max="2" width="10.7109375" style="516" customWidth="1"/>
    <col min="3" max="19" width="8.7109375" style="517" customWidth="1"/>
    <col min="20" max="20" width="3.28515625" style="73" customWidth="1"/>
    <col min="21" max="27" width="8.28515625" style="73" customWidth="1"/>
    <col min="28" max="28" width="4.7109375" style="73" customWidth="1"/>
    <col min="29" max="34" width="7.7109375" style="73" customWidth="1"/>
    <col min="35" max="16384" width="11.42578125" style="73"/>
  </cols>
  <sheetData>
    <row r="1" spans="1:27" x14ac:dyDescent="0.2">
      <c r="A1" s="506" t="s">
        <v>513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742"/>
      <c r="O1" s="742"/>
      <c r="P1" s="743" t="s">
        <v>432</v>
      </c>
      <c r="Q1" s="742"/>
      <c r="R1" s="742"/>
      <c r="S1" s="742"/>
    </row>
    <row r="2" spans="1:27" x14ac:dyDescent="0.2">
      <c r="A2" s="744"/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  <c r="Q2" s="745"/>
      <c r="R2" s="745"/>
      <c r="S2" s="745"/>
      <c r="U2" s="746" t="s">
        <v>433</v>
      </c>
    </row>
    <row r="3" spans="1:27" s="748" customFormat="1" ht="18" customHeight="1" x14ac:dyDescent="0.2">
      <c r="A3" s="747"/>
      <c r="B3" s="507" t="s">
        <v>73</v>
      </c>
      <c r="C3" s="508" t="s">
        <v>74</v>
      </c>
      <c r="D3" s="508" t="s">
        <v>75</v>
      </c>
      <c r="E3" s="508" t="s">
        <v>76</v>
      </c>
      <c r="F3" s="508" t="s">
        <v>77</v>
      </c>
      <c r="G3" s="508" t="s">
        <v>78</v>
      </c>
      <c r="H3" s="508" t="s">
        <v>79</v>
      </c>
      <c r="I3" s="508" t="s">
        <v>80</v>
      </c>
      <c r="J3" s="508" t="s">
        <v>81</v>
      </c>
      <c r="K3" s="508" t="s">
        <v>82</v>
      </c>
      <c r="L3" s="508" t="s">
        <v>83</v>
      </c>
      <c r="M3" s="508" t="s">
        <v>84</v>
      </c>
      <c r="N3" s="508" t="s">
        <v>137</v>
      </c>
      <c r="O3" s="508" t="s">
        <v>138</v>
      </c>
      <c r="P3" s="508" t="s">
        <v>139</v>
      </c>
      <c r="Q3" s="508" t="s">
        <v>140</v>
      </c>
      <c r="R3" s="508" t="s">
        <v>514</v>
      </c>
      <c r="S3" s="508" t="s">
        <v>515</v>
      </c>
      <c r="U3" s="508" t="s">
        <v>137</v>
      </c>
      <c r="V3" s="508" t="s">
        <v>138</v>
      </c>
      <c r="W3" s="508" t="s">
        <v>139</v>
      </c>
      <c r="X3" s="508" t="s">
        <v>140</v>
      </c>
      <c r="Y3" s="508" t="s">
        <v>514</v>
      </c>
      <c r="Z3" s="508" t="s">
        <v>515</v>
      </c>
      <c r="AA3" s="508" t="s">
        <v>28</v>
      </c>
    </row>
    <row r="4" spans="1:27" ht="18" customHeight="1" x14ac:dyDescent="0.2">
      <c r="A4" s="749" t="s">
        <v>85</v>
      </c>
      <c r="B4" s="509">
        <v>666818</v>
      </c>
      <c r="C4" s="510">
        <v>9681</v>
      </c>
      <c r="D4" s="510">
        <v>41897</v>
      </c>
      <c r="E4" s="510">
        <v>49698</v>
      </c>
      <c r="F4" s="510">
        <v>17944</v>
      </c>
      <c r="G4" s="510">
        <v>12011</v>
      </c>
      <c r="H4" s="510">
        <v>12521</v>
      </c>
      <c r="I4" s="510">
        <v>45945</v>
      </c>
      <c r="J4" s="510">
        <v>72676</v>
      </c>
      <c r="K4" s="510">
        <v>125526</v>
      </c>
      <c r="L4" s="510">
        <v>93715</v>
      </c>
      <c r="M4" s="510">
        <v>113631</v>
      </c>
      <c r="N4" s="510">
        <v>37555</v>
      </c>
      <c r="O4" s="510">
        <v>13032</v>
      </c>
      <c r="P4" s="510">
        <v>9159</v>
      </c>
      <c r="Q4" s="510">
        <v>6854</v>
      </c>
      <c r="R4" s="510">
        <v>3704</v>
      </c>
      <c r="S4" s="510">
        <v>1269</v>
      </c>
      <c r="U4" s="510">
        <v>36</v>
      </c>
      <c r="V4" s="510">
        <v>21</v>
      </c>
      <c r="W4" s="510">
        <v>12</v>
      </c>
      <c r="X4" s="510">
        <v>7</v>
      </c>
      <c r="Y4" s="510">
        <v>5</v>
      </c>
      <c r="Z4" s="510">
        <v>5</v>
      </c>
      <c r="AA4" s="510">
        <v>86</v>
      </c>
    </row>
    <row r="5" spans="1:27" s="752" customFormat="1" ht="18" customHeight="1" x14ac:dyDescent="0.2">
      <c r="A5" s="750" t="s">
        <v>86</v>
      </c>
      <c r="B5" s="511">
        <v>53249</v>
      </c>
      <c r="C5" s="512">
        <v>974</v>
      </c>
      <c r="D5" s="512">
        <v>3578</v>
      </c>
      <c r="E5" s="512">
        <v>3094</v>
      </c>
      <c r="F5" s="512">
        <v>897</v>
      </c>
      <c r="G5" s="512">
        <v>623</v>
      </c>
      <c r="H5" s="512">
        <v>717</v>
      </c>
      <c r="I5" s="512">
        <v>3601</v>
      </c>
      <c r="J5" s="512">
        <v>7736</v>
      </c>
      <c r="K5" s="512">
        <v>13950</v>
      </c>
      <c r="L5" s="512">
        <v>7637</v>
      </c>
      <c r="M5" s="512">
        <v>7404</v>
      </c>
      <c r="N5" s="751">
        <v>1846</v>
      </c>
      <c r="O5" s="751">
        <v>484</v>
      </c>
      <c r="P5" s="751">
        <v>305</v>
      </c>
      <c r="Q5" s="751">
        <v>214</v>
      </c>
      <c r="R5" s="751">
        <v>148</v>
      </c>
      <c r="S5" s="751">
        <v>41</v>
      </c>
      <c r="U5" s="73">
        <v>5</v>
      </c>
      <c r="V5" s="73">
        <v>-1</v>
      </c>
      <c r="W5" s="73">
        <v>1</v>
      </c>
      <c r="X5" s="73">
        <v>6</v>
      </c>
      <c r="Y5" s="73">
        <v>-4</v>
      </c>
      <c r="Z5" s="73">
        <v>1</v>
      </c>
      <c r="AA5" s="753">
        <v>8</v>
      </c>
    </row>
    <row r="6" spans="1:27" s="752" customFormat="1" x14ac:dyDescent="0.2">
      <c r="A6" s="750" t="s">
        <v>87</v>
      </c>
      <c r="B6" s="511">
        <v>57494</v>
      </c>
      <c r="C6" s="512">
        <v>1040</v>
      </c>
      <c r="D6" s="512">
        <v>3338</v>
      </c>
      <c r="E6" s="512">
        <v>2571</v>
      </c>
      <c r="F6" s="512">
        <v>784</v>
      </c>
      <c r="G6" s="512">
        <v>506</v>
      </c>
      <c r="H6" s="512">
        <v>614</v>
      </c>
      <c r="I6" s="512">
        <v>5200</v>
      </c>
      <c r="J6" s="512">
        <v>10787</v>
      </c>
      <c r="K6" s="512">
        <v>15881</v>
      </c>
      <c r="L6" s="512">
        <v>7325</v>
      </c>
      <c r="M6" s="512">
        <v>6573</v>
      </c>
      <c r="N6" s="751">
        <v>1679</v>
      </c>
      <c r="O6" s="751">
        <v>487</v>
      </c>
      <c r="P6" s="751">
        <v>270</v>
      </c>
      <c r="Q6" s="751">
        <v>223</v>
      </c>
      <c r="R6" s="751">
        <v>142</v>
      </c>
      <c r="S6" s="751">
        <v>74</v>
      </c>
      <c r="U6" s="73">
        <v>2</v>
      </c>
      <c r="V6" s="73">
        <v>-9</v>
      </c>
      <c r="W6" s="73">
        <v>-3</v>
      </c>
      <c r="X6" s="73">
        <v>-24</v>
      </c>
      <c r="Y6" s="73">
        <v>-27</v>
      </c>
      <c r="Z6" s="73">
        <v>-12</v>
      </c>
      <c r="AA6" s="753">
        <v>-73</v>
      </c>
    </row>
    <row r="7" spans="1:27" s="752" customFormat="1" x14ac:dyDescent="0.2">
      <c r="A7" s="750" t="s">
        <v>88</v>
      </c>
      <c r="B7" s="511">
        <v>42389</v>
      </c>
      <c r="C7" s="512">
        <v>885</v>
      </c>
      <c r="D7" s="512">
        <v>2652</v>
      </c>
      <c r="E7" s="512">
        <v>1685</v>
      </c>
      <c r="F7" s="512">
        <v>467</v>
      </c>
      <c r="G7" s="512">
        <v>312</v>
      </c>
      <c r="H7" s="512">
        <v>477</v>
      </c>
      <c r="I7" s="512">
        <v>3444</v>
      </c>
      <c r="J7" s="512">
        <v>7998</v>
      </c>
      <c r="K7" s="512">
        <v>11620</v>
      </c>
      <c r="L7" s="512">
        <v>5029</v>
      </c>
      <c r="M7" s="512">
        <v>5111</v>
      </c>
      <c r="N7" s="751">
        <v>1595</v>
      </c>
      <c r="O7" s="751">
        <v>441</v>
      </c>
      <c r="P7" s="751">
        <v>274</v>
      </c>
      <c r="Q7" s="751">
        <v>198</v>
      </c>
      <c r="R7" s="751">
        <v>136</v>
      </c>
      <c r="S7" s="751">
        <v>65</v>
      </c>
      <c r="U7" s="73">
        <v>-3</v>
      </c>
      <c r="V7" s="73">
        <v>-7</v>
      </c>
      <c r="W7" s="73">
        <v>-6</v>
      </c>
      <c r="X7" s="73">
        <v>-20</v>
      </c>
      <c r="Y7" s="73">
        <v>-14</v>
      </c>
      <c r="Z7" s="73">
        <v>-3</v>
      </c>
      <c r="AA7" s="753">
        <v>-53</v>
      </c>
    </row>
    <row r="8" spans="1:27" s="752" customFormat="1" x14ac:dyDescent="0.2">
      <c r="A8" s="750" t="s">
        <v>89</v>
      </c>
      <c r="B8" s="511">
        <v>38869</v>
      </c>
      <c r="C8" s="512">
        <v>557</v>
      </c>
      <c r="D8" s="512">
        <v>1753</v>
      </c>
      <c r="E8" s="512">
        <v>1482</v>
      </c>
      <c r="F8" s="512">
        <v>488</v>
      </c>
      <c r="G8" s="512">
        <v>332</v>
      </c>
      <c r="H8" s="512">
        <v>455</v>
      </c>
      <c r="I8" s="512">
        <v>4156</v>
      </c>
      <c r="J8" s="512">
        <v>7896</v>
      </c>
      <c r="K8" s="512">
        <v>9653</v>
      </c>
      <c r="L8" s="512">
        <v>4696</v>
      </c>
      <c r="M8" s="512">
        <v>4749</v>
      </c>
      <c r="N8" s="751">
        <v>1469</v>
      </c>
      <c r="O8" s="751">
        <v>492</v>
      </c>
      <c r="P8" s="751">
        <v>282</v>
      </c>
      <c r="Q8" s="751">
        <v>196</v>
      </c>
      <c r="R8" s="751">
        <v>144</v>
      </c>
      <c r="S8" s="751">
        <v>69</v>
      </c>
      <c r="U8" s="73">
        <v>-12</v>
      </c>
      <c r="V8" s="73">
        <v>-15</v>
      </c>
      <c r="W8" s="73">
        <v>-16</v>
      </c>
      <c r="X8" s="73">
        <v>-33</v>
      </c>
      <c r="Y8" s="73">
        <v>-21</v>
      </c>
      <c r="Z8" s="73">
        <v>-29</v>
      </c>
      <c r="AA8" s="753">
        <v>-126</v>
      </c>
    </row>
    <row r="9" spans="1:27" s="752" customFormat="1" x14ac:dyDescent="0.2">
      <c r="A9" s="750" t="s">
        <v>90</v>
      </c>
      <c r="B9" s="511">
        <v>57585</v>
      </c>
      <c r="C9" s="512">
        <v>713</v>
      </c>
      <c r="D9" s="512">
        <v>2315</v>
      </c>
      <c r="E9" s="512">
        <v>2240</v>
      </c>
      <c r="F9" s="512">
        <v>803</v>
      </c>
      <c r="G9" s="512">
        <v>603</v>
      </c>
      <c r="H9" s="512">
        <v>804</v>
      </c>
      <c r="I9" s="512">
        <v>5244</v>
      </c>
      <c r="J9" s="512">
        <v>9323</v>
      </c>
      <c r="K9" s="512">
        <v>11544</v>
      </c>
      <c r="L9" s="512">
        <v>6938</v>
      </c>
      <c r="M9" s="512">
        <v>9851</v>
      </c>
      <c r="N9" s="751">
        <v>3879</v>
      </c>
      <c r="O9" s="751">
        <v>1396</v>
      </c>
      <c r="P9" s="751">
        <v>835</v>
      </c>
      <c r="Q9" s="751">
        <v>631</v>
      </c>
      <c r="R9" s="751">
        <v>328</v>
      </c>
      <c r="S9" s="751">
        <v>138</v>
      </c>
      <c r="U9" s="73">
        <v>16</v>
      </c>
      <c r="V9" s="73">
        <v>14</v>
      </c>
      <c r="W9" s="73">
        <v>5</v>
      </c>
      <c r="X9" s="73">
        <v>10</v>
      </c>
      <c r="Y9" s="73">
        <v>-11</v>
      </c>
      <c r="Z9" s="73">
        <v>0</v>
      </c>
      <c r="AA9" s="753">
        <v>34</v>
      </c>
    </row>
    <row r="10" spans="1:27" s="752" customFormat="1" ht="18" customHeight="1" x14ac:dyDescent="0.2">
      <c r="A10" s="750" t="s">
        <v>91</v>
      </c>
      <c r="B10" s="511">
        <v>33175</v>
      </c>
      <c r="C10" s="512">
        <v>419</v>
      </c>
      <c r="D10" s="512">
        <v>2124</v>
      </c>
      <c r="E10" s="512">
        <v>2886</v>
      </c>
      <c r="F10" s="512">
        <v>1015</v>
      </c>
      <c r="G10" s="512">
        <v>628</v>
      </c>
      <c r="H10" s="512">
        <v>611</v>
      </c>
      <c r="I10" s="512">
        <v>1551</v>
      </c>
      <c r="J10" s="512">
        <v>2071</v>
      </c>
      <c r="K10" s="512">
        <v>4871</v>
      </c>
      <c r="L10" s="512">
        <v>4659</v>
      </c>
      <c r="M10" s="512">
        <v>6746</v>
      </c>
      <c r="N10" s="751">
        <v>2965</v>
      </c>
      <c r="O10" s="751">
        <v>1040</v>
      </c>
      <c r="P10" s="751">
        <v>698</v>
      </c>
      <c r="Q10" s="751">
        <v>505</v>
      </c>
      <c r="R10" s="751">
        <v>294</v>
      </c>
      <c r="S10" s="751">
        <v>92</v>
      </c>
      <c r="U10" s="73">
        <v>-18</v>
      </c>
      <c r="V10" s="73">
        <v>-2</v>
      </c>
      <c r="W10" s="73">
        <v>-15</v>
      </c>
      <c r="X10" s="73">
        <v>-15</v>
      </c>
      <c r="Y10" s="73">
        <v>-18</v>
      </c>
      <c r="Z10" s="73">
        <v>-14</v>
      </c>
      <c r="AA10" s="753">
        <v>-82</v>
      </c>
    </row>
    <row r="11" spans="1:27" s="752" customFormat="1" x14ac:dyDescent="0.2">
      <c r="A11" s="750" t="s">
        <v>92</v>
      </c>
      <c r="B11" s="511">
        <v>49183</v>
      </c>
      <c r="C11" s="512">
        <v>611</v>
      </c>
      <c r="D11" s="512">
        <v>3477</v>
      </c>
      <c r="E11" s="512">
        <v>4784</v>
      </c>
      <c r="F11" s="512">
        <v>1690</v>
      </c>
      <c r="G11" s="512">
        <v>1106</v>
      </c>
      <c r="H11" s="512">
        <v>1070</v>
      </c>
      <c r="I11" s="512">
        <v>2599</v>
      </c>
      <c r="J11" s="512">
        <v>2898</v>
      </c>
      <c r="K11" s="512">
        <v>6808</v>
      </c>
      <c r="L11" s="512">
        <v>7133</v>
      </c>
      <c r="M11" s="512">
        <v>9799</v>
      </c>
      <c r="N11" s="751">
        <v>3895</v>
      </c>
      <c r="O11" s="751">
        <v>1284</v>
      </c>
      <c r="P11" s="751">
        <v>834</v>
      </c>
      <c r="Q11" s="751">
        <v>687</v>
      </c>
      <c r="R11" s="751">
        <v>364</v>
      </c>
      <c r="S11" s="751">
        <v>144</v>
      </c>
      <c r="U11" s="73">
        <v>18</v>
      </c>
      <c r="V11" s="73">
        <v>16</v>
      </c>
      <c r="W11" s="73">
        <v>22</v>
      </c>
      <c r="X11" s="73">
        <v>61</v>
      </c>
      <c r="Y11" s="73">
        <v>56</v>
      </c>
      <c r="Z11" s="73">
        <v>51</v>
      </c>
      <c r="AA11" s="753">
        <v>224</v>
      </c>
    </row>
    <row r="12" spans="1:27" s="752" customFormat="1" x14ac:dyDescent="0.2">
      <c r="A12" s="750" t="s">
        <v>93</v>
      </c>
      <c r="B12" s="511">
        <v>51085</v>
      </c>
      <c r="C12" s="512">
        <v>613</v>
      </c>
      <c r="D12" s="512">
        <v>3311</v>
      </c>
      <c r="E12" s="512">
        <v>4753</v>
      </c>
      <c r="F12" s="512">
        <v>1736</v>
      </c>
      <c r="G12" s="512">
        <v>1104</v>
      </c>
      <c r="H12" s="512">
        <v>1175</v>
      </c>
      <c r="I12" s="512">
        <v>3893</v>
      </c>
      <c r="J12" s="512">
        <v>4119</v>
      </c>
      <c r="K12" s="512">
        <v>7345</v>
      </c>
      <c r="L12" s="512">
        <v>7595</v>
      </c>
      <c r="M12" s="512">
        <v>9333</v>
      </c>
      <c r="N12" s="751">
        <v>3121</v>
      </c>
      <c r="O12" s="751">
        <v>1087</v>
      </c>
      <c r="P12" s="751">
        <v>851</v>
      </c>
      <c r="Q12" s="751">
        <v>609</v>
      </c>
      <c r="R12" s="751">
        <v>331</v>
      </c>
      <c r="S12" s="751">
        <v>109</v>
      </c>
      <c r="U12" s="73">
        <v>23</v>
      </c>
      <c r="V12" s="73">
        <v>13</v>
      </c>
      <c r="W12" s="73">
        <v>18</v>
      </c>
      <c r="X12" s="73">
        <v>18</v>
      </c>
      <c r="Y12" s="73">
        <v>12</v>
      </c>
      <c r="Z12" s="73">
        <v>2</v>
      </c>
      <c r="AA12" s="753">
        <v>86</v>
      </c>
    </row>
    <row r="13" spans="1:27" s="752" customFormat="1" x14ac:dyDescent="0.2">
      <c r="A13" s="750" t="s">
        <v>94</v>
      </c>
      <c r="B13" s="511">
        <v>31508</v>
      </c>
      <c r="C13" s="512">
        <v>513</v>
      </c>
      <c r="D13" s="512">
        <v>2398</v>
      </c>
      <c r="E13" s="512">
        <v>2970</v>
      </c>
      <c r="F13" s="512">
        <v>1036</v>
      </c>
      <c r="G13" s="512">
        <v>645</v>
      </c>
      <c r="H13" s="512">
        <v>634</v>
      </c>
      <c r="I13" s="512">
        <v>1776</v>
      </c>
      <c r="J13" s="512">
        <v>2662</v>
      </c>
      <c r="K13" s="512">
        <v>5783</v>
      </c>
      <c r="L13" s="512">
        <v>4779</v>
      </c>
      <c r="M13" s="512">
        <v>5116</v>
      </c>
      <c r="N13" s="751">
        <v>1490</v>
      </c>
      <c r="O13" s="751">
        <v>584</v>
      </c>
      <c r="P13" s="751">
        <v>459</v>
      </c>
      <c r="Q13" s="751">
        <v>386</v>
      </c>
      <c r="R13" s="751">
        <v>213</v>
      </c>
      <c r="S13" s="751">
        <v>64</v>
      </c>
      <c r="U13" s="73">
        <v>-8</v>
      </c>
      <c r="V13" s="73">
        <v>-4</v>
      </c>
      <c r="W13" s="73">
        <v>6</v>
      </c>
      <c r="X13" s="73">
        <v>0</v>
      </c>
      <c r="Y13" s="73">
        <v>6</v>
      </c>
      <c r="Z13" s="73">
        <v>-2</v>
      </c>
      <c r="AA13" s="753">
        <v>-2</v>
      </c>
    </row>
    <row r="14" spans="1:27" s="752" customFormat="1" x14ac:dyDescent="0.2">
      <c r="A14" s="750" t="s">
        <v>95</v>
      </c>
      <c r="B14" s="511">
        <v>27465</v>
      </c>
      <c r="C14" s="512">
        <v>355</v>
      </c>
      <c r="D14" s="512">
        <v>1761</v>
      </c>
      <c r="E14" s="512">
        <v>2299</v>
      </c>
      <c r="F14" s="512">
        <v>939</v>
      </c>
      <c r="G14" s="512">
        <v>630</v>
      </c>
      <c r="H14" s="512">
        <v>648</v>
      </c>
      <c r="I14" s="512">
        <v>1671</v>
      </c>
      <c r="J14" s="512">
        <v>2041</v>
      </c>
      <c r="K14" s="512">
        <v>4238</v>
      </c>
      <c r="L14" s="512">
        <v>4151</v>
      </c>
      <c r="M14" s="512">
        <v>5431</v>
      </c>
      <c r="N14" s="751">
        <v>1651</v>
      </c>
      <c r="O14" s="751">
        <v>605</v>
      </c>
      <c r="P14" s="751">
        <v>506</v>
      </c>
      <c r="Q14" s="751">
        <v>340</v>
      </c>
      <c r="R14" s="751">
        <v>159</v>
      </c>
      <c r="S14" s="751">
        <v>40</v>
      </c>
      <c r="U14" s="73">
        <v>-15</v>
      </c>
      <c r="V14" s="73">
        <v>-12</v>
      </c>
      <c r="W14" s="73">
        <v>-15</v>
      </c>
      <c r="X14" s="73">
        <v>-22</v>
      </c>
      <c r="Y14" s="73">
        <v>-20</v>
      </c>
      <c r="Z14" s="73">
        <v>-20</v>
      </c>
      <c r="AA14" s="753">
        <v>-104</v>
      </c>
    </row>
    <row r="15" spans="1:27" s="752" customFormat="1" ht="18" customHeight="1" x14ac:dyDescent="0.2">
      <c r="A15" s="750" t="s">
        <v>96</v>
      </c>
      <c r="B15" s="511">
        <v>32427</v>
      </c>
      <c r="C15" s="512">
        <v>409</v>
      </c>
      <c r="D15" s="512">
        <v>2100</v>
      </c>
      <c r="E15" s="512">
        <v>3022</v>
      </c>
      <c r="F15" s="512">
        <v>1336</v>
      </c>
      <c r="G15" s="512">
        <v>961</v>
      </c>
      <c r="H15" s="512">
        <v>938</v>
      </c>
      <c r="I15" s="512">
        <v>2015</v>
      </c>
      <c r="J15" s="512">
        <v>2007</v>
      </c>
      <c r="K15" s="512">
        <v>4351</v>
      </c>
      <c r="L15" s="512">
        <v>4791</v>
      </c>
      <c r="M15" s="512">
        <v>6204</v>
      </c>
      <c r="N15" s="751">
        <v>2371</v>
      </c>
      <c r="O15" s="751">
        <v>908</v>
      </c>
      <c r="P15" s="751">
        <v>542</v>
      </c>
      <c r="Q15" s="751">
        <v>320</v>
      </c>
      <c r="R15" s="751">
        <v>124</v>
      </c>
      <c r="S15" s="751">
        <v>28</v>
      </c>
      <c r="U15" s="73">
        <v>0</v>
      </c>
      <c r="V15" s="73">
        <v>4</v>
      </c>
      <c r="W15" s="73">
        <v>-15</v>
      </c>
      <c r="X15" s="73">
        <v>-38</v>
      </c>
      <c r="Y15" s="73">
        <v>-31</v>
      </c>
      <c r="Z15" s="73">
        <v>-20</v>
      </c>
      <c r="AA15" s="753">
        <v>-100</v>
      </c>
    </row>
    <row r="16" spans="1:27" s="752" customFormat="1" x14ac:dyDescent="0.2">
      <c r="A16" s="750" t="s">
        <v>97</v>
      </c>
      <c r="B16" s="511">
        <v>49251</v>
      </c>
      <c r="C16" s="512">
        <v>696</v>
      </c>
      <c r="D16" s="512">
        <v>3408</v>
      </c>
      <c r="E16" s="512">
        <v>4195</v>
      </c>
      <c r="F16" s="512">
        <v>1653</v>
      </c>
      <c r="G16" s="512">
        <v>1132</v>
      </c>
      <c r="H16" s="512">
        <v>1096</v>
      </c>
      <c r="I16" s="512">
        <v>2959</v>
      </c>
      <c r="J16" s="512">
        <v>3793</v>
      </c>
      <c r="K16" s="512">
        <v>8151</v>
      </c>
      <c r="L16" s="512">
        <v>6910</v>
      </c>
      <c r="M16" s="512">
        <v>9355</v>
      </c>
      <c r="N16" s="751">
        <v>3249</v>
      </c>
      <c r="O16" s="751">
        <v>1084</v>
      </c>
      <c r="P16" s="751">
        <v>734</v>
      </c>
      <c r="Q16" s="751">
        <v>495</v>
      </c>
      <c r="R16" s="751">
        <v>251</v>
      </c>
      <c r="S16" s="751">
        <v>90</v>
      </c>
      <c r="U16" s="73">
        <v>0</v>
      </c>
      <c r="V16" s="73">
        <v>-4</v>
      </c>
      <c r="W16" s="73">
        <v>-14</v>
      </c>
      <c r="X16" s="73">
        <v>-20</v>
      </c>
      <c r="Y16" s="73">
        <v>-3</v>
      </c>
      <c r="Z16" s="73">
        <v>1</v>
      </c>
      <c r="AA16" s="753">
        <v>-40</v>
      </c>
    </row>
    <row r="17" spans="1:34" s="752" customFormat="1" x14ac:dyDescent="0.2">
      <c r="A17" s="750" t="s">
        <v>98</v>
      </c>
      <c r="B17" s="511">
        <v>50189</v>
      </c>
      <c r="C17" s="512">
        <v>721</v>
      </c>
      <c r="D17" s="512">
        <v>3410</v>
      </c>
      <c r="E17" s="512">
        <v>4706</v>
      </c>
      <c r="F17" s="512">
        <v>1587</v>
      </c>
      <c r="G17" s="512">
        <v>1109</v>
      </c>
      <c r="H17" s="512">
        <v>1020</v>
      </c>
      <c r="I17" s="512">
        <v>2448</v>
      </c>
      <c r="J17" s="512">
        <v>3328</v>
      </c>
      <c r="K17" s="512">
        <v>7605</v>
      </c>
      <c r="L17" s="512">
        <v>8022</v>
      </c>
      <c r="M17" s="512">
        <v>9360</v>
      </c>
      <c r="N17" s="751">
        <v>2743</v>
      </c>
      <c r="O17" s="751">
        <v>1264</v>
      </c>
      <c r="P17" s="751">
        <v>1262</v>
      </c>
      <c r="Q17" s="751">
        <v>1022</v>
      </c>
      <c r="R17" s="751">
        <v>457</v>
      </c>
      <c r="S17" s="751">
        <v>125</v>
      </c>
      <c r="U17" s="73">
        <v>2</v>
      </c>
      <c r="V17" s="73">
        <v>11</v>
      </c>
      <c r="W17" s="73">
        <v>26</v>
      </c>
      <c r="X17" s="73">
        <v>65</v>
      </c>
      <c r="Y17" s="73">
        <v>57</v>
      </c>
      <c r="Z17" s="73">
        <v>26</v>
      </c>
      <c r="AA17" s="753">
        <v>187</v>
      </c>
    </row>
    <row r="18" spans="1:34" s="752" customFormat="1" x14ac:dyDescent="0.2">
      <c r="A18" s="750" t="s">
        <v>99</v>
      </c>
      <c r="B18" s="511">
        <v>50769</v>
      </c>
      <c r="C18" s="512">
        <v>623</v>
      </c>
      <c r="D18" s="512">
        <v>3301</v>
      </c>
      <c r="E18" s="512">
        <v>4762</v>
      </c>
      <c r="F18" s="512">
        <v>1777</v>
      </c>
      <c r="G18" s="512">
        <v>1125</v>
      </c>
      <c r="H18" s="512">
        <v>1102</v>
      </c>
      <c r="I18" s="512">
        <v>2728</v>
      </c>
      <c r="J18" s="512">
        <v>3091</v>
      </c>
      <c r="K18" s="512">
        <v>7092</v>
      </c>
      <c r="L18" s="512">
        <v>7822</v>
      </c>
      <c r="M18" s="512">
        <v>10048</v>
      </c>
      <c r="N18" s="751">
        <v>3527</v>
      </c>
      <c r="O18" s="751">
        <v>1292</v>
      </c>
      <c r="P18" s="751">
        <v>983</v>
      </c>
      <c r="Q18" s="751">
        <v>820</v>
      </c>
      <c r="R18" s="751">
        <v>520</v>
      </c>
      <c r="S18" s="751">
        <v>156</v>
      </c>
      <c r="U18" s="73">
        <v>17</v>
      </c>
      <c r="V18" s="73">
        <v>13</v>
      </c>
      <c r="W18" s="73">
        <v>15</v>
      </c>
      <c r="X18" s="73">
        <v>18</v>
      </c>
      <c r="Y18" s="73">
        <v>35</v>
      </c>
      <c r="Z18" s="73">
        <v>26</v>
      </c>
      <c r="AA18" s="753">
        <v>124</v>
      </c>
    </row>
    <row r="19" spans="1:34" s="752" customFormat="1" x14ac:dyDescent="0.2">
      <c r="A19" s="750" t="s">
        <v>100</v>
      </c>
      <c r="B19" s="511">
        <v>38716</v>
      </c>
      <c r="C19" s="512">
        <v>541</v>
      </c>
      <c r="D19" s="512">
        <v>2824</v>
      </c>
      <c r="E19" s="512">
        <v>4009</v>
      </c>
      <c r="F19" s="512">
        <v>1668</v>
      </c>
      <c r="G19" s="512">
        <v>1155</v>
      </c>
      <c r="H19" s="512">
        <v>1128</v>
      </c>
      <c r="I19" s="512">
        <v>2477</v>
      </c>
      <c r="J19" s="512">
        <v>2524</v>
      </c>
      <c r="K19" s="512">
        <v>5716</v>
      </c>
      <c r="L19" s="512">
        <v>5508</v>
      </c>
      <c r="M19" s="512">
        <v>7959</v>
      </c>
      <c r="N19" s="751">
        <v>2010</v>
      </c>
      <c r="O19" s="751">
        <v>561</v>
      </c>
      <c r="P19" s="751">
        <v>316</v>
      </c>
      <c r="Q19" s="751">
        <v>201</v>
      </c>
      <c r="R19" s="751">
        <v>88</v>
      </c>
      <c r="S19" s="751">
        <v>31</v>
      </c>
      <c r="U19" s="1959">
        <v>9</v>
      </c>
      <c r="V19" s="1959">
        <v>4</v>
      </c>
      <c r="W19" s="1959">
        <v>3</v>
      </c>
      <c r="X19" s="1959">
        <v>1</v>
      </c>
      <c r="Y19" s="1959">
        <v>-12</v>
      </c>
      <c r="Z19" s="1959">
        <v>-2</v>
      </c>
      <c r="AA19" s="754">
        <v>3</v>
      </c>
      <c r="AC19" s="755"/>
      <c r="AD19" s="755"/>
      <c r="AE19" s="755"/>
      <c r="AF19" s="755"/>
      <c r="AG19" s="755"/>
      <c r="AH19" s="755"/>
    </row>
    <row r="20" spans="1:34" s="752" customFormat="1" ht="18" customHeight="1" x14ac:dyDescent="0.2">
      <c r="A20" s="756" t="s">
        <v>101</v>
      </c>
      <c r="B20" s="513">
        <v>3464</v>
      </c>
      <c r="C20" s="514">
        <v>11</v>
      </c>
      <c r="D20" s="514">
        <v>147</v>
      </c>
      <c r="E20" s="514">
        <v>240</v>
      </c>
      <c r="F20" s="514">
        <v>68</v>
      </c>
      <c r="G20" s="514">
        <v>40</v>
      </c>
      <c r="H20" s="514">
        <v>32</v>
      </c>
      <c r="I20" s="514">
        <v>183</v>
      </c>
      <c r="J20" s="514">
        <v>402</v>
      </c>
      <c r="K20" s="514">
        <v>918</v>
      </c>
      <c r="L20" s="514">
        <v>720</v>
      </c>
      <c r="M20" s="514">
        <v>592</v>
      </c>
      <c r="N20" s="757">
        <v>65</v>
      </c>
      <c r="O20" s="757">
        <v>23</v>
      </c>
      <c r="P20" s="757">
        <v>8</v>
      </c>
      <c r="Q20" s="757">
        <v>7</v>
      </c>
      <c r="R20" s="757">
        <v>5</v>
      </c>
      <c r="S20" s="757">
        <v>3</v>
      </c>
    </row>
    <row r="21" spans="1:34" s="752" customFormat="1" x14ac:dyDescent="0.2">
      <c r="A21" s="515" t="s">
        <v>516</v>
      </c>
      <c r="B21" s="516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</row>
    <row r="22" spans="1:34" s="752" customFormat="1" x14ac:dyDescent="0.2">
      <c r="A22" s="758" t="s">
        <v>517</v>
      </c>
      <c r="B22" s="1958"/>
      <c r="C22" s="1958"/>
      <c r="D22" s="1958"/>
      <c r="E22" s="1958"/>
      <c r="F22" s="1958"/>
      <c r="G22" s="1958"/>
      <c r="H22" s="1958"/>
      <c r="I22" s="1958"/>
      <c r="J22" s="1958"/>
      <c r="K22" s="1958"/>
      <c r="L22" s="1958"/>
      <c r="M22" s="1958"/>
      <c r="N22" s="759"/>
      <c r="O22" s="759"/>
      <c r="P22" s="759"/>
      <c r="Q22" s="759"/>
      <c r="R22" s="759"/>
      <c r="S22" s="759"/>
    </row>
    <row r="23" spans="1:34" ht="36" x14ac:dyDescent="0.2">
      <c r="A23" s="1960" t="s">
        <v>434</v>
      </c>
      <c r="B23" s="760">
        <v>27</v>
      </c>
      <c r="C23" s="761"/>
      <c r="D23" s="761"/>
      <c r="E23" s="761"/>
      <c r="F23" s="761"/>
      <c r="G23" s="761"/>
      <c r="H23" s="761"/>
      <c r="I23" s="761"/>
      <c r="J23" s="761"/>
      <c r="K23" s="761"/>
      <c r="L23" s="761"/>
      <c r="M23" s="761"/>
      <c r="N23" s="762">
        <v>10</v>
      </c>
      <c r="O23" s="762">
        <v>7</v>
      </c>
      <c r="P23" s="762">
        <v>3</v>
      </c>
      <c r="Q23" s="762">
        <v>4</v>
      </c>
      <c r="R23" s="762">
        <v>1</v>
      </c>
      <c r="S23" s="762">
        <v>2</v>
      </c>
      <c r="U23" s="752"/>
      <c r="V23" s="752"/>
      <c r="W23" s="752"/>
      <c r="X23" s="752"/>
      <c r="Y23" s="752"/>
      <c r="Z23" s="752"/>
    </row>
    <row r="33" spans="2:19" x14ac:dyDescent="0.2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2:19" x14ac:dyDescent="0.2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2:19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</row>
    <row r="36" spans="2:19" x14ac:dyDescent="0.2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</sheetData>
  <pageMargins left="0.78740157499999996" right="0.78740157499999996" top="0.984251969" bottom="0.984251969" header="0.5" footer="0.5"/>
  <pageSetup paperSize="9" scale="51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6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6.140625" style="1023" bestFit="1" customWidth="1"/>
    <col min="2" max="2" width="22" style="441" bestFit="1" customWidth="1"/>
    <col min="3" max="3" width="19.140625" style="441" customWidth="1"/>
    <col min="4" max="4" width="19.42578125" style="441" customWidth="1"/>
    <col min="5" max="5" width="11.42578125" style="441" customWidth="1"/>
    <col min="6" max="16384" width="11.42578125" style="441"/>
  </cols>
  <sheetData>
    <row r="1" spans="1:6" x14ac:dyDescent="0.2">
      <c r="A1" s="903" t="s">
        <v>0</v>
      </c>
    </row>
    <row r="2" spans="1:6" x14ac:dyDescent="0.2">
      <c r="A2" s="903"/>
    </row>
    <row r="3" spans="1:6" x14ac:dyDescent="0.2">
      <c r="A3" s="903" t="str">
        <f>A5</f>
        <v>Tabell  1-3-A - Bistand til kjøp/utbedring av bolig - antall hittil i år</v>
      </c>
    </row>
    <row r="4" spans="1:6" x14ac:dyDescent="0.2">
      <c r="A4" s="903"/>
    </row>
    <row r="5" spans="1:6" s="14" customFormat="1" ht="30" customHeight="1" thickBot="1" x14ac:dyDescent="0.25">
      <c r="A5" s="3" t="s">
        <v>102</v>
      </c>
      <c r="B5" s="13"/>
    </row>
    <row r="6" spans="1:6" s="4" customFormat="1" ht="70.5" customHeight="1" thickBot="1" x14ac:dyDescent="0.25">
      <c r="A6" s="179" t="s">
        <v>2</v>
      </c>
      <c r="B6" s="180" t="s">
        <v>3</v>
      </c>
      <c r="C6" s="181" t="s">
        <v>29</v>
      </c>
      <c r="D6" s="77" t="s">
        <v>30</v>
      </c>
    </row>
    <row r="7" spans="1:6" ht="15" customHeight="1" x14ac:dyDescent="0.2">
      <c r="A7" s="997">
        <v>1</v>
      </c>
      <c r="B7" s="1383" t="s">
        <v>5</v>
      </c>
      <c r="C7" s="201">
        <v>57</v>
      </c>
      <c r="D7" s="198">
        <v>5</v>
      </c>
      <c r="F7" s="428"/>
    </row>
    <row r="8" spans="1:6" ht="15" customHeight="1" x14ac:dyDescent="0.2">
      <c r="A8" s="911">
        <v>2</v>
      </c>
      <c r="B8" s="1184" t="s">
        <v>6</v>
      </c>
      <c r="C8" s="202">
        <v>59</v>
      </c>
      <c r="D8" s="307">
        <v>2</v>
      </c>
      <c r="F8" s="428"/>
    </row>
    <row r="9" spans="1:6" ht="15" customHeight="1" x14ac:dyDescent="0.2">
      <c r="A9" s="911">
        <v>3</v>
      </c>
      <c r="B9" s="1184" t="s">
        <v>7</v>
      </c>
      <c r="C9" s="202">
        <v>35</v>
      </c>
      <c r="D9" s="307">
        <v>2</v>
      </c>
    </row>
    <row r="10" spans="1:6" ht="15" customHeight="1" x14ac:dyDescent="0.2">
      <c r="A10" s="911">
        <v>4</v>
      </c>
      <c r="B10" s="1184" t="s">
        <v>8</v>
      </c>
      <c r="C10" s="202">
        <v>18</v>
      </c>
      <c r="D10" s="307">
        <v>0</v>
      </c>
    </row>
    <row r="11" spans="1:6" ht="15" customHeight="1" x14ac:dyDescent="0.2">
      <c r="A11" s="911">
        <v>5</v>
      </c>
      <c r="B11" s="1184" t="s">
        <v>9</v>
      </c>
      <c r="C11" s="202">
        <v>22</v>
      </c>
      <c r="D11" s="307">
        <v>2</v>
      </c>
    </row>
    <row r="12" spans="1:6" ht="15" customHeight="1" x14ac:dyDescent="0.2">
      <c r="A12" s="911">
        <v>6</v>
      </c>
      <c r="B12" s="1184" t="s">
        <v>10</v>
      </c>
      <c r="C12" s="202">
        <v>7</v>
      </c>
      <c r="D12" s="307">
        <v>0</v>
      </c>
    </row>
    <row r="13" spans="1:6" ht="15" customHeight="1" x14ac:dyDescent="0.2">
      <c r="A13" s="911">
        <v>7</v>
      </c>
      <c r="B13" s="1184" t="s">
        <v>11</v>
      </c>
      <c r="C13" s="202">
        <v>13</v>
      </c>
      <c r="D13" s="307">
        <v>2</v>
      </c>
      <c r="F13" s="454"/>
    </row>
    <row r="14" spans="1:6" ht="15" customHeight="1" x14ac:dyDescent="0.2">
      <c r="A14" s="911">
        <v>8</v>
      </c>
      <c r="B14" s="1184" t="s">
        <v>12</v>
      </c>
      <c r="C14" s="202">
        <v>9</v>
      </c>
      <c r="D14" s="307">
        <v>2</v>
      </c>
      <c r="F14" s="454"/>
    </row>
    <row r="15" spans="1:6" ht="15" customHeight="1" x14ac:dyDescent="0.2">
      <c r="A15" s="911">
        <v>9</v>
      </c>
      <c r="B15" s="1184" t="s">
        <v>13</v>
      </c>
      <c r="C15" s="202">
        <v>32</v>
      </c>
      <c r="D15" s="307">
        <v>9</v>
      </c>
    </row>
    <row r="16" spans="1:6" ht="15" customHeight="1" x14ac:dyDescent="0.2">
      <c r="A16" s="911">
        <v>10</v>
      </c>
      <c r="B16" s="1184" t="s">
        <v>14</v>
      </c>
      <c r="C16" s="202">
        <v>44</v>
      </c>
      <c r="D16" s="307">
        <v>16</v>
      </c>
    </row>
    <row r="17" spans="1:7" ht="15" customHeight="1" x14ac:dyDescent="0.2">
      <c r="A17" s="911">
        <v>11</v>
      </c>
      <c r="B17" s="1184" t="s">
        <v>15</v>
      </c>
      <c r="C17" s="202">
        <v>53</v>
      </c>
      <c r="D17" s="307">
        <v>5</v>
      </c>
    </row>
    <row r="18" spans="1:7" ht="15" customHeight="1" x14ac:dyDescent="0.2">
      <c r="A18" s="911">
        <v>12</v>
      </c>
      <c r="B18" s="1184" t="s">
        <v>16</v>
      </c>
      <c r="C18" s="202">
        <v>56</v>
      </c>
      <c r="D18" s="307">
        <v>10</v>
      </c>
    </row>
    <row r="19" spans="1:7" ht="15" customHeight="1" x14ac:dyDescent="0.2">
      <c r="A19" s="911">
        <v>13</v>
      </c>
      <c r="B19" s="1184" t="s">
        <v>17</v>
      </c>
      <c r="C19" s="202">
        <v>41</v>
      </c>
      <c r="D19" s="307">
        <v>0</v>
      </c>
    </row>
    <row r="20" spans="1:7" ht="15" customHeight="1" x14ac:dyDescent="0.2">
      <c r="A20" s="911">
        <v>14</v>
      </c>
      <c r="B20" s="1184" t="s">
        <v>18</v>
      </c>
      <c r="C20" s="202">
        <v>30</v>
      </c>
      <c r="D20" s="307">
        <v>3</v>
      </c>
    </row>
    <row r="21" spans="1:7" ht="15" customHeight="1" thickBot="1" x14ac:dyDescent="0.25">
      <c r="A21" s="917">
        <v>15</v>
      </c>
      <c r="B21" s="1294" t="s">
        <v>19</v>
      </c>
      <c r="C21" s="203">
        <v>35</v>
      </c>
      <c r="D21" s="529">
        <v>1</v>
      </c>
    </row>
    <row r="22" spans="1:7" s="9" customFormat="1" ht="15" customHeight="1" x14ac:dyDescent="0.2">
      <c r="A22" s="402"/>
      <c r="B22" s="623" t="s">
        <v>482</v>
      </c>
      <c r="C22" s="621">
        <f>SUM(C7:C21)</f>
        <v>511</v>
      </c>
      <c r="D22" s="532">
        <f>SUM(D7:D21)</f>
        <v>59</v>
      </c>
    </row>
    <row r="23" spans="1:7" ht="15" customHeight="1" x14ac:dyDescent="0.2">
      <c r="A23" s="400"/>
      <c r="B23" s="332" t="s">
        <v>437</v>
      </c>
      <c r="C23" s="202">
        <v>306</v>
      </c>
      <c r="D23" s="307">
        <v>54</v>
      </c>
    </row>
    <row r="24" spans="1:7" s="9" customFormat="1" ht="15" customHeight="1" thickBot="1" x14ac:dyDescent="0.25">
      <c r="A24" s="238"/>
      <c r="B24" s="239" t="s">
        <v>435</v>
      </c>
      <c r="C24" s="240">
        <v>101</v>
      </c>
      <c r="D24" s="241">
        <v>25</v>
      </c>
    </row>
    <row r="25" spans="1:7" ht="15" customHeight="1" x14ac:dyDescent="0.2">
      <c r="A25" s="176"/>
      <c r="B25" s="225" t="s">
        <v>400</v>
      </c>
      <c r="C25" s="201">
        <v>577</v>
      </c>
      <c r="D25" s="198">
        <v>77</v>
      </c>
    </row>
    <row r="26" spans="1:7" ht="15" customHeight="1" x14ac:dyDescent="0.2">
      <c r="A26" s="400"/>
      <c r="B26" s="332" t="s">
        <v>392</v>
      </c>
      <c r="C26" s="202">
        <v>387</v>
      </c>
      <c r="D26" s="307">
        <v>52</v>
      </c>
    </row>
    <row r="27" spans="1:7" ht="15" customHeight="1" thickBot="1" x14ac:dyDescent="0.25">
      <c r="A27" s="450"/>
      <c r="B27" s="447" t="s">
        <v>381</v>
      </c>
      <c r="C27" s="445">
        <v>150</v>
      </c>
      <c r="D27" s="448">
        <v>10</v>
      </c>
    </row>
    <row r="28" spans="1:7" s="9" customFormat="1" ht="15" customHeight="1" x14ac:dyDescent="0.2">
      <c r="A28" s="216"/>
      <c r="B28" s="425" t="s">
        <v>374</v>
      </c>
      <c r="C28" s="427">
        <v>629</v>
      </c>
      <c r="D28" s="426">
        <v>56</v>
      </c>
    </row>
    <row r="29" spans="1:7" ht="15" customHeight="1" x14ac:dyDescent="0.2">
      <c r="A29" s="400"/>
      <c r="B29" s="332" t="s">
        <v>354</v>
      </c>
      <c r="C29" s="202">
        <v>413</v>
      </c>
      <c r="D29" s="307">
        <v>31</v>
      </c>
      <c r="G29" s="441" t="s">
        <v>104</v>
      </c>
    </row>
    <row r="30" spans="1:7" s="9" customFormat="1" ht="15" customHeight="1" thickBot="1" x14ac:dyDescent="0.25">
      <c r="A30" s="450"/>
      <c r="B30" s="447" t="s">
        <v>337</v>
      </c>
      <c r="C30" s="445">
        <v>118</v>
      </c>
      <c r="D30" s="448">
        <v>12</v>
      </c>
    </row>
    <row r="31" spans="1:7" ht="15" hidden="1" customHeight="1" outlineLevel="1" x14ac:dyDescent="0.2">
      <c r="A31" s="216"/>
      <c r="B31" s="425" t="s">
        <v>246</v>
      </c>
      <c r="C31" s="427">
        <v>870</v>
      </c>
      <c r="D31" s="426">
        <v>36</v>
      </c>
    </row>
    <row r="32" spans="1:7" ht="15" hidden="1" customHeight="1" outlineLevel="1" x14ac:dyDescent="0.2">
      <c r="A32" s="238"/>
      <c r="B32" s="239" t="s">
        <v>238</v>
      </c>
      <c r="C32" s="240">
        <v>579</v>
      </c>
      <c r="D32" s="241">
        <v>18</v>
      </c>
    </row>
    <row r="33" spans="1:4" ht="15" hidden="1" customHeight="1" outlineLevel="1" thickBot="1" x14ac:dyDescent="0.25">
      <c r="A33" s="196"/>
      <c r="B33" s="224" t="s">
        <v>225</v>
      </c>
      <c r="C33" s="228">
        <v>275</v>
      </c>
      <c r="D33" s="197">
        <v>8</v>
      </c>
    </row>
    <row r="34" spans="1:4" ht="15" hidden="1" customHeight="1" outlineLevel="1" x14ac:dyDescent="0.2">
      <c r="A34" s="176"/>
      <c r="B34" s="225" t="s">
        <v>111</v>
      </c>
      <c r="C34" s="201">
        <v>1072</v>
      </c>
      <c r="D34" s="198">
        <v>30</v>
      </c>
    </row>
    <row r="35" spans="1:4" s="9" customFormat="1" ht="15" hidden="1" customHeight="1" outlineLevel="1" x14ac:dyDescent="0.2">
      <c r="A35" s="199"/>
      <c r="B35" s="226" t="s">
        <v>105</v>
      </c>
      <c r="C35" s="202">
        <v>729</v>
      </c>
      <c r="D35" s="307">
        <v>19</v>
      </c>
    </row>
    <row r="36" spans="1:4" s="9" customFormat="1" ht="15" hidden="1" customHeight="1" outlineLevel="1" thickBot="1" x14ac:dyDescent="0.25">
      <c r="A36" s="200"/>
      <c r="B36" s="227" t="s">
        <v>106</v>
      </c>
      <c r="C36" s="203">
        <v>308</v>
      </c>
      <c r="D36" s="529">
        <v>8</v>
      </c>
    </row>
    <row r="37" spans="1:4" s="9" customFormat="1" ht="15" hidden="1" customHeight="1" outlineLevel="1" x14ac:dyDescent="0.2">
      <c r="A37" s="160"/>
      <c r="B37" s="162" t="s">
        <v>107</v>
      </c>
      <c r="C37" s="1277">
        <v>1126</v>
      </c>
      <c r="D37" s="1384">
        <v>37</v>
      </c>
    </row>
    <row r="38" spans="1:4" s="9" customFormat="1" ht="15" hidden="1" customHeight="1" outlineLevel="1" x14ac:dyDescent="0.2">
      <c r="A38" s="92"/>
      <c r="B38" s="356" t="s">
        <v>108</v>
      </c>
      <c r="C38" s="1284">
        <v>674</v>
      </c>
      <c r="D38" s="1385">
        <v>21</v>
      </c>
    </row>
    <row r="39" spans="1:4" s="9" customFormat="1" ht="15" hidden="1" customHeight="1" outlineLevel="1" thickBot="1" x14ac:dyDescent="0.25">
      <c r="A39" s="37"/>
      <c r="B39" s="38" t="s">
        <v>20</v>
      </c>
      <c r="C39" s="1386">
        <v>318</v>
      </c>
      <c r="D39" s="1387">
        <v>9</v>
      </c>
    </row>
    <row r="40" spans="1:4" s="9" customFormat="1" ht="15" hidden="1" customHeight="1" outlineLevel="1" thickBot="1" x14ac:dyDescent="0.25">
      <c r="A40" s="7"/>
      <c r="B40" s="39" t="s">
        <v>109</v>
      </c>
      <c r="C40" s="1388">
        <v>895</v>
      </c>
      <c r="D40" s="1389">
        <v>173</v>
      </c>
    </row>
    <row r="41" spans="1:4" s="9" customFormat="1" ht="16.5" hidden="1" customHeight="1" collapsed="1" thickBot="1" x14ac:dyDescent="0.25">
      <c r="A41" s="7"/>
      <c r="B41" s="39" t="s">
        <v>110</v>
      </c>
      <c r="C41" s="16">
        <v>1400</v>
      </c>
      <c r="D41" s="16">
        <v>261</v>
      </c>
    </row>
    <row r="42" spans="1:4" s="9" customFormat="1" ht="16.5" hidden="1" customHeight="1" thickBot="1" x14ac:dyDescent="0.25">
      <c r="A42" s="7"/>
      <c r="B42" s="8" t="s">
        <v>22</v>
      </c>
      <c r="C42" s="16">
        <v>882</v>
      </c>
      <c r="D42" s="16">
        <v>306</v>
      </c>
    </row>
    <row r="43" spans="1:4" s="9" customFormat="1" ht="16.5" hidden="1" customHeight="1" thickBot="1" x14ac:dyDescent="0.25">
      <c r="A43" s="7"/>
      <c r="B43" s="8" t="s">
        <v>23</v>
      </c>
      <c r="C43" s="16">
        <v>870</v>
      </c>
      <c r="D43" s="16">
        <v>270</v>
      </c>
    </row>
    <row r="44" spans="1:4" s="9" customFormat="1" ht="16.5" hidden="1" customHeight="1" thickBot="1" x14ac:dyDescent="0.25">
      <c r="A44" s="7"/>
      <c r="B44" s="8" t="s">
        <v>24</v>
      </c>
      <c r="C44" s="16">
        <v>945</v>
      </c>
      <c r="D44" s="16">
        <v>290</v>
      </c>
    </row>
    <row r="45" spans="1:4" s="9" customFormat="1" ht="16.5" hidden="1" customHeight="1" thickBot="1" x14ac:dyDescent="0.25">
      <c r="A45" s="7"/>
      <c r="B45" s="8" t="s">
        <v>25</v>
      </c>
      <c r="C45" s="16">
        <v>914</v>
      </c>
      <c r="D45" s="16">
        <v>370</v>
      </c>
    </row>
    <row r="46" spans="1:4" ht="13.5" hidden="1" thickBot="1" x14ac:dyDescent="0.25">
      <c r="A46" s="7"/>
      <c r="B46" s="8" t="s">
        <v>27</v>
      </c>
      <c r="C46" s="16">
        <v>995</v>
      </c>
      <c r="D46" s="16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2:R40"/>
  <sheetViews>
    <sheetView showGridLines="0" topLeftCell="A5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8.140625" style="75" customWidth="1"/>
    <col min="2" max="2" width="22.85546875" style="75" customWidth="1"/>
    <col min="3" max="3" width="11.28515625" style="75" customWidth="1"/>
    <col min="4" max="4" width="12.42578125" style="75" customWidth="1"/>
    <col min="5" max="5" width="12.5703125" style="75" customWidth="1"/>
    <col min="6" max="6" width="12.140625" style="75" customWidth="1"/>
    <col min="7" max="7" width="12.85546875" style="75" customWidth="1"/>
    <col min="8" max="8" width="15.140625" style="75" customWidth="1"/>
    <col min="9" max="16384" width="11.42578125" style="75"/>
  </cols>
  <sheetData>
    <row r="2" spans="1:8" x14ac:dyDescent="0.2">
      <c r="A2" s="74" t="s">
        <v>0</v>
      </c>
    </row>
    <row r="3" spans="1:8" x14ac:dyDescent="0.2">
      <c r="A3" s="74"/>
    </row>
    <row r="4" spans="1:8" x14ac:dyDescent="0.2">
      <c r="A4" s="74" t="str">
        <f>A6</f>
        <v xml:space="preserve">Tabell 1-3 - B0  -  Bosetting av flyktninger </v>
      </c>
    </row>
    <row r="5" spans="1:8" x14ac:dyDescent="0.2">
      <c r="A5" s="74"/>
    </row>
    <row r="6" spans="1:8" ht="27.75" customHeight="1" thickBot="1" x14ac:dyDescent="0.25">
      <c r="A6" s="338" t="s">
        <v>383</v>
      </c>
      <c r="B6" s="340"/>
      <c r="C6" s="340"/>
      <c r="D6" s="340"/>
      <c r="E6" s="340"/>
      <c r="F6" s="1380"/>
      <c r="G6" s="1380"/>
      <c r="H6" s="1380"/>
    </row>
    <row r="7" spans="1:8" s="76" customFormat="1" ht="47.25" customHeight="1" x14ac:dyDescent="0.2">
      <c r="A7" s="350"/>
      <c r="B7" s="351"/>
      <c r="C7" s="668"/>
      <c r="D7" s="1967" t="s">
        <v>472</v>
      </c>
      <c r="E7" s="1968"/>
      <c r="F7" s="1969" t="s">
        <v>473</v>
      </c>
      <c r="G7" s="1970"/>
      <c r="H7" s="1971" t="s">
        <v>474</v>
      </c>
    </row>
    <row r="8" spans="1:8" s="76" customFormat="1" ht="47.25" customHeight="1" thickBot="1" x14ac:dyDescent="0.25">
      <c r="A8" s="352" t="s">
        <v>38</v>
      </c>
      <c r="B8" s="341" t="s">
        <v>3</v>
      </c>
      <c r="C8" s="669" t="s">
        <v>471</v>
      </c>
      <c r="D8" s="342" t="s">
        <v>164</v>
      </c>
      <c r="E8" s="343" t="s">
        <v>165</v>
      </c>
      <c r="F8" s="342" t="s">
        <v>164</v>
      </c>
      <c r="G8" s="343" t="s">
        <v>165</v>
      </c>
      <c r="H8" s="1972"/>
    </row>
    <row r="9" spans="1:8" ht="15" customHeight="1" x14ac:dyDescent="0.2">
      <c r="A9" s="353">
        <v>1</v>
      </c>
      <c r="B9" s="344" t="s">
        <v>5</v>
      </c>
      <c r="C9" s="523">
        <v>78</v>
      </c>
      <c r="D9" s="575">
        <v>78</v>
      </c>
      <c r="E9" s="576">
        <v>9</v>
      </c>
      <c r="F9" s="585">
        <v>78</v>
      </c>
      <c r="G9" s="577">
        <v>9</v>
      </c>
      <c r="H9" s="578">
        <v>163</v>
      </c>
    </row>
    <row r="10" spans="1:8" ht="15" customHeight="1" x14ac:dyDescent="0.2">
      <c r="A10" s="354">
        <v>2</v>
      </c>
      <c r="B10" s="345" t="s">
        <v>6</v>
      </c>
      <c r="C10" s="524">
        <v>85</v>
      </c>
      <c r="D10" s="579">
        <v>85</v>
      </c>
      <c r="E10" s="580">
        <v>8</v>
      </c>
      <c r="F10" s="585">
        <v>76</v>
      </c>
      <c r="G10" s="581">
        <v>8</v>
      </c>
      <c r="H10" s="582">
        <v>130</v>
      </c>
    </row>
    <row r="11" spans="1:8" ht="15" customHeight="1" x14ac:dyDescent="0.2">
      <c r="A11" s="354">
        <v>3</v>
      </c>
      <c r="B11" s="345" t="s">
        <v>7</v>
      </c>
      <c r="C11" s="524">
        <v>62</v>
      </c>
      <c r="D11" s="583">
        <v>62</v>
      </c>
      <c r="E11" s="584">
        <v>23</v>
      </c>
      <c r="F11" s="585">
        <v>58</v>
      </c>
      <c r="G11" s="586">
        <v>23</v>
      </c>
      <c r="H11" s="587">
        <v>75</v>
      </c>
    </row>
    <row r="12" spans="1:8" ht="15" customHeight="1" x14ac:dyDescent="0.2">
      <c r="A12" s="354">
        <v>4</v>
      </c>
      <c r="B12" s="345" t="s">
        <v>8</v>
      </c>
      <c r="C12" s="524">
        <v>58</v>
      </c>
      <c r="D12" s="583">
        <v>58</v>
      </c>
      <c r="E12" s="584">
        <v>8</v>
      </c>
      <c r="F12" s="585">
        <v>58</v>
      </c>
      <c r="G12" s="586">
        <v>8</v>
      </c>
      <c r="H12" s="587">
        <v>71</v>
      </c>
    </row>
    <row r="13" spans="1:8" ht="15" customHeight="1" x14ac:dyDescent="0.2">
      <c r="A13" s="354">
        <v>5</v>
      </c>
      <c r="B13" s="345" t="s">
        <v>9</v>
      </c>
      <c r="C13" s="524">
        <v>87</v>
      </c>
      <c r="D13" s="583">
        <v>87</v>
      </c>
      <c r="E13" s="584">
        <v>7</v>
      </c>
      <c r="F13" s="585">
        <v>87</v>
      </c>
      <c r="G13" s="586">
        <v>7</v>
      </c>
      <c r="H13" s="587">
        <v>102</v>
      </c>
    </row>
    <row r="14" spans="1:8" ht="15" customHeight="1" x14ac:dyDescent="0.2">
      <c r="A14" s="354">
        <v>6</v>
      </c>
      <c r="B14" s="345" t="s">
        <v>10</v>
      </c>
      <c r="C14" s="524">
        <v>50</v>
      </c>
      <c r="D14" s="583">
        <v>50</v>
      </c>
      <c r="E14" s="584">
        <v>0</v>
      </c>
      <c r="F14" s="585">
        <v>37</v>
      </c>
      <c r="G14" s="586">
        <v>0</v>
      </c>
      <c r="H14" s="587">
        <v>63</v>
      </c>
    </row>
    <row r="15" spans="1:8" ht="15" customHeight="1" x14ac:dyDescent="0.2">
      <c r="A15" s="354">
        <v>7</v>
      </c>
      <c r="B15" s="345" t="s">
        <v>11</v>
      </c>
      <c r="C15" s="524">
        <v>75</v>
      </c>
      <c r="D15" s="583">
        <v>74</v>
      </c>
      <c r="E15" s="584">
        <v>1</v>
      </c>
      <c r="F15" s="585">
        <v>36</v>
      </c>
      <c r="G15" s="586">
        <v>1</v>
      </c>
      <c r="H15" s="587">
        <v>76</v>
      </c>
    </row>
    <row r="16" spans="1:8" ht="15" customHeight="1" x14ac:dyDescent="0.2">
      <c r="A16" s="354">
        <v>8</v>
      </c>
      <c r="B16" s="345" t="s">
        <v>12</v>
      </c>
      <c r="C16" s="524">
        <v>78</v>
      </c>
      <c r="D16" s="583">
        <v>76</v>
      </c>
      <c r="E16" s="584">
        <v>8</v>
      </c>
      <c r="F16" s="585">
        <v>74</v>
      </c>
      <c r="G16" s="586">
        <v>8</v>
      </c>
      <c r="H16" s="587">
        <v>111</v>
      </c>
    </row>
    <row r="17" spans="1:18" ht="15" customHeight="1" x14ac:dyDescent="0.2">
      <c r="A17" s="354">
        <v>9</v>
      </c>
      <c r="B17" s="345" t="s">
        <v>13</v>
      </c>
      <c r="C17" s="524">
        <v>47</v>
      </c>
      <c r="D17" s="588">
        <v>46</v>
      </c>
      <c r="E17" s="589">
        <v>1</v>
      </c>
      <c r="F17" s="585">
        <v>44</v>
      </c>
      <c r="G17" s="590">
        <v>1</v>
      </c>
      <c r="H17" s="591">
        <v>62</v>
      </c>
    </row>
    <row r="18" spans="1:18" ht="15" customHeight="1" x14ac:dyDescent="0.2">
      <c r="A18" s="354">
        <v>10</v>
      </c>
      <c r="B18" s="345" t="s">
        <v>14</v>
      </c>
      <c r="C18" s="524">
        <v>42</v>
      </c>
      <c r="D18" s="583">
        <v>42</v>
      </c>
      <c r="E18" s="584">
        <v>8</v>
      </c>
      <c r="F18" s="585">
        <v>42</v>
      </c>
      <c r="G18" s="586">
        <v>8</v>
      </c>
      <c r="H18" s="587">
        <v>60</v>
      </c>
    </row>
    <row r="19" spans="1:18" ht="15" customHeight="1" x14ac:dyDescent="0.2">
      <c r="A19" s="354">
        <v>11</v>
      </c>
      <c r="B19" s="345" t="s">
        <v>15</v>
      </c>
      <c r="C19" s="524">
        <v>49</v>
      </c>
      <c r="D19" s="588">
        <v>49</v>
      </c>
      <c r="E19" s="589">
        <v>3</v>
      </c>
      <c r="F19" s="585">
        <v>49</v>
      </c>
      <c r="G19" s="590">
        <v>3</v>
      </c>
      <c r="H19" s="591">
        <v>93</v>
      </c>
    </row>
    <row r="20" spans="1:18" ht="15" customHeight="1" x14ac:dyDescent="0.2">
      <c r="A20" s="354">
        <v>12</v>
      </c>
      <c r="B20" s="345" t="s">
        <v>16</v>
      </c>
      <c r="C20" s="524">
        <v>76</v>
      </c>
      <c r="D20" s="583">
        <v>76</v>
      </c>
      <c r="E20" s="584">
        <v>3</v>
      </c>
      <c r="F20" s="585">
        <v>76</v>
      </c>
      <c r="G20" s="586">
        <v>3</v>
      </c>
      <c r="H20" s="587">
        <v>111</v>
      </c>
    </row>
    <row r="21" spans="1:18" ht="15" customHeight="1" x14ac:dyDescent="0.2">
      <c r="A21" s="354">
        <v>13</v>
      </c>
      <c r="B21" s="345" t="s">
        <v>17</v>
      </c>
      <c r="C21" s="524">
        <v>77</v>
      </c>
      <c r="D21" s="592">
        <v>77</v>
      </c>
      <c r="E21" s="593">
        <v>14</v>
      </c>
      <c r="F21" s="585">
        <v>77</v>
      </c>
      <c r="G21" s="594">
        <v>14</v>
      </c>
      <c r="H21" s="595">
        <v>101</v>
      </c>
    </row>
    <row r="22" spans="1:18" ht="15" customHeight="1" x14ac:dyDescent="0.2">
      <c r="A22" s="354">
        <v>14</v>
      </c>
      <c r="B22" s="345" t="s">
        <v>18</v>
      </c>
      <c r="C22" s="524">
        <v>77</v>
      </c>
      <c r="D22" s="583">
        <v>75</v>
      </c>
      <c r="E22" s="584">
        <v>15</v>
      </c>
      <c r="F22" s="585">
        <v>75</v>
      </c>
      <c r="G22" s="586">
        <v>14</v>
      </c>
      <c r="H22" s="587">
        <v>89</v>
      </c>
    </row>
    <row r="23" spans="1:18" ht="15" customHeight="1" thickBot="1" x14ac:dyDescent="0.25">
      <c r="A23" s="355">
        <v>15</v>
      </c>
      <c r="B23" s="346" t="s">
        <v>19</v>
      </c>
      <c r="C23" s="525">
        <v>59</v>
      </c>
      <c r="D23" s="596">
        <v>59</v>
      </c>
      <c r="E23" s="597">
        <v>2</v>
      </c>
      <c r="F23" s="585">
        <v>59</v>
      </c>
      <c r="G23" s="598">
        <v>2</v>
      </c>
      <c r="H23" s="599">
        <v>94</v>
      </c>
      <c r="J23" s="75" t="s">
        <v>104</v>
      </c>
      <c r="N23" s="75" t="s">
        <v>394</v>
      </c>
    </row>
    <row r="24" spans="1:18" ht="15" customHeight="1" x14ac:dyDescent="0.2">
      <c r="A24" s="670"/>
      <c r="B24" s="1738" t="s">
        <v>483</v>
      </c>
      <c r="C24" s="671">
        <f t="shared" ref="C24:H24" si="0">SUM(C9:C23)</f>
        <v>1000</v>
      </c>
      <c r="D24" s="672">
        <f t="shared" si="0"/>
        <v>994</v>
      </c>
      <c r="E24" s="673">
        <f t="shared" si="0"/>
        <v>110</v>
      </c>
      <c r="F24" s="674">
        <f t="shared" si="0"/>
        <v>926</v>
      </c>
      <c r="G24" s="675">
        <f t="shared" si="0"/>
        <v>109</v>
      </c>
      <c r="H24" s="676">
        <f t="shared" si="0"/>
        <v>1401</v>
      </c>
    </row>
    <row r="25" spans="1:18" ht="15" customHeight="1" thickBot="1" x14ac:dyDescent="0.25">
      <c r="A25" s="533"/>
      <c r="B25" s="526" t="s">
        <v>438</v>
      </c>
      <c r="C25" s="453">
        <v>1000</v>
      </c>
      <c r="D25" s="600">
        <v>639</v>
      </c>
      <c r="E25" s="601">
        <v>74</v>
      </c>
      <c r="F25" s="602">
        <v>488</v>
      </c>
      <c r="G25" s="519">
        <v>68</v>
      </c>
      <c r="H25" s="603">
        <v>874</v>
      </c>
    </row>
    <row r="26" spans="1:18" ht="15" customHeight="1" x14ac:dyDescent="0.2">
      <c r="A26" s="670"/>
      <c r="B26" s="1443" t="s">
        <v>402</v>
      </c>
      <c r="C26" s="1444">
        <v>811</v>
      </c>
      <c r="D26" s="1445">
        <v>805</v>
      </c>
      <c r="E26" s="1446">
        <v>35</v>
      </c>
      <c r="F26" s="1447">
        <v>746</v>
      </c>
      <c r="G26" s="1448">
        <v>30</v>
      </c>
      <c r="H26" s="1449">
        <v>1085</v>
      </c>
    </row>
    <row r="27" spans="1:18" ht="15" customHeight="1" thickBot="1" x14ac:dyDescent="0.25">
      <c r="A27" s="533"/>
      <c r="B27" s="526" t="s">
        <v>386</v>
      </c>
      <c r="C27" s="453">
        <v>520</v>
      </c>
      <c r="D27" s="600">
        <v>498</v>
      </c>
      <c r="E27" s="601">
        <v>25</v>
      </c>
      <c r="F27" s="602">
        <v>353</v>
      </c>
      <c r="G27" s="519">
        <v>21</v>
      </c>
      <c r="H27" s="603">
        <v>619</v>
      </c>
    </row>
    <row r="28" spans="1:18" ht="15" hidden="1" customHeight="1" outlineLevel="1" thickBot="1" x14ac:dyDescent="0.25">
      <c r="A28" s="1606"/>
      <c r="B28" s="1607" t="s">
        <v>382</v>
      </c>
      <c r="C28" s="1608">
        <v>520</v>
      </c>
      <c r="D28" s="1609">
        <v>266</v>
      </c>
      <c r="E28" s="1610">
        <v>9</v>
      </c>
      <c r="F28" s="1611">
        <v>159</v>
      </c>
      <c r="G28" s="1612">
        <v>5</v>
      </c>
      <c r="H28" s="1613">
        <v>163</v>
      </c>
    </row>
    <row r="29" spans="1:18" ht="15" customHeight="1" collapsed="1" x14ac:dyDescent="0.2">
      <c r="A29" s="1614"/>
      <c r="B29" s="1443" t="s">
        <v>370</v>
      </c>
      <c r="C29" s="1616">
        <v>500</v>
      </c>
      <c r="D29" s="1617">
        <v>497</v>
      </c>
      <c r="E29" s="1615">
        <v>17</v>
      </c>
      <c r="F29" s="1617">
        <v>486</v>
      </c>
      <c r="G29" s="1615">
        <v>17</v>
      </c>
      <c r="H29" s="1619">
        <v>877</v>
      </c>
    </row>
    <row r="30" spans="1:18" ht="15" customHeight="1" thickBot="1" x14ac:dyDescent="0.25">
      <c r="A30" s="533"/>
      <c r="B30" s="526" t="s">
        <v>349</v>
      </c>
      <c r="C30" s="453">
        <v>500</v>
      </c>
      <c r="D30" s="602">
        <v>447</v>
      </c>
      <c r="E30" s="519">
        <v>15</v>
      </c>
      <c r="F30" s="602">
        <v>351</v>
      </c>
      <c r="G30" s="519">
        <v>14</v>
      </c>
      <c r="H30" s="1692">
        <v>684</v>
      </c>
    </row>
    <row r="31" spans="1:18" ht="15" hidden="1" customHeight="1" outlineLevel="1" x14ac:dyDescent="0.2">
      <c r="A31" s="1686"/>
      <c r="B31" s="1687" t="s">
        <v>384</v>
      </c>
      <c r="C31" s="1688">
        <v>500</v>
      </c>
      <c r="D31" s="1689">
        <v>309</v>
      </c>
      <c r="E31" s="1690">
        <v>11</v>
      </c>
      <c r="F31" s="1689">
        <v>161</v>
      </c>
      <c r="G31" s="1690">
        <v>9</v>
      </c>
      <c r="H31" s="1691">
        <v>232</v>
      </c>
    </row>
    <row r="32" spans="1:18" ht="15" customHeight="1" collapsed="1" thickBot="1" x14ac:dyDescent="0.25">
      <c r="A32" s="533"/>
      <c r="B32" s="526" t="s">
        <v>403</v>
      </c>
      <c r="C32" s="453">
        <v>450</v>
      </c>
      <c r="D32" s="1618">
        <v>450</v>
      </c>
      <c r="E32" s="677">
        <v>18</v>
      </c>
      <c r="F32" s="1618">
        <v>420</v>
      </c>
      <c r="G32" s="677">
        <v>18</v>
      </c>
      <c r="H32" s="678">
        <v>993</v>
      </c>
      <c r="R32" s="75" t="s">
        <v>104</v>
      </c>
    </row>
    <row r="33" spans="1:8" ht="15" hidden="1" customHeight="1" outlineLevel="1" thickBot="1" x14ac:dyDescent="0.25">
      <c r="A33" s="1437"/>
      <c r="B33" s="1438" t="s">
        <v>404</v>
      </c>
      <c r="C33" s="1439">
        <v>450</v>
      </c>
      <c r="D33" s="1440">
        <v>354</v>
      </c>
      <c r="E33" s="1441">
        <v>10</v>
      </c>
      <c r="F33" s="1440">
        <v>287</v>
      </c>
      <c r="G33" s="1441">
        <v>10</v>
      </c>
      <c r="H33" s="1442">
        <v>729</v>
      </c>
    </row>
    <row r="34" spans="1:8" ht="15" hidden="1" customHeight="1" outlineLevel="1" thickBot="1" x14ac:dyDescent="0.25">
      <c r="A34" s="1437"/>
      <c r="B34" s="1438" t="s">
        <v>405</v>
      </c>
      <c r="C34" s="1439">
        <v>450</v>
      </c>
      <c r="D34" s="1440">
        <v>171</v>
      </c>
      <c r="E34" s="1441">
        <v>7</v>
      </c>
      <c r="F34" s="1440">
        <v>96</v>
      </c>
      <c r="G34" s="1441">
        <v>7</v>
      </c>
      <c r="H34" s="1442">
        <v>191</v>
      </c>
    </row>
    <row r="35" spans="1:8" ht="13.5" hidden="1" outlineLevel="1" thickBot="1" x14ac:dyDescent="0.25">
      <c r="A35" s="679"/>
      <c r="B35" s="680" t="s">
        <v>406</v>
      </c>
      <c r="C35" s="681">
        <v>410</v>
      </c>
      <c r="D35" s="682">
        <v>405</v>
      </c>
      <c r="E35" s="683">
        <v>19</v>
      </c>
      <c r="F35" s="682">
        <v>381</v>
      </c>
      <c r="G35" s="683">
        <v>18</v>
      </c>
      <c r="H35" s="684">
        <v>962</v>
      </c>
    </row>
    <row r="36" spans="1:8" collapsed="1" x14ac:dyDescent="0.2">
      <c r="A36" s="347" t="s">
        <v>166</v>
      </c>
      <c r="B36" s="348"/>
      <c r="C36" s="348"/>
      <c r="D36" s="349"/>
      <c r="E36" s="349"/>
      <c r="F36" s="339"/>
      <c r="G36" s="339"/>
      <c r="H36" s="339"/>
    </row>
    <row r="37" spans="1:8" hidden="1" outlineLevel="1" x14ac:dyDescent="0.2">
      <c r="A37" s="339"/>
      <c r="B37" s="1381"/>
      <c r="C37" s="1381"/>
      <c r="D37" s="1381"/>
      <c r="E37" s="1381"/>
      <c r="F37" s="1382"/>
      <c r="G37" s="1382"/>
      <c r="H37" s="1382"/>
    </row>
    <row r="38" spans="1:8" collapsed="1" x14ac:dyDescent="0.2">
      <c r="A38" s="1380"/>
    </row>
    <row r="39" spans="1:8" x14ac:dyDescent="0.2">
      <c r="A39" s="339" t="s">
        <v>479</v>
      </c>
    </row>
    <row r="40" spans="1:8" x14ac:dyDescent="0.2">
      <c r="A40" s="339" t="s">
        <v>480</v>
      </c>
    </row>
  </sheetData>
  <mergeCells count="3">
    <mergeCell ref="D7:E7"/>
    <mergeCell ref="F7:G7"/>
    <mergeCell ref="H7:H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X45"/>
  <sheetViews>
    <sheetView showGridLines="0" topLeftCell="A6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5" style="1023" customWidth="1"/>
    <col min="2" max="2" width="23.5703125" style="441" customWidth="1"/>
    <col min="3" max="3" width="9" style="441" customWidth="1"/>
    <col min="4" max="4" width="10.140625" style="441" customWidth="1"/>
    <col min="5" max="5" width="8.7109375" style="441" customWidth="1"/>
    <col min="6" max="6" width="9.85546875" style="1290" customWidth="1"/>
    <col min="7" max="7" width="8.140625" style="1291" customWidth="1"/>
    <col min="8" max="8" width="10" style="1291" customWidth="1"/>
    <col min="9" max="9" width="10.85546875" style="441" customWidth="1"/>
    <col min="10" max="10" width="10.28515625" style="441" customWidth="1"/>
    <col min="11" max="11" width="8.7109375" style="441" customWidth="1"/>
    <col min="12" max="12" width="9" style="441" customWidth="1"/>
    <col min="13" max="13" width="9.7109375" style="441" customWidth="1"/>
    <col min="14" max="14" width="10" style="441" customWidth="1"/>
    <col min="15" max="15" width="11.42578125" style="441" customWidth="1"/>
    <col min="16" max="16" width="9.7109375" style="441" customWidth="1"/>
    <col min="17" max="17" width="10.28515625" style="441" customWidth="1"/>
    <col min="18" max="18" width="11.42578125" style="441" customWidth="1"/>
    <col min="19" max="16384" width="11.42578125" style="441"/>
  </cols>
  <sheetData>
    <row r="1" spans="1:22" x14ac:dyDescent="0.2">
      <c r="A1" s="903" t="s">
        <v>0</v>
      </c>
    </row>
    <row r="2" spans="1:22" x14ac:dyDescent="0.2">
      <c r="A2" s="903"/>
    </row>
    <row r="3" spans="1:22" x14ac:dyDescent="0.2">
      <c r="A3" s="903" t="str">
        <f>A8</f>
        <v>Tabell  1-3 - B1  - Saksbehandlingstid - bistand til bolig - hittil i år</v>
      </c>
      <c r="M3" s="442"/>
      <c r="N3" s="442"/>
      <c r="O3" s="442"/>
      <c r="P3" s="442"/>
      <c r="Q3" s="442"/>
    </row>
    <row r="4" spans="1:22" x14ac:dyDescent="0.2">
      <c r="A4" s="903"/>
    </row>
    <row r="5" spans="1:22" x14ac:dyDescent="0.2">
      <c r="A5" s="903"/>
    </row>
    <row r="8" spans="1:22" s="14" customFormat="1" ht="30" customHeight="1" thickBot="1" x14ac:dyDescent="0.25">
      <c r="A8" s="1813" t="s">
        <v>167</v>
      </c>
      <c r="B8" s="1810"/>
      <c r="C8" s="1811"/>
      <c r="D8" s="1811"/>
      <c r="E8" s="1811"/>
      <c r="F8" s="1812"/>
      <c r="G8" s="1292"/>
      <c r="H8" s="1292"/>
      <c r="J8" s="14" t="s">
        <v>104</v>
      </c>
    </row>
    <row r="9" spans="1:22" s="14" customFormat="1" ht="30" customHeight="1" x14ac:dyDescent="0.2">
      <c r="A9" s="36"/>
      <c r="B9" s="1293"/>
      <c r="C9" s="1973" t="s">
        <v>31</v>
      </c>
      <c r="D9" s="1974"/>
      <c r="E9" s="1974"/>
      <c r="F9" s="1974"/>
      <c r="G9" s="1974"/>
      <c r="H9" s="1975"/>
      <c r="I9" s="1973" t="s">
        <v>32</v>
      </c>
      <c r="J9" s="1974"/>
      <c r="K9" s="1974"/>
      <c r="L9" s="1974"/>
      <c r="M9" s="1974"/>
      <c r="N9" s="1974"/>
      <c r="O9" s="1974"/>
      <c r="P9" s="1974"/>
      <c r="Q9" s="1976"/>
    </row>
    <row r="10" spans="1:22" s="4" customFormat="1" ht="86.25" customHeight="1" thickBot="1" x14ac:dyDescent="0.25">
      <c r="A10" s="5" t="s">
        <v>38</v>
      </c>
      <c r="B10" s="32" t="s">
        <v>3</v>
      </c>
      <c r="C10" s="1724" t="s">
        <v>33</v>
      </c>
      <c r="D10" s="1725" t="s">
        <v>34</v>
      </c>
      <c r="E10" s="1803" t="s">
        <v>312</v>
      </c>
      <c r="F10" s="1804" t="s">
        <v>313</v>
      </c>
      <c r="G10" s="1805" t="s">
        <v>318</v>
      </c>
      <c r="H10" s="1806" t="s">
        <v>35</v>
      </c>
      <c r="I10" s="1724" t="s">
        <v>33</v>
      </c>
      <c r="J10" s="1725" t="s">
        <v>34</v>
      </c>
      <c r="K10" s="1803" t="s">
        <v>314</v>
      </c>
      <c r="L10" s="1803" t="s">
        <v>315</v>
      </c>
      <c r="M10" s="1725" t="s">
        <v>223</v>
      </c>
      <c r="N10" s="1725" t="s">
        <v>35</v>
      </c>
      <c r="O10" s="1725" t="s">
        <v>36</v>
      </c>
      <c r="P10" s="1803" t="s">
        <v>317</v>
      </c>
      <c r="Q10" s="1807" t="s">
        <v>316</v>
      </c>
      <c r="U10" s="773" t="s">
        <v>104</v>
      </c>
    </row>
    <row r="11" spans="1:22" ht="15" customHeight="1" x14ac:dyDescent="0.2">
      <c r="A11" s="1814">
        <v>1</v>
      </c>
      <c r="B11" s="1815" t="s">
        <v>5</v>
      </c>
      <c r="C11" s="1816">
        <v>392</v>
      </c>
      <c r="D11" s="1817">
        <v>364</v>
      </c>
      <c r="E11" s="1816">
        <v>356</v>
      </c>
      <c r="F11" s="1818">
        <v>0.97802197802197799</v>
      </c>
      <c r="G11" s="1819">
        <v>89</v>
      </c>
      <c r="H11" s="1817">
        <v>275</v>
      </c>
      <c r="I11" s="1816">
        <v>1056</v>
      </c>
      <c r="J11" s="1817">
        <v>1036</v>
      </c>
      <c r="K11" s="1816">
        <v>999</v>
      </c>
      <c r="L11" s="1820">
        <v>0.9642857142857143</v>
      </c>
      <c r="M11" s="1816">
        <v>91</v>
      </c>
      <c r="N11" s="1817">
        <v>478</v>
      </c>
      <c r="O11" s="1816">
        <v>258</v>
      </c>
      <c r="P11" s="1819">
        <v>227</v>
      </c>
      <c r="Q11" s="1821">
        <v>0.87984496124031009</v>
      </c>
      <c r="U11" s="773"/>
    </row>
    <row r="12" spans="1:22" ht="15" customHeight="1" x14ac:dyDescent="0.2">
      <c r="A12" s="1822">
        <v>2</v>
      </c>
      <c r="B12" s="1823" t="s">
        <v>6</v>
      </c>
      <c r="C12" s="1824">
        <v>316</v>
      </c>
      <c r="D12" s="1825">
        <v>310</v>
      </c>
      <c r="E12" s="1824">
        <v>279</v>
      </c>
      <c r="F12" s="1826">
        <v>0.9</v>
      </c>
      <c r="G12" s="1827">
        <v>34</v>
      </c>
      <c r="H12" s="1825">
        <v>276</v>
      </c>
      <c r="I12" s="1824">
        <v>591</v>
      </c>
      <c r="J12" s="1825">
        <v>535</v>
      </c>
      <c r="K12" s="1824">
        <v>534</v>
      </c>
      <c r="L12" s="1828">
        <v>0.9981308411214953</v>
      </c>
      <c r="M12" s="1824">
        <v>35</v>
      </c>
      <c r="N12" s="1825">
        <v>184</v>
      </c>
      <c r="O12" s="1824">
        <v>100</v>
      </c>
      <c r="P12" s="1827">
        <v>80</v>
      </c>
      <c r="Q12" s="1829">
        <v>0.8</v>
      </c>
      <c r="R12" s="462"/>
      <c r="T12" s="441" t="s">
        <v>104</v>
      </c>
      <c r="U12" s="773"/>
    </row>
    <row r="13" spans="1:22" ht="15" customHeight="1" x14ac:dyDescent="0.2">
      <c r="A13" s="1822">
        <v>3</v>
      </c>
      <c r="B13" s="1823" t="s">
        <v>7</v>
      </c>
      <c r="C13" s="1824">
        <v>221</v>
      </c>
      <c r="D13" s="1825">
        <v>203</v>
      </c>
      <c r="E13" s="1824">
        <v>115</v>
      </c>
      <c r="F13" s="1826">
        <v>0.56650246305418717</v>
      </c>
      <c r="G13" s="1827">
        <v>38</v>
      </c>
      <c r="H13" s="1825">
        <v>165</v>
      </c>
      <c r="I13" s="1824">
        <v>751</v>
      </c>
      <c r="J13" s="1825">
        <v>742</v>
      </c>
      <c r="K13" s="1824">
        <v>664</v>
      </c>
      <c r="L13" s="1828">
        <v>0.89487870619946097</v>
      </c>
      <c r="M13" s="1824">
        <v>3</v>
      </c>
      <c r="N13" s="1825">
        <v>188</v>
      </c>
      <c r="O13" s="1824">
        <v>245</v>
      </c>
      <c r="P13" s="1827">
        <v>206</v>
      </c>
      <c r="Q13" s="1829">
        <v>0.84081632653061222</v>
      </c>
      <c r="R13" s="462"/>
      <c r="U13" s="774"/>
      <c r="V13" s="441" t="s">
        <v>104</v>
      </c>
    </row>
    <row r="14" spans="1:22" ht="15" customHeight="1" x14ac:dyDescent="0.2">
      <c r="A14" s="1822">
        <v>4</v>
      </c>
      <c r="B14" s="1823" t="s">
        <v>8</v>
      </c>
      <c r="C14" s="1824">
        <v>148</v>
      </c>
      <c r="D14" s="1825">
        <v>167</v>
      </c>
      <c r="E14" s="1824">
        <v>47</v>
      </c>
      <c r="F14" s="1826">
        <v>0.28143712574850299</v>
      </c>
      <c r="G14" s="1827">
        <v>15</v>
      </c>
      <c r="H14" s="1825">
        <v>85</v>
      </c>
      <c r="I14" s="1824">
        <v>397</v>
      </c>
      <c r="J14" s="1825">
        <v>449</v>
      </c>
      <c r="K14" s="1824">
        <v>383</v>
      </c>
      <c r="L14" s="1828">
        <v>0.85300668151447656</v>
      </c>
      <c r="M14" s="1824">
        <v>31</v>
      </c>
      <c r="N14" s="1825">
        <v>159</v>
      </c>
      <c r="O14" s="1824">
        <v>90</v>
      </c>
      <c r="P14" s="1827">
        <v>85</v>
      </c>
      <c r="Q14" s="1829">
        <v>0.94444444444444442</v>
      </c>
      <c r="R14" s="462"/>
      <c r="U14" s="773"/>
    </row>
    <row r="15" spans="1:22" ht="15" customHeight="1" x14ac:dyDescent="0.2">
      <c r="A15" s="1822">
        <v>5</v>
      </c>
      <c r="B15" s="1823" t="s">
        <v>9</v>
      </c>
      <c r="C15" s="1824">
        <v>119</v>
      </c>
      <c r="D15" s="1825">
        <v>106</v>
      </c>
      <c r="E15" s="1824">
        <v>106</v>
      </c>
      <c r="F15" s="1826">
        <v>1</v>
      </c>
      <c r="G15" s="1827">
        <v>55</v>
      </c>
      <c r="H15" s="1825">
        <v>33</v>
      </c>
      <c r="I15" s="1824">
        <v>362</v>
      </c>
      <c r="J15" s="1825">
        <v>359</v>
      </c>
      <c r="K15" s="1824">
        <v>358</v>
      </c>
      <c r="L15" s="1828">
        <v>0.99721448467966578</v>
      </c>
      <c r="M15" s="1824">
        <v>11</v>
      </c>
      <c r="N15" s="1825">
        <v>146</v>
      </c>
      <c r="O15" s="1824">
        <v>143</v>
      </c>
      <c r="P15" s="1827">
        <v>142</v>
      </c>
      <c r="Q15" s="1829">
        <v>0.99300699300699302</v>
      </c>
      <c r="R15" s="461"/>
      <c r="U15" s="773"/>
    </row>
    <row r="16" spans="1:22" ht="15" customHeight="1" x14ac:dyDescent="0.2">
      <c r="A16" s="1822">
        <v>6</v>
      </c>
      <c r="B16" s="1823" t="s">
        <v>10</v>
      </c>
      <c r="C16" s="1824">
        <v>202</v>
      </c>
      <c r="D16" s="1825">
        <v>103</v>
      </c>
      <c r="E16" s="1824">
        <v>54</v>
      </c>
      <c r="F16" s="1826">
        <v>0.52427184466019416</v>
      </c>
      <c r="G16" s="1827">
        <v>25</v>
      </c>
      <c r="H16" s="1825">
        <v>46</v>
      </c>
      <c r="I16" s="1824">
        <v>74</v>
      </c>
      <c r="J16" s="1825">
        <v>62</v>
      </c>
      <c r="K16" s="1824">
        <v>62</v>
      </c>
      <c r="L16" s="1828">
        <v>1</v>
      </c>
      <c r="M16" s="1824">
        <v>27</v>
      </c>
      <c r="N16" s="1825">
        <v>28</v>
      </c>
      <c r="O16" s="1824">
        <v>13</v>
      </c>
      <c r="P16" s="1827">
        <v>13</v>
      </c>
      <c r="Q16" s="1829">
        <v>1</v>
      </c>
      <c r="R16" s="462"/>
      <c r="U16" s="773"/>
    </row>
    <row r="17" spans="1:24" ht="15" customHeight="1" x14ac:dyDescent="0.2">
      <c r="A17" s="1822">
        <v>7</v>
      </c>
      <c r="B17" s="1823" t="s">
        <v>11</v>
      </c>
      <c r="C17" s="1824">
        <v>138</v>
      </c>
      <c r="D17" s="1825">
        <v>79</v>
      </c>
      <c r="E17" s="1824">
        <v>50</v>
      </c>
      <c r="F17" s="1826">
        <v>0.63291139240506333</v>
      </c>
      <c r="G17" s="1827">
        <v>19</v>
      </c>
      <c r="H17" s="1825">
        <v>60</v>
      </c>
      <c r="I17" s="1824">
        <v>158</v>
      </c>
      <c r="J17" s="1825">
        <v>101</v>
      </c>
      <c r="K17" s="1824">
        <v>66</v>
      </c>
      <c r="L17" s="1828">
        <v>0.65346534653465349</v>
      </c>
      <c r="M17" s="1824">
        <v>5</v>
      </c>
      <c r="N17" s="1825">
        <v>14</v>
      </c>
      <c r="O17" s="1824">
        <v>39</v>
      </c>
      <c r="P17" s="1827">
        <v>37</v>
      </c>
      <c r="Q17" s="1829">
        <v>0.94871794871794868</v>
      </c>
      <c r="R17" s="462"/>
      <c r="U17" s="773"/>
    </row>
    <row r="18" spans="1:24" ht="15" customHeight="1" x14ac:dyDescent="0.2">
      <c r="A18" s="1822">
        <v>8</v>
      </c>
      <c r="B18" s="1823" t="s">
        <v>12</v>
      </c>
      <c r="C18" s="1824">
        <v>116</v>
      </c>
      <c r="D18" s="1825">
        <v>100</v>
      </c>
      <c r="E18" s="1824">
        <v>46</v>
      </c>
      <c r="F18" s="1826">
        <v>0.46</v>
      </c>
      <c r="G18" s="1827">
        <v>22</v>
      </c>
      <c r="H18" s="1825">
        <v>78</v>
      </c>
      <c r="I18" s="1824">
        <v>163</v>
      </c>
      <c r="J18" s="1825">
        <v>156</v>
      </c>
      <c r="K18" s="1824">
        <v>143</v>
      </c>
      <c r="L18" s="1828">
        <v>0.91666666666666663</v>
      </c>
      <c r="M18" s="1824">
        <v>44</v>
      </c>
      <c r="N18" s="1825">
        <v>65</v>
      </c>
      <c r="O18" s="1824">
        <v>53</v>
      </c>
      <c r="P18" s="1827">
        <v>50</v>
      </c>
      <c r="Q18" s="1829">
        <v>0.94339622641509435</v>
      </c>
      <c r="R18" s="462"/>
      <c r="U18" s="773"/>
    </row>
    <row r="19" spans="1:24" ht="15" customHeight="1" x14ac:dyDescent="0.2">
      <c r="A19" s="1822">
        <v>9</v>
      </c>
      <c r="B19" s="1823" t="s">
        <v>13</v>
      </c>
      <c r="C19" s="1824">
        <v>234</v>
      </c>
      <c r="D19" s="1825">
        <v>239</v>
      </c>
      <c r="E19" s="1824">
        <v>205</v>
      </c>
      <c r="F19" s="1826">
        <v>0.85774058577405854</v>
      </c>
      <c r="G19" s="1827">
        <v>43</v>
      </c>
      <c r="H19" s="1825">
        <v>163</v>
      </c>
      <c r="I19" s="1824">
        <v>253</v>
      </c>
      <c r="J19" s="1825">
        <v>268</v>
      </c>
      <c r="K19" s="1824">
        <v>258</v>
      </c>
      <c r="L19" s="1828">
        <v>0.96268656716417911</v>
      </c>
      <c r="M19" s="1824">
        <v>41</v>
      </c>
      <c r="N19" s="1825">
        <v>164</v>
      </c>
      <c r="O19" s="1824">
        <v>55</v>
      </c>
      <c r="P19" s="1827">
        <v>46</v>
      </c>
      <c r="Q19" s="1829">
        <v>0.83636363636363631</v>
      </c>
      <c r="R19" s="462"/>
      <c r="U19" s="774"/>
    </row>
    <row r="20" spans="1:24" ht="15" customHeight="1" x14ac:dyDescent="0.2">
      <c r="A20" s="1822">
        <v>10</v>
      </c>
      <c r="B20" s="1823" t="s">
        <v>14</v>
      </c>
      <c r="C20" s="1824">
        <v>264</v>
      </c>
      <c r="D20" s="1825">
        <v>242</v>
      </c>
      <c r="E20" s="1824">
        <v>98</v>
      </c>
      <c r="F20" s="1826">
        <v>0.4049586776859504</v>
      </c>
      <c r="G20" s="1827">
        <v>90</v>
      </c>
      <c r="H20" s="1825">
        <v>153</v>
      </c>
      <c r="I20" s="1824">
        <v>331</v>
      </c>
      <c r="J20" s="1825">
        <v>338</v>
      </c>
      <c r="K20" s="1824">
        <v>332</v>
      </c>
      <c r="L20" s="1828">
        <v>0.98224852071005919</v>
      </c>
      <c r="M20" s="1824">
        <v>15</v>
      </c>
      <c r="N20" s="1825">
        <v>172</v>
      </c>
      <c r="O20" s="1824">
        <v>76</v>
      </c>
      <c r="P20" s="1827">
        <v>72</v>
      </c>
      <c r="Q20" s="1829">
        <v>0.94736842105263153</v>
      </c>
      <c r="R20" s="461"/>
    </row>
    <row r="21" spans="1:24" ht="15" customHeight="1" x14ac:dyDescent="0.2">
      <c r="A21" s="1822">
        <v>11</v>
      </c>
      <c r="B21" s="1823" t="s">
        <v>15</v>
      </c>
      <c r="C21" s="1824">
        <v>188</v>
      </c>
      <c r="D21" s="1825">
        <v>174</v>
      </c>
      <c r="E21" s="1824">
        <v>172</v>
      </c>
      <c r="F21" s="1826">
        <v>0.9885057471264368</v>
      </c>
      <c r="G21" s="1827">
        <v>86</v>
      </c>
      <c r="H21" s="1825">
        <v>88</v>
      </c>
      <c r="I21" s="1824">
        <v>332</v>
      </c>
      <c r="J21" s="1825">
        <v>307</v>
      </c>
      <c r="K21" s="1824">
        <v>277</v>
      </c>
      <c r="L21" s="1828">
        <v>0.90228013029315957</v>
      </c>
      <c r="M21" s="1824">
        <v>42</v>
      </c>
      <c r="N21" s="1825">
        <v>148</v>
      </c>
      <c r="O21" s="1824">
        <v>92</v>
      </c>
      <c r="P21" s="1827">
        <v>75</v>
      </c>
      <c r="Q21" s="1829">
        <v>0.81521739130434778</v>
      </c>
    </row>
    <row r="22" spans="1:24" ht="15" customHeight="1" x14ac:dyDescent="0.2">
      <c r="A22" s="1822">
        <v>12</v>
      </c>
      <c r="B22" s="1823" t="s">
        <v>16</v>
      </c>
      <c r="C22" s="1824">
        <v>312</v>
      </c>
      <c r="D22" s="1825">
        <v>256</v>
      </c>
      <c r="E22" s="1824">
        <v>164</v>
      </c>
      <c r="F22" s="1826">
        <v>0.640625</v>
      </c>
      <c r="G22" s="1827">
        <v>51</v>
      </c>
      <c r="H22" s="1825">
        <v>205</v>
      </c>
      <c r="I22" s="1824">
        <v>390</v>
      </c>
      <c r="J22" s="1825">
        <v>379</v>
      </c>
      <c r="K22" s="1824">
        <v>367</v>
      </c>
      <c r="L22" s="1828">
        <v>0.9683377308707124</v>
      </c>
      <c r="M22" s="1824">
        <v>38</v>
      </c>
      <c r="N22" s="1825">
        <v>221</v>
      </c>
      <c r="O22" s="1824">
        <v>60</v>
      </c>
      <c r="P22" s="1827">
        <v>51</v>
      </c>
      <c r="Q22" s="1829">
        <v>0.85</v>
      </c>
    </row>
    <row r="23" spans="1:24" ht="15" customHeight="1" x14ac:dyDescent="0.2">
      <c r="A23" s="1822">
        <v>13</v>
      </c>
      <c r="B23" s="1823" t="s">
        <v>17</v>
      </c>
      <c r="C23" s="1824">
        <v>251</v>
      </c>
      <c r="D23" s="1825">
        <v>242</v>
      </c>
      <c r="E23" s="1824">
        <v>237</v>
      </c>
      <c r="F23" s="1826">
        <v>0.97933884297520657</v>
      </c>
      <c r="G23" s="1827">
        <v>58</v>
      </c>
      <c r="H23" s="1825">
        <v>170</v>
      </c>
      <c r="I23" s="1824">
        <v>408</v>
      </c>
      <c r="J23" s="1825">
        <v>389</v>
      </c>
      <c r="K23" s="1824">
        <v>384</v>
      </c>
      <c r="L23" s="1828">
        <v>0.98714652956298199</v>
      </c>
      <c r="M23" s="1824">
        <v>52</v>
      </c>
      <c r="N23" s="1825">
        <v>129</v>
      </c>
      <c r="O23" s="1824">
        <v>92</v>
      </c>
      <c r="P23" s="1827">
        <v>77</v>
      </c>
      <c r="Q23" s="1829">
        <v>0.83695652173913049</v>
      </c>
      <c r="W23" s="441" t="s">
        <v>104</v>
      </c>
    </row>
    <row r="24" spans="1:24" ht="15" customHeight="1" x14ac:dyDescent="0.2">
      <c r="A24" s="1822">
        <v>14</v>
      </c>
      <c r="B24" s="1823" t="s">
        <v>18</v>
      </c>
      <c r="C24" s="1824">
        <v>162</v>
      </c>
      <c r="D24" s="1825">
        <v>166</v>
      </c>
      <c r="E24" s="1824">
        <v>153</v>
      </c>
      <c r="F24" s="1826">
        <v>0.92168674698795183</v>
      </c>
      <c r="G24" s="1827">
        <v>64</v>
      </c>
      <c r="H24" s="1825">
        <v>88</v>
      </c>
      <c r="I24" s="1824">
        <v>213</v>
      </c>
      <c r="J24" s="1825">
        <v>153</v>
      </c>
      <c r="K24" s="1824">
        <v>148</v>
      </c>
      <c r="L24" s="1828">
        <v>0.9673202614379085</v>
      </c>
      <c r="M24" s="1824">
        <v>11</v>
      </c>
      <c r="N24" s="1825">
        <v>20</v>
      </c>
      <c r="O24" s="1824">
        <v>68</v>
      </c>
      <c r="P24" s="1827">
        <v>60</v>
      </c>
      <c r="Q24" s="1829">
        <v>0.88235294117647056</v>
      </c>
    </row>
    <row r="25" spans="1:24" ht="15" customHeight="1" thickBot="1" x14ac:dyDescent="0.25">
      <c r="A25" s="1830">
        <v>15</v>
      </c>
      <c r="B25" s="1831" t="s">
        <v>511</v>
      </c>
      <c r="C25" s="1832">
        <v>242</v>
      </c>
      <c r="D25" s="1833">
        <v>246</v>
      </c>
      <c r="E25" s="1832">
        <v>184</v>
      </c>
      <c r="F25" s="1834">
        <v>0.74796747967479671</v>
      </c>
      <c r="G25" s="1835">
        <v>46</v>
      </c>
      <c r="H25" s="1833">
        <v>207</v>
      </c>
      <c r="I25" s="1832">
        <v>291</v>
      </c>
      <c r="J25" s="1833">
        <v>249</v>
      </c>
      <c r="K25" s="1832">
        <v>253</v>
      </c>
      <c r="L25" s="1836">
        <v>1.0160642570281124</v>
      </c>
      <c r="M25" s="1832">
        <v>0</v>
      </c>
      <c r="N25" s="1833">
        <v>117</v>
      </c>
      <c r="O25" s="1832">
        <v>81</v>
      </c>
      <c r="P25" s="1835">
        <v>49</v>
      </c>
      <c r="Q25" s="1837">
        <v>0.60493827160493829</v>
      </c>
      <c r="S25" s="441" t="s">
        <v>104</v>
      </c>
    </row>
    <row r="26" spans="1:24" s="9" customFormat="1" ht="15" customHeight="1" x14ac:dyDescent="0.25">
      <c r="A26" s="1838"/>
      <c r="B26" s="1839" t="s">
        <v>482</v>
      </c>
      <c r="C26" s="1840">
        <f>SUM(C11:C25)</f>
        <v>3305</v>
      </c>
      <c r="D26" s="1841">
        <f t="shared" ref="D26:P26" si="0">SUM(D11:D25)</f>
        <v>2997</v>
      </c>
      <c r="E26" s="1842">
        <f t="shared" si="0"/>
        <v>2266</v>
      </c>
      <c r="F26" s="1843">
        <f>SUM(F11:F25)/15</f>
        <v>0.72559785894095508</v>
      </c>
      <c r="G26" s="1844">
        <f t="shared" ref="G26" si="1">SUM(G11:G25)</f>
        <v>735</v>
      </c>
      <c r="H26" s="1845">
        <f t="shared" ref="H26" si="2">SUM(H11:H25)</f>
        <v>2092</v>
      </c>
      <c r="I26" s="1840">
        <f t="shared" ref="I26" si="3">SUM(I11:I25)</f>
        <v>5770</v>
      </c>
      <c r="J26" s="1846">
        <f t="shared" ref="J26" si="4">SUM(J11:J25)</f>
        <v>5523</v>
      </c>
      <c r="K26" s="1842">
        <f t="shared" ref="K26" si="5">SUM(K11:K25)</f>
        <v>5228</v>
      </c>
      <c r="L26" s="1847">
        <f>SUM(L11:L25)/15</f>
        <v>0.93758216253794968</v>
      </c>
      <c r="M26" s="1840">
        <f t="shared" si="0"/>
        <v>446</v>
      </c>
      <c r="N26" s="1841">
        <f t="shared" si="0"/>
        <v>2233</v>
      </c>
      <c r="O26" s="1842">
        <f t="shared" si="0"/>
        <v>1465</v>
      </c>
      <c r="P26" s="1844">
        <f t="shared" si="0"/>
        <v>1270</v>
      </c>
      <c r="Q26" s="1848">
        <f>SUM(Q11:Q25)/15</f>
        <v>0.87489493890643721</v>
      </c>
    </row>
    <row r="27" spans="1:24" ht="15" customHeight="1" x14ac:dyDescent="0.2">
      <c r="A27" s="1849"/>
      <c r="B27" s="1850" t="s">
        <v>437</v>
      </c>
      <c r="C27" s="1851">
        <v>2311</v>
      </c>
      <c r="D27" s="1852">
        <v>2068</v>
      </c>
      <c r="E27" s="1853">
        <v>1552</v>
      </c>
      <c r="F27" s="1854">
        <v>0.72731291968942269</v>
      </c>
      <c r="G27" s="1855">
        <v>489</v>
      </c>
      <c r="H27" s="1856">
        <v>1472</v>
      </c>
      <c r="I27" s="1851">
        <v>3872</v>
      </c>
      <c r="J27" s="1857">
        <v>3688</v>
      </c>
      <c r="K27" s="1853">
        <v>3490</v>
      </c>
      <c r="L27" s="1858">
        <v>0.9379897419999057</v>
      </c>
      <c r="M27" s="1851">
        <v>2219</v>
      </c>
      <c r="N27" s="1852">
        <v>1461</v>
      </c>
      <c r="O27" s="1853">
        <v>891</v>
      </c>
      <c r="P27" s="1855">
        <v>773</v>
      </c>
      <c r="Q27" s="1859">
        <v>0.87803320806631346</v>
      </c>
    </row>
    <row r="28" spans="1:24" ht="15" customHeight="1" thickBot="1" x14ac:dyDescent="0.25">
      <c r="A28" s="1860"/>
      <c r="B28" s="1861" t="s">
        <v>435</v>
      </c>
      <c r="C28" s="1832">
        <v>936</v>
      </c>
      <c r="D28" s="1862">
        <v>823</v>
      </c>
      <c r="E28" s="1863">
        <v>645</v>
      </c>
      <c r="F28" s="1864">
        <v>0.7837181044957473</v>
      </c>
      <c r="G28" s="1835">
        <v>201</v>
      </c>
      <c r="H28" s="1833">
        <v>528</v>
      </c>
      <c r="I28" s="1832">
        <v>1386</v>
      </c>
      <c r="J28" s="1865">
        <v>1373</v>
      </c>
      <c r="K28" s="1863">
        <v>1284</v>
      </c>
      <c r="L28" s="1866">
        <v>0.93517844136926442</v>
      </c>
      <c r="M28" s="1867">
        <v>831</v>
      </c>
      <c r="N28" s="1868">
        <v>507</v>
      </c>
      <c r="O28" s="1869">
        <v>348</v>
      </c>
      <c r="P28" s="1870">
        <v>287</v>
      </c>
      <c r="Q28" s="1871">
        <v>0.82471264367816088</v>
      </c>
      <c r="R28" s="20"/>
      <c r="S28" s="20"/>
      <c r="T28" s="20"/>
      <c r="U28" s="20"/>
      <c r="V28" s="20"/>
      <c r="W28" s="20"/>
      <c r="X28" s="442"/>
    </row>
    <row r="29" spans="1:24" s="9" customFormat="1" ht="15" customHeight="1" x14ac:dyDescent="0.2">
      <c r="A29" s="1872"/>
      <c r="B29" s="1873" t="s">
        <v>400</v>
      </c>
      <c r="C29" s="1874">
        <v>3164</v>
      </c>
      <c r="D29" s="1875">
        <v>2914</v>
      </c>
      <c r="E29" s="1876">
        <v>2101</v>
      </c>
      <c r="F29" s="1877">
        <v>0.70787498523917447</v>
      </c>
      <c r="G29" s="1878">
        <v>683</v>
      </c>
      <c r="H29" s="1879">
        <v>1959</v>
      </c>
      <c r="I29" s="1874">
        <v>5343</v>
      </c>
      <c r="J29" s="1880">
        <v>5263</v>
      </c>
      <c r="K29" s="1876">
        <v>4934</v>
      </c>
      <c r="L29" s="1881">
        <v>0.92876618891136065</v>
      </c>
      <c r="M29" s="1874">
        <v>3200</v>
      </c>
      <c r="N29" s="1875">
        <v>2065</v>
      </c>
      <c r="O29" s="1876">
        <v>1420</v>
      </c>
      <c r="P29" s="1878">
        <v>1258</v>
      </c>
      <c r="Q29" s="1882">
        <v>0.8463692460887855</v>
      </c>
    </row>
    <row r="30" spans="1:24" ht="15" customHeight="1" x14ac:dyDescent="0.2">
      <c r="A30" s="1883"/>
      <c r="B30" s="1884" t="s">
        <v>392</v>
      </c>
      <c r="C30" s="1824">
        <v>2077</v>
      </c>
      <c r="D30" s="1885">
        <v>1859</v>
      </c>
      <c r="E30" s="1886">
        <v>1400</v>
      </c>
      <c r="F30" s="1826">
        <v>0.72257324942761592</v>
      </c>
      <c r="G30" s="1827">
        <v>412</v>
      </c>
      <c r="H30" s="1825">
        <v>1231</v>
      </c>
      <c r="I30" s="1824">
        <v>3445</v>
      </c>
      <c r="J30" s="1887">
        <v>3427</v>
      </c>
      <c r="K30" s="1886">
        <v>3182</v>
      </c>
      <c r="L30" s="1828">
        <v>0.92708989223746241</v>
      </c>
      <c r="M30" s="1824">
        <v>1992</v>
      </c>
      <c r="N30" s="1888">
        <v>1364</v>
      </c>
      <c r="O30" s="1889">
        <v>769</v>
      </c>
      <c r="P30" s="1827">
        <v>686</v>
      </c>
      <c r="Q30" s="1829">
        <v>0.85820256596528688</v>
      </c>
    </row>
    <row r="31" spans="1:24" ht="15" customHeight="1" thickBot="1" x14ac:dyDescent="0.25">
      <c r="A31" s="1860"/>
      <c r="B31" s="1861" t="s">
        <v>381</v>
      </c>
      <c r="C31" s="1832">
        <v>934</v>
      </c>
      <c r="D31" s="1862">
        <v>762</v>
      </c>
      <c r="E31" s="1863">
        <v>620</v>
      </c>
      <c r="F31" s="1864">
        <v>0.79720685118574275</v>
      </c>
      <c r="G31" s="1835">
        <v>242</v>
      </c>
      <c r="H31" s="1833">
        <v>436</v>
      </c>
      <c r="I31" s="1832">
        <v>1387</v>
      </c>
      <c r="J31" s="1865">
        <v>1385</v>
      </c>
      <c r="K31" s="1863">
        <v>1259</v>
      </c>
      <c r="L31" s="1866">
        <v>0.92830272219837107</v>
      </c>
      <c r="M31" s="1867">
        <v>834</v>
      </c>
      <c r="N31" s="1868">
        <v>557</v>
      </c>
      <c r="O31" s="1869">
        <v>315</v>
      </c>
      <c r="P31" s="1870">
        <v>271</v>
      </c>
      <c r="Q31" s="1871">
        <v>0.83494061582776424</v>
      </c>
      <c r="R31" s="20"/>
      <c r="S31" s="20"/>
      <c r="T31" s="20"/>
      <c r="U31" s="20"/>
      <c r="V31" s="20"/>
      <c r="W31" s="20"/>
      <c r="X31" s="442"/>
    </row>
    <row r="32" spans="1:24" ht="15" customHeight="1" x14ac:dyDescent="0.2">
      <c r="A32" s="1890"/>
      <c r="B32" s="1891" t="s">
        <v>371</v>
      </c>
      <c r="C32" s="1816">
        <v>3850</v>
      </c>
      <c r="D32" s="1892">
        <v>3353</v>
      </c>
      <c r="E32" s="1893">
        <v>2761</v>
      </c>
      <c r="F32" s="1818">
        <v>0.81622242018725211</v>
      </c>
      <c r="G32" s="1819">
        <v>894</v>
      </c>
      <c r="H32" s="1817">
        <v>2267</v>
      </c>
      <c r="I32" s="1816">
        <v>4912</v>
      </c>
      <c r="J32" s="1894">
        <v>4437</v>
      </c>
      <c r="K32" s="1893">
        <v>4134</v>
      </c>
      <c r="L32" s="1820">
        <v>0.90713167620382196</v>
      </c>
      <c r="M32" s="1816">
        <v>2462</v>
      </c>
      <c r="N32" s="1892">
        <v>1976</v>
      </c>
      <c r="O32" s="1893">
        <v>1045</v>
      </c>
      <c r="P32" s="1819">
        <v>886</v>
      </c>
      <c r="Q32" s="1821">
        <v>0.77437085019613738</v>
      </c>
    </row>
    <row r="33" spans="1:17" ht="15" customHeight="1" x14ac:dyDescent="0.2">
      <c r="A33" s="1883"/>
      <c r="B33" s="1884" t="s">
        <v>350</v>
      </c>
      <c r="C33" s="1824">
        <v>2427</v>
      </c>
      <c r="D33" s="1885">
        <v>2093</v>
      </c>
      <c r="E33" s="1886">
        <v>1808</v>
      </c>
      <c r="F33" s="1826">
        <v>0.839253816634145</v>
      </c>
      <c r="G33" s="1827">
        <v>486</v>
      </c>
      <c r="H33" s="1825">
        <v>1471</v>
      </c>
      <c r="I33" s="1824">
        <v>3220</v>
      </c>
      <c r="J33" s="1887">
        <v>2822</v>
      </c>
      <c r="K33" s="1886">
        <v>2654</v>
      </c>
      <c r="L33" s="1828">
        <v>0.91944325043364694</v>
      </c>
      <c r="M33" s="1824">
        <v>1550</v>
      </c>
      <c r="N33" s="1888">
        <v>1297</v>
      </c>
      <c r="O33" s="1889">
        <v>651</v>
      </c>
      <c r="P33" s="1827">
        <v>587</v>
      </c>
      <c r="Q33" s="1829">
        <v>0.83411570913597666</v>
      </c>
    </row>
    <row r="34" spans="1:17" s="9" customFormat="1" ht="15" customHeight="1" thickBot="1" x14ac:dyDescent="0.25">
      <c r="A34" s="1860"/>
      <c r="B34" s="1861" t="s">
        <v>338</v>
      </c>
      <c r="C34" s="1832">
        <v>1016</v>
      </c>
      <c r="D34" s="1862">
        <v>832</v>
      </c>
      <c r="E34" s="1863">
        <v>757</v>
      </c>
      <c r="F34" s="1895">
        <v>0.90892246981121028</v>
      </c>
      <c r="G34" s="1835">
        <v>203</v>
      </c>
      <c r="H34" s="1833">
        <v>550</v>
      </c>
      <c r="I34" s="1832">
        <v>1269</v>
      </c>
      <c r="J34" s="1865">
        <v>1059</v>
      </c>
      <c r="K34" s="1863">
        <v>981</v>
      </c>
      <c r="L34" s="1866">
        <v>0.91983344359260877</v>
      </c>
      <c r="M34" s="1867">
        <v>557</v>
      </c>
      <c r="N34" s="1868">
        <v>508</v>
      </c>
      <c r="O34" s="1869">
        <v>279</v>
      </c>
      <c r="P34" s="1870">
        <v>249</v>
      </c>
      <c r="Q34" s="1871">
        <v>0.78778076128348362</v>
      </c>
    </row>
    <row r="35" spans="1:17" ht="15" customHeight="1" thickBot="1" x14ac:dyDescent="0.25">
      <c r="A35" s="1896"/>
      <c r="B35" s="1897" t="s">
        <v>247</v>
      </c>
      <c r="C35" s="1898">
        <v>4281</v>
      </c>
      <c r="D35" s="1899">
        <v>3689</v>
      </c>
      <c r="E35" s="1900">
        <v>3169</v>
      </c>
      <c r="F35" s="1864">
        <v>0.85904039034968827</v>
      </c>
      <c r="G35" s="1901">
        <v>1072</v>
      </c>
      <c r="H35" s="1902">
        <v>2194</v>
      </c>
      <c r="I35" s="1898">
        <v>4786</v>
      </c>
      <c r="J35" s="1903">
        <v>4360</v>
      </c>
      <c r="K35" s="1900">
        <v>4135</v>
      </c>
      <c r="L35" s="1904">
        <v>0.94839449541284404</v>
      </c>
      <c r="M35" s="1905">
        <v>1998</v>
      </c>
      <c r="N35" s="1906">
        <v>2180</v>
      </c>
      <c r="O35" s="1907">
        <v>1223</v>
      </c>
      <c r="P35" s="1908">
        <v>1006</v>
      </c>
      <c r="Q35" s="1909">
        <v>0.8225674570727719</v>
      </c>
    </row>
    <row r="36" spans="1:17" ht="15" hidden="1" customHeight="1" outlineLevel="1" x14ac:dyDescent="0.2">
      <c r="A36" s="216"/>
      <c r="B36" s="736" t="s">
        <v>239</v>
      </c>
      <c r="C36" s="961">
        <v>3169</v>
      </c>
      <c r="D36" s="962">
        <v>2512</v>
      </c>
      <c r="E36" s="1428">
        <v>2071</v>
      </c>
      <c r="F36" s="1431">
        <v>0.82444267515923564</v>
      </c>
      <c r="G36" s="960">
        <v>707</v>
      </c>
      <c r="H36" s="1299">
        <v>1509</v>
      </c>
      <c r="I36" s="961">
        <v>3180</v>
      </c>
      <c r="J36" s="1430">
        <v>2800</v>
      </c>
      <c r="K36" s="1428">
        <v>2668</v>
      </c>
      <c r="L36" s="1431">
        <v>0.95285714285714285</v>
      </c>
      <c r="M36" s="1305">
        <v>1354</v>
      </c>
      <c r="N36" s="1304">
        <v>1304</v>
      </c>
      <c r="O36" s="1305">
        <v>811</v>
      </c>
      <c r="P36" s="1306">
        <v>651</v>
      </c>
      <c r="Q36" s="1307">
        <v>0.80271270036991371</v>
      </c>
    </row>
    <row r="37" spans="1:17" ht="15" hidden="1" customHeight="1" outlineLevel="1" thickBot="1" x14ac:dyDescent="0.25">
      <c r="A37" s="401"/>
      <c r="B37" s="391" t="s">
        <v>225</v>
      </c>
      <c r="C37" s="945">
        <v>1741</v>
      </c>
      <c r="D37" s="947">
        <v>1322</v>
      </c>
      <c r="E37" s="1427">
        <v>1132</v>
      </c>
      <c r="F37" s="1295">
        <v>0.85627836611195163</v>
      </c>
      <c r="G37" s="959">
        <v>454.15999999999997</v>
      </c>
      <c r="H37" s="958">
        <v>737</v>
      </c>
      <c r="I37" s="945">
        <v>1587</v>
      </c>
      <c r="J37" s="1429">
        <v>1436</v>
      </c>
      <c r="K37" s="1427">
        <v>1357</v>
      </c>
      <c r="L37" s="1295">
        <v>0.94498607242339838</v>
      </c>
      <c r="M37" s="1298">
        <v>678</v>
      </c>
      <c r="N37" s="1297">
        <v>674</v>
      </c>
      <c r="O37" s="1298">
        <v>409</v>
      </c>
      <c r="P37" s="1310">
        <v>334</v>
      </c>
      <c r="Q37" s="1296">
        <v>0.81662591687041564</v>
      </c>
    </row>
    <row r="38" spans="1:17" ht="15" hidden="1" customHeight="1" outlineLevel="1" x14ac:dyDescent="0.2">
      <c r="A38" s="216"/>
      <c r="B38" s="736" t="s">
        <v>111</v>
      </c>
      <c r="C38" s="1311">
        <v>3650</v>
      </c>
      <c r="D38" s="1312">
        <v>3314</v>
      </c>
      <c r="E38" s="1301">
        <v>2839</v>
      </c>
      <c r="F38" s="1313">
        <v>0.85666867833433913</v>
      </c>
      <c r="G38" s="960">
        <v>1205</v>
      </c>
      <c r="H38" s="1314">
        <v>1928</v>
      </c>
      <c r="I38" s="1315">
        <v>4612</v>
      </c>
      <c r="J38" s="1312">
        <v>4507</v>
      </c>
      <c r="K38" s="1301">
        <v>4228</v>
      </c>
      <c r="L38" s="1302">
        <v>0.93809629465276234</v>
      </c>
      <c r="M38" s="1303">
        <v>2019</v>
      </c>
      <c r="N38" s="1316">
        <v>2287</v>
      </c>
      <c r="O38" s="1317">
        <v>1227</v>
      </c>
      <c r="P38" s="1306">
        <v>1075</v>
      </c>
      <c r="Q38" s="1307">
        <v>0.876120619396903</v>
      </c>
    </row>
    <row r="39" spans="1:17" ht="15" hidden="1" customHeight="1" outlineLevel="1" x14ac:dyDescent="0.2">
      <c r="A39" s="400"/>
      <c r="B39" s="226" t="s">
        <v>105</v>
      </c>
      <c r="C39" s="1318">
        <v>2996</v>
      </c>
      <c r="D39" s="1319">
        <v>2604</v>
      </c>
      <c r="E39" s="1308">
        <v>2125</v>
      </c>
      <c r="F39" s="1320">
        <v>0.8160522273425499</v>
      </c>
      <c r="G39" s="963">
        <v>960</v>
      </c>
      <c r="H39" s="1321">
        <v>1294</v>
      </c>
      <c r="I39" s="1318">
        <v>3258</v>
      </c>
      <c r="J39" s="1319">
        <v>3012</v>
      </c>
      <c r="K39" s="1308">
        <v>2836</v>
      </c>
      <c r="L39" s="1320">
        <v>0.94156706507304122</v>
      </c>
      <c r="M39" s="963">
        <v>1384</v>
      </c>
      <c r="N39" s="1300">
        <v>1518</v>
      </c>
      <c r="O39" s="1319">
        <v>901</v>
      </c>
      <c r="P39" s="1322">
        <v>789</v>
      </c>
      <c r="Q39" s="1309">
        <v>0.87569367369589346</v>
      </c>
    </row>
    <row r="40" spans="1:17" s="9" customFormat="1" ht="15" hidden="1" customHeight="1" outlineLevel="1" thickBot="1" x14ac:dyDescent="0.25">
      <c r="A40" s="200"/>
      <c r="B40" s="227" t="s">
        <v>106</v>
      </c>
      <c r="C40" s="1323">
        <v>1457</v>
      </c>
      <c r="D40" s="1324">
        <v>1231</v>
      </c>
      <c r="E40" s="1325">
        <v>991</v>
      </c>
      <c r="F40" s="1326">
        <v>0.80503655564581644</v>
      </c>
      <c r="G40" s="1327">
        <v>494</v>
      </c>
      <c r="H40" s="1328">
        <v>416</v>
      </c>
      <c r="I40" s="1323">
        <v>1730</v>
      </c>
      <c r="J40" s="1324">
        <v>1596</v>
      </c>
      <c r="K40" s="1325">
        <v>1499</v>
      </c>
      <c r="L40" s="1329">
        <v>0.93922305764411029</v>
      </c>
      <c r="M40" s="1330">
        <v>777</v>
      </c>
      <c r="N40" s="1331">
        <v>730</v>
      </c>
      <c r="O40" s="1324">
        <v>503</v>
      </c>
      <c r="P40" s="1332">
        <v>437</v>
      </c>
      <c r="Q40" s="1333">
        <v>0.8687872763419483</v>
      </c>
    </row>
    <row r="41" spans="1:17" s="9" customFormat="1" ht="15" hidden="1" customHeight="1" outlineLevel="1" x14ac:dyDescent="0.2">
      <c r="A41" s="160"/>
      <c r="B41" s="162" t="s">
        <v>107</v>
      </c>
      <c r="C41" s="1334">
        <v>3464</v>
      </c>
      <c r="D41" s="1335">
        <v>3221</v>
      </c>
      <c r="E41" s="1336">
        <v>2665</v>
      </c>
      <c r="F41" s="1337">
        <v>0.82738280037255507</v>
      </c>
      <c r="G41" s="1338">
        <v>1444</v>
      </c>
      <c r="H41" s="1339">
        <v>1492</v>
      </c>
      <c r="I41" s="1334">
        <v>4968</v>
      </c>
      <c r="J41" s="1335">
        <v>4531</v>
      </c>
      <c r="K41" s="1336">
        <v>4140</v>
      </c>
      <c r="L41" s="1337">
        <v>0.91370558375634514</v>
      </c>
      <c r="M41" s="1340">
        <v>2227</v>
      </c>
      <c r="N41" s="1341">
        <v>2186</v>
      </c>
      <c r="O41" s="1342">
        <v>1738</v>
      </c>
      <c r="P41" s="1343">
        <v>1513</v>
      </c>
      <c r="Q41" s="1344">
        <v>0.8705408515535098</v>
      </c>
    </row>
    <row r="42" spans="1:17" s="9" customFormat="1" ht="15" hidden="1" customHeight="1" outlineLevel="1" x14ac:dyDescent="0.2">
      <c r="A42" s="92"/>
      <c r="B42" s="356" t="s">
        <v>108</v>
      </c>
      <c r="C42" s="1345">
        <v>2408</v>
      </c>
      <c r="D42" s="1346">
        <v>2250</v>
      </c>
      <c r="E42" s="1347">
        <v>1812</v>
      </c>
      <c r="F42" s="1348">
        <v>0.80533333333333335</v>
      </c>
      <c r="G42" s="1349">
        <v>1061</v>
      </c>
      <c r="H42" s="1350">
        <v>982</v>
      </c>
      <c r="I42" s="1345">
        <v>3280</v>
      </c>
      <c r="J42" s="1346">
        <v>3015</v>
      </c>
      <c r="K42" s="1347">
        <v>2749</v>
      </c>
      <c r="L42" s="1348">
        <v>0.91177446102819237</v>
      </c>
      <c r="M42" s="1351">
        <v>1461</v>
      </c>
      <c r="N42" s="1352">
        <v>1502</v>
      </c>
      <c r="O42" s="1353">
        <v>1097</v>
      </c>
      <c r="P42" s="1354">
        <v>964</v>
      </c>
      <c r="Q42" s="1355">
        <v>0.87876025524156787</v>
      </c>
    </row>
    <row r="43" spans="1:17" s="9" customFormat="1" ht="15" hidden="1" customHeight="1" outlineLevel="1" thickBot="1" x14ac:dyDescent="0.25">
      <c r="A43" s="37"/>
      <c r="B43" s="38" t="s">
        <v>20</v>
      </c>
      <c r="C43" s="1356">
        <v>1325</v>
      </c>
      <c r="D43" s="1357">
        <v>1169</v>
      </c>
      <c r="E43" s="1358">
        <v>893</v>
      </c>
      <c r="F43" s="1359">
        <v>0.76390076988879385</v>
      </c>
      <c r="G43" s="1360">
        <v>629</v>
      </c>
      <c r="H43" s="1361">
        <v>499</v>
      </c>
      <c r="I43" s="1356">
        <v>1741</v>
      </c>
      <c r="J43" s="1357">
        <v>1552</v>
      </c>
      <c r="K43" s="1358">
        <v>1400</v>
      </c>
      <c r="L43" s="1359">
        <v>0.90206185567010311</v>
      </c>
      <c r="M43" s="1362">
        <v>690</v>
      </c>
      <c r="N43" s="1363">
        <v>753</v>
      </c>
      <c r="O43" s="1364">
        <v>517</v>
      </c>
      <c r="P43" s="1365">
        <v>440</v>
      </c>
      <c r="Q43" s="1366">
        <v>0.85106382978723405</v>
      </c>
    </row>
    <row r="44" spans="1:17" s="9" customFormat="1" ht="15" hidden="1" customHeight="1" outlineLevel="1" thickBot="1" x14ac:dyDescent="0.25">
      <c r="A44" s="7"/>
      <c r="B44" s="39" t="s">
        <v>109</v>
      </c>
      <c r="C44" s="1367">
        <v>3705</v>
      </c>
      <c r="D44" s="1368">
        <v>3214</v>
      </c>
      <c r="E44" s="1369">
        <v>2752</v>
      </c>
      <c r="F44" s="1370">
        <v>0.85625388923459866</v>
      </c>
      <c r="G44" s="1371">
        <v>1432</v>
      </c>
      <c r="H44" s="1372">
        <v>1296</v>
      </c>
      <c r="I44" s="1367">
        <v>4858</v>
      </c>
      <c r="J44" s="1368">
        <v>4230</v>
      </c>
      <c r="K44" s="1373">
        <v>3913</v>
      </c>
      <c r="L44" s="1374">
        <v>0.92505910165484628</v>
      </c>
      <c r="M44" s="1375">
        <v>1968</v>
      </c>
      <c r="N44" s="1376">
        <v>2134</v>
      </c>
      <c r="O44" s="1377">
        <v>1642</v>
      </c>
      <c r="P44" s="1378">
        <v>1457</v>
      </c>
      <c r="Q44" s="1379">
        <v>0.88733252131546891</v>
      </c>
    </row>
    <row r="45" spans="1:17" collapsed="1" x14ac:dyDescent="0.2">
      <c r="A45" s="903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6"/>
  <sheetViews>
    <sheetView showGridLines="0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6.140625" style="1023" bestFit="1" customWidth="1"/>
    <col min="2" max="2" width="22" style="441" bestFit="1" customWidth="1"/>
    <col min="3" max="3" width="12.85546875" style="441" customWidth="1"/>
    <col min="4" max="4" width="12.5703125" style="441" customWidth="1"/>
    <col min="5" max="6" width="10.42578125" style="441" customWidth="1"/>
    <col min="7" max="8" width="11.42578125" style="441" customWidth="1"/>
    <col min="9" max="9" width="21.7109375" style="441" customWidth="1"/>
    <col min="10" max="12" width="8.7109375" style="441" bestFit="1" customWidth="1"/>
    <col min="13" max="13" width="9.7109375" style="441" bestFit="1" customWidth="1"/>
    <col min="14" max="14" width="8.7109375" style="441" bestFit="1" customWidth="1"/>
    <col min="15" max="15" width="11.42578125" style="441" customWidth="1"/>
    <col min="16" max="16384" width="11.42578125" style="441"/>
  </cols>
  <sheetData>
    <row r="1" spans="1:16" x14ac:dyDescent="0.2">
      <c r="A1" s="254" t="s">
        <v>26</v>
      </c>
      <c r="B1" s="1026"/>
    </row>
    <row r="2" spans="1:16" x14ac:dyDescent="0.2">
      <c r="A2" s="903" t="s">
        <v>0</v>
      </c>
    </row>
    <row r="3" spans="1:16" x14ac:dyDescent="0.2">
      <c r="A3" s="903"/>
    </row>
    <row r="4" spans="1:16" x14ac:dyDescent="0.2">
      <c r="A4" s="903" t="str">
        <f>A10</f>
        <v>Tabell  1-3 - B2 - Antall personer som har bostøtte pr. 31.12</v>
      </c>
    </row>
    <row r="5" spans="1:16" x14ac:dyDescent="0.2">
      <c r="A5" s="903" t="str">
        <f>H10</f>
        <v>Tabell  1-3 - B3 - Ventetid på effektuering av tildelt kommunal bolig i perioden 1.1 - 31.12</v>
      </c>
    </row>
    <row r="6" spans="1:16" x14ac:dyDescent="0.2">
      <c r="A6" s="903"/>
    </row>
    <row r="10" spans="1:16" s="14" customFormat="1" ht="30" customHeight="1" thickBot="1" x14ac:dyDescent="0.25">
      <c r="A10" s="3" t="s">
        <v>261</v>
      </c>
      <c r="B10" s="13"/>
      <c r="H10" s="3" t="s">
        <v>262</v>
      </c>
      <c r="I10" s="13"/>
    </row>
    <row r="11" spans="1:16" s="14" customFormat="1" ht="25.5" customHeight="1" x14ac:dyDescent="0.2">
      <c r="A11" s="464"/>
      <c r="B11" s="764"/>
      <c r="C11" s="1977" t="s">
        <v>263</v>
      </c>
      <c r="D11" s="1977"/>
      <c r="E11" s="1978"/>
      <c r="F11" s="13"/>
      <c r="H11" s="464"/>
      <c r="I11" s="764"/>
      <c r="J11" s="1979" t="s">
        <v>264</v>
      </c>
      <c r="K11" s="1980"/>
      <c r="L11" s="1980"/>
      <c r="M11" s="1980"/>
      <c r="N11" s="1980"/>
      <c r="O11" s="768"/>
      <c r="P11" s="769"/>
    </row>
    <row r="12" spans="1:16" s="4" customFormat="1" ht="79.5" customHeight="1" thickBot="1" x14ac:dyDescent="0.25">
      <c r="A12" s="466" t="s">
        <v>2</v>
      </c>
      <c r="B12" s="81" t="s">
        <v>3</v>
      </c>
      <c r="C12" s="229" t="s">
        <v>265</v>
      </c>
      <c r="D12" s="308" t="s">
        <v>266</v>
      </c>
      <c r="E12" s="765" t="s">
        <v>267</v>
      </c>
      <c r="G12" s="4" t="s">
        <v>104</v>
      </c>
      <c r="H12" s="770" t="s">
        <v>2</v>
      </c>
      <c r="I12" s="10" t="s">
        <v>3</v>
      </c>
      <c r="J12" s="5" t="s">
        <v>268</v>
      </c>
      <c r="K12" s="68" t="s">
        <v>269</v>
      </c>
      <c r="L12" s="68" t="s">
        <v>270</v>
      </c>
      <c r="M12" s="68" t="s">
        <v>271</v>
      </c>
      <c r="N12" s="32" t="s">
        <v>272</v>
      </c>
      <c r="O12" s="101" t="s">
        <v>37</v>
      </c>
      <c r="P12" s="771" t="s">
        <v>273</v>
      </c>
    </row>
    <row r="13" spans="1:16" s="253" customFormat="1" ht="15" customHeight="1" x14ac:dyDescent="0.2">
      <c r="A13" s="997">
        <v>1</v>
      </c>
      <c r="B13" s="998" t="s">
        <v>5</v>
      </c>
      <c r="C13" s="1630">
        <v>2599</v>
      </c>
      <c r="D13" s="1631">
        <v>1024</v>
      </c>
      <c r="E13" s="1624">
        <f>SUM(C13:D13)</f>
        <v>3623</v>
      </c>
      <c r="H13" s="997">
        <v>1</v>
      </c>
      <c r="I13" s="998" t="s">
        <v>5</v>
      </c>
      <c r="J13" s="688">
        <v>132</v>
      </c>
      <c r="K13" s="404">
        <v>71</v>
      </c>
      <c r="L13" s="404">
        <v>24</v>
      </c>
      <c r="M13" s="404">
        <v>25</v>
      </c>
      <c r="N13" s="1622">
        <v>6</v>
      </c>
      <c r="O13" s="895">
        <f>SUM(J13:N13)</f>
        <v>258</v>
      </c>
      <c r="P13" s="1739">
        <f t="shared" ref="P13:P28" si="0">(J13*1.5+K13*3+L13*5+M13*9+N13*12)/O13</f>
        <v>3.2093023255813953</v>
      </c>
    </row>
    <row r="14" spans="1:16" s="253" customFormat="1" ht="15" customHeight="1" x14ac:dyDescent="0.2">
      <c r="A14" s="911">
        <v>2</v>
      </c>
      <c r="B14" s="72" t="s">
        <v>6</v>
      </c>
      <c r="C14" s="1633">
        <v>2175</v>
      </c>
      <c r="D14" s="1634">
        <v>1073</v>
      </c>
      <c r="E14" s="1625">
        <f>SUM(C14:D14)</f>
        <v>3248</v>
      </c>
      <c r="H14" s="911">
        <v>2</v>
      </c>
      <c r="I14" s="72" t="s">
        <v>6</v>
      </c>
      <c r="J14" s="690">
        <v>56</v>
      </c>
      <c r="K14" s="485">
        <v>23</v>
      </c>
      <c r="L14" s="485">
        <v>4</v>
      </c>
      <c r="M14" s="485">
        <v>15</v>
      </c>
      <c r="N14" s="888">
        <v>2</v>
      </c>
      <c r="O14" s="896">
        <f t="shared" ref="O14:O27" si="1">SUM(J14:N14)</f>
        <v>100</v>
      </c>
      <c r="P14" s="1740">
        <f t="shared" si="0"/>
        <v>3.32</v>
      </c>
    </row>
    <row r="15" spans="1:16" s="253" customFormat="1" ht="15" customHeight="1" x14ac:dyDescent="0.2">
      <c r="A15" s="911">
        <v>3</v>
      </c>
      <c r="B15" s="72" t="s">
        <v>7</v>
      </c>
      <c r="C15" s="1633">
        <v>2070</v>
      </c>
      <c r="D15" s="1634">
        <v>1492</v>
      </c>
      <c r="E15" s="1625">
        <f>SUM(C15:D15)</f>
        <v>3562</v>
      </c>
      <c r="H15" s="911">
        <v>3</v>
      </c>
      <c r="I15" s="72" t="s">
        <v>7</v>
      </c>
      <c r="J15" s="690">
        <v>114</v>
      </c>
      <c r="K15" s="485">
        <v>60</v>
      </c>
      <c r="L15" s="485">
        <v>32</v>
      </c>
      <c r="M15" s="485">
        <v>26</v>
      </c>
      <c r="N15" s="888">
        <v>13</v>
      </c>
      <c r="O15" s="896">
        <f t="shared" si="1"/>
        <v>245</v>
      </c>
      <c r="P15" s="1740">
        <f t="shared" si="0"/>
        <v>3.6775510204081634</v>
      </c>
    </row>
    <row r="16" spans="1:16" s="253" customFormat="1" ht="15" customHeight="1" x14ac:dyDescent="0.2">
      <c r="A16" s="911">
        <v>4</v>
      </c>
      <c r="B16" s="72" t="s">
        <v>8</v>
      </c>
      <c r="C16" s="1633">
        <v>1236</v>
      </c>
      <c r="D16" s="1634">
        <v>258</v>
      </c>
      <c r="E16" s="1625">
        <f t="shared" ref="E16:E27" si="2">SUM(C16:D16)</f>
        <v>1494</v>
      </c>
      <c r="H16" s="911">
        <v>4</v>
      </c>
      <c r="I16" s="72" t="s">
        <v>8</v>
      </c>
      <c r="J16" s="690">
        <v>65</v>
      </c>
      <c r="K16" s="485">
        <v>15</v>
      </c>
      <c r="L16" s="485">
        <v>5</v>
      </c>
      <c r="M16" s="485">
        <v>5</v>
      </c>
      <c r="N16" s="888">
        <v>0</v>
      </c>
      <c r="O16" s="896">
        <f t="shared" si="1"/>
        <v>90</v>
      </c>
      <c r="P16" s="1740">
        <f t="shared" si="0"/>
        <v>2.3611111111111112</v>
      </c>
    </row>
    <row r="17" spans="1:16" s="483" customFormat="1" ht="15" customHeight="1" x14ac:dyDescent="0.2">
      <c r="A17" s="766">
        <v>5</v>
      </c>
      <c r="B17" s="482" t="s">
        <v>9</v>
      </c>
      <c r="C17" s="1633">
        <v>1355</v>
      </c>
      <c r="D17" s="1634">
        <v>328</v>
      </c>
      <c r="E17" s="1625">
        <f t="shared" si="2"/>
        <v>1683</v>
      </c>
      <c r="H17" s="766">
        <v>5</v>
      </c>
      <c r="I17" s="482" t="s">
        <v>9</v>
      </c>
      <c r="J17" s="690">
        <v>105</v>
      </c>
      <c r="K17" s="485">
        <v>30</v>
      </c>
      <c r="L17" s="485">
        <v>7</v>
      </c>
      <c r="M17" s="485">
        <v>1</v>
      </c>
      <c r="N17" s="888">
        <v>0</v>
      </c>
      <c r="O17" s="896">
        <f t="shared" si="1"/>
        <v>143</v>
      </c>
      <c r="P17" s="1741">
        <f t="shared" si="0"/>
        <v>2.0384615384615383</v>
      </c>
    </row>
    <row r="18" spans="1:16" s="483" customFormat="1" ht="15" customHeight="1" x14ac:dyDescent="0.2">
      <c r="A18" s="766">
        <v>6</v>
      </c>
      <c r="B18" s="482" t="s">
        <v>10</v>
      </c>
      <c r="C18" s="1633">
        <v>338</v>
      </c>
      <c r="D18" s="1634">
        <v>88</v>
      </c>
      <c r="E18" s="1625">
        <f t="shared" si="2"/>
        <v>426</v>
      </c>
      <c r="H18" s="766">
        <v>6</v>
      </c>
      <c r="I18" s="482" t="s">
        <v>10</v>
      </c>
      <c r="J18" s="690">
        <v>13</v>
      </c>
      <c r="K18" s="485">
        <v>0</v>
      </c>
      <c r="L18" s="485">
        <v>0</v>
      </c>
      <c r="M18" s="485">
        <v>0</v>
      </c>
      <c r="N18" s="888">
        <v>0</v>
      </c>
      <c r="O18" s="896">
        <f t="shared" si="1"/>
        <v>13</v>
      </c>
      <c r="P18" s="1741">
        <f t="shared" si="0"/>
        <v>1.5</v>
      </c>
    </row>
    <row r="19" spans="1:16" s="483" customFormat="1" ht="15" customHeight="1" x14ac:dyDescent="0.2">
      <c r="A19" s="766">
        <v>7</v>
      </c>
      <c r="B19" s="482" t="s">
        <v>11</v>
      </c>
      <c r="C19" s="1633">
        <v>582</v>
      </c>
      <c r="D19" s="1634">
        <v>289</v>
      </c>
      <c r="E19" s="1625">
        <f t="shared" si="2"/>
        <v>871</v>
      </c>
      <c r="H19" s="766">
        <v>7</v>
      </c>
      <c r="I19" s="482" t="s">
        <v>11</v>
      </c>
      <c r="J19" s="690">
        <v>31</v>
      </c>
      <c r="K19" s="485">
        <v>5</v>
      </c>
      <c r="L19" s="485">
        <v>1</v>
      </c>
      <c r="M19" s="485">
        <v>1</v>
      </c>
      <c r="N19" s="888">
        <v>1</v>
      </c>
      <c r="O19" s="896">
        <f t="shared" si="1"/>
        <v>39</v>
      </c>
      <c r="P19" s="1741">
        <f t="shared" si="0"/>
        <v>2.2435897435897436</v>
      </c>
    </row>
    <row r="20" spans="1:16" s="483" customFormat="1" ht="15" customHeight="1" x14ac:dyDescent="0.2">
      <c r="A20" s="766">
        <v>8</v>
      </c>
      <c r="B20" s="482" t="s">
        <v>12</v>
      </c>
      <c r="C20" s="1633">
        <v>734</v>
      </c>
      <c r="D20" s="1634">
        <v>147</v>
      </c>
      <c r="E20" s="1625">
        <f t="shared" si="2"/>
        <v>881</v>
      </c>
      <c r="H20" s="766">
        <v>8</v>
      </c>
      <c r="I20" s="482" t="s">
        <v>12</v>
      </c>
      <c r="J20" s="690">
        <v>49</v>
      </c>
      <c r="K20" s="485">
        <v>1</v>
      </c>
      <c r="L20" s="485">
        <v>0</v>
      </c>
      <c r="M20" s="485">
        <v>1</v>
      </c>
      <c r="N20" s="888">
        <v>2</v>
      </c>
      <c r="O20" s="896">
        <f t="shared" si="1"/>
        <v>53</v>
      </c>
      <c r="P20" s="1741">
        <f t="shared" si="0"/>
        <v>2.0660377358490565</v>
      </c>
    </row>
    <row r="21" spans="1:16" s="483" customFormat="1" ht="15" customHeight="1" x14ac:dyDescent="0.2">
      <c r="A21" s="766">
        <v>9</v>
      </c>
      <c r="B21" s="482" t="s">
        <v>13</v>
      </c>
      <c r="C21" s="1633">
        <v>829</v>
      </c>
      <c r="D21" s="1634">
        <v>116</v>
      </c>
      <c r="E21" s="1625">
        <f t="shared" si="2"/>
        <v>945</v>
      </c>
      <c r="H21" s="766">
        <v>9</v>
      </c>
      <c r="I21" s="482" t="s">
        <v>13</v>
      </c>
      <c r="J21" s="690">
        <v>34</v>
      </c>
      <c r="K21" s="485">
        <v>6</v>
      </c>
      <c r="L21" s="485">
        <v>6</v>
      </c>
      <c r="M21" s="485">
        <v>8</v>
      </c>
      <c r="N21" s="888">
        <v>1</v>
      </c>
      <c r="O21" s="896">
        <f t="shared" si="1"/>
        <v>55</v>
      </c>
      <c r="P21" s="1741">
        <f t="shared" si="0"/>
        <v>3.3272727272727272</v>
      </c>
    </row>
    <row r="22" spans="1:16" s="483" customFormat="1" ht="15" customHeight="1" x14ac:dyDescent="0.2">
      <c r="A22" s="766">
        <v>10</v>
      </c>
      <c r="B22" s="482" t="s">
        <v>14</v>
      </c>
      <c r="C22" s="1633">
        <v>955</v>
      </c>
      <c r="D22" s="1634">
        <v>484</v>
      </c>
      <c r="E22" s="1625">
        <f t="shared" si="2"/>
        <v>1439</v>
      </c>
      <c r="H22" s="766">
        <v>10</v>
      </c>
      <c r="I22" s="482" t="s">
        <v>14</v>
      </c>
      <c r="J22" s="690">
        <v>18</v>
      </c>
      <c r="K22" s="485">
        <v>3</v>
      </c>
      <c r="L22" s="485">
        <v>0</v>
      </c>
      <c r="M22" s="485">
        <v>2</v>
      </c>
      <c r="N22" s="888">
        <v>0</v>
      </c>
      <c r="O22" s="896">
        <f t="shared" si="1"/>
        <v>23</v>
      </c>
      <c r="P22" s="1741">
        <f t="shared" si="0"/>
        <v>2.347826086956522</v>
      </c>
    </row>
    <row r="23" spans="1:16" s="483" customFormat="1" ht="15" customHeight="1" x14ac:dyDescent="0.2">
      <c r="A23" s="766">
        <v>11</v>
      </c>
      <c r="B23" s="482" t="s">
        <v>15</v>
      </c>
      <c r="C23" s="1633">
        <v>1127</v>
      </c>
      <c r="D23" s="1634">
        <v>531</v>
      </c>
      <c r="E23" s="1625">
        <f t="shared" si="2"/>
        <v>1658</v>
      </c>
      <c r="H23" s="766">
        <v>11</v>
      </c>
      <c r="I23" s="482" t="s">
        <v>15</v>
      </c>
      <c r="J23" s="690">
        <v>47</v>
      </c>
      <c r="K23" s="485">
        <v>18</v>
      </c>
      <c r="L23" s="485">
        <v>10</v>
      </c>
      <c r="M23" s="485">
        <v>7</v>
      </c>
      <c r="N23" s="888">
        <v>10</v>
      </c>
      <c r="O23" s="896">
        <f t="shared" si="1"/>
        <v>92</v>
      </c>
      <c r="P23" s="1741">
        <f t="shared" si="0"/>
        <v>3.8858695652173911</v>
      </c>
    </row>
    <row r="24" spans="1:16" s="483" customFormat="1" ht="15" customHeight="1" x14ac:dyDescent="0.2">
      <c r="A24" s="766">
        <v>12</v>
      </c>
      <c r="B24" s="482" t="s">
        <v>16</v>
      </c>
      <c r="C24" s="1633">
        <v>1042</v>
      </c>
      <c r="D24" s="1634">
        <v>236</v>
      </c>
      <c r="E24" s="1625">
        <f t="shared" si="2"/>
        <v>1278</v>
      </c>
      <c r="H24" s="766">
        <v>12</v>
      </c>
      <c r="I24" s="482" t="s">
        <v>16</v>
      </c>
      <c r="J24" s="690">
        <v>31</v>
      </c>
      <c r="K24" s="485">
        <v>17</v>
      </c>
      <c r="L24" s="485">
        <v>3</v>
      </c>
      <c r="M24" s="485">
        <v>7</v>
      </c>
      <c r="N24" s="888">
        <v>2</v>
      </c>
      <c r="O24" s="896">
        <f t="shared" si="1"/>
        <v>60</v>
      </c>
      <c r="P24" s="1741">
        <f t="shared" si="0"/>
        <v>3.3250000000000002</v>
      </c>
    </row>
    <row r="25" spans="1:16" s="483" customFormat="1" ht="15" customHeight="1" x14ac:dyDescent="0.2">
      <c r="A25" s="766">
        <v>13</v>
      </c>
      <c r="B25" s="482" t="s">
        <v>17</v>
      </c>
      <c r="C25" s="1633">
        <v>1025</v>
      </c>
      <c r="D25" s="1634">
        <v>603</v>
      </c>
      <c r="E25" s="1625">
        <f t="shared" si="2"/>
        <v>1628</v>
      </c>
      <c r="H25" s="766">
        <v>13</v>
      </c>
      <c r="I25" s="482" t="s">
        <v>17</v>
      </c>
      <c r="J25" s="690">
        <v>56</v>
      </c>
      <c r="K25" s="485">
        <v>14</v>
      </c>
      <c r="L25" s="485">
        <v>7</v>
      </c>
      <c r="M25" s="485">
        <v>12</v>
      </c>
      <c r="N25" s="888">
        <v>3</v>
      </c>
      <c r="O25" s="896">
        <f t="shared" si="1"/>
        <v>92</v>
      </c>
      <c r="P25" s="1741">
        <f t="shared" si="0"/>
        <v>3.3152173913043477</v>
      </c>
    </row>
    <row r="26" spans="1:16" s="483" customFormat="1" ht="15" customHeight="1" x14ac:dyDescent="0.2">
      <c r="A26" s="766">
        <v>14</v>
      </c>
      <c r="B26" s="482" t="s">
        <v>18</v>
      </c>
      <c r="C26" s="1633">
        <v>743</v>
      </c>
      <c r="D26" s="1634">
        <v>500</v>
      </c>
      <c r="E26" s="1625">
        <f t="shared" si="2"/>
        <v>1243</v>
      </c>
      <c r="H26" s="766">
        <v>14</v>
      </c>
      <c r="I26" s="482" t="s">
        <v>18</v>
      </c>
      <c r="J26" s="690">
        <v>46</v>
      </c>
      <c r="K26" s="485">
        <v>11</v>
      </c>
      <c r="L26" s="485">
        <v>3</v>
      </c>
      <c r="M26" s="485">
        <v>6</v>
      </c>
      <c r="N26" s="888">
        <v>2</v>
      </c>
      <c r="O26" s="896">
        <f t="shared" si="1"/>
        <v>68</v>
      </c>
      <c r="P26" s="1741">
        <f t="shared" si="0"/>
        <v>2.8676470588235294</v>
      </c>
    </row>
    <row r="27" spans="1:16" s="483" customFormat="1" ht="15" customHeight="1" thickBot="1" x14ac:dyDescent="0.25">
      <c r="A27" s="767">
        <v>15</v>
      </c>
      <c r="B27" s="492" t="s">
        <v>19</v>
      </c>
      <c r="C27" s="1636">
        <v>1228</v>
      </c>
      <c r="D27" s="1637">
        <v>417</v>
      </c>
      <c r="E27" s="1626">
        <f t="shared" si="2"/>
        <v>1645</v>
      </c>
      <c r="H27" s="767">
        <v>15</v>
      </c>
      <c r="I27" s="492" t="s">
        <v>19</v>
      </c>
      <c r="J27" s="691">
        <v>35</v>
      </c>
      <c r="K27" s="692">
        <v>8</v>
      </c>
      <c r="L27" s="692">
        <v>10</v>
      </c>
      <c r="M27" s="692">
        <v>10</v>
      </c>
      <c r="N27" s="890">
        <v>18</v>
      </c>
      <c r="O27" s="898">
        <f t="shared" si="1"/>
        <v>81</v>
      </c>
      <c r="P27" s="1742">
        <f t="shared" si="0"/>
        <v>5.3395061728395063</v>
      </c>
    </row>
    <row r="28" spans="1:16" s="126" customFormat="1" ht="15" customHeight="1" thickBot="1" x14ac:dyDescent="0.25">
      <c r="A28" s="685"/>
      <c r="B28" s="686" t="s">
        <v>478</v>
      </c>
      <c r="C28" s="1627">
        <f>SUM(C13:C27)</f>
        <v>18038</v>
      </c>
      <c r="D28" s="1628">
        <f>SUM(D13:D27)</f>
        <v>7586</v>
      </c>
      <c r="E28" s="1629">
        <f>SUM(E13:E27)</f>
        <v>25624</v>
      </c>
      <c r="H28" s="487"/>
      <c r="I28" s="488" t="s">
        <v>470</v>
      </c>
      <c r="J28" s="489">
        <f>SUM(J13:J27)</f>
        <v>832</v>
      </c>
      <c r="K28" s="490">
        <f>SUM(K13:K27)</f>
        <v>282</v>
      </c>
      <c r="L28" s="490">
        <f t="shared" ref="L28:O28" si="3">SUM(L13:L27)</f>
        <v>112</v>
      </c>
      <c r="M28" s="490">
        <f t="shared" si="3"/>
        <v>126</v>
      </c>
      <c r="N28" s="491">
        <f t="shared" si="3"/>
        <v>60</v>
      </c>
      <c r="O28" s="887">
        <f t="shared" si="3"/>
        <v>1412</v>
      </c>
      <c r="P28" s="493">
        <f t="shared" si="0"/>
        <v>3.1926345609065154</v>
      </c>
    </row>
    <row r="29" spans="1:16" s="253" customFormat="1" ht="15" customHeight="1" x14ac:dyDescent="0.2">
      <c r="A29" s="176"/>
      <c r="B29" s="225" t="s">
        <v>398</v>
      </c>
      <c r="C29" s="1630">
        <v>18180</v>
      </c>
      <c r="D29" s="1631">
        <v>7228</v>
      </c>
      <c r="E29" s="1632">
        <v>25408</v>
      </c>
      <c r="H29" s="176"/>
      <c r="I29" s="1390" t="s">
        <v>401</v>
      </c>
      <c r="J29" s="1621">
        <v>861</v>
      </c>
      <c r="K29" s="404">
        <v>290</v>
      </c>
      <c r="L29" s="404">
        <v>119</v>
      </c>
      <c r="M29" s="404">
        <v>113</v>
      </c>
      <c r="N29" s="1622">
        <v>46</v>
      </c>
      <c r="O29" s="895">
        <v>1429</v>
      </c>
      <c r="P29" s="1623">
        <v>3.0269419174247725</v>
      </c>
    </row>
    <row r="30" spans="1:16" s="253" customFormat="1" ht="15" customHeight="1" x14ac:dyDescent="0.2">
      <c r="A30" s="216"/>
      <c r="B30" s="425" t="s">
        <v>369</v>
      </c>
      <c r="C30" s="1633">
        <v>18463</v>
      </c>
      <c r="D30" s="1634">
        <v>7293</v>
      </c>
      <c r="E30" s="1635">
        <v>25756</v>
      </c>
      <c r="H30" s="216"/>
      <c r="I30" s="1391" t="s">
        <v>347</v>
      </c>
      <c r="J30" s="884">
        <v>624</v>
      </c>
      <c r="K30" s="485">
        <v>192</v>
      </c>
      <c r="L30" s="485">
        <v>68</v>
      </c>
      <c r="M30" s="485">
        <v>131</v>
      </c>
      <c r="N30" s="888">
        <v>70</v>
      </c>
      <c r="O30" s="896">
        <v>1085</v>
      </c>
      <c r="P30" s="891">
        <v>3.5677419354838711</v>
      </c>
    </row>
    <row r="31" spans="1:16" s="253" customFormat="1" ht="15" customHeight="1" thickBot="1" x14ac:dyDescent="0.25">
      <c r="A31" s="450"/>
      <c r="B31" s="447" t="s">
        <v>245</v>
      </c>
      <c r="C31" s="1636">
        <v>18105</v>
      </c>
      <c r="D31" s="1637">
        <v>7696</v>
      </c>
      <c r="E31" s="1638">
        <v>25801</v>
      </c>
      <c r="H31" s="216"/>
      <c r="I31" s="1391" t="s">
        <v>260</v>
      </c>
      <c r="J31" s="884">
        <v>576</v>
      </c>
      <c r="K31" s="485">
        <v>279</v>
      </c>
      <c r="L31" s="485">
        <v>134</v>
      </c>
      <c r="M31" s="485">
        <v>126</v>
      </c>
      <c r="N31" s="888">
        <v>140</v>
      </c>
      <c r="O31" s="896">
        <v>1255</v>
      </c>
      <c r="P31" s="892">
        <v>4.1314741035856573</v>
      </c>
    </row>
    <row r="32" spans="1:16" s="253" customFormat="1" ht="15" hidden="1" customHeight="1" outlineLevel="1" x14ac:dyDescent="0.2">
      <c r="A32" s="216"/>
      <c r="B32" s="425" t="s">
        <v>163</v>
      </c>
      <c r="C32" s="690">
        <v>18498</v>
      </c>
      <c r="D32" s="494">
        <v>7888</v>
      </c>
      <c r="E32" s="763">
        <v>26386</v>
      </c>
      <c r="H32" s="400"/>
      <c r="I32" s="1392" t="s">
        <v>257</v>
      </c>
      <c r="J32" s="885">
        <v>695</v>
      </c>
      <c r="K32" s="403">
        <v>231</v>
      </c>
      <c r="L32" s="403">
        <v>142</v>
      </c>
      <c r="M32" s="403">
        <v>124</v>
      </c>
      <c r="N32" s="889">
        <v>58</v>
      </c>
      <c r="O32" s="897">
        <v>1250</v>
      </c>
      <c r="P32" s="893">
        <v>3.4060000000000001</v>
      </c>
    </row>
    <row r="33" spans="1:16" s="126" customFormat="1" ht="15" hidden="1" customHeight="1" outlineLevel="1" thickBot="1" x14ac:dyDescent="0.25">
      <c r="A33" s="401"/>
      <c r="B33" s="230" t="s">
        <v>136</v>
      </c>
      <c r="C33" s="689">
        <v>18550</v>
      </c>
      <c r="D33" s="309">
        <v>7822</v>
      </c>
      <c r="E33" s="687">
        <v>26372</v>
      </c>
      <c r="H33" s="450"/>
      <c r="I33" s="1393" t="s">
        <v>258</v>
      </c>
      <c r="J33" s="886">
        <v>988</v>
      </c>
      <c r="K33" s="692">
        <v>310</v>
      </c>
      <c r="L33" s="692">
        <v>178</v>
      </c>
      <c r="M33" s="692">
        <v>146</v>
      </c>
      <c r="N33" s="890">
        <v>120</v>
      </c>
      <c r="O33" s="898">
        <v>1742</v>
      </c>
      <c r="P33" s="894">
        <v>3.4764638346727899</v>
      </c>
    </row>
    <row r="34" spans="1:16" s="126" customFormat="1" ht="15" hidden="1" customHeight="1" outlineLevel="1" x14ac:dyDescent="0.2">
      <c r="A34" s="216"/>
      <c r="B34" s="425" t="s">
        <v>310</v>
      </c>
      <c r="C34" s="690">
        <v>18063</v>
      </c>
      <c r="D34" s="494">
        <v>8201</v>
      </c>
      <c r="E34" s="763">
        <v>26264</v>
      </c>
      <c r="H34" s="484"/>
      <c r="I34" s="436" t="s">
        <v>259</v>
      </c>
      <c r="J34" s="485">
        <v>942</v>
      </c>
      <c r="K34" s="485">
        <v>284</v>
      </c>
      <c r="L34" s="485">
        <v>193</v>
      </c>
      <c r="M34" s="485">
        <v>136</v>
      </c>
      <c r="N34" s="485">
        <v>66</v>
      </c>
      <c r="O34" s="485">
        <v>1621</v>
      </c>
      <c r="P34" s="486">
        <v>3.2362739049969154</v>
      </c>
    </row>
    <row r="35" spans="1:16" s="126" customFormat="1" ht="15" hidden="1" customHeight="1" outlineLevel="1" thickBot="1" x14ac:dyDescent="0.25">
      <c r="A35" s="401"/>
      <c r="B35" s="230" t="s">
        <v>311</v>
      </c>
      <c r="C35" s="689">
        <v>16540</v>
      </c>
      <c r="D35" s="309">
        <v>8108</v>
      </c>
      <c r="E35" s="687">
        <v>24648</v>
      </c>
      <c r="H35" s="480"/>
      <c r="I35" s="244" t="s">
        <v>21</v>
      </c>
      <c r="J35" s="403">
        <v>813</v>
      </c>
      <c r="K35" s="403">
        <v>301</v>
      </c>
      <c r="L35" s="403">
        <v>228</v>
      </c>
      <c r="M35" s="403">
        <v>175</v>
      </c>
      <c r="N35" s="403">
        <v>124</v>
      </c>
      <c r="O35" s="403">
        <v>1641</v>
      </c>
      <c r="P35" s="481">
        <v>3.8546617915904937</v>
      </c>
    </row>
    <row r="36" spans="1:16" s="9" customFormat="1" ht="15" hidden="1" customHeight="1" outlineLevel="1" collapsed="1" x14ac:dyDescent="0.2"/>
    <row r="37" spans="1:16" s="9" customFormat="1" ht="15" customHeight="1" collapsed="1" x14ac:dyDescent="0.2">
      <c r="H37" s="903" t="s">
        <v>468</v>
      </c>
    </row>
    <row r="38" spans="1:16" s="9" customFormat="1" ht="15" customHeight="1" x14ac:dyDescent="0.2"/>
    <row r="39" spans="1:16" s="14" customFormat="1" ht="30" customHeight="1" x14ac:dyDescent="0.2"/>
    <row r="40" spans="1:16" s="4" customFormat="1" ht="86.25" customHeight="1" x14ac:dyDescent="0.2"/>
    <row r="41" spans="1:16" ht="17.25" customHeight="1" x14ac:dyDescent="0.2"/>
    <row r="46" spans="1:16" ht="19.7" customHeight="1" x14ac:dyDescent="0.2"/>
    <row r="56" s="9" customFormat="1" x14ac:dyDescent="0.2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G44"/>
  <sheetViews>
    <sheetView showGridLines="0" topLeftCell="A13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3" customWidth="1"/>
    <col min="2" max="2" width="22" style="441" bestFit="1" customWidth="1"/>
    <col min="3" max="7" width="8.28515625" style="441" customWidth="1"/>
    <col min="8" max="8" width="9.7109375" style="441" customWidth="1"/>
    <col min="9" max="9" width="6.85546875" style="441" hidden="1" customWidth="1"/>
    <col min="10" max="14" width="8.28515625" style="441" customWidth="1"/>
    <col min="15" max="15" width="9.7109375" style="441" customWidth="1"/>
    <col min="16" max="16" width="8.5703125" style="441" hidden="1" customWidth="1"/>
    <col min="17" max="17" width="13.28515625" style="441" hidden="1" customWidth="1"/>
    <col min="18" max="18" width="11.42578125" style="441" customWidth="1"/>
    <col min="19" max="19" width="11.42578125" style="442" customWidth="1"/>
    <col min="20" max="16384" width="11.42578125" style="441"/>
  </cols>
  <sheetData>
    <row r="1" spans="1:33" x14ac:dyDescent="0.2">
      <c r="A1" s="903" t="s">
        <v>0</v>
      </c>
    </row>
    <row r="2" spans="1:33" x14ac:dyDescent="0.2">
      <c r="A2" s="903"/>
    </row>
    <row r="3" spans="1:33" x14ac:dyDescent="0.2">
      <c r="A3" s="903" t="str">
        <f>A5</f>
        <v>Tabell 1 - 4 - A-1  - Bruk av private døgnovernattingstilbud  - hittil i år.  Antall personer etter oppholdslengde og kvalitetsavtale.</v>
      </c>
    </row>
    <row r="5" spans="1:33" s="4" customFormat="1" ht="26.25" customHeight="1" thickBot="1" x14ac:dyDescent="0.25">
      <c r="A5" s="1808" t="s">
        <v>226</v>
      </c>
      <c r="S5" s="19"/>
    </row>
    <row r="6" spans="1:33" s="4" customFormat="1" ht="26.25" customHeight="1" thickBot="1" x14ac:dyDescent="0.25">
      <c r="A6" s="36"/>
      <c r="B6" s="999"/>
      <c r="C6" s="1981" t="s">
        <v>209</v>
      </c>
      <c r="D6" s="1982"/>
      <c r="E6" s="1982"/>
      <c r="F6" s="1982"/>
      <c r="G6" s="1982"/>
      <c r="H6" s="1982"/>
      <c r="I6" s="1983"/>
      <c r="J6" s="1981" t="s">
        <v>210</v>
      </c>
      <c r="K6" s="1982"/>
      <c r="L6" s="1982"/>
      <c r="M6" s="1982"/>
      <c r="N6" s="1982"/>
      <c r="O6" s="1983"/>
      <c r="P6" s="1252"/>
      <c r="Q6" s="1253"/>
      <c r="S6" s="19"/>
    </row>
    <row r="7" spans="1:33" s="4" customFormat="1" ht="76.5" customHeight="1" thickBot="1" x14ac:dyDescent="0.25">
      <c r="A7" s="5" t="s">
        <v>38</v>
      </c>
      <c r="B7" s="32" t="s">
        <v>3</v>
      </c>
      <c r="C7" s="1911" t="s">
        <v>39</v>
      </c>
      <c r="D7" s="1912" t="s">
        <v>40</v>
      </c>
      <c r="E7" s="1912" t="s">
        <v>41</v>
      </c>
      <c r="F7" s="1912" t="s">
        <v>42</v>
      </c>
      <c r="G7" s="1912" t="s">
        <v>206</v>
      </c>
      <c r="H7" s="1912" t="s">
        <v>208</v>
      </c>
      <c r="I7" s="1913" t="s">
        <v>103</v>
      </c>
      <c r="J7" s="1914" t="s">
        <v>39</v>
      </c>
      <c r="K7" s="1912" t="s">
        <v>40</v>
      </c>
      <c r="L7" s="1912" t="s">
        <v>41</v>
      </c>
      <c r="M7" s="1912" t="s">
        <v>42</v>
      </c>
      <c r="N7" s="1912" t="s">
        <v>207</v>
      </c>
      <c r="O7" s="1913" t="s">
        <v>208</v>
      </c>
      <c r="P7" s="22" t="s">
        <v>44</v>
      </c>
      <c r="Q7" s="22" t="s">
        <v>45</v>
      </c>
      <c r="S7" s="19"/>
    </row>
    <row r="8" spans="1:33" ht="15" customHeight="1" x14ac:dyDescent="0.2">
      <c r="A8" s="1000">
        <v>1</v>
      </c>
      <c r="B8" s="1001" t="s">
        <v>5</v>
      </c>
      <c r="C8" s="1394">
        <v>37</v>
      </c>
      <c r="D8" s="1395">
        <v>33</v>
      </c>
      <c r="E8" s="1395">
        <v>6</v>
      </c>
      <c r="F8" s="1399">
        <v>0</v>
      </c>
      <c r="G8" s="1396">
        <f>SUM(C8:F8)</f>
        <v>76</v>
      </c>
      <c r="H8" s="1397">
        <v>36</v>
      </c>
      <c r="I8" s="1398"/>
      <c r="J8" s="1394">
        <v>120</v>
      </c>
      <c r="K8" s="1395">
        <v>75</v>
      </c>
      <c r="L8" s="1395">
        <v>21</v>
      </c>
      <c r="M8" s="1399">
        <v>8</v>
      </c>
      <c r="N8" s="1396">
        <f>SUM(J8:M8)</f>
        <v>224</v>
      </c>
      <c r="O8" s="1397">
        <v>133</v>
      </c>
      <c r="P8" s="1254">
        <v>0</v>
      </c>
      <c r="Q8" s="1254">
        <v>1</v>
      </c>
      <c r="S8" s="478"/>
      <c r="T8" s="478"/>
      <c r="U8" s="478"/>
      <c r="V8" s="478"/>
      <c r="W8" s="478"/>
      <c r="X8" s="473"/>
      <c r="Y8" s="478"/>
      <c r="Z8" s="473"/>
      <c r="AA8" s="473"/>
      <c r="AB8" s="478"/>
      <c r="AC8" s="478"/>
      <c r="AD8" s="478"/>
      <c r="AE8" s="478"/>
      <c r="AF8" s="473"/>
      <c r="AG8" s="478"/>
    </row>
    <row r="9" spans="1:33" ht="15" customHeight="1" x14ac:dyDescent="0.2">
      <c r="A9" s="911">
        <v>2</v>
      </c>
      <c r="B9" s="72" t="s">
        <v>6</v>
      </c>
      <c r="C9" s="1002">
        <v>10</v>
      </c>
      <c r="D9" s="1003">
        <v>0</v>
      </c>
      <c r="E9" s="1003">
        <v>0</v>
      </c>
      <c r="F9" s="1400">
        <v>0</v>
      </c>
      <c r="G9" s="1004">
        <f>SUM(C9:F9)</f>
        <v>10</v>
      </c>
      <c r="H9" s="1005">
        <v>0</v>
      </c>
      <c r="I9" s="1006"/>
      <c r="J9" s="1002">
        <v>92</v>
      </c>
      <c r="K9" s="1003">
        <v>0</v>
      </c>
      <c r="L9" s="1003">
        <v>0</v>
      </c>
      <c r="M9" s="1400">
        <v>0</v>
      </c>
      <c r="N9" s="1004">
        <f>SUM(J9:M9)</f>
        <v>92</v>
      </c>
      <c r="O9" s="1005">
        <v>43</v>
      </c>
      <c r="P9" s="1255">
        <v>0</v>
      </c>
      <c r="Q9" s="1255">
        <v>0</v>
      </c>
      <c r="S9" s="478"/>
      <c r="T9" s="478"/>
      <c r="U9" s="478"/>
      <c r="V9" s="478"/>
      <c r="W9" s="478"/>
      <c r="X9" s="473" t="s">
        <v>104</v>
      </c>
      <c r="Y9" s="478"/>
      <c r="Z9" s="473"/>
      <c r="AA9" s="473"/>
      <c r="AB9" s="478"/>
      <c r="AC9" s="478"/>
      <c r="AD9" s="478"/>
      <c r="AE9" s="478"/>
      <c r="AF9" s="473"/>
      <c r="AG9" s="478"/>
    </row>
    <row r="10" spans="1:33" ht="15" customHeight="1" x14ac:dyDescent="0.2">
      <c r="A10" s="911">
        <v>3</v>
      </c>
      <c r="B10" s="72" t="s">
        <v>7</v>
      </c>
      <c r="C10" s="1002">
        <v>9</v>
      </c>
      <c r="D10" s="1003">
        <v>4</v>
      </c>
      <c r="E10" s="1003">
        <v>0</v>
      </c>
      <c r="F10" s="1400">
        <v>0</v>
      </c>
      <c r="G10" s="1004">
        <f t="shared" ref="G10:G21" si="0">SUM(C10:F10)</f>
        <v>13</v>
      </c>
      <c r="H10" s="1005">
        <v>2</v>
      </c>
      <c r="I10" s="1006"/>
      <c r="J10" s="1002">
        <v>58</v>
      </c>
      <c r="K10" s="1003">
        <v>25</v>
      </c>
      <c r="L10" s="1003">
        <v>2</v>
      </c>
      <c r="M10" s="1400">
        <v>1</v>
      </c>
      <c r="N10" s="1004">
        <f t="shared" ref="N10:N21" si="1">SUM(J10:M10)</f>
        <v>86</v>
      </c>
      <c r="O10" s="1005">
        <v>40</v>
      </c>
      <c r="P10" s="1255">
        <v>0</v>
      </c>
      <c r="Q10" s="1255">
        <v>0</v>
      </c>
      <c r="S10" s="478"/>
      <c r="T10" s="478"/>
      <c r="U10" s="478"/>
      <c r="V10" s="478"/>
      <c r="W10" s="478"/>
      <c r="X10" s="473"/>
      <c r="Y10" s="478"/>
      <c r="Z10" s="473"/>
      <c r="AA10" s="473"/>
      <c r="AB10" s="478"/>
      <c r="AC10" s="478"/>
      <c r="AD10" s="478"/>
      <c r="AE10" s="478"/>
      <c r="AF10" s="473"/>
      <c r="AG10" s="478"/>
    </row>
    <row r="11" spans="1:33" ht="15" customHeight="1" x14ac:dyDescent="0.2">
      <c r="A11" s="911">
        <v>4</v>
      </c>
      <c r="B11" s="72" t="s">
        <v>8</v>
      </c>
      <c r="C11" s="1002">
        <v>10</v>
      </c>
      <c r="D11" s="1003">
        <v>5</v>
      </c>
      <c r="E11" s="1003">
        <v>0</v>
      </c>
      <c r="F11" s="1400">
        <v>0</v>
      </c>
      <c r="G11" s="1004">
        <f t="shared" si="0"/>
        <v>15</v>
      </c>
      <c r="H11" s="1005">
        <v>9</v>
      </c>
      <c r="I11" s="1007"/>
      <c r="J11" s="1002">
        <v>40</v>
      </c>
      <c r="K11" s="1003">
        <v>14</v>
      </c>
      <c r="L11" s="1003">
        <v>5</v>
      </c>
      <c r="M11" s="1400">
        <v>3</v>
      </c>
      <c r="N11" s="1004">
        <f t="shared" si="1"/>
        <v>62</v>
      </c>
      <c r="O11" s="1005">
        <v>58</v>
      </c>
      <c r="P11" s="1255">
        <v>0</v>
      </c>
      <c r="Q11" s="1255">
        <v>0</v>
      </c>
      <c r="S11" s="478"/>
      <c r="T11" s="478"/>
      <c r="U11" s="478"/>
      <c r="V11" s="478"/>
      <c r="W11" s="478"/>
      <c r="X11" s="473"/>
      <c r="Y11" s="478"/>
      <c r="Z11" s="473"/>
      <c r="AA11" s="473"/>
      <c r="AB11" s="478"/>
      <c r="AC11" s="478"/>
      <c r="AD11" s="478"/>
      <c r="AE11" s="478"/>
      <c r="AF11" s="473"/>
      <c r="AG11" s="478"/>
    </row>
    <row r="12" spans="1:33" ht="15" customHeight="1" x14ac:dyDescent="0.2">
      <c r="A12" s="911">
        <v>5</v>
      </c>
      <c r="B12" s="72" t="s">
        <v>9</v>
      </c>
      <c r="C12" s="1002">
        <v>0</v>
      </c>
      <c r="D12" s="1003">
        <v>0</v>
      </c>
      <c r="E12" s="1003">
        <v>1</v>
      </c>
      <c r="F12" s="1400">
        <v>0</v>
      </c>
      <c r="G12" s="1004">
        <f t="shared" si="0"/>
        <v>1</v>
      </c>
      <c r="H12" s="1005">
        <v>1</v>
      </c>
      <c r="I12" s="1007"/>
      <c r="J12" s="1002">
        <v>89</v>
      </c>
      <c r="K12" s="1003">
        <v>14</v>
      </c>
      <c r="L12" s="1003">
        <v>3</v>
      </c>
      <c r="M12" s="1400">
        <v>2</v>
      </c>
      <c r="N12" s="1004">
        <f t="shared" si="1"/>
        <v>108</v>
      </c>
      <c r="O12" s="1005">
        <v>12</v>
      </c>
      <c r="P12" s="1255">
        <v>0</v>
      </c>
      <c r="Q12" s="1255">
        <v>0</v>
      </c>
      <c r="S12" s="478"/>
      <c r="T12" s="478"/>
      <c r="U12" s="478"/>
      <c r="V12" s="478"/>
      <c r="W12" s="478"/>
      <c r="X12" s="473"/>
      <c r="Y12" s="478"/>
      <c r="Z12" s="473"/>
      <c r="AA12" s="473"/>
      <c r="AB12" s="478"/>
      <c r="AC12" s="478"/>
      <c r="AD12" s="478"/>
      <c r="AE12" s="478"/>
      <c r="AF12" s="473"/>
      <c r="AG12" s="478"/>
    </row>
    <row r="13" spans="1:33" ht="15" customHeight="1" x14ac:dyDescent="0.2">
      <c r="A13" s="911">
        <v>6</v>
      </c>
      <c r="B13" s="72" t="s">
        <v>10</v>
      </c>
      <c r="C13" s="1002">
        <v>0</v>
      </c>
      <c r="D13" s="1003">
        <v>3</v>
      </c>
      <c r="E13" s="1003">
        <v>0</v>
      </c>
      <c r="F13" s="1400">
        <v>0</v>
      </c>
      <c r="G13" s="1004">
        <f t="shared" si="0"/>
        <v>3</v>
      </c>
      <c r="H13" s="1005">
        <v>0</v>
      </c>
      <c r="I13" s="1007"/>
      <c r="J13" s="1002">
        <v>13</v>
      </c>
      <c r="K13" s="1003">
        <v>2</v>
      </c>
      <c r="L13" s="1003">
        <v>3</v>
      </c>
      <c r="M13" s="1400">
        <v>3</v>
      </c>
      <c r="N13" s="1004">
        <f t="shared" si="1"/>
        <v>21</v>
      </c>
      <c r="O13" s="1005">
        <v>2</v>
      </c>
      <c r="P13" s="1255">
        <v>0</v>
      </c>
      <c r="Q13" s="1255">
        <v>0</v>
      </c>
      <c r="S13" s="478"/>
      <c r="T13" s="478"/>
      <c r="U13" s="478"/>
      <c r="V13" s="478"/>
      <c r="W13" s="478"/>
      <c r="X13" s="473"/>
      <c r="Y13" s="478"/>
      <c r="Z13" s="473"/>
      <c r="AA13" s="473"/>
      <c r="AB13" s="478"/>
      <c r="AC13" s="478"/>
      <c r="AD13" s="478"/>
      <c r="AE13" s="478"/>
      <c r="AF13" s="473"/>
      <c r="AG13" s="478"/>
    </row>
    <row r="14" spans="1:33" ht="15" customHeight="1" x14ac:dyDescent="0.2">
      <c r="A14" s="911">
        <v>7</v>
      </c>
      <c r="B14" s="72" t="s">
        <v>11</v>
      </c>
      <c r="C14" s="1002">
        <v>2</v>
      </c>
      <c r="D14" s="1003">
        <v>0</v>
      </c>
      <c r="E14" s="1003">
        <v>0</v>
      </c>
      <c r="F14" s="1400">
        <v>0</v>
      </c>
      <c r="G14" s="1004">
        <f t="shared" si="0"/>
        <v>2</v>
      </c>
      <c r="H14" s="1005">
        <v>0</v>
      </c>
      <c r="I14" s="1007"/>
      <c r="J14" s="1002">
        <v>5</v>
      </c>
      <c r="K14" s="1003">
        <v>3</v>
      </c>
      <c r="L14" s="1003">
        <v>1</v>
      </c>
      <c r="M14" s="1400">
        <v>0</v>
      </c>
      <c r="N14" s="1004">
        <f t="shared" si="1"/>
        <v>9</v>
      </c>
      <c r="O14" s="1005">
        <v>2</v>
      </c>
      <c r="P14" s="1255">
        <v>0</v>
      </c>
      <c r="Q14" s="1255">
        <v>0</v>
      </c>
      <c r="S14" s="19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" customHeight="1" x14ac:dyDescent="0.2">
      <c r="A15" s="911">
        <v>8</v>
      </c>
      <c r="B15" s="72" t="s">
        <v>12</v>
      </c>
      <c r="C15" s="1002">
        <v>0</v>
      </c>
      <c r="D15" s="1003">
        <v>0</v>
      </c>
      <c r="E15" s="1003">
        <v>0</v>
      </c>
      <c r="F15" s="1400">
        <v>0</v>
      </c>
      <c r="G15" s="1004">
        <f t="shared" si="0"/>
        <v>0</v>
      </c>
      <c r="H15" s="1005">
        <v>0</v>
      </c>
      <c r="I15" s="1007"/>
      <c r="J15" s="1002">
        <v>20</v>
      </c>
      <c r="K15" s="1003">
        <v>4</v>
      </c>
      <c r="L15" s="1003">
        <v>0</v>
      </c>
      <c r="M15" s="1400">
        <v>0</v>
      </c>
      <c r="N15" s="1004">
        <f t="shared" si="1"/>
        <v>24</v>
      </c>
      <c r="O15" s="1005">
        <v>4</v>
      </c>
      <c r="P15" s="1255">
        <v>0</v>
      </c>
      <c r="Q15" s="1255">
        <v>0</v>
      </c>
      <c r="S15" s="19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" customHeight="1" x14ac:dyDescent="0.2">
      <c r="A16" s="911">
        <v>9</v>
      </c>
      <c r="B16" s="72" t="s">
        <v>13</v>
      </c>
      <c r="C16" s="1002">
        <v>18</v>
      </c>
      <c r="D16" s="1003">
        <v>18</v>
      </c>
      <c r="E16" s="1003">
        <v>0</v>
      </c>
      <c r="F16" s="1400">
        <v>0</v>
      </c>
      <c r="G16" s="1004">
        <f t="shared" si="0"/>
        <v>36</v>
      </c>
      <c r="H16" s="1005">
        <v>2</v>
      </c>
      <c r="I16" s="1006"/>
      <c r="J16" s="1002">
        <v>38</v>
      </c>
      <c r="K16" s="1003">
        <v>17</v>
      </c>
      <c r="L16" s="1003">
        <v>4</v>
      </c>
      <c r="M16" s="1400">
        <v>1</v>
      </c>
      <c r="N16" s="1004">
        <f t="shared" si="1"/>
        <v>60</v>
      </c>
      <c r="O16" s="1005">
        <v>4</v>
      </c>
      <c r="P16" s="1255">
        <v>0</v>
      </c>
      <c r="Q16" s="1255">
        <v>0</v>
      </c>
      <c r="S16" s="1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" customHeight="1" x14ac:dyDescent="0.2">
      <c r="A17" s="911">
        <v>10</v>
      </c>
      <c r="B17" s="72" t="s">
        <v>14</v>
      </c>
      <c r="C17" s="1002">
        <v>8</v>
      </c>
      <c r="D17" s="1003">
        <v>1</v>
      </c>
      <c r="E17" s="1003">
        <v>0</v>
      </c>
      <c r="F17" s="1400">
        <v>0</v>
      </c>
      <c r="G17" s="1004">
        <f t="shared" si="0"/>
        <v>9</v>
      </c>
      <c r="H17" s="1005">
        <v>0</v>
      </c>
      <c r="I17" s="1006"/>
      <c r="J17" s="1002">
        <v>49</v>
      </c>
      <c r="K17" s="1003">
        <v>24</v>
      </c>
      <c r="L17" s="1003">
        <v>8</v>
      </c>
      <c r="M17" s="1400">
        <v>4</v>
      </c>
      <c r="N17" s="1004">
        <f t="shared" si="1"/>
        <v>85</v>
      </c>
      <c r="O17" s="1005">
        <v>17</v>
      </c>
      <c r="P17" s="1255">
        <v>0</v>
      </c>
      <c r="Q17" s="1255">
        <v>0</v>
      </c>
      <c r="S17" s="19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5" customHeight="1" x14ac:dyDescent="0.2">
      <c r="A18" s="911">
        <v>11</v>
      </c>
      <c r="B18" s="72" t="s">
        <v>15</v>
      </c>
      <c r="C18" s="1002">
        <v>0</v>
      </c>
      <c r="D18" s="1003">
        <v>0</v>
      </c>
      <c r="E18" s="1003">
        <v>0</v>
      </c>
      <c r="F18" s="1400">
        <v>0</v>
      </c>
      <c r="G18" s="1004">
        <f t="shared" si="0"/>
        <v>0</v>
      </c>
      <c r="H18" s="1005">
        <v>0</v>
      </c>
      <c r="I18" s="1006"/>
      <c r="J18" s="1002">
        <v>27</v>
      </c>
      <c r="K18" s="1003">
        <v>11</v>
      </c>
      <c r="L18" s="1003">
        <v>5</v>
      </c>
      <c r="M18" s="1400">
        <v>1</v>
      </c>
      <c r="N18" s="1004">
        <f t="shared" si="1"/>
        <v>44</v>
      </c>
      <c r="O18" s="1005">
        <v>20</v>
      </c>
      <c r="P18" s="1255">
        <v>0</v>
      </c>
      <c r="Q18" s="1255">
        <v>0</v>
      </c>
      <c r="R18" s="441" t="s">
        <v>104</v>
      </c>
      <c r="S18" s="1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5" customHeight="1" x14ac:dyDescent="0.2">
      <c r="A19" s="911">
        <v>12</v>
      </c>
      <c r="B19" s="72" t="s">
        <v>16</v>
      </c>
      <c r="C19" s="1002">
        <v>11</v>
      </c>
      <c r="D19" s="1003">
        <v>0</v>
      </c>
      <c r="E19" s="1003">
        <v>0</v>
      </c>
      <c r="F19" s="1400">
        <v>0</v>
      </c>
      <c r="G19" s="1004">
        <f t="shared" si="0"/>
        <v>11</v>
      </c>
      <c r="H19" s="1005">
        <v>2</v>
      </c>
      <c r="I19" s="1006"/>
      <c r="J19" s="1002">
        <v>23</v>
      </c>
      <c r="K19" s="1003">
        <v>0</v>
      </c>
      <c r="L19" s="1003">
        <v>1</v>
      </c>
      <c r="M19" s="1400">
        <v>0</v>
      </c>
      <c r="N19" s="1004">
        <f t="shared" si="1"/>
        <v>24</v>
      </c>
      <c r="O19" s="1005">
        <v>9</v>
      </c>
      <c r="P19" s="1255">
        <v>0</v>
      </c>
      <c r="Q19" s="1255">
        <v>0</v>
      </c>
      <c r="S19" s="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" customHeight="1" x14ac:dyDescent="0.2">
      <c r="A20" s="911">
        <v>13</v>
      </c>
      <c r="B20" s="72" t="s">
        <v>17</v>
      </c>
      <c r="C20" s="1002">
        <v>1</v>
      </c>
      <c r="D20" s="1003">
        <v>4</v>
      </c>
      <c r="E20" s="1003">
        <v>0</v>
      </c>
      <c r="F20" s="1400">
        <v>0</v>
      </c>
      <c r="G20" s="1004">
        <f t="shared" si="0"/>
        <v>5</v>
      </c>
      <c r="H20" s="1005">
        <v>2</v>
      </c>
      <c r="I20" s="1006"/>
      <c r="J20" s="1002">
        <v>26</v>
      </c>
      <c r="K20" s="1003">
        <v>6</v>
      </c>
      <c r="L20" s="1003">
        <v>4</v>
      </c>
      <c r="M20" s="1400">
        <v>1</v>
      </c>
      <c r="N20" s="1004">
        <f t="shared" si="1"/>
        <v>37</v>
      </c>
      <c r="O20" s="1005">
        <v>10</v>
      </c>
      <c r="P20" s="1255">
        <v>0</v>
      </c>
      <c r="Q20" s="1255">
        <v>0</v>
      </c>
      <c r="S20" s="1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5" customHeight="1" x14ac:dyDescent="0.2">
      <c r="A21" s="911">
        <v>14</v>
      </c>
      <c r="B21" s="72" t="s">
        <v>18</v>
      </c>
      <c r="C21" s="1002">
        <v>10</v>
      </c>
      <c r="D21" s="1003">
        <v>1</v>
      </c>
      <c r="E21" s="1003">
        <v>0</v>
      </c>
      <c r="F21" s="1400">
        <v>0</v>
      </c>
      <c r="G21" s="1004">
        <f t="shared" si="0"/>
        <v>11</v>
      </c>
      <c r="H21" s="1005">
        <v>9</v>
      </c>
      <c r="I21" s="1006"/>
      <c r="J21" s="1002">
        <v>31</v>
      </c>
      <c r="K21" s="1003">
        <v>20</v>
      </c>
      <c r="L21" s="1003">
        <v>3</v>
      </c>
      <c r="M21" s="1400">
        <v>1</v>
      </c>
      <c r="N21" s="1004">
        <f t="shared" si="1"/>
        <v>55</v>
      </c>
      <c r="O21" s="1005">
        <v>25</v>
      </c>
      <c r="P21" s="1255">
        <v>0</v>
      </c>
      <c r="Q21" s="1255">
        <v>0</v>
      </c>
      <c r="S21" s="19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5" customHeight="1" thickBot="1" x14ac:dyDescent="0.25">
      <c r="A22" s="1008">
        <v>15</v>
      </c>
      <c r="B22" s="171" t="s">
        <v>19</v>
      </c>
      <c r="C22" s="1009">
        <v>7</v>
      </c>
      <c r="D22" s="1010">
        <v>0</v>
      </c>
      <c r="E22" s="1010">
        <v>6</v>
      </c>
      <c r="F22" s="1401">
        <v>0</v>
      </c>
      <c r="G22" s="1011">
        <f>SUM(C22:F22)</f>
        <v>13</v>
      </c>
      <c r="H22" s="1012">
        <v>3</v>
      </c>
      <c r="I22" s="1013"/>
      <c r="J22" s="1009">
        <v>26</v>
      </c>
      <c r="K22" s="1010">
        <v>17</v>
      </c>
      <c r="L22" s="1010">
        <v>9</v>
      </c>
      <c r="M22" s="1401">
        <v>1</v>
      </c>
      <c r="N22" s="1011">
        <f>SUM(J22:M22)</f>
        <v>53</v>
      </c>
      <c r="O22" s="1012">
        <v>12</v>
      </c>
      <c r="P22" s="1256">
        <v>0</v>
      </c>
      <c r="Q22" s="1256">
        <v>0</v>
      </c>
      <c r="S22" s="19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5" customHeight="1" thickBot="1" x14ac:dyDescent="0.25">
      <c r="A23" s="176"/>
      <c r="B23" s="1748" t="s">
        <v>482</v>
      </c>
      <c r="C23" s="1749">
        <f>SUM(C8:C22)</f>
        <v>123</v>
      </c>
      <c r="D23" s="1750">
        <f t="shared" ref="D23:O23" si="2">SUM(D8:D22)</f>
        <v>69</v>
      </c>
      <c r="E23" s="1750">
        <f t="shared" si="2"/>
        <v>13</v>
      </c>
      <c r="F23" s="1751">
        <f t="shared" si="2"/>
        <v>0</v>
      </c>
      <c r="G23" s="1752">
        <f t="shared" si="2"/>
        <v>205</v>
      </c>
      <c r="H23" s="1752">
        <f t="shared" si="2"/>
        <v>66</v>
      </c>
      <c r="I23" s="1753">
        <f t="shared" si="2"/>
        <v>0</v>
      </c>
      <c r="J23" s="1750">
        <f t="shared" si="2"/>
        <v>657</v>
      </c>
      <c r="K23" s="1750">
        <f t="shared" si="2"/>
        <v>232</v>
      </c>
      <c r="L23" s="1750">
        <f t="shared" si="2"/>
        <v>69</v>
      </c>
      <c r="M23" s="1751">
        <f t="shared" si="2"/>
        <v>26</v>
      </c>
      <c r="N23" s="1752">
        <f t="shared" ref="N23" si="3">SUM(N8:N22)</f>
        <v>984</v>
      </c>
      <c r="O23" s="1754">
        <f t="shared" si="2"/>
        <v>391</v>
      </c>
      <c r="P23" s="1257">
        <v>0</v>
      </c>
      <c r="Q23" s="1257">
        <v>1</v>
      </c>
      <c r="S23" s="646"/>
      <c r="T23" s="1258"/>
      <c r="U23" s="1258"/>
      <c r="V23" s="1258"/>
      <c r="W23" s="1258"/>
      <c r="X23" s="1258"/>
      <c r="Y23" s="1258"/>
      <c r="Z23" s="1258"/>
      <c r="AA23" s="1258"/>
      <c r="AB23" s="1258"/>
      <c r="AC23" s="1258"/>
      <c r="AD23" s="1258"/>
      <c r="AE23" s="1258"/>
      <c r="AF23" s="1258"/>
      <c r="AG23" s="1258"/>
    </row>
    <row r="24" spans="1:33" ht="18.75" customHeight="1" thickBot="1" x14ac:dyDescent="0.25">
      <c r="A24" s="238"/>
      <c r="B24" s="1743" t="s">
        <v>437</v>
      </c>
      <c r="C24" s="240">
        <v>71</v>
      </c>
      <c r="D24" s="1744">
        <v>30</v>
      </c>
      <c r="E24" s="1744">
        <v>9</v>
      </c>
      <c r="F24" s="1745">
        <v>1</v>
      </c>
      <c r="G24" s="1746">
        <v>111</v>
      </c>
      <c r="H24" s="1746">
        <v>36</v>
      </c>
      <c r="I24" s="1737">
        <v>0</v>
      </c>
      <c r="J24" s="1744">
        <v>421</v>
      </c>
      <c r="K24" s="1744">
        <v>171</v>
      </c>
      <c r="L24" s="1744">
        <v>56</v>
      </c>
      <c r="M24" s="1745">
        <v>16</v>
      </c>
      <c r="N24" s="1746">
        <v>664</v>
      </c>
      <c r="O24" s="1747">
        <v>206</v>
      </c>
      <c r="P24" s="1257">
        <v>0</v>
      </c>
      <c r="Q24" s="1257">
        <v>1</v>
      </c>
      <c r="S24" s="646"/>
      <c r="T24" s="1258"/>
      <c r="U24" s="1258"/>
      <c r="V24" s="1258"/>
      <c r="W24" s="1258"/>
      <c r="X24" s="1258"/>
      <c r="Y24" s="1258"/>
      <c r="Z24" s="1258"/>
      <c r="AA24" s="1258"/>
      <c r="AB24" s="1258"/>
      <c r="AC24" s="1258"/>
      <c r="AD24" s="1258"/>
      <c r="AE24" s="1258"/>
      <c r="AF24" s="1258"/>
      <c r="AG24" s="1258"/>
    </row>
    <row r="25" spans="1:33" ht="15" customHeight="1" thickBot="1" x14ac:dyDescent="0.25">
      <c r="A25" s="176"/>
      <c r="B25" s="1620" t="s">
        <v>400</v>
      </c>
      <c r="C25" s="201">
        <v>70</v>
      </c>
      <c r="D25" s="432">
        <v>33</v>
      </c>
      <c r="E25" s="432">
        <v>3</v>
      </c>
      <c r="F25" s="449">
        <v>0</v>
      </c>
      <c r="G25" s="467">
        <v>106</v>
      </c>
      <c r="H25" s="467">
        <v>45</v>
      </c>
      <c r="I25" s="1640">
        <v>0</v>
      </c>
      <c r="J25" s="432">
        <v>538</v>
      </c>
      <c r="K25" s="432">
        <v>274</v>
      </c>
      <c r="L25" s="432">
        <v>76</v>
      </c>
      <c r="M25" s="449">
        <v>30</v>
      </c>
      <c r="N25" s="467">
        <v>918</v>
      </c>
      <c r="O25" s="1641">
        <v>254</v>
      </c>
      <c r="P25" s="1257">
        <v>0</v>
      </c>
      <c r="Q25" s="1257">
        <v>1</v>
      </c>
      <c r="S25" s="646"/>
      <c r="T25" s="1258"/>
      <c r="U25" s="1258"/>
      <c r="V25" s="1258"/>
      <c r="W25" s="1258"/>
      <c r="X25" s="1258"/>
      <c r="Y25" s="1258"/>
      <c r="Z25" s="1258"/>
      <c r="AA25" s="1258"/>
      <c r="AB25" s="1258"/>
      <c r="AC25" s="1258"/>
      <c r="AD25" s="1258"/>
      <c r="AE25" s="1258"/>
      <c r="AF25" s="1258"/>
      <c r="AG25" s="1258"/>
    </row>
    <row r="26" spans="1:33" ht="16.5" customHeight="1" thickBot="1" x14ac:dyDescent="0.25">
      <c r="A26" s="401"/>
      <c r="B26" s="230" t="s">
        <v>392</v>
      </c>
      <c r="C26" s="203">
        <v>57</v>
      </c>
      <c r="D26" s="195">
        <v>13</v>
      </c>
      <c r="E26" s="195">
        <v>3</v>
      </c>
      <c r="F26" s="459">
        <v>0</v>
      </c>
      <c r="G26" s="458">
        <v>73</v>
      </c>
      <c r="H26" s="458">
        <v>17</v>
      </c>
      <c r="I26" s="1014">
        <v>0</v>
      </c>
      <c r="J26" s="195">
        <v>384</v>
      </c>
      <c r="K26" s="195">
        <v>193</v>
      </c>
      <c r="L26" s="195">
        <v>64</v>
      </c>
      <c r="M26" s="459">
        <v>22</v>
      </c>
      <c r="N26" s="458">
        <v>663</v>
      </c>
      <c r="O26" s="1015">
        <v>175</v>
      </c>
      <c r="P26" s="1257">
        <v>0</v>
      </c>
      <c r="Q26" s="1257">
        <v>1</v>
      </c>
      <c r="S26" s="646"/>
      <c r="T26" s="1258"/>
      <c r="U26" s="1258"/>
      <c r="V26" s="1258"/>
      <c r="W26" s="1258"/>
      <c r="X26" s="1258"/>
      <c r="Y26" s="1258"/>
      <c r="Z26" s="1258"/>
      <c r="AA26" s="1258"/>
      <c r="AB26" s="1258"/>
      <c r="AC26" s="1258"/>
      <c r="AD26" s="1258"/>
      <c r="AE26" s="1258"/>
      <c r="AF26" s="1258"/>
      <c r="AG26" s="1258"/>
    </row>
    <row r="27" spans="1:33" ht="15" customHeight="1" thickBot="1" x14ac:dyDescent="0.25">
      <c r="A27" s="176"/>
      <c r="B27" s="1620" t="s">
        <v>374</v>
      </c>
      <c r="C27" s="201">
        <v>118</v>
      </c>
      <c r="D27" s="432">
        <v>45</v>
      </c>
      <c r="E27" s="432">
        <v>2</v>
      </c>
      <c r="F27" s="449">
        <v>0</v>
      </c>
      <c r="G27" s="467">
        <v>165</v>
      </c>
      <c r="H27" s="467">
        <v>90</v>
      </c>
      <c r="I27" s="1640">
        <v>0</v>
      </c>
      <c r="J27" s="432">
        <v>575</v>
      </c>
      <c r="K27" s="432">
        <v>280</v>
      </c>
      <c r="L27" s="432">
        <v>88</v>
      </c>
      <c r="M27" s="449">
        <v>55</v>
      </c>
      <c r="N27" s="467">
        <v>998</v>
      </c>
      <c r="O27" s="1641">
        <v>326</v>
      </c>
      <c r="P27" s="1257">
        <v>0</v>
      </c>
      <c r="Q27" s="1257">
        <v>1</v>
      </c>
      <c r="S27" s="646"/>
      <c r="T27" s="1258"/>
      <c r="U27" s="1258"/>
      <c r="V27" s="1258"/>
      <c r="W27" s="1258"/>
      <c r="X27" s="1258"/>
      <c r="Y27" s="1258"/>
      <c r="Z27" s="1258"/>
      <c r="AA27" s="1258"/>
      <c r="AB27" s="1258"/>
      <c r="AC27" s="1258"/>
      <c r="AD27" s="1258"/>
      <c r="AE27" s="1258"/>
      <c r="AF27" s="1258"/>
      <c r="AG27" s="1258"/>
    </row>
    <row r="28" spans="1:33" ht="15" customHeight="1" thickBot="1" x14ac:dyDescent="0.25">
      <c r="A28" s="401"/>
      <c r="B28" s="391" t="s">
        <v>353</v>
      </c>
      <c r="C28" s="203">
        <v>52</v>
      </c>
      <c r="D28" s="195">
        <v>20</v>
      </c>
      <c r="E28" s="195">
        <v>2</v>
      </c>
      <c r="F28" s="459">
        <v>0</v>
      </c>
      <c r="G28" s="458">
        <v>74</v>
      </c>
      <c r="H28" s="458">
        <v>36</v>
      </c>
      <c r="I28" s="1014">
        <v>0</v>
      </c>
      <c r="J28" s="195">
        <v>370</v>
      </c>
      <c r="K28" s="195">
        <v>164</v>
      </c>
      <c r="L28" s="195">
        <v>67</v>
      </c>
      <c r="M28" s="459">
        <v>39</v>
      </c>
      <c r="N28" s="458">
        <v>640</v>
      </c>
      <c r="O28" s="1015">
        <v>177</v>
      </c>
      <c r="P28" s="1257">
        <v>0</v>
      </c>
      <c r="Q28" s="1257">
        <v>1</v>
      </c>
      <c r="S28" s="646"/>
      <c r="T28" s="1258"/>
      <c r="U28" s="1258"/>
      <c r="V28" s="1258"/>
      <c r="W28" s="1258"/>
      <c r="X28" s="1258"/>
      <c r="Y28" s="1258"/>
      <c r="Z28" s="1258"/>
      <c r="AA28" s="1258"/>
      <c r="AB28" s="1258"/>
      <c r="AC28" s="1258"/>
      <c r="AD28" s="1258"/>
      <c r="AE28" s="1258"/>
      <c r="AF28" s="1258"/>
      <c r="AG28" s="1258"/>
    </row>
    <row r="29" spans="1:33" s="9" customFormat="1" ht="15" hidden="1" customHeight="1" outlineLevel="1" thickBot="1" x14ac:dyDescent="0.25">
      <c r="A29" s="450"/>
      <c r="B29" s="1561" t="s">
        <v>337</v>
      </c>
      <c r="C29" s="445">
        <v>23</v>
      </c>
      <c r="D29" s="1642">
        <v>9</v>
      </c>
      <c r="E29" s="1642">
        <v>2</v>
      </c>
      <c r="F29" s="1643">
        <v>0</v>
      </c>
      <c r="G29" s="1645">
        <v>34</v>
      </c>
      <c r="H29" s="1645">
        <v>23</v>
      </c>
      <c r="I29" s="1663">
        <v>0</v>
      </c>
      <c r="J29" s="1642">
        <v>174</v>
      </c>
      <c r="K29" s="1642">
        <v>84</v>
      </c>
      <c r="L29" s="1642">
        <v>46</v>
      </c>
      <c r="M29" s="1643">
        <v>21</v>
      </c>
      <c r="N29" s="1645">
        <v>325</v>
      </c>
      <c r="O29" s="1664">
        <v>110</v>
      </c>
      <c r="P29" s="1259"/>
      <c r="Q29" s="1259"/>
      <c r="S29" s="19"/>
      <c r="T29" s="4"/>
      <c r="U29" s="4" t="s">
        <v>104</v>
      </c>
      <c r="V29" s="4"/>
      <c r="W29" s="4" t="s">
        <v>104</v>
      </c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15" customHeight="1" collapsed="1" thickBot="1" x14ac:dyDescent="0.25">
      <c r="A30" s="450"/>
      <c r="B30" s="1561" t="s">
        <v>477</v>
      </c>
      <c r="C30" s="445">
        <v>103</v>
      </c>
      <c r="D30" s="1642">
        <v>58</v>
      </c>
      <c r="E30" s="1642">
        <v>9</v>
      </c>
      <c r="F30" s="1642">
        <v>1</v>
      </c>
      <c r="G30" s="1643">
        <v>171</v>
      </c>
      <c r="H30" s="852">
        <v>168</v>
      </c>
      <c r="I30" s="1644">
        <v>0</v>
      </c>
      <c r="J30" s="445">
        <v>511</v>
      </c>
      <c r="K30" s="1642">
        <v>256</v>
      </c>
      <c r="L30" s="1642">
        <v>98</v>
      </c>
      <c r="M30" s="1643">
        <v>64</v>
      </c>
      <c r="N30" s="1645">
        <v>929</v>
      </c>
      <c r="O30" s="1646">
        <v>412</v>
      </c>
      <c r="P30" s="1257">
        <v>0</v>
      </c>
      <c r="Q30" s="1257">
        <v>1</v>
      </c>
      <c r="S30" s="19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9" customFormat="1" ht="15" hidden="1" customHeight="1" outlineLevel="1" thickBot="1" x14ac:dyDescent="0.25">
      <c r="A31" s="1639"/>
      <c r="B31" s="736" t="s">
        <v>240</v>
      </c>
      <c r="C31" s="427">
        <v>95</v>
      </c>
      <c r="D31" s="1017">
        <v>31</v>
      </c>
      <c r="E31" s="1017">
        <v>6</v>
      </c>
      <c r="F31" s="1017">
        <v>1</v>
      </c>
      <c r="G31" s="1018">
        <v>133</v>
      </c>
      <c r="H31" s="1016">
        <v>126</v>
      </c>
      <c r="I31" s="1019">
        <v>0</v>
      </c>
      <c r="J31" s="427">
        <v>349</v>
      </c>
      <c r="K31" s="1017">
        <v>172</v>
      </c>
      <c r="L31" s="1017">
        <v>67</v>
      </c>
      <c r="M31" s="1018">
        <v>53</v>
      </c>
      <c r="N31" s="1016">
        <v>641</v>
      </c>
      <c r="O31" s="1020">
        <v>266</v>
      </c>
      <c r="P31" s="1259">
        <v>0</v>
      </c>
      <c r="Q31" s="1259">
        <v>1</v>
      </c>
      <c r="S31" s="19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5" hidden="1" customHeight="1" outlineLevel="1" thickBot="1" x14ac:dyDescent="0.25">
      <c r="A32" s="401"/>
      <c r="B32" s="391" t="s">
        <v>225</v>
      </c>
      <c r="C32" s="203">
        <v>57</v>
      </c>
      <c r="D32" s="195">
        <v>15</v>
      </c>
      <c r="E32" s="195">
        <v>3</v>
      </c>
      <c r="F32" s="195">
        <v>1</v>
      </c>
      <c r="G32" s="459">
        <v>76</v>
      </c>
      <c r="H32" s="458">
        <v>74</v>
      </c>
      <c r="I32" s="1021">
        <v>0</v>
      </c>
      <c r="J32" s="203">
        <v>194</v>
      </c>
      <c r="K32" s="195">
        <v>100</v>
      </c>
      <c r="L32" s="195">
        <v>52</v>
      </c>
      <c r="M32" s="459">
        <v>42</v>
      </c>
      <c r="N32" s="458">
        <v>388</v>
      </c>
      <c r="O32" s="1022">
        <v>199</v>
      </c>
      <c r="P32" s="1257">
        <v>0</v>
      </c>
      <c r="Q32" s="1257">
        <v>1</v>
      </c>
      <c r="S32" s="1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5" hidden="1" customHeight="1" outlineLevel="1" thickBot="1" x14ac:dyDescent="0.25">
      <c r="A33" s="829"/>
      <c r="B33" s="1260" t="s">
        <v>111</v>
      </c>
      <c r="C33" s="427">
        <v>101</v>
      </c>
      <c r="D33" s="1017">
        <v>59</v>
      </c>
      <c r="E33" s="1017">
        <v>19</v>
      </c>
      <c r="F33" s="1018">
        <v>5</v>
      </c>
      <c r="G33" s="1016">
        <v>184</v>
      </c>
      <c r="H33" s="1016">
        <v>186</v>
      </c>
      <c r="I33" s="155">
        <v>0</v>
      </c>
      <c r="J33" s="1261">
        <v>465</v>
      </c>
      <c r="K33" s="1262">
        <v>248</v>
      </c>
      <c r="L33" s="1262">
        <v>111</v>
      </c>
      <c r="M33" s="155">
        <v>71</v>
      </c>
      <c r="N33" s="1263">
        <v>895</v>
      </c>
      <c r="O33" s="1264">
        <v>447</v>
      </c>
      <c r="P33" s="1257">
        <v>0</v>
      </c>
      <c r="Q33" s="1257">
        <v>1</v>
      </c>
      <c r="S33" s="19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9" customFormat="1" ht="15" hidden="1" customHeight="1" outlineLevel="1" thickBot="1" x14ac:dyDescent="0.25">
      <c r="A34" s="92"/>
      <c r="B34" s="72" t="s">
        <v>105</v>
      </c>
      <c r="C34" s="202">
        <v>79</v>
      </c>
      <c r="D34" s="194">
        <v>21</v>
      </c>
      <c r="E34" s="194">
        <v>23</v>
      </c>
      <c r="F34" s="460">
        <v>5</v>
      </c>
      <c r="G34" s="446">
        <v>128</v>
      </c>
      <c r="H34" s="446">
        <v>117</v>
      </c>
      <c r="I34" s="1265">
        <v>0</v>
      </c>
      <c r="J34" s="1266">
        <v>323</v>
      </c>
      <c r="K34" s="1267">
        <v>166</v>
      </c>
      <c r="L34" s="1267">
        <v>84</v>
      </c>
      <c r="M34" s="1265">
        <v>47</v>
      </c>
      <c r="N34" s="1268">
        <v>620</v>
      </c>
      <c r="O34" s="1269">
        <v>308</v>
      </c>
      <c r="P34" s="1259">
        <v>90</v>
      </c>
      <c r="Q34" s="1259">
        <v>30</v>
      </c>
      <c r="S34" s="1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9" customFormat="1" ht="15" hidden="1" customHeight="1" outlineLevel="1" thickBot="1" x14ac:dyDescent="0.25">
      <c r="A35" s="65"/>
      <c r="B35" s="38" t="s">
        <v>106</v>
      </c>
      <c r="C35" s="203">
        <v>17</v>
      </c>
      <c r="D35" s="195">
        <v>26</v>
      </c>
      <c r="E35" s="195">
        <v>36</v>
      </c>
      <c r="F35" s="459">
        <v>4</v>
      </c>
      <c r="G35" s="458">
        <v>83</v>
      </c>
      <c r="H35" s="458">
        <v>78</v>
      </c>
      <c r="I35" s="1270">
        <v>0</v>
      </c>
      <c r="J35" s="1271">
        <v>183</v>
      </c>
      <c r="K35" s="1272">
        <v>130</v>
      </c>
      <c r="L35" s="1272">
        <v>58</v>
      </c>
      <c r="M35" s="1270">
        <v>30</v>
      </c>
      <c r="N35" s="1273">
        <v>401</v>
      </c>
      <c r="O35" s="1274">
        <v>194</v>
      </c>
      <c r="P35" s="1259">
        <v>72</v>
      </c>
      <c r="Q35" s="1259">
        <v>36</v>
      </c>
      <c r="S35" s="19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9" customFormat="1" ht="15" hidden="1" customHeight="1" outlineLevel="1" thickBot="1" x14ac:dyDescent="0.25">
      <c r="A36" s="1275"/>
      <c r="B36" s="1276" t="s">
        <v>107</v>
      </c>
      <c r="C36" s="1277">
        <v>77</v>
      </c>
      <c r="D36" s="1262">
        <v>42</v>
      </c>
      <c r="E36" s="1262">
        <v>23</v>
      </c>
      <c r="F36" s="155">
        <v>1</v>
      </c>
      <c r="G36" s="1263">
        <v>143</v>
      </c>
      <c r="H36" s="1278">
        <v>108</v>
      </c>
      <c r="I36" s="1279">
        <v>0</v>
      </c>
      <c r="J36" s="1280">
        <v>436</v>
      </c>
      <c r="K36" s="1281">
        <v>207</v>
      </c>
      <c r="L36" s="1281">
        <v>73</v>
      </c>
      <c r="M36" s="1279">
        <v>65</v>
      </c>
      <c r="N36" s="1282">
        <v>781</v>
      </c>
      <c r="O36" s="1283">
        <v>347</v>
      </c>
      <c r="P36" s="1259">
        <v>0</v>
      </c>
      <c r="Q36" s="1259">
        <v>1</v>
      </c>
      <c r="S36" s="19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9" customFormat="1" ht="15" hidden="1" customHeight="1" outlineLevel="1" thickBot="1" x14ac:dyDescent="0.25">
      <c r="A37" s="66"/>
      <c r="B37" s="356" t="s">
        <v>108</v>
      </c>
      <c r="C37" s="1284">
        <v>39</v>
      </c>
      <c r="D37" s="1267">
        <v>28</v>
      </c>
      <c r="E37" s="1267">
        <v>26</v>
      </c>
      <c r="F37" s="1265">
        <v>0</v>
      </c>
      <c r="G37" s="1268">
        <v>93</v>
      </c>
      <c r="H37" s="1285">
        <v>48</v>
      </c>
      <c r="I37" s="1265">
        <v>0</v>
      </c>
      <c r="J37" s="1266">
        <v>213</v>
      </c>
      <c r="K37" s="1267">
        <v>136</v>
      </c>
      <c r="L37" s="1267">
        <v>62</v>
      </c>
      <c r="M37" s="1265">
        <v>41</v>
      </c>
      <c r="N37" s="1268">
        <v>452</v>
      </c>
      <c r="O37" s="1286">
        <v>160</v>
      </c>
      <c r="P37" s="1259">
        <v>101</v>
      </c>
      <c r="Q37" s="1259">
        <v>36</v>
      </c>
      <c r="S37" s="20"/>
    </row>
    <row r="38" spans="1:33" s="9" customFormat="1" ht="15" hidden="1" customHeight="1" outlineLevel="1" thickBot="1" x14ac:dyDescent="0.25">
      <c r="A38" s="65"/>
      <c r="B38" s="38" t="s">
        <v>20</v>
      </c>
      <c r="C38" s="1287">
        <v>21</v>
      </c>
      <c r="D38" s="1272">
        <v>19</v>
      </c>
      <c r="E38" s="1272">
        <v>18</v>
      </c>
      <c r="F38" s="1270">
        <v>2</v>
      </c>
      <c r="G38" s="1273">
        <v>60</v>
      </c>
      <c r="H38" s="1288">
        <v>28</v>
      </c>
      <c r="I38" s="1270">
        <v>0</v>
      </c>
      <c r="J38" s="1271">
        <v>266</v>
      </c>
      <c r="K38" s="1272">
        <v>191</v>
      </c>
      <c r="L38" s="1272">
        <v>77</v>
      </c>
      <c r="M38" s="1270">
        <v>37</v>
      </c>
      <c r="N38" s="1273">
        <v>571</v>
      </c>
      <c r="O38" s="1289">
        <v>89</v>
      </c>
      <c r="P38" s="1259"/>
      <c r="Q38" s="1259"/>
      <c r="S38" s="20"/>
    </row>
    <row r="39" spans="1:33" hidden="1" outlineLevel="1" x14ac:dyDescent="0.2"/>
    <row r="40" spans="1:33" hidden="1" outlineLevel="1" x14ac:dyDescent="0.2">
      <c r="B40" s="441" t="s">
        <v>110</v>
      </c>
      <c r="C40" s="441">
        <v>42</v>
      </c>
      <c r="D40" s="441">
        <v>10</v>
      </c>
      <c r="E40" s="441">
        <v>7</v>
      </c>
      <c r="F40" s="441">
        <v>0</v>
      </c>
      <c r="G40" s="441">
        <v>59</v>
      </c>
      <c r="I40" s="441">
        <v>12</v>
      </c>
      <c r="J40" s="441">
        <v>283</v>
      </c>
      <c r="K40" s="441">
        <v>149</v>
      </c>
      <c r="L40" s="441">
        <v>60</v>
      </c>
      <c r="M40" s="441">
        <v>44</v>
      </c>
      <c r="N40" s="441">
        <v>536</v>
      </c>
      <c r="P40" s="441">
        <v>62</v>
      </c>
      <c r="Q40" s="441">
        <v>24</v>
      </c>
    </row>
    <row r="41" spans="1:33" hidden="1" outlineLevel="1" x14ac:dyDescent="0.2">
      <c r="B41" s="441" t="s">
        <v>24</v>
      </c>
      <c r="C41" s="441">
        <v>25</v>
      </c>
      <c r="D41" s="441">
        <v>28</v>
      </c>
      <c r="E41" s="441">
        <v>4</v>
      </c>
      <c r="F41" s="441">
        <v>2</v>
      </c>
      <c r="G41" s="441">
        <v>59</v>
      </c>
      <c r="I41" s="441">
        <v>2</v>
      </c>
      <c r="J41" s="441">
        <v>221</v>
      </c>
      <c r="K41" s="441">
        <v>142</v>
      </c>
      <c r="L41" s="441">
        <v>43</v>
      </c>
      <c r="M41" s="441">
        <v>34</v>
      </c>
      <c r="N41" s="441">
        <v>440</v>
      </c>
      <c r="P41" s="441">
        <v>40</v>
      </c>
      <c r="Q41" s="441">
        <v>20</v>
      </c>
    </row>
    <row r="42" spans="1:33" hidden="1" outlineLevel="1" x14ac:dyDescent="0.2">
      <c r="B42" s="441" t="s">
        <v>25</v>
      </c>
      <c r="C42" s="441">
        <v>23</v>
      </c>
      <c r="D42" s="441">
        <v>22</v>
      </c>
      <c r="E42" s="441">
        <v>2</v>
      </c>
      <c r="F42" s="441">
        <v>1</v>
      </c>
      <c r="G42" s="441">
        <v>48</v>
      </c>
      <c r="I42" s="441">
        <v>5</v>
      </c>
      <c r="J42" s="441">
        <v>253</v>
      </c>
      <c r="K42" s="441">
        <v>166</v>
      </c>
      <c r="L42" s="441">
        <v>89</v>
      </c>
      <c r="M42" s="441">
        <v>61</v>
      </c>
      <c r="N42" s="441">
        <v>569</v>
      </c>
      <c r="P42" s="441">
        <v>74</v>
      </c>
      <c r="Q42" s="441" t="s">
        <v>46</v>
      </c>
    </row>
    <row r="43" spans="1:33" hidden="1" outlineLevel="1" x14ac:dyDescent="0.2">
      <c r="B43" s="441" t="s">
        <v>27</v>
      </c>
      <c r="C43" s="441">
        <v>10</v>
      </c>
      <c r="D43" s="441">
        <v>1</v>
      </c>
      <c r="E43" s="441">
        <v>0</v>
      </c>
      <c r="F43" s="441">
        <v>0</v>
      </c>
      <c r="G43" s="441">
        <v>11</v>
      </c>
      <c r="I43" s="441">
        <v>0</v>
      </c>
      <c r="J43" s="441">
        <v>320</v>
      </c>
      <c r="K43" s="441">
        <v>147</v>
      </c>
      <c r="L43" s="441">
        <v>85</v>
      </c>
      <c r="M43" s="441">
        <v>61</v>
      </c>
      <c r="N43" s="441">
        <v>613</v>
      </c>
      <c r="P43" s="441">
        <v>137</v>
      </c>
      <c r="Q43" s="441" t="s">
        <v>46</v>
      </c>
    </row>
    <row r="44" spans="1:33" collapsed="1" x14ac:dyDescent="0.2"/>
  </sheetData>
  <mergeCells count="2">
    <mergeCell ref="C6:I6"/>
    <mergeCell ref="J6:O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AC46"/>
  <sheetViews>
    <sheetView showGridLines="0" topLeftCell="A2" zoomScaleNormal="100" workbookViewId="0">
      <selection activeCell="Q43" sqref="Q43"/>
    </sheetView>
  </sheetViews>
  <sheetFormatPr baseColWidth="10" defaultColWidth="11.42578125" defaultRowHeight="12.75" outlineLevelRow="1" x14ac:dyDescent="0.2"/>
  <cols>
    <col min="1" max="1" width="4.85546875" style="1029" customWidth="1"/>
    <col min="2" max="2" width="22" style="442" bestFit="1" customWidth="1"/>
    <col min="3" max="4" width="15.7109375" style="442" customWidth="1"/>
    <col min="5" max="5" width="13.42578125" style="442" customWidth="1"/>
    <col min="6" max="7" width="15.7109375" style="442" customWidth="1"/>
    <col min="8" max="8" width="16.28515625" style="442" customWidth="1"/>
    <col min="9" max="9" width="15" style="442" customWidth="1"/>
    <col min="10" max="12" width="11.42578125" style="442" customWidth="1"/>
    <col min="13" max="16384" width="11.42578125" style="442"/>
  </cols>
  <sheetData>
    <row r="1" spans="1:29" x14ac:dyDescent="0.2">
      <c r="A1" s="1025" t="s">
        <v>0</v>
      </c>
    </row>
    <row r="2" spans="1:29" x14ac:dyDescent="0.2">
      <c r="A2" s="1025"/>
    </row>
    <row r="3" spans="1:29" x14ac:dyDescent="0.2">
      <c r="A3" s="1025" t="str">
        <f>A5</f>
        <v>Tabell 1 -5 - Bruk av private døgnovernattingstilbud - antall som er i tilbudet pr. 31.12.</v>
      </c>
      <c r="G3" s="127" t="s">
        <v>307</v>
      </c>
      <c r="H3" s="20"/>
    </row>
    <row r="5" spans="1:29" s="19" customFormat="1" ht="26.25" customHeight="1" thickBot="1" x14ac:dyDescent="0.25">
      <c r="A5" s="1910" t="s">
        <v>485</v>
      </c>
    </row>
    <row r="6" spans="1:29" s="19" customFormat="1" ht="26.25" customHeight="1" x14ac:dyDescent="0.2">
      <c r="A6" s="52"/>
      <c r="B6" s="30"/>
      <c r="C6" s="1984" t="s">
        <v>168</v>
      </c>
      <c r="D6" s="1984"/>
      <c r="E6" s="1984"/>
      <c r="F6" s="1984" t="s">
        <v>169</v>
      </c>
      <c r="G6" s="1984"/>
      <c r="H6" s="1984"/>
      <c r="I6" s="146"/>
    </row>
    <row r="7" spans="1:29" s="19" customFormat="1" ht="61.5" customHeight="1" thickBot="1" x14ac:dyDescent="0.25">
      <c r="A7" s="129" t="s">
        <v>38</v>
      </c>
      <c r="B7" s="130" t="s">
        <v>3</v>
      </c>
      <c r="C7" s="148" t="s">
        <v>47</v>
      </c>
      <c r="D7" s="149" t="s">
        <v>48</v>
      </c>
      <c r="E7" s="150" t="s">
        <v>43</v>
      </c>
      <c r="F7" s="148" t="s">
        <v>47</v>
      </c>
      <c r="G7" s="149" t="s">
        <v>48</v>
      </c>
      <c r="H7" s="150" t="s">
        <v>43</v>
      </c>
      <c r="I7" s="131" t="s">
        <v>170</v>
      </c>
    </row>
    <row r="8" spans="1:29" ht="15" customHeight="1" x14ac:dyDescent="0.2">
      <c r="A8" s="899">
        <v>1</v>
      </c>
      <c r="B8" s="103" t="s">
        <v>5</v>
      </c>
      <c r="C8" s="652">
        <v>0</v>
      </c>
      <c r="D8" s="781">
        <v>2</v>
      </c>
      <c r="E8" s="652">
        <f>C8+D8</f>
        <v>2</v>
      </c>
      <c r="F8" s="652">
        <v>7</v>
      </c>
      <c r="G8" s="781">
        <v>8</v>
      </c>
      <c r="H8" s="652">
        <f>F8+G8</f>
        <v>15</v>
      </c>
      <c r="I8" s="538">
        <f>E8+H8</f>
        <v>17</v>
      </c>
      <c r="K8" s="474"/>
      <c r="L8" s="474"/>
      <c r="M8" s="474"/>
      <c r="N8" s="474"/>
      <c r="O8" s="474"/>
      <c r="P8" s="473"/>
      <c r="Q8" s="474"/>
      <c r="R8" s="473"/>
      <c r="S8" s="473"/>
      <c r="T8" s="474"/>
      <c r="U8" s="474"/>
      <c r="V8" s="474"/>
      <c r="W8" s="474"/>
      <c r="X8" s="473"/>
      <c r="Y8" s="474"/>
      <c r="Z8" s="19"/>
      <c r="AA8" s="19"/>
      <c r="AB8" s="19"/>
      <c r="AC8" s="19"/>
    </row>
    <row r="9" spans="1:29" ht="15" customHeight="1" x14ac:dyDescent="0.2">
      <c r="A9" s="900">
        <v>2</v>
      </c>
      <c r="B9" s="72" t="s">
        <v>6</v>
      </c>
      <c r="C9" s="653">
        <v>0</v>
      </c>
      <c r="D9" s="782">
        <v>0</v>
      </c>
      <c r="E9" s="653">
        <f t="shared" ref="E9:E22" si="0">C9+D9</f>
        <v>0</v>
      </c>
      <c r="F9" s="653">
        <v>8</v>
      </c>
      <c r="G9" s="782">
        <v>2</v>
      </c>
      <c r="H9" s="653">
        <f t="shared" ref="H9:H22" si="1">F9+G9</f>
        <v>10</v>
      </c>
      <c r="I9" s="538">
        <f>E9+H9</f>
        <v>10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15" customHeight="1" x14ac:dyDescent="0.2">
      <c r="A10" s="900">
        <v>3</v>
      </c>
      <c r="B10" s="72" t="s">
        <v>7</v>
      </c>
      <c r="C10" s="653">
        <v>2</v>
      </c>
      <c r="D10" s="782">
        <v>0</v>
      </c>
      <c r="E10" s="653">
        <f t="shared" si="0"/>
        <v>2</v>
      </c>
      <c r="F10" s="653">
        <v>2</v>
      </c>
      <c r="G10" s="782">
        <v>0</v>
      </c>
      <c r="H10" s="653">
        <f t="shared" si="1"/>
        <v>2</v>
      </c>
      <c r="I10" s="538">
        <f t="shared" ref="I10:I21" si="2">E10+H10</f>
        <v>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15" customHeight="1" x14ac:dyDescent="0.2">
      <c r="A11" s="900">
        <v>4</v>
      </c>
      <c r="B11" s="72" t="s">
        <v>8</v>
      </c>
      <c r="C11" s="653">
        <v>2</v>
      </c>
      <c r="D11" s="782">
        <v>0</v>
      </c>
      <c r="E11" s="653">
        <f t="shared" si="0"/>
        <v>2</v>
      </c>
      <c r="F11" s="653">
        <v>7</v>
      </c>
      <c r="G11" s="782">
        <v>4</v>
      </c>
      <c r="H11" s="653">
        <f t="shared" si="1"/>
        <v>11</v>
      </c>
      <c r="I11" s="538">
        <f t="shared" si="2"/>
        <v>13</v>
      </c>
      <c r="K11" s="19"/>
      <c r="L11" s="19"/>
      <c r="M11" s="19"/>
      <c r="N11" s="19"/>
      <c r="O11" s="64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15" customHeight="1" x14ac:dyDescent="0.2">
      <c r="A12" s="900">
        <v>5</v>
      </c>
      <c r="B12" s="72" t="s">
        <v>9</v>
      </c>
      <c r="C12" s="653">
        <v>0</v>
      </c>
      <c r="D12" s="782">
        <v>0</v>
      </c>
      <c r="E12" s="653">
        <f t="shared" si="0"/>
        <v>0</v>
      </c>
      <c r="F12" s="653">
        <v>2</v>
      </c>
      <c r="G12" s="782">
        <v>0</v>
      </c>
      <c r="H12" s="653">
        <f t="shared" si="1"/>
        <v>2</v>
      </c>
      <c r="I12" s="538">
        <f t="shared" si="2"/>
        <v>2</v>
      </c>
      <c r="J12" s="127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5" customHeight="1" x14ac:dyDescent="0.2">
      <c r="A13" s="900">
        <v>6</v>
      </c>
      <c r="B13" s="72" t="s">
        <v>10</v>
      </c>
      <c r="C13" s="653">
        <v>0</v>
      </c>
      <c r="D13" s="782">
        <v>0</v>
      </c>
      <c r="E13" s="653">
        <f t="shared" si="0"/>
        <v>0</v>
      </c>
      <c r="F13" s="653">
        <v>5</v>
      </c>
      <c r="G13" s="782">
        <v>0</v>
      </c>
      <c r="H13" s="653">
        <f t="shared" si="1"/>
        <v>5</v>
      </c>
      <c r="I13" s="538">
        <f t="shared" si="2"/>
        <v>5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ht="15" customHeight="1" x14ac:dyDescent="0.2">
      <c r="A14" s="900">
        <v>7</v>
      </c>
      <c r="B14" s="72" t="s">
        <v>11</v>
      </c>
      <c r="C14" s="653">
        <v>0</v>
      </c>
      <c r="D14" s="782">
        <v>0</v>
      </c>
      <c r="E14" s="653">
        <f t="shared" si="0"/>
        <v>0</v>
      </c>
      <c r="F14" s="653">
        <v>0</v>
      </c>
      <c r="G14" s="782">
        <v>0</v>
      </c>
      <c r="H14" s="653">
        <f t="shared" si="1"/>
        <v>0</v>
      </c>
      <c r="I14" s="538">
        <f t="shared" si="2"/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ht="15" customHeight="1" x14ac:dyDescent="0.2">
      <c r="A15" s="900">
        <v>8</v>
      </c>
      <c r="B15" s="72" t="s">
        <v>12</v>
      </c>
      <c r="C15" s="653">
        <v>0</v>
      </c>
      <c r="D15" s="782">
        <v>0</v>
      </c>
      <c r="E15" s="653">
        <f t="shared" si="0"/>
        <v>0</v>
      </c>
      <c r="F15" s="653">
        <v>0</v>
      </c>
      <c r="G15" s="782">
        <v>1</v>
      </c>
      <c r="H15" s="653">
        <f t="shared" si="1"/>
        <v>1</v>
      </c>
      <c r="I15" s="538">
        <f t="shared" si="2"/>
        <v>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15" customHeight="1" x14ac:dyDescent="0.2">
      <c r="A16" s="900">
        <v>9</v>
      </c>
      <c r="B16" s="72" t="s">
        <v>13</v>
      </c>
      <c r="C16" s="653">
        <v>2</v>
      </c>
      <c r="D16" s="782">
        <v>0</v>
      </c>
      <c r="E16" s="653">
        <f t="shared" si="0"/>
        <v>2</v>
      </c>
      <c r="F16" s="653">
        <v>2</v>
      </c>
      <c r="G16" s="782">
        <v>0</v>
      </c>
      <c r="H16" s="653">
        <f t="shared" si="1"/>
        <v>2</v>
      </c>
      <c r="I16" s="538">
        <f t="shared" si="2"/>
        <v>4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15" customHeight="1" x14ac:dyDescent="0.2">
      <c r="A17" s="900">
        <v>10</v>
      </c>
      <c r="B17" s="72" t="s">
        <v>14</v>
      </c>
      <c r="C17" s="653">
        <v>2</v>
      </c>
      <c r="D17" s="782">
        <v>0</v>
      </c>
      <c r="E17" s="653">
        <f t="shared" si="0"/>
        <v>2</v>
      </c>
      <c r="F17" s="653">
        <v>6</v>
      </c>
      <c r="G17" s="782">
        <v>0</v>
      </c>
      <c r="H17" s="653">
        <f t="shared" si="1"/>
        <v>6</v>
      </c>
      <c r="I17" s="538">
        <f t="shared" si="2"/>
        <v>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15" customHeight="1" x14ac:dyDescent="0.2">
      <c r="A18" s="900">
        <v>11</v>
      </c>
      <c r="B18" s="72" t="s">
        <v>15</v>
      </c>
      <c r="C18" s="653">
        <v>0</v>
      </c>
      <c r="D18" s="782">
        <v>0</v>
      </c>
      <c r="E18" s="653">
        <f t="shared" si="0"/>
        <v>0</v>
      </c>
      <c r="F18" s="653">
        <v>1</v>
      </c>
      <c r="G18" s="782">
        <v>1</v>
      </c>
      <c r="H18" s="653">
        <f t="shared" si="1"/>
        <v>2</v>
      </c>
      <c r="I18" s="538">
        <f t="shared" si="2"/>
        <v>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ht="15" customHeight="1" x14ac:dyDescent="0.2">
      <c r="A19" s="900">
        <v>12</v>
      </c>
      <c r="B19" s="72" t="s">
        <v>16</v>
      </c>
      <c r="C19" s="653">
        <v>0</v>
      </c>
      <c r="D19" s="782">
        <v>0</v>
      </c>
      <c r="E19" s="653">
        <f t="shared" si="0"/>
        <v>0</v>
      </c>
      <c r="F19" s="653">
        <v>0</v>
      </c>
      <c r="G19" s="782">
        <v>1</v>
      </c>
      <c r="H19" s="653">
        <f t="shared" si="1"/>
        <v>1</v>
      </c>
      <c r="I19" s="538">
        <f t="shared" si="2"/>
        <v>1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ht="15" customHeight="1" x14ac:dyDescent="0.2">
      <c r="A20" s="900">
        <v>13</v>
      </c>
      <c r="B20" s="72" t="s">
        <v>17</v>
      </c>
      <c r="C20" s="653">
        <v>0</v>
      </c>
      <c r="D20" s="782">
        <v>0</v>
      </c>
      <c r="E20" s="653">
        <f t="shared" si="0"/>
        <v>0</v>
      </c>
      <c r="F20" s="653">
        <v>2</v>
      </c>
      <c r="G20" s="782">
        <v>0</v>
      </c>
      <c r="H20" s="653">
        <f t="shared" si="1"/>
        <v>2</v>
      </c>
      <c r="I20" s="538">
        <f t="shared" si="2"/>
        <v>2</v>
      </c>
    </row>
    <row r="21" spans="1:29" ht="15" customHeight="1" x14ac:dyDescent="0.2">
      <c r="A21" s="900">
        <v>14</v>
      </c>
      <c r="B21" s="72" t="s">
        <v>18</v>
      </c>
      <c r="C21" s="653">
        <v>0</v>
      </c>
      <c r="D21" s="782">
        <v>0</v>
      </c>
      <c r="E21" s="653">
        <f t="shared" si="0"/>
        <v>0</v>
      </c>
      <c r="F21" s="653">
        <v>5</v>
      </c>
      <c r="G21" s="782">
        <v>1</v>
      </c>
      <c r="H21" s="653">
        <f t="shared" si="1"/>
        <v>6</v>
      </c>
      <c r="I21" s="538">
        <f t="shared" si="2"/>
        <v>6</v>
      </c>
      <c r="L21" s="442" t="s">
        <v>104</v>
      </c>
    </row>
    <row r="22" spans="1:29" ht="15" customHeight="1" thickBot="1" x14ac:dyDescent="0.25">
      <c r="A22" s="901">
        <v>15</v>
      </c>
      <c r="B22" s="902" t="s">
        <v>19</v>
      </c>
      <c r="C22" s="654">
        <v>0</v>
      </c>
      <c r="D22" s="783">
        <v>0</v>
      </c>
      <c r="E22" s="654">
        <f t="shared" si="0"/>
        <v>0</v>
      </c>
      <c r="F22" s="654">
        <v>0</v>
      </c>
      <c r="G22" s="783">
        <v>0</v>
      </c>
      <c r="H22" s="654">
        <f t="shared" si="1"/>
        <v>0</v>
      </c>
      <c r="I22" s="539">
        <f>E22+H22</f>
        <v>0</v>
      </c>
    </row>
    <row r="23" spans="1:29" s="20" customFormat="1" ht="15" customHeight="1" x14ac:dyDescent="0.2">
      <c r="A23" s="638"/>
      <c r="B23" s="645" t="s">
        <v>484</v>
      </c>
      <c r="C23" s="784">
        <f t="shared" ref="C23:I23" si="3">SUM(C8:C22)</f>
        <v>8</v>
      </c>
      <c r="D23" s="846">
        <f t="shared" si="3"/>
        <v>2</v>
      </c>
      <c r="E23" s="851">
        <f t="shared" si="3"/>
        <v>10</v>
      </c>
      <c r="F23" s="851">
        <f t="shared" si="3"/>
        <v>47</v>
      </c>
      <c r="G23" s="651">
        <f t="shared" si="3"/>
        <v>18</v>
      </c>
      <c r="H23" s="651">
        <f t="shared" si="3"/>
        <v>65</v>
      </c>
      <c r="I23" s="651">
        <f t="shared" si="3"/>
        <v>75</v>
      </c>
    </row>
    <row r="24" spans="1:29" s="20" customFormat="1" ht="15" customHeight="1" thickBot="1" x14ac:dyDescent="0.25">
      <c r="A24" s="520"/>
      <c r="B24" s="447" t="s">
        <v>439</v>
      </c>
      <c r="C24" s="456">
        <v>5</v>
      </c>
      <c r="D24" s="847">
        <v>0</v>
      </c>
      <c r="E24" s="852">
        <v>5</v>
      </c>
      <c r="F24" s="852">
        <v>51</v>
      </c>
      <c r="G24" s="521">
        <v>19</v>
      </c>
      <c r="H24" s="521">
        <v>70</v>
      </c>
      <c r="I24" s="521">
        <v>75</v>
      </c>
    </row>
    <row r="25" spans="1:29" ht="15" customHeight="1" x14ac:dyDescent="0.2">
      <c r="A25" s="777"/>
      <c r="B25" s="239" t="s">
        <v>399</v>
      </c>
      <c r="C25" s="778">
        <v>10</v>
      </c>
      <c r="D25" s="779">
        <v>0</v>
      </c>
      <c r="E25" s="853">
        <v>10</v>
      </c>
      <c r="F25" s="853">
        <v>66</v>
      </c>
      <c r="G25" s="1402">
        <v>22</v>
      </c>
      <c r="H25" s="780">
        <v>88</v>
      </c>
      <c r="I25" s="780">
        <v>98</v>
      </c>
    </row>
    <row r="26" spans="1:29" ht="15" customHeight="1" thickBot="1" x14ac:dyDescent="0.25">
      <c r="A26" s="246"/>
      <c r="B26" s="230" t="s">
        <v>387</v>
      </c>
      <c r="C26" s="457">
        <v>0</v>
      </c>
      <c r="D26" s="848">
        <v>1</v>
      </c>
      <c r="E26" s="655">
        <v>1</v>
      </c>
      <c r="F26" s="655">
        <v>56</v>
      </c>
      <c r="G26" s="451">
        <v>16</v>
      </c>
      <c r="H26" s="451">
        <v>72</v>
      </c>
      <c r="I26" s="451">
        <v>82</v>
      </c>
    </row>
    <row r="27" spans="1:29" ht="15" customHeight="1" x14ac:dyDescent="0.2">
      <c r="A27" s="416"/>
      <c r="B27" s="225" t="s">
        <v>372</v>
      </c>
      <c r="C27" s="452">
        <v>8</v>
      </c>
      <c r="D27" s="850">
        <v>3</v>
      </c>
      <c r="E27" s="855">
        <v>11</v>
      </c>
      <c r="F27" s="855">
        <v>71</v>
      </c>
      <c r="G27" s="455">
        <v>21</v>
      </c>
      <c r="H27" s="455">
        <v>92</v>
      </c>
      <c r="I27" s="455">
        <v>103</v>
      </c>
    </row>
    <row r="28" spans="1:29" ht="15" customHeight="1" thickBot="1" x14ac:dyDescent="0.25">
      <c r="A28" s="246"/>
      <c r="B28" s="230" t="s">
        <v>351</v>
      </c>
      <c r="C28" s="457">
        <v>1</v>
      </c>
      <c r="D28" s="848">
        <v>1</v>
      </c>
      <c r="E28" s="655">
        <v>2</v>
      </c>
      <c r="F28" s="655">
        <v>43</v>
      </c>
      <c r="G28" s="451">
        <v>17</v>
      </c>
      <c r="H28" s="451">
        <v>60</v>
      </c>
      <c r="I28" s="451">
        <v>62</v>
      </c>
    </row>
    <row r="29" spans="1:29" s="20" customFormat="1" ht="15" hidden="1" customHeight="1" outlineLevel="1" x14ac:dyDescent="0.2">
      <c r="A29" s="777"/>
      <c r="B29" s="239" t="s">
        <v>340</v>
      </c>
      <c r="C29" s="778">
        <v>5</v>
      </c>
      <c r="D29" s="779">
        <v>3</v>
      </c>
      <c r="E29" s="853">
        <v>8</v>
      </c>
      <c r="F29" s="853">
        <v>69</v>
      </c>
      <c r="G29" s="780">
        <v>23</v>
      </c>
      <c r="H29" s="780">
        <v>92</v>
      </c>
      <c r="I29" s="780">
        <v>100</v>
      </c>
      <c r="O29" s="20" t="s">
        <v>104</v>
      </c>
    </row>
    <row r="30" spans="1:29" ht="15" customHeight="1" collapsed="1" thickBot="1" x14ac:dyDescent="0.25">
      <c r="A30" s="246"/>
      <c r="B30" s="230" t="s">
        <v>249</v>
      </c>
      <c r="C30" s="457">
        <v>0</v>
      </c>
      <c r="D30" s="848">
        <v>10</v>
      </c>
      <c r="E30" s="655">
        <v>10</v>
      </c>
      <c r="F30" s="655">
        <v>62</v>
      </c>
      <c r="G30" s="451">
        <v>28</v>
      </c>
      <c r="H30" s="451">
        <v>90</v>
      </c>
      <c r="I30" s="451">
        <v>100</v>
      </c>
    </row>
    <row r="31" spans="1:29" ht="15" hidden="1" customHeight="1" outlineLevel="1" x14ac:dyDescent="0.2">
      <c r="A31" s="647"/>
      <c r="B31" s="425" t="s">
        <v>241</v>
      </c>
      <c r="C31" s="648">
        <v>1</v>
      </c>
      <c r="D31" s="849">
        <v>6</v>
      </c>
      <c r="E31" s="854">
        <v>7</v>
      </c>
      <c r="F31" s="854">
        <v>65</v>
      </c>
      <c r="G31" s="650">
        <v>36</v>
      </c>
      <c r="H31" s="650">
        <v>101</v>
      </c>
      <c r="I31" s="650">
        <v>108</v>
      </c>
    </row>
    <row r="32" spans="1:29" ht="15" hidden="1" customHeight="1" outlineLevel="1" thickBot="1" x14ac:dyDescent="0.25">
      <c r="A32" s="246"/>
      <c r="B32" s="230" t="s">
        <v>227</v>
      </c>
      <c r="C32" s="457">
        <v>0</v>
      </c>
      <c r="D32" s="848">
        <v>10</v>
      </c>
      <c r="E32" s="655">
        <v>10</v>
      </c>
      <c r="F32" s="655">
        <v>61</v>
      </c>
      <c r="G32" s="451">
        <v>44</v>
      </c>
      <c r="H32" s="451">
        <v>105</v>
      </c>
      <c r="I32" s="451">
        <v>115</v>
      </c>
    </row>
    <row r="33" spans="1:12" ht="15" hidden="1" customHeight="1" outlineLevel="1" x14ac:dyDescent="0.2">
      <c r="A33" s="242"/>
      <c r="B33" s="103" t="s">
        <v>154</v>
      </c>
      <c r="C33" s="156">
        <v>0</v>
      </c>
      <c r="D33" s="157">
        <v>15</v>
      </c>
      <c r="E33" s="158">
        <v>15</v>
      </c>
      <c r="F33" s="156">
        <v>64</v>
      </c>
      <c r="G33" s="157">
        <v>33</v>
      </c>
      <c r="H33" s="158">
        <v>97</v>
      </c>
      <c r="I33" s="243">
        <v>112</v>
      </c>
    </row>
    <row r="34" spans="1:12" s="20" customFormat="1" ht="15" hidden="1" customHeight="1" outlineLevel="1" x14ac:dyDescent="0.2">
      <c r="A34" s="206"/>
      <c r="B34" s="102" t="s">
        <v>176</v>
      </c>
      <c r="C34" s="133">
        <v>0</v>
      </c>
      <c r="D34" s="147">
        <v>29</v>
      </c>
      <c r="E34" s="134">
        <v>29</v>
      </c>
      <c r="F34" s="133">
        <v>86</v>
      </c>
      <c r="G34" s="147">
        <v>54</v>
      </c>
      <c r="H34" s="134">
        <v>140</v>
      </c>
      <c r="I34" s="207">
        <v>169</v>
      </c>
    </row>
    <row r="35" spans="1:12" s="20" customFormat="1" ht="15" hidden="1" customHeight="1" outlineLevel="1" thickBot="1" x14ac:dyDescent="0.25">
      <c r="A35" s="208"/>
      <c r="B35" s="1251" t="s">
        <v>177</v>
      </c>
      <c r="C35" s="209">
        <v>1</v>
      </c>
      <c r="D35" s="210">
        <v>24</v>
      </c>
      <c r="E35" s="211">
        <v>25</v>
      </c>
      <c r="F35" s="209">
        <v>72</v>
      </c>
      <c r="G35" s="210">
        <v>33</v>
      </c>
      <c r="H35" s="211">
        <v>105</v>
      </c>
      <c r="I35" s="212">
        <v>130</v>
      </c>
      <c r="L35" s="20" t="s">
        <v>104</v>
      </c>
    </row>
    <row r="36" spans="1:12" s="20" customFormat="1" ht="15" hidden="1" customHeight="1" outlineLevel="1" x14ac:dyDescent="0.2">
      <c r="A36" s="132"/>
      <c r="B36" s="169" t="s">
        <v>178</v>
      </c>
      <c r="C36" s="156">
        <v>1</v>
      </c>
      <c r="D36" s="157">
        <v>9</v>
      </c>
      <c r="E36" s="158">
        <v>10</v>
      </c>
      <c r="F36" s="156">
        <v>73</v>
      </c>
      <c r="G36" s="157">
        <v>39</v>
      </c>
      <c r="H36" s="158">
        <v>112</v>
      </c>
      <c r="I36" s="159">
        <v>122</v>
      </c>
    </row>
    <row r="37" spans="1:12" s="20" customFormat="1" ht="15" hidden="1" customHeight="1" outlineLevel="1" x14ac:dyDescent="0.2">
      <c r="A37" s="141"/>
      <c r="B37" s="102" t="s">
        <v>113</v>
      </c>
      <c r="C37" s="133">
        <v>7</v>
      </c>
      <c r="D37" s="135">
        <v>4</v>
      </c>
      <c r="E37" s="134">
        <v>11</v>
      </c>
      <c r="F37" s="133">
        <v>88</v>
      </c>
      <c r="G37" s="135">
        <v>26</v>
      </c>
      <c r="H37" s="134">
        <v>114</v>
      </c>
      <c r="I37" s="136">
        <v>125</v>
      </c>
    </row>
    <row r="38" spans="1:12" s="20" customFormat="1" ht="15" hidden="1" customHeight="1" outlineLevel="1" thickBot="1" x14ac:dyDescent="0.25">
      <c r="A38" s="142"/>
      <c r="B38" s="56" t="s">
        <v>179</v>
      </c>
      <c r="C38" s="137">
        <v>9</v>
      </c>
      <c r="D38" s="139">
        <v>3</v>
      </c>
      <c r="E38" s="138">
        <v>12</v>
      </c>
      <c r="F38" s="137">
        <v>76</v>
      </c>
      <c r="G38" s="139">
        <v>27</v>
      </c>
      <c r="H38" s="138">
        <v>103</v>
      </c>
      <c r="I38" s="140">
        <v>115</v>
      </c>
    </row>
    <row r="39" spans="1:12" s="20" customFormat="1" ht="15" hidden="1" customHeight="1" outlineLevel="1" thickBot="1" x14ac:dyDescent="0.25">
      <c r="A39" s="143"/>
      <c r="B39" s="114" t="s">
        <v>180</v>
      </c>
      <c r="C39" s="144">
        <v>5</v>
      </c>
      <c r="D39" s="145">
        <v>28</v>
      </c>
      <c r="E39" s="204">
        <v>33</v>
      </c>
      <c r="F39" s="144">
        <v>64</v>
      </c>
      <c r="G39" s="145">
        <v>37</v>
      </c>
      <c r="H39" s="204">
        <v>101</v>
      </c>
      <c r="I39" s="205">
        <v>134</v>
      </c>
    </row>
    <row r="40" spans="1:12" s="20" customFormat="1" ht="19.7" customHeight="1" collapsed="1" x14ac:dyDescent="0.2"/>
    <row r="46" spans="1:12" x14ac:dyDescent="0.2">
      <c r="D46" s="442" t="s">
        <v>104</v>
      </c>
    </row>
  </sheetData>
  <mergeCells count="2">
    <mergeCell ref="C6:E6"/>
    <mergeCell ref="F6:H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&amp;L&amp;F&amp;CÅRSSTATISTIKK PR 31.12.2016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31</vt:i4>
      </vt:variant>
      <vt:variant>
        <vt:lpstr>Navngitte områder</vt:lpstr>
      </vt:variant>
      <vt:variant>
        <vt:i4>29</vt:i4>
      </vt:variant>
    </vt:vector>
  </HeadingPairs>
  <TitlesOfParts>
    <vt:vector size="60" baseType="lpstr">
      <vt:lpstr>FO-1-omdisp_sos_hj</vt:lpstr>
      <vt:lpstr>1-1-A-ant__saker_miljørettet_hv</vt:lpstr>
      <vt:lpstr>1-1-B-Smittevern</vt:lpstr>
      <vt:lpstr>Tabell_1-3-A_Bistand_kjøp-bolig</vt:lpstr>
      <vt:lpstr>Tab-1-3-B0 Bosetting</vt:lpstr>
      <vt:lpstr>Tabell_1-3-B-Saks_beh_tid-bolig</vt:lpstr>
      <vt:lpstr>Tab_1-3-B2-Bostøtte-B3-ventetid</vt:lpstr>
      <vt:lpstr>Tabell_1-4-døgnovernatting</vt:lpstr>
      <vt:lpstr>Tabell_1-5-kvalitetsavtale</vt:lpstr>
      <vt:lpstr>Tabell_1-6-oppfølging</vt:lpstr>
      <vt:lpstr>Tabell_1-_7_og_1-8_-_Beh_tid</vt:lpstr>
      <vt:lpstr>Tabell_1-_9_-_Tilgjengelighet</vt:lpstr>
      <vt:lpstr>Tabell 1-10 A KVP aldersfordelt</vt:lpstr>
      <vt:lpstr>Tabell 1-10 B Intro og ny sjans</vt:lpstr>
      <vt:lpstr>Tab_1_11_A-Saksmengde_KVP</vt:lpstr>
      <vt:lpstr>Tab__1_11_B-tiltakskategori KVP</vt:lpstr>
      <vt:lpstr>Tab_1_11_C_-_Ant_delt_m_tiltak_</vt:lpstr>
      <vt:lpstr>Tab_1_11_D-Bruke_av_komm_tiltak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Tabell_1-_14-C_-_Saksbehandling</vt:lpstr>
      <vt:lpstr>Tabell 1_14_D _ Saksbeh pas</vt:lpstr>
      <vt:lpstr>Tabell_1-_15_-_Bruk-_Ind_plan</vt:lpstr>
      <vt:lpstr>Tabell 1-16-A Fysioterapitilbud</vt:lpstr>
      <vt:lpstr>Tabell 1-16-B - Psykologer </vt:lpstr>
      <vt:lpstr>kriteriebefolkning</vt:lpstr>
      <vt:lpstr>Ark1</vt:lpstr>
      <vt:lpstr>'1-1-A-ant__saker_miljørettet_hv'!Utskriftsområde</vt:lpstr>
      <vt:lpstr>'1-1-B-Smittevern'!Utskriftsområde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'Tab_1_11_C_-_Ant_delt_m_tiltak_'!Utskriftsområde</vt:lpstr>
      <vt:lpstr>'Tab_1_11_D-Bruke_av_komm_tiltak'!Utskriftsområde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'Tab-1-3-B0 Bosetting'!Utskriftsområde</vt:lpstr>
      <vt:lpstr>'Tabell 1_14_D _ Saksbeh pas'!Utskriftsområde</vt:lpstr>
      <vt:lpstr>'Tabell 1-10 A KVP aldersfordelt'!Utskriftsområde</vt:lpstr>
      <vt:lpstr>'Tabell 1-10 B Intro og ny sjans'!Utskriftsområde</vt:lpstr>
      <vt:lpstr>'Tabell 1-16-A Fysioterapitilbud'!Utskriftsområde</vt:lpstr>
      <vt:lpstr>'Tabell 1-16-B - Psykologer '!Utskriftsområde</vt:lpstr>
      <vt:lpstr>'Tabell_1-_14-C_-_Saksbehandling'!Utskriftsområde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  <vt:lpstr>'Tabell_1-6-oppfølging'!Utskriftsområde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Grethe Lied Felde</cp:lastModifiedBy>
  <cp:lastPrinted>2017-03-29T08:51:30Z</cp:lastPrinted>
  <dcterms:created xsi:type="dcterms:W3CDTF">2003-11-04T12:39:02Z</dcterms:created>
  <dcterms:modified xsi:type="dcterms:W3CDTF">2017-04-10T08:27:13Z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</Properties>
</file>