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10" windowWidth="19320" windowHeight="10980" tabRatio="86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9">'Saker behandlet av Fylkesnemda'!$A$8:$J$28,'Saker behandlet av Fylkesnemda'!$A$32:$J$52,'Saker behandlet av Fylkesnemda'!$A$60:$J$79</definedName>
    <definedName name="_xlnm.Print_Area" localSheetId="6">'Tab 2-4-2 Barn under tilt. i bv'!$A$19:$P$40,'Tab 2-4-2 Barn under tilt. i bv'!$A$42:$P$62,'Tab 2-4-2 Barn under tilt. i bv'!$A$65:$P$85,'Tab 2-4-2 Barn under tilt. i bv'!$A$89:$P$109,'Tab 2-4-2 Barn under tilt. i bv'!$A$112:$P$132,'Tab 2-4-2 Barn under tilt. i bv'!$W$19:$AO$39</definedName>
    <definedName name="_xlnm.Print_Area" localSheetId="4">'Tab_2-4-1A-tiltak_i-utenf__hj_'!$A$8:$H$28,'Tab_2-4-1A-tiltak_i-utenf__hj_'!$J$8:$R$28</definedName>
    <definedName name="_xlnm.Print_Area" localSheetId="5">'Tab_2-4-1B-barn_-hj_tiltak'!$A$8:$I$31</definedName>
    <definedName name="_xlnm.Print_Area" localSheetId="2">'Tabell_2_-_2_-_Meldinger'!$A$5:$K$29</definedName>
    <definedName name="_xlnm.Print_Area" localSheetId="3">'Tabell_2_-_3_-_Undersøkelser'!$B$8:$O$28</definedName>
    <definedName name="_xlnm.Print_Area" localSheetId="8">'Tabell_2_-_5_-_Tilsyn-fost_hj_'!$A$7:$K$28</definedName>
    <definedName name="_xlnm.Print_Area" localSheetId="1">'Tabell_2-1-K-Fritidsklubber'!$A$10:$G$30,'Tabell_2-1-K-Fritidsklubber'!$A$33:$G$53,'Tabell_2-1-K-Fritidsklubber'!$A$57:$G$77,'Tabell_2-1-K-Fritidsklubber'!$A$81:$G$102,'Tabell_2-1-K-Fritidsklubber'!$A$105:$G$125</definedName>
    <definedName name="_xlnm.Print_Area" localSheetId="7">'Tabell_2-4-3-Barn_i_fosterhj'!$A$6:$H$26</definedName>
  </definedNames>
  <calcPr calcId="145621"/>
</workbook>
</file>

<file path=xl/calcChain.xml><?xml version="1.0" encoding="utf-8"?>
<calcChain xmlns="http://schemas.openxmlformats.org/spreadsheetml/2006/main">
  <c r="AQ22" i="21" l="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C54" i="20" l="1"/>
  <c r="D54" i="20"/>
  <c r="E54" i="20"/>
  <c r="F54" i="20"/>
  <c r="G54" i="20"/>
  <c r="H54" i="20"/>
  <c r="J54" i="20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10" i="5"/>
  <c r="Q26" i="5"/>
  <c r="Q27" i="5"/>
  <c r="Q28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H10" i="5"/>
  <c r="AQ36" i="21" l="1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78" i="20"/>
  <c r="H78" i="20"/>
  <c r="G78" i="20"/>
  <c r="F78" i="20"/>
  <c r="E78" i="20"/>
  <c r="D78" i="20"/>
  <c r="C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78" i="20" l="1"/>
  <c r="J78" i="22" l="1"/>
  <c r="I78" i="22"/>
  <c r="H78" i="22"/>
  <c r="G78" i="22"/>
  <c r="F78" i="22"/>
  <c r="E78" i="22"/>
  <c r="D78" i="22"/>
  <c r="C78" i="22"/>
  <c r="J50" i="22"/>
  <c r="I50" i="22"/>
  <c r="H50" i="22"/>
  <c r="G50" i="22"/>
  <c r="F50" i="22"/>
  <c r="E50" i="22"/>
  <c r="D50" i="22"/>
  <c r="C50" i="22"/>
  <c r="J26" i="22"/>
  <c r="I26" i="22"/>
  <c r="H26" i="22"/>
  <c r="G26" i="22"/>
  <c r="F26" i="22"/>
  <c r="E26" i="22"/>
  <c r="D26" i="22"/>
  <c r="C26" i="22"/>
  <c r="D23" i="12" l="1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21" i="21"/>
  <c r="P129" i="21"/>
  <c r="O129" i="21"/>
  <c r="N129" i="21"/>
  <c r="M129" i="21"/>
  <c r="L129" i="21"/>
  <c r="K129" i="21"/>
  <c r="J129" i="21"/>
  <c r="I129" i="21"/>
  <c r="H129" i="21"/>
  <c r="G129" i="21"/>
  <c r="F129" i="21"/>
  <c r="E129" i="21"/>
  <c r="D129" i="21"/>
  <c r="C129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C106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C82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C59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13" i="21"/>
  <c r="M113" i="21"/>
  <c r="L113" i="21"/>
  <c r="I113" i="21"/>
  <c r="F113" i="21"/>
  <c r="D113" i="21"/>
  <c r="C113" i="21"/>
  <c r="P90" i="21"/>
  <c r="M90" i="21"/>
  <c r="L90" i="21"/>
  <c r="I90" i="21"/>
  <c r="F90" i="21"/>
  <c r="D90" i="21"/>
  <c r="C90" i="21"/>
  <c r="P66" i="21"/>
  <c r="M66" i="21"/>
  <c r="L66" i="21"/>
  <c r="I66" i="21"/>
  <c r="F66" i="21"/>
  <c r="D66" i="21"/>
  <c r="C66" i="21"/>
  <c r="P43" i="21"/>
  <c r="M43" i="21"/>
  <c r="L43" i="21"/>
  <c r="I43" i="21"/>
  <c r="F43" i="21"/>
  <c r="C43" i="21"/>
  <c r="D43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C22" i="3"/>
  <c r="G7" i="3"/>
  <c r="E122" i="19" l="1"/>
  <c r="D122" i="19"/>
  <c r="F74" i="19"/>
  <c r="E27" i="19"/>
  <c r="G27" i="19"/>
  <c r="D27" i="19"/>
  <c r="C27" i="19"/>
  <c r="A8" i="19"/>
  <c r="A7" i="19"/>
  <c r="A6" i="19"/>
  <c r="A5" i="19"/>
  <c r="A4" i="19"/>
  <c r="A10" i="20"/>
  <c r="A9" i="20"/>
  <c r="A8" i="20"/>
  <c r="A7" i="20"/>
  <c r="A6" i="20"/>
  <c r="A5" i="20"/>
  <c r="A4" i="20"/>
  <c r="I53" i="20" l="1"/>
  <c r="I49" i="20"/>
  <c r="I41" i="20"/>
  <c r="I45" i="20"/>
  <c r="G98" i="19"/>
  <c r="C98" i="19"/>
  <c r="C122" i="19"/>
  <c r="G122" i="19"/>
  <c r="D50" i="19"/>
  <c r="E98" i="19"/>
  <c r="F98" i="19"/>
  <c r="F27" i="19"/>
  <c r="C50" i="19"/>
  <c r="G50" i="19"/>
  <c r="E50" i="19"/>
  <c r="D74" i="19"/>
  <c r="F122" i="19"/>
  <c r="F50" i="19"/>
  <c r="C74" i="19"/>
  <c r="G74" i="19"/>
  <c r="E74" i="19"/>
  <c r="D98" i="19"/>
  <c r="D100" i="20"/>
  <c r="H100" i="20"/>
  <c r="I88" i="20"/>
  <c r="I92" i="20"/>
  <c r="I96" i="20"/>
  <c r="C123" i="20"/>
  <c r="G123" i="20"/>
  <c r="F149" i="20"/>
  <c r="I135" i="20"/>
  <c r="I139" i="20"/>
  <c r="I143" i="20"/>
  <c r="E174" i="20"/>
  <c r="J174" i="20"/>
  <c r="I161" i="20"/>
  <c r="I165" i="20"/>
  <c r="I169" i="20"/>
  <c r="I173" i="20"/>
  <c r="C100" i="20"/>
  <c r="G100" i="20"/>
  <c r="I89" i="20"/>
  <c r="I93" i="20"/>
  <c r="I97" i="20"/>
  <c r="F123" i="20"/>
  <c r="I109" i="20"/>
  <c r="I113" i="20"/>
  <c r="I117" i="20"/>
  <c r="I121" i="20"/>
  <c r="E149" i="20"/>
  <c r="J149" i="20"/>
  <c r="I140" i="20"/>
  <c r="I144" i="20"/>
  <c r="I148" i="20"/>
  <c r="D174" i="20"/>
  <c r="H174" i="20"/>
  <c r="I162" i="20"/>
  <c r="I166" i="20"/>
  <c r="I42" i="20"/>
  <c r="I46" i="20"/>
  <c r="I43" i="20"/>
  <c r="I47" i="20"/>
  <c r="I51" i="20"/>
  <c r="F100" i="20"/>
  <c r="I86" i="20"/>
  <c r="I90" i="20"/>
  <c r="I94" i="20"/>
  <c r="I98" i="20"/>
  <c r="E123" i="20"/>
  <c r="J123" i="20"/>
  <c r="I110" i="20"/>
  <c r="I114" i="20"/>
  <c r="I118" i="20"/>
  <c r="I122" i="20"/>
  <c r="D149" i="20"/>
  <c r="H149" i="20"/>
  <c r="I137" i="20"/>
  <c r="I141" i="20"/>
  <c r="I145" i="20"/>
  <c r="C174" i="20"/>
  <c r="G174" i="20"/>
  <c r="I163" i="20"/>
  <c r="I167" i="20"/>
  <c r="I171" i="20"/>
  <c r="I50" i="20"/>
  <c r="I40" i="20"/>
  <c r="I44" i="20"/>
  <c r="I48" i="20"/>
  <c r="I52" i="20"/>
  <c r="E100" i="20"/>
  <c r="J100" i="20"/>
  <c r="I87" i="20"/>
  <c r="I91" i="20"/>
  <c r="I95" i="20"/>
  <c r="I99" i="20"/>
  <c r="D123" i="20"/>
  <c r="H123" i="20"/>
  <c r="I111" i="20"/>
  <c r="I115" i="20"/>
  <c r="I119" i="20"/>
  <c r="C149" i="20"/>
  <c r="G149" i="20"/>
  <c r="I138" i="20"/>
  <c r="I142" i="20"/>
  <c r="I146" i="20"/>
  <c r="F174" i="20"/>
  <c r="I160" i="20"/>
  <c r="I164" i="20"/>
  <c r="I168" i="20"/>
  <c r="I172" i="20"/>
  <c r="I112" i="20"/>
  <c r="I116" i="20"/>
  <c r="I120" i="20"/>
  <c r="I147" i="20"/>
  <c r="I136" i="20"/>
  <c r="I170" i="20"/>
  <c r="I39" i="20"/>
  <c r="I85" i="20"/>
  <c r="I108" i="20"/>
  <c r="I134" i="20"/>
  <c r="I159" i="20"/>
  <c r="I54" i="20" l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49" i="20"/>
  <c r="I123" i="20"/>
  <c r="C31" i="20"/>
  <c r="E31" i="20"/>
  <c r="I174" i="20"/>
  <c r="Q31" i="20"/>
  <c r="I100" i="20"/>
  <c r="R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H25" i="5" l="1"/>
  <c r="J22" i="3"/>
  <c r="E22" i="3"/>
  <c r="G22" i="3" s="1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8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3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5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<sst xmlns="http://schemas.openxmlformats.org/spreadsheetml/2006/main" count="1018" uniqueCount="214">
  <si>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</si>
  <si>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</si>
  <si>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</si>
  <si>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</si>
  <si>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</si>
  <si>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</si>
  <si>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</si>
  <si>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</si>
  <si>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</si>
  <si>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</si>
  <si>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</si>
  <si>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</si>
  <si>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</si>
  <si>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</si>
  <si>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</si>
  <si>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</si>
  <si>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</si>
  <si>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</si>
  <si>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</si>
  <si>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</si>
  <si>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</si>
  <si>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</si>
  <si>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</si>
  <si>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</si>
  <si>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</si>
  <si>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</si>
  <si>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1. tertial 2011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</si>
  <si>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</si>
  <si>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</si>
  <si>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</si>
  <si>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</si>
  <si>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</si>
  <si>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</si>
  <si>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</si>
  <si>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</si>
  <si>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</si>
  <si>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</si>
  <si>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</si>
  <si>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</si>
  <si>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</si>
  <si>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</si>
  <si>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</si>
  <si>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</si>
  <si>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</si>
  <si>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</si>
  <si>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</si>
  <si>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</si>
  <si>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</si>
  <si>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</si>
  <si>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</si>
  <si>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</si>
  <si>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</si>
  <si>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</si>
  <si>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</si>
  <si>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</si>
  <si>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</si>
  <si>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</si>
  <si>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</si>
  <si>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</si>
  <si>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</si>
  <si>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</si>
  <si>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</si>
  <si>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</si>
  <si>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</si>
  <si>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</si>
  <si>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</si>
  <si>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</si>
  <si>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</si>
  <si>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</si>
  <si>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</si>
  <si>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</si>
  <si>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</si>
  <si>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</si>
  <si>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</si>
  <si>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</si>
  <si>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</si>
  <si>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</si>
  <si>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</si>
  <si>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</si>
  <si>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</si>
  <si>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</si>
  <si>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</si>
  <si>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</si>
  <si>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</si>
  <si>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</si>
  <si>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</si>
  <si>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</si>
  <si>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</si>
  <si>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</si>
  <si>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</si>
  <si>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</si>
  <si>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</si>
  <si>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</si>
  <si>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</si>
  <si>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</si>
  <si>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</si>
  <si>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</si>
  <si>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</si>
  <si>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</si>
  <si>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</si>
  <si>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</si>
  <si>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</si>
  <si>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</si>
  <si>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</si>
  <si>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</si>
  <si>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</si>
  <si>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</si>
  <si>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</si>
  <si>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</si>
  <si>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</si>
  <si>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</si>
  <si>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</si>
  <si>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</si>
  <si>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</si>
  <si>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</si>
  <si>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</si>
  <si>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</si>
  <si>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</si>
  <si>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</si>
  <si>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</si>
  <si>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</si>
  <si>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</si>
  <si>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</si>
  <si>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</si>
  <si>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</si>
  <si>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</si>
  <si>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</si>
  <si>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</si>
  <si>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</si>
  <si>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</si>
  <si>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</si>
  <si>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</si>
  <si>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</si>
  <si>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</si>
  <si>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</si>
  <si>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</si>
  <si>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</si>
  <si>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</si>
  <si>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</si>
  <si>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</si>
  <si>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</si>
  <si>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</si>
  <si>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</si>
  <si>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</si>
  <si>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</si>
  <si>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</si>
  <si>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</si>
  <si>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</si>
  <si>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</si>
  <si>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</si>
  <si>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</si>
  <si>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</si>
  <si>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xxxx</t>
  </si>
  <si>
    <t>SUM pr. 31.12. 2013</t>
  </si>
  <si>
    <t>16. Sum ikke-av-sluttede saker:</t>
  </si>
  <si>
    <t>SUM 2014</t>
  </si>
  <si>
    <t>2. Antall barn og unge med plasserings-tiltak</t>
  </si>
  <si>
    <t>SUM pr 31.12.2014</t>
  </si>
  <si>
    <t>Av disse med tiltak som ikke er plasserings-tiltak</t>
  </si>
  <si>
    <t>Tab 2-4-1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</si>
  <si>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</si>
  <si>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</si>
  <si>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</si>
  <si>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</si>
  <si>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</si>
  <si>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</si>
  <si>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</si>
  <si>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</si>
  <si>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</si>
  <si>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</si>
  <si>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</si>
  <si>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</si>
  <si>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</si>
  <si>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</si>
  <si>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</si>
  <si>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</si>
  <si>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</si>
  <si>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</si>
  <si>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</si>
  <si>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</si>
  <si>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</si>
  <si>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</si>
  <si>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</si>
  <si>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</si>
  <si>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2. Underss. overført fra tidligere periode:</t>
  </si>
  <si>
    <t>1. Underss. opprettet i periode</t>
  </si>
  <si>
    <t>SUM pr 31.08.2015</t>
  </si>
  <si>
    <t xml:space="preserve">Herav antall barn som har hatt både tiltak i hjemmet og plasserings-tiltak </t>
  </si>
  <si>
    <t>SUM 2015</t>
  </si>
  <si>
    <t>Justert befolkning i aldersgruppene 67 år over</t>
  </si>
  <si>
    <t>Netto justering - institusjon m/ utenbys og Omsorg +</t>
  </si>
  <si>
    <t>Utenbys beboere 67+ år med adresse "uoppgitt Oslo"</t>
  </si>
  <si>
    <t>Tabell 2-B-1-A3 - Sum personellinnsats- skolehelsetjeneste i barnetrinnet - timeverk pr. uke</t>
  </si>
  <si>
    <t>Tabell 2-B-1-A3 - Sum personellinnsats- skolehelsetjeneste i ungdomstrinnet - timeverk pr. uke</t>
  </si>
  <si>
    <t>SUM pr 31.12.2015</t>
  </si>
  <si>
    <t>Antall ubehandlede meldinger pr 31.03.</t>
  </si>
  <si>
    <t>SUM pr 31.08.2016</t>
  </si>
  <si>
    <t>SUM pr  31.12.2014</t>
  </si>
  <si>
    <t xml:space="preserve">      </t>
  </si>
  <si>
    <t>SUM 2016</t>
  </si>
  <si>
    <t>Tabell 2 - 3 - B - Undersøkelsessaker i barnevernet i perioden 01.01. - 31.12.</t>
  </si>
  <si>
    <t>SUM pr 31.12.2016</t>
  </si>
  <si>
    <t>Tabell 2-4-1 - B1 - Barn med hjelpetiltak og omsorgstiltak, med gyldige planer ved periodeslutt pr. 31.12.</t>
  </si>
  <si>
    <t>Bydel Stovner 1)</t>
  </si>
  <si>
    <t>Bydel Alna 1)</t>
  </si>
  <si>
    <t>1) Bydelene Stovner og Alna har ikke levert tall pga utfordringer med registreringssystemet.</t>
  </si>
  <si>
    <t>Tabell 2 - 2 - Meldinger i barnevernet i perioden 01.01. - 31.12.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</si>
  <si>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</si>
  <si>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A2 - Barn og unge med tiltak i barnevernet i perioden 01.01 - 31.12.</t>
  </si>
  <si>
    <t>Kriteriebefolkningen i bydelene etter alder per 1.1.2017*</t>
  </si>
  <si>
    <t>90-94 år</t>
  </si>
  <si>
    <t>95 år +</t>
  </si>
  <si>
    <t>* Etter korreksjon for befolkning 67 år og over i institusjon og Omsorg+. Det er 86 utenbys beboere som bydelene er betalingsansvarlig for.</t>
  </si>
  <si>
    <t>Blant utenbys beboere på institusjon er det 27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</si>
</sst>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&quot; &quot;%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&quot; &quot;#,##0&quot; &quot;;&quot; (&quot;#,##0&quot;)&quot;;&quot; -&quot;00&quot; &quot;;&quot; &quot;@&quot; &quot;"/>
    <numFmt numFmtId="169" formatCode="&quot; &quot;#,##0.0&quot; &quot;;&quot; (&quot;#,##0.0&quot;)&quot;;&quot; -&quot;00&quot; &quot;;&quot; &quot;@&quot; &quot;"/>
    <numFmt numFmtId="170" formatCode="_(* #,##0.00_);_(* \(#,##0.00\);_(* &quot;-&quot;??_);_(@_)"/>
    <numFmt numFmtId="171" formatCode="0%"/>
  </numFmts>
  <fonts count="4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28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0" fontId="12" fillId="0" borderId="0"/>
    <xf numFmtId="167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17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9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171" fontId="12" fillId="0" borderId="0" applyFont="0" applyFill="0" applyBorder="0" applyAlignment="0" applyProtection="0"/>
  </cellStyleXfs>
  <cellXfs count="639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7" fillId="6" borderId="0" xfId="0" applyNumberFormat="1" applyFont="1" applyFill="1" applyAlignment="1">
      <alignment horizontal="left"/>
    </xf>
    <xf numFmtId="3" fontId="7" fillId="6" borderId="0" xfId="0" applyNumberFormat="1" applyFont="1" applyFill="1"/>
    <xf numFmtId="3" fontId="16" fillId="6" borderId="0" xfId="0" applyNumberFormat="1" applyFont="1" applyFill="1"/>
    <xf numFmtId="3" fontId="17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49" xfId="0" applyNumberFormat="1" applyFont="1" applyBorder="1"/>
    <xf numFmtId="3" fontId="7" fillId="0" borderId="51" xfId="0" applyNumberFormat="1" applyFont="1" applyBorder="1"/>
    <xf numFmtId="3" fontId="7" fillId="0" borderId="0" xfId="0" applyNumberFormat="1" applyFont="1" applyAlignment="1"/>
    <xf numFmtId="3" fontId="8" fillId="0" borderId="15" xfId="0" applyNumberFormat="1" applyFont="1" applyBorder="1" applyAlignment="1">
      <alignment horizontal="center" wrapText="1"/>
    </xf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3" fontId="7" fillId="0" borderId="33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8" fillId="0" borderId="30" xfId="0" applyNumberFormat="1" applyFont="1" applyBorder="1"/>
    <xf numFmtId="3" fontId="8" fillId="0" borderId="31" xfId="0" applyNumberFormat="1" applyFont="1" applyBorder="1"/>
    <xf numFmtId="3" fontId="7" fillId="0" borderId="32" xfId="0" applyNumberFormat="1" applyFont="1" applyBorder="1" applyAlignment="1">
      <alignment horizontal="center"/>
    </xf>
    <xf numFmtId="3" fontId="7" fillId="0" borderId="54" xfId="0" applyNumberFormat="1" applyFont="1" applyBorder="1"/>
    <xf numFmtId="3" fontId="7" fillId="0" borderId="50" xfId="0" applyNumberFormat="1" applyFont="1" applyBorder="1"/>
    <xf numFmtId="3" fontId="7" fillId="0" borderId="42" xfId="0" applyNumberFormat="1" applyFont="1" applyBorder="1"/>
    <xf numFmtId="3" fontId="7" fillId="0" borderId="52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wrapText="1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30" xfId="0" applyFont="1" applyFill="1" applyBorder="1" applyAlignment="1">
      <alignment wrapText="1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6" fillId="0" borderId="30" xfId="0" applyFont="1" applyBorder="1"/>
    <xf numFmtId="0" fontId="19" fillId="4" borderId="0" xfId="0" applyFont="1" applyFill="1" applyAlignment="1"/>
    <xf numFmtId="0" fontId="19" fillId="4" borderId="0" xfId="0" applyFont="1" applyFill="1"/>
    <xf numFmtId="0" fontId="19" fillId="5" borderId="0" xfId="0" applyFont="1" applyFill="1" applyAlignment="1"/>
    <xf numFmtId="0" fontId="19" fillId="5" borderId="0" xfId="0" applyFont="1" applyFill="1"/>
    <xf numFmtId="0" fontId="16" fillId="0" borderId="43" xfId="0" applyFont="1" applyBorder="1" applyAlignment="1">
      <alignment horizontal="left" vertical="center"/>
    </xf>
    <xf numFmtId="0" fontId="16" fillId="0" borderId="45" xfId="0" applyFont="1" applyBorder="1" applyAlignment="1">
      <alignment horizontal="center" wrapText="1"/>
    </xf>
    <xf numFmtId="0" fontId="16" fillId="0" borderId="43" xfId="0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9" fillId="0" borderId="4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2" fontId="19" fillId="0" borderId="0" xfId="0" applyNumberFormat="1" applyFont="1"/>
    <xf numFmtId="0" fontId="16" fillId="0" borderId="12" xfId="0" applyFont="1" applyBorder="1"/>
    <xf numFmtId="2" fontId="16" fillId="0" borderId="0" xfId="0" applyNumberFormat="1" applyFont="1"/>
    <xf numFmtId="0" fontId="16" fillId="0" borderId="1" xfId="0" applyFont="1" applyBorder="1"/>
    <xf numFmtId="169" fontId="19" fillId="0" borderId="28" xfId="1" applyNumberFormat="1" applyFont="1" applyBorder="1"/>
    <xf numFmtId="169" fontId="19" fillId="0" borderId="39" xfId="1" applyNumberFormat="1" applyFont="1" applyBorder="1"/>
    <xf numFmtId="169" fontId="16" fillId="0" borderId="30" xfId="1" applyNumberFormat="1" applyFont="1" applyBorder="1"/>
    <xf numFmtId="169" fontId="16" fillId="0" borderId="31" xfId="1" applyNumberFormat="1" applyFont="1" applyBorder="1"/>
    <xf numFmtId="0" fontId="19" fillId="0" borderId="32" xfId="0" applyFont="1" applyBorder="1" applyAlignment="1">
      <alignment horizontal="center"/>
    </xf>
    <xf numFmtId="169" fontId="19" fillId="0" borderId="33" xfId="1" applyNumberFormat="1" applyFont="1" applyBorder="1"/>
    <xf numFmtId="0" fontId="19" fillId="0" borderId="34" xfId="0" applyFont="1" applyBorder="1" applyAlignment="1">
      <alignment horizontal="center"/>
    </xf>
    <xf numFmtId="169" fontId="19" fillId="0" borderId="35" xfId="1" applyNumberFormat="1" applyFont="1" applyBorder="1"/>
    <xf numFmtId="169" fontId="19" fillId="0" borderId="36" xfId="1" applyNumberFormat="1" applyFont="1" applyBorder="1"/>
    <xf numFmtId="0" fontId="22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4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4" fontId="16" fillId="0" borderId="17" xfId="2" applyNumberFormat="1" applyFont="1" applyBorder="1"/>
    <xf numFmtId="3" fontId="8" fillId="0" borderId="0" xfId="0" applyNumberFormat="1" applyFont="1"/>
    <xf numFmtId="0" fontId="19" fillId="0" borderId="0" xfId="0" applyFont="1"/>
    <xf numFmtId="0" fontId="16" fillId="0" borderId="0" xfId="0" applyFont="1"/>
    <xf numFmtId="0" fontId="16" fillId="0" borderId="72" xfId="0" applyFont="1" applyBorder="1" applyAlignment="1">
      <alignment horizontal="center" wrapText="1"/>
    </xf>
    <xf numFmtId="1" fontId="19" fillId="0" borderId="28" xfId="0" applyNumberFormat="1" applyFont="1" applyBorder="1"/>
    <xf numFmtId="0" fontId="16" fillId="0" borderId="75" xfId="0" applyFont="1" applyBorder="1" applyAlignment="1">
      <alignment horizontal="center" wrapText="1"/>
    </xf>
    <xf numFmtId="3" fontId="7" fillId="0" borderId="34" xfId="0" applyNumberFormat="1" applyFont="1" applyFill="1" applyBorder="1"/>
    <xf numFmtId="0" fontId="16" fillId="0" borderId="74" xfId="0" applyFont="1" applyBorder="1" applyAlignment="1">
      <alignment horizontal="center" wrapText="1"/>
    </xf>
    <xf numFmtId="0" fontId="7" fillId="0" borderId="65" xfId="0" applyFont="1" applyFill="1" applyBorder="1" applyAlignment="1">
      <alignment wrapText="1"/>
    </xf>
    <xf numFmtId="0" fontId="16" fillId="0" borderId="73" xfId="0" applyFont="1" applyBorder="1" applyAlignment="1">
      <alignment horizontal="center" wrapText="1"/>
    </xf>
    <xf numFmtId="3" fontId="7" fillId="0" borderId="0" xfId="0" applyNumberFormat="1" applyFont="1"/>
    <xf numFmtId="3" fontId="7" fillId="0" borderId="28" xfId="0" applyNumberFormat="1" applyFont="1" applyBorder="1"/>
    <xf numFmtId="0" fontId="19" fillId="0" borderId="0" xfId="0" applyFont="1"/>
    <xf numFmtId="0" fontId="19" fillId="0" borderId="7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28" xfId="0" applyFont="1" applyBorder="1"/>
    <xf numFmtId="0" fontId="19" fillId="0" borderId="39" xfId="0" applyFont="1" applyFill="1" applyBorder="1" applyAlignment="1">
      <alignment wrapText="1"/>
    </xf>
    <xf numFmtId="0" fontId="19" fillId="0" borderId="39" xfId="0" applyFont="1" applyBorder="1"/>
    <xf numFmtId="0" fontId="19" fillId="0" borderId="35" xfId="0" applyFont="1" applyFill="1" applyBorder="1" applyAlignment="1">
      <alignment wrapText="1"/>
    </xf>
    <xf numFmtId="0" fontId="19" fillId="0" borderId="35" xfId="0" applyFont="1" applyBorder="1"/>
    <xf numFmtId="3" fontId="7" fillId="0" borderId="28" xfId="0" applyNumberFormat="1" applyFont="1" applyFill="1" applyBorder="1"/>
    <xf numFmtId="3" fontId="7" fillId="0" borderId="35" xfId="0" applyNumberFormat="1" applyFont="1" applyFill="1" applyBorder="1"/>
    <xf numFmtId="3" fontId="7" fillId="0" borderId="33" xfId="0" applyNumberFormat="1" applyFont="1" applyFill="1" applyBorder="1"/>
    <xf numFmtId="3" fontId="7" fillId="0" borderId="36" xfId="0" applyNumberFormat="1" applyFont="1" applyFill="1" applyBorder="1"/>
    <xf numFmtId="3" fontId="7" fillId="0" borderId="32" xfId="0" applyNumberFormat="1" applyFont="1" applyFill="1" applyBorder="1" applyAlignment="1">
      <alignment horizontal="center"/>
    </xf>
    <xf numFmtId="0" fontId="16" fillId="0" borderId="70" xfId="0" applyFont="1" applyBorder="1" applyAlignment="1">
      <alignment horizontal="center" wrapText="1"/>
    </xf>
    <xf numFmtId="0" fontId="16" fillId="0" borderId="69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16" fillId="0" borderId="71" xfId="0" applyFont="1" applyBorder="1" applyAlignment="1">
      <alignment horizontal="center" wrapText="1"/>
    </xf>
    <xf numFmtId="0" fontId="19" fillId="0" borderId="76" xfId="0" applyFont="1" applyFill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77" xfId="0" applyFont="1" applyFill="1" applyBorder="1" applyAlignment="1">
      <alignment horizontal="center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45" applyNumberFormat="1" applyFont="1" applyBorder="1" applyAlignment="1" applyProtection="1">
      <alignment horizontal="right"/>
    </xf>
    <xf numFmtId="3" fontId="7" fillId="0" borderId="32" xfId="0" applyNumberFormat="1" applyFont="1" applyFill="1" applyBorder="1"/>
    <xf numFmtId="3" fontId="7" fillId="0" borderId="81" xfId="0" applyNumberFormat="1" applyFont="1" applyFill="1" applyBorder="1"/>
    <xf numFmtId="3" fontId="7" fillId="0" borderId="82" xfId="0" applyNumberFormat="1" applyFont="1" applyFill="1" applyBorder="1"/>
    <xf numFmtId="0" fontId="7" fillId="0" borderId="66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1" fontId="23" fillId="0" borderId="0" xfId="113" applyNumberFormat="1" applyFont="1" applyBorder="1"/>
    <xf numFmtId="1" fontId="23" fillId="0" borderId="0" xfId="45" applyNumberFormat="1" applyFont="1" applyBorder="1"/>
    <xf numFmtId="1" fontId="23" fillId="0" borderId="0" xfId="113" applyNumberFormat="1" applyFont="1" applyBorder="1"/>
    <xf numFmtId="1" fontId="23" fillId="0" borderId="0" xfId="45" applyNumberFormat="1" applyFont="1" applyBorder="1"/>
    <xf numFmtId="3" fontId="23" fillId="0" borderId="0" xfId="45" applyNumberFormat="1" applyFont="1" applyBorder="1" applyAlignment="1" applyProtection="1">
      <alignment horizontal="right"/>
    </xf>
    <xf numFmtId="0" fontId="23" fillId="0" borderId="0" xfId="20" applyFont="1" applyBorder="1" applyProtection="1">
      <protection locked="0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54" applyNumberFormat="1" applyFont="1" applyBorder="1" applyAlignment="1" applyProtection="1">
      <alignment horizontal="right"/>
    </xf>
    <xf numFmtId="3" fontId="7" fillId="0" borderId="67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68" xfId="0" applyNumberFormat="1" applyFont="1" applyBorder="1"/>
    <xf numFmtId="3" fontId="7" fillId="0" borderId="40" xfId="0" applyNumberFormat="1" applyFont="1" applyBorder="1"/>
    <xf numFmtId="3" fontId="7" fillId="0" borderId="46" xfId="0" applyNumberFormat="1" applyFont="1" applyBorder="1"/>
    <xf numFmtId="3" fontId="7" fillId="0" borderId="48" xfId="0" applyNumberFormat="1" applyFont="1" applyBorder="1"/>
    <xf numFmtId="3" fontId="7" fillId="0" borderId="8" xfId="0" applyNumberFormat="1" applyFont="1" applyBorder="1"/>
    <xf numFmtId="3" fontId="7" fillId="0" borderId="41" xfId="0" applyNumberFormat="1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53" xfId="0" applyNumberFormat="1" applyFont="1" applyBorder="1"/>
    <xf numFmtId="3" fontId="7" fillId="0" borderId="11" xfId="0" applyNumberFormat="1" applyFont="1" applyBorder="1"/>
    <xf numFmtId="0" fontId="19" fillId="0" borderId="29" xfId="0" applyFont="1" applyBorder="1"/>
    <xf numFmtId="0" fontId="19" fillId="0" borderId="30" xfId="0" applyFont="1" applyBorder="1"/>
    <xf numFmtId="1" fontId="19" fillId="0" borderId="30" xfId="0" applyNumberFormat="1" applyFont="1" applyBorder="1"/>
    <xf numFmtId="3" fontId="8" fillId="0" borderId="29" xfId="0" applyNumberFormat="1" applyFont="1" applyFill="1" applyBorder="1" applyAlignment="1">
      <alignment horizontal="center"/>
    </xf>
    <xf numFmtId="3" fontId="8" fillId="0" borderId="30" xfId="0" applyNumberFormat="1" applyFont="1" applyFill="1" applyBorder="1"/>
    <xf numFmtId="3" fontId="8" fillId="0" borderId="31" xfId="0" applyNumberFormat="1" applyFont="1" applyFill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wrapText="1"/>
    </xf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8" xfId="0" applyNumberFormat="1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wrapText="1"/>
    </xf>
    <xf numFmtId="3" fontId="19" fillId="0" borderId="32" xfId="0" applyNumberFormat="1" applyFont="1" applyBorder="1"/>
    <xf numFmtId="3" fontId="19" fillId="0" borderId="28" xfId="0" applyNumberFormat="1" applyFont="1" applyBorder="1"/>
    <xf numFmtId="3" fontId="19" fillId="0" borderId="10" xfId="0" applyNumberFormat="1" applyFont="1" applyFill="1" applyBorder="1" applyAlignment="1">
      <alignment horizontal="center"/>
    </xf>
    <xf numFmtId="3" fontId="19" fillId="0" borderId="11" xfId="0" applyNumberFormat="1" applyFont="1" applyFill="1" applyBorder="1" applyAlignment="1">
      <alignment wrapText="1"/>
    </xf>
    <xf numFmtId="3" fontId="19" fillId="0" borderId="34" xfId="0" applyNumberFormat="1" applyFont="1" applyBorder="1"/>
    <xf numFmtId="3" fontId="19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9" fillId="0" borderId="32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wrapText="1"/>
    </xf>
    <xf numFmtId="164" fontId="31" fillId="0" borderId="31" xfId="2" applyNumberFormat="1" applyFont="1" applyFill="1" applyBorder="1"/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 applyAlignment="1">
      <alignment wrapText="1"/>
    </xf>
    <xf numFmtId="164" fontId="31" fillId="0" borderId="33" xfId="2" applyNumberFormat="1" applyFont="1" applyFill="1" applyBorder="1"/>
    <xf numFmtId="0" fontId="30" fillId="0" borderId="0" xfId="20" applyFont="1" applyFill="1" applyBorder="1" applyProtection="1">
      <protection locked="0"/>
    </xf>
    <xf numFmtId="3" fontId="30" fillId="0" borderId="0" xfId="45" applyNumberFormat="1" applyFont="1" applyBorder="1" applyAlignment="1" applyProtection="1">
      <alignment horizontal="right"/>
    </xf>
    <xf numFmtId="3" fontId="30" fillId="0" borderId="0" xfId="113" applyNumberFormat="1" applyFont="1" applyBorder="1" applyAlignment="1" applyProtection="1">
      <alignment horizontal="right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wrapText="1"/>
    </xf>
    <xf numFmtId="0" fontId="29" fillId="0" borderId="62" xfId="0" applyFont="1" applyBorder="1" applyAlignment="1">
      <alignment horizontal="center" wrapText="1"/>
    </xf>
    <xf numFmtId="0" fontId="29" fillId="0" borderId="86" xfId="0" applyFont="1" applyBorder="1" applyAlignment="1">
      <alignment horizontal="center" wrapText="1"/>
    </xf>
    <xf numFmtId="3" fontId="19" fillId="4" borderId="0" xfId="0" applyNumberFormat="1" applyFont="1" applyFill="1" applyAlignment="1"/>
    <xf numFmtId="3" fontId="19" fillId="4" borderId="0" xfId="0" applyNumberFormat="1" applyFont="1" applyFill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3" fontId="19" fillId="6" borderId="0" xfId="0" applyNumberFormat="1" applyFont="1" applyFill="1" applyAlignment="1">
      <alignment horizontal="left"/>
    </xf>
    <xf numFmtId="3" fontId="19" fillId="6" borderId="0" xfId="0" applyNumberFormat="1" applyFont="1" applyFill="1"/>
    <xf numFmtId="3" fontId="19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63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 wrapText="1"/>
    </xf>
    <xf numFmtId="3" fontId="19" fillId="0" borderId="31" xfId="0" applyNumberFormat="1" applyFont="1" applyBorder="1"/>
    <xf numFmtId="3" fontId="19" fillId="0" borderId="57" xfId="0" applyNumberFormat="1" applyFont="1" applyBorder="1"/>
    <xf numFmtId="3" fontId="19" fillId="0" borderId="56" xfId="0" applyNumberFormat="1" applyFont="1" applyBorder="1" applyAlignment="1">
      <alignment horizontal="center"/>
    </xf>
    <xf numFmtId="3" fontId="19" fillId="0" borderId="33" xfId="0" applyNumberFormat="1" applyFont="1" applyBorder="1"/>
    <xf numFmtId="3" fontId="19" fillId="0" borderId="59" xfId="0" applyNumberFormat="1" applyFont="1" applyFill="1" applyBorder="1"/>
    <xf numFmtId="3" fontId="19" fillId="0" borderId="58" xfId="0" applyNumberFormat="1" applyFont="1" applyFill="1" applyBorder="1" applyAlignment="1">
      <alignment horizontal="center"/>
    </xf>
    <xf numFmtId="3" fontId="19" fillId="0" borderId="59" xfId="0" applyNumberFormat="1" applyFont="1" applyBorder="1"/>
    <xf numFmtId="3" fontId="19" fillId="0" borderId="58" xfId="0" applyNumberFormat="1" applyFont="1" applyBorder="1" applyAlignment="1">
      <alignment horizontal="center"/>
    </xf>
    <xf numFmtId="3" fontId="19" fillId="0" borderId="36" xfId="0" applyNumberFormat="1" applyFont="1" applyBorder="1"/>
    <xf numFmtId="3" fontId="19" fillId="0" borderId="61" xfId="0" applyNumberFormat="1" applyFont="1" applyBorder="1"/>
    <xf numFmtId="3" fontId="19" fillId="0" borderId="60" xfId="0" applyNumberFormat="1" applyFont="1" applyBorder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19" fillId="0" borderId="19" xfId="0" applyNumberFormat="1" applyFont="1" applyBorder="1"/>
    <xf numFmtId="3" fontId="19" fillId="0" borderId="0" xfId="0" applyNumberFormat="1" applyFont="1" applyAlignment="1">
      <alignment horizontal="left" vertical="top"/>
    </xf>
    <xf numFmtId="3" fontId="19" fillId="0" borderId="57" xfId="0" applyNumberFormat="1" applyFont="1" applyFill="1" applyBorder="1"/>
    <xf numFmtId="3" fontId="19" fillId="0" borderId="56" xfId="0" applyNumberFormat="1" applyFont="1" applyFill="1" applyBorder="1" applyAlignment="1">
      <alignment horizontal="center"/>
    </xf>
    <xf numFmtId="3" fontId="19" fillId="0" borderId="61" xfId="0" applyNumberFormat="1" applyFont="1" applyFill="1" applyBorder="1"/>
    <xf numFmtId="3" fontId="19" fillId="0" borderId="60" xfId="0" applyNumberFormat="1" applyFont="1" applyFill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wrapText="1"/>
    </xf>
    <xf numFmtId="1" fontId="19" fillId="0" borderId="29" xfId="0" applyNumberFormat="1" applyFont="1" applyBorder="1"/>
    <xf numFmtId="1" fontId="19" fillId="0" borderId="31" xfId="0" applyNumberFormat="1" applyFont="1" applyBorder="1"/>
    <xf numFmtId="1" fontId="19" fillId="0" borderId="32" xfId="0" applyNumberFormat="1" applyFont="1" applyBorder="1"/>
    <xf numFmtId="1" fontId="19" fillId="0" borderId="33" xfId="0" applyNumberFormat="1" applyFont="1" applyBorder="1"/>
    <xf numFmtId="0" fontId="19" fillId="0" borderId="33" xfId="0" applyFont="1" applyBorder="1"/>
    <xf numFmtId="0" fontId="19" fillId="0" borderId="36" xfId="0" applyFont="1" applyBorder="1"/>
    <xf numFmtId="1" fontId="16" fillId="0" borderId="30" xfId="0" applyNumberFormat="1" applyFont="1" applyBorder="1"/>
    <xf numFmtId="0" fontId="19" fillId="4" borderId="0" xfId="7" applyFont="1" applyFill="1" applyAlignment="1"/>
    <xf numFmtId="0" fontId="19" fillId="4" borderId="0" xfId="7" applyFont="1" applyFill="1"/>
    <xf numFmtId="0" fontId="19" fillId="0" borderId="0" xfId="7" applyFont="1"/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3" xfId="7" applyFont="1" applyBorder="1" applyAlignment="1">
      <alignment horizontal="left" vertical="center"/>
    </xf>
    <xf numFmtId="0" fontId="16" fillId="0" borderId="45" xfId="7" applyFont="1" applyBorder="1" applyAlignment="1">
      <alignment horizontal="center" wrapText="1"/>
    </xf>
    <xf numFmtId="0" fontId="16" fillId="0" borderId="47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62" xfId="7" applyFont="1" applyBorder="1" applyAlignment="1">
      <alignment horizontal="center" wrapText="1"/>
    </xf>
    <xf numFmtId="0" fontId="19" fillId="0" borderId="6" xfId="7" applyFont="1" applyFill="1" applyBorder="1" applyAlignment="1">
      <alignment horizontal="center"/>
    </xf>
    <xf numFmtId="0" fontId="19" fillId="0" borderId="7" xfId="7" applyFont="1" applyFill="1" applyBorder="1" applyAlignment="1">
      <alignment wrapText="1"/>
    </xf>
    <xf numFmtId="0" fontId="19" fillId="0" borderId="89" xfId="7" applyFont="1" applyBorder="1"/>
    <xf numFmtId="0" fontId="19" fillId="0" borderId="94" xfId="7" applyFont="1" applyBorder="1"/>
    <xf numFmtId="0" fontId="19" fillId="0" borderId="30" xfId="7" applyFont="1" applyBorder="1"/>
    <xf numFmtId="0" fontId="19" fillId="0" borderId="31" xfId="7" applyFont="1" applyBorder="1"/>
    <xf numFmtId="2" fontId="19" fillId="0" borderId="0" xfId="7" applyNumberFormat="1" applyFont="1"/>
    <xf numFmtId="0" fontId="19" fillId="0" borderId="8" xfId="7" applyFont="1" applyFill="1" applyBorder="1" applyAlignment="1">
      <alignment horizontal="center"/>
    </xf>
    <xf numFmtId="0" fontId="19" fillId="0" borderId="9" xfId="7" applyFont="1" applyFill="1" applyBorder="1" applyAlignment="1">
      <alignment wrapText="1"/>
    </xf>
    <xf numFmtId="0" fontId="19" fillId="0" borderId="90" xfId="7" applyFont="1" applyBorder="1"/>
    <xf numFmtId="0" fontId="19" fillId="0" borderId="95" xfId="7" applyFont="1" applyBorder="1"/>
    <xf numFmtId="0" fontId="19" fillId="0" borderId="28" xfId="7" applyFont="1" applyBorder="1"/>
    <xf numFmtId="0" fontId="19" fillId="0" borderId="33" xfId="7" applyFont="1" applyBorder="1"/>
    <xf numFmtId="0" fontId="19" fillId="0" borderId="10" xfId="7" applyFont="1" applyFill="1" applyBorder="1" applyAlignment="1">
      <alignment horizontal="center"/>
    </xf>
    <xf numFmtId="0" fontId="19" fillId="0" borderId="11" xfId="7" applyFont="1" applyFill="1" applyBorder="1" applyAlignment="1">
      <alignment wrapText="1"/>
    </xf>
    <xf numFmtId="0" fontId="19" fillId="0" borderId="91" xfId="7" applyFont="1" applyBorder="1"/>
    <xf numFmtId="0" fontId="19" fillId="0" borderId="96" xfId="7" applyFont="1" applyBorder="1"/>
    <xf numFmtId="0" fontId="19" fillId="0" borderId="35" xfId="7" applyFont="1" applyBorder="1"/>
    <xf numFmtId="0" fontId="19" fillId="0" borderId="36" xfId="7" applyFont="1" applyBorder="1"/>
    <xf numFmtId="0" fontId="16" fillId="0" borderId="0" xfId="7" applyFont="1"/>
    <xf numFmtId="2" fontId="16" fillId="0" borderId="0" xfId="7" applyNumberFormat="1" applyFont="1"/>
    <xf numFmtId="0" fontId="16" fillId="0" borderId="43" xfId="7" applyFont="1" applyBorder="1" applyAlignment="1">
      <alignment horizontal="left"/>
    </xf>
    <xf numFmtId="0" fontId="16" fillId="0" borderId="16" xfId="7" applyFont="1" applyBorder="1" applyAlignment="1">
      <alignment horizontal="center" wrapText="1"/>
    </xf>
    <xf numFmtId="0" fontId="16" fillId="0" borderId="5" xfId="7" applyFont="1" applyBorder="1" applyAlignment="1">
      <alignment horizontal="center" wrapText="1"/>
    </xf>
    <xf numFmtId="0" fontId="32" fillId="0" borderId="0" xfId="8" applyFont="1" applyAlignment="1"/>
    <xf numFmtId="1" fontId="33" fillId="2" borderId="26" xfId="8" applyNumberFormat="1" applyFont="1" applyFill="1" applyBorder="1" applyAlignment="1">
      <alignment horizontal="right" vertical="center"/>
    </xf>
    <xf numFmtId="1" fontId="33" fillId="0" borderId="26" xfId="8" applyNumberFormat="1" applyFont="1" applyBorder="1" applyAlignment="1">
      <alignment horizontal="right" vertical="center"/>
    </xf>
    <xf numFmtId="3" fontId="33" fillId="2" borderId="26" xfId="14" applyNumberFormat="1" applyFont="1" applyFill="1" applyBorder="1" applyAlignment="1">
      <alignment horizontal="right" vertical="center"/>
    </xf>
    <xf numFmtId="3" fontId="33" fillId="0" borderId="26" xfId="14" applyNumberFormat="1" applyFont="1" applyBorder="1" applyAlignment="1">
      <alignment horizontal="right" vertical="center"/>
    </xf>
    <xf numFmtId="3" fontId="33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3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4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1" fontId="28" fillId="0" borderId="29" xfId="0" applyNumberFormat="1" applyFont="1" applyBorder="1"/>
    <xf numFmtId="1" fontId="29" fillId="0" borderId="100" xfId="0" applyNumberFormat="1" applyFont="1" applyBorder="1"/>
    <xf numFmtId="0" fontId="29" fillId="0" borderId="105" xfId="0" applyFont="1" applyBorder="1" applyAlignment="1">
      <alignment horizontal="center" wrapText="1"/>
    </xf>
    <xf numFmtId="164" fontId="31" fillId="0" borderId="80" xfId="2" applyNumberFormat="1" applyFont="1" applyFill="1" applyBorder="1"/>
    <xf numFmtId="164" fontId="31" fillId="0" borderId="81" xfId="2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0" fontId="8" fillId="0" borderId="64" xfId="0" applyFont="1" applyFill="1" applyBorder="1" applyAlignment="1">
      <alignment wrapText="1"/>
    </xf>
    <xf numFmtId="3" fontId="8" fillId="0" borderId="29" xfId="0" applyNumberFormat="1" applyFont="1" applyFill="1" applyBorder="1"/>
    <xf numFmtId="3" fontId="8" fillId="0" borderId="80" xfId="0" applyNumberFormat="1" applyFont="1" applyFill="1" applyBorder="1"/>
    <xf numFmtId="3" fontId="8" fillId="0" borderId="29" xfId="0" applyNumberFormat="1" applyFont="1" applyBorder="1"/>
    <xf numFmtId="3" fontId="8" fillId="0" borderId="80" xfId="0" applyNumberFormat="1" applyFont="1" applyBorder="1"/>
    <xf numFmtId="3" fontId="19" fillId="0" borderId="67" xfId="0" applyNumberFormat="1" applyFont="1" applyBorder="1" applyAlignment="1">
      <alignment horizontal="center"/>
    </xf>
    <xf numFmtId="1" fontId="31" fillId="0" borderId="92" xfId="0" applyNumberFormat="1" applyFont="1" applyBorder="1"/>
    <xf numFmtId="1" fontId="31" fillId="0" borderId="26" xfId="0" applyNumberFormat="1" applyFont="1" applyBorder="1"/>
    <xf numFmtId="169" fontId="19" fillId="0" borderId="30" xfId="1" applyNumberFormat="1" applyFont="1" applyBorder="1"/>
    <xf numFmtId="0" fontId="32" fillId="7" borderId="0" xfId="8" applyFont="1" applyFill="1" applyAlignment="1"/>
    <xf numFmtId="0" fontId="14" fillId="7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2" fillId="0" borderId="0" xfId="0" applyFont="1"/>
    <xf numFmtId="1" fontId="33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3" fillId="0" borderId="27" xfId="225" applyNumberFormat="1" applyFont="1" applyBorder="1" applyAlignment="1">
      <alignment vertical="center"/>
    </xf>
    <xf numFmtId="0" fontId="33" fillId="0" borderId="0" xfId="226" applyNumberFormat="1" applyFont="1" applyBorder="1"/>
    <xf numFmtId="3" fontId="13" fillId="7" borderId="0" xfId="14" applyNumberFormat="1" applyFont="1" applyFill="1" applyBorder="1" applyAlignment="1">
      <alignment horizontal="right"/>
    </xf>
    <xf numFmtId="0" fontId="13" fillId="0" borderId="0" xfId="0" applyFont="1"/>
    <xf numFmtId="0" fontId="33" fillId="0" borderId="0" xfId="0" applyFont="1"/>
    <xf numFmtId="0" fontId="33" fillId="0" borderId="27" xfId="0" applyFont="1" applyBorder="1"/>
    <xf numFmtId="1" fontId="33" fillId="0" borderId="0" xfId="8" applyNumberFormat="1" applyFont="1" applyBorder="1" applyAlignment="1">
      <alignment horizontal="right" vertical="center"/>
    </xf>
    <xf numFmtId="0" fontId="33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36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7" fillId="0" borderId="107" xfId="0" applyNumberFormat="1" applyFont="1" applyBorder="1"/>
    <xf numFmtId="3" fontId="7" fillId="0" borderId="108" xfId="0" applyNumberFormat="1" applyFont="1" applyBorder="1"/>
    <xf numFmtId="3" fontId="7" fillId="0" borderId="77" xfId="0" applyNumberFormat="1" applyFont="1" applyBorder="1"/>
    <xf numFmtId="3" fontId="7" fillId="0" borderId="109" xfId="0" applyNumberFormat="1" applyFont="1" applyBorder="1"/>
    <xf numFmtId="3" fontId="7" fillId="0" borderId="78" xfId="0" applyNumberFormat="1" applyFont="1" applyBorder="1"/>
    <xf numFmtId="3" fontId="7" fillId="0" borderId="110" xfId="0" applyNumberFormat="1" applyFont="1" applyBorder="1"/>
    <xf numFmtId="3" fontId="8" fillId="0" borderId="86" xfId="0" applyNumberFormat="1" applyFont="1" applyBorder="1" applyAlignment="1">
      <alignment horizontal="center"/>
    </xf>
    <xf numFmtId="3" fontId="8" fillId="0" borderId="88" xfId="0" applyNumberFormat="1" applyFont="1" applyFill="1" applyBorder="1" applyAlignment="1">
      <alignment wrapText="1"/>
    </xf>
    <xf numFmtId="3" fontId="8" fillId="0" borderId="88" xfId="0" applyNumberFormat="1" applyFont="1" applyBorder="1"/>
    <xf numFmtId="3" fontId="8" fillId="0" borderId="87" xfId="0" applyNumberFormat="1" applyFont="1" applyBorder="1"/>
    <xf numFmtId="3" fontId="7" fillId="0" borderId="67" xfId="0" applyNumberFormat="1" applyFont="1" applyBorder="1"/>
    <xf numFmtId="3" fontId="7" fillId="0" borderId="102" xfId="0" applyNumberFormat="1" applyFont="1" applyBorder="1"/>
    <xf numFmtId="3" fontId="7" fillId="0" borderId="103" xfId="0" applyNumberFormat="1" applyFont="1" applyBorder="1"/>
    <xf numFmtId="3" fontId="7" fillId="0" borderId="106" xfId="0" applyNumberFormat="1" applyFont="1" applyBorder="1"/>
    <xf numFmtId="3" fontId="19" fillId="0" borderId="97" xfId="0" applyNumberFormat="1" applyFont="1" applyBorder="1"/>
    <xf numFmtId="3" fontId="19" fillId="0" borderId="99" xfId="0" applyNumberFormat="1" applyFont="1" applyBorder="1"/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0" fontId="19" fillId="0" borderId="66" xfId="0" applyFont="1" applyFill="1" applyBorder="1" applyAlignment="1">
      <alignment wrapText="1"/>
    </xf>
    <xf numFmtId="0" fontId="19" fillId="0" borderId="84" xfId="0" applyFont="1" applyFill="1" applyBorder="1" applyAlignment="1">
      <alignment wrapText="1"/>
    </xf>
    <xf numFmtId="0" fontId="19" fillId="0" borderId="65" xfId="0" applyFont="1" applyFill="1" applyBorder="1" applyAlignment="1">
      <alignment wrapText="1"/>
    </xf>
    <xf numFmtId="3" fontId="19" fillId="0" borderId="111" xfId="0" applyNumberFormat="1" applyFont="1" applyBorder="1"/>
    <xf numFmtId="3" fontId="16" fillId="0" borderId="29" xfId="0" applyNumberFormat="1" applyFont="1" applyBorder="1"/>
    <xf numFmtId="3" fontId="19" fillId="0" borderId="67" xfId="0" applyNumberFormat="1" applyFont="1" applyBorder="1"/>
    <xf numFmtId="3" fontId="19" fillId="0" borderId="84" xfId="0" applyNumberFormat="1" applyFont="1" applyBorder="1"/>
    <xf numFmtId="164" fontId="19" fillId="0" borderId="100" xfId="2" applyNumberFormat="1" applyFont="1" applyBorder="1"/>
    <xf numFmtId="3" fontId="19" fillId="0" borderId="20" xfId="0" applyNumberFormat="1" applyFont="1" applyBorder="1"/>
    <xf numFmtId="3" fontId="19" fillId="0" borderId="17" xfId="0" applyNumberFormat="1" applyFont="1" applyBorder="1"/>
    <xf numFmtId="3" fontId="19" fillId="0" borderId="98" xfId="0" applyNumberFormat="1" applyFont="1" applyBorder="1"/>
    <xf numFmtId="3" fontId="16" fillId="0" borderId="31" xfId="0" applyNumberFormat="1" applyFont="1" applyBorder="1"/>
    <xf numFmtId="3" fontId="16" fillId="0" borderId="64" xfId="0" applyNumberFormat="1" applyFont="1" applyFill="1" applyBorder="1" applyAlignment="1">
      <alignment wrapText="1"/>
    </xf>
    <xf numFmtId="3" fontId="19" fillId="0" borderId="65" xfId="0" applyNumberFormat="1" applyFont="1" applyFill="1" applyBorder="1" applyAlignment="1">
      <alignment wrapText="1"/>
    </xf>
    <xf numFmtId="3" fontId="19" fillId="0" borderId="66" xfId="0" applyNumberFormat="1" applyFont="1" applyFill="1" applyBorder="1" applyAlignment="1">
      <alignment wrapText="1"/>
    </xf>
    <xf numFmtId="3" fontId="16" fillId="0" borderId="17" xfId="0" applyNumberFormat="1" applyFont="1" applyBorder="1"/>
    <xf numFmtId="3" fontId="19" fillId="0" borderId="104" xfId="0" applyNumberFormat="1" applyFont="1" applyBorder="1"/>
    <xf numFmtId="3" fontId="22" fillId="0" borderId="113" xfId="0" applyNumberFormat="1" applyFont="1" applyBorder="1"/>
    <xf numFmtId="3" fontId="22" fillId="0" borderId="0" xfId="0" applyNumberFormat="1" applyFont="1"/>
    <xf numFmtId="3" fontId="19" fillId="0" borderId="92" xfId="0" applyNumberFormat="1" applyFont="1" applyBorder="1"/>
    <xf numFmtId="3" fontId="19" fillId="0" borderId="26" xfId="0" applyNumberFormat="1" applyFont="1" applyBorder="1"/>
    <xf numFmtId="3" fontId="19" fillId="0" borderId="25" xfId="0" applyNumberFormat="1" applyFont="1" applyBorder="1"/>
    <xf numFmtId="3" fontId="37" fillId="0" borderId="112" xfId="0" applyNumberFormat="1" applyFont="1" applyBorder="1"/>
    <xf numFmtId="1" fontId="19" fillId="0" borderId="39" xfId="0" applyNumberFormat="1" applyFont="1" applyBorder="1"/>
    <xf numFmtId="1" fontId="19" fillId="0" borderId="68" xfId="0" applyNumberFormat="1" applyFont="1" applyBorder="1"/>
    <xf numFmtId="1" fontId="31" fillId="0" borderId="29" xfId="0" applyNumberFormat="1" applyFont="1" applyBorder="1"/>
    <xf numFmtId="1" fontId="31" fillId="0" borderId="31" xfId="0" applyNumberFormat="1" applyFont="1" applyBorder="1"/>
    <xf numFmtId="1" fontId="31" fillId="0" borderId="32" xfId="0" applyNumberFormat="1" applyFont="1" applyBorder="1"/>
    <xf numFmtId="1" fontId="31" fillId="0" borderId="33" xfId="0" applyNumberFormat="1" applyFont="1" applyBorder="1"/>
    <xf numFmtId="1" fontId="29" fillId="0" borderId="32" xfId="0" applyNumberFormat="1" applyFont="1" applyBorder="1"/>
    <xf numFmtId="1" fontId="31" fillId="0" borderId="99" xfId="0" applyNumberFormat="1" applyFont="1" applyBorder="1"/>
    <xf numFmtId="1" fontId="31" fillId="0" borderId="25" xfId="0" applyNumberFormat="1" applyFont="1" applyBorder="1"/>
    <xf numFmtId="1" fontId="29" fillId="0" borderId="97" xfId="0" applyNumberFormat="1" applyFont="1" applyBorder="1"/>
    <xf numFmtId="164" fontId="31" fillId="0" borderId="99" xfId="2" applyNumberFormat="1" applyFont="1" applyFill="1" applyBorder="1"/>
    <xf numFmtId="164" fontId="31" fillId="0" borderId="83" xfId="2" applyNumberFormat="1" applyFont="1" applyFill="1" applyBorder="1"/>
    <xf numFmtId="3" fontId="13" fillId="3" borderId="89" xfId="0" applyNumberFormat="1" applyFont="1" applyFill="1" applyBorder="1" applyAlignment="1">
      <alignment horizontal="right"/>
    </xf>
    <xf numFmtId="3" fontId="13" fillId="3" borderId="90" xfId="0" applyNumberFormat="1" applyFont="1" applyFill="1" applyBorder="1" applyAlignment="1">
      <alignment horizontal="right"/>
    </xf>
    <xf numFmtId="3" fontId="13" fillId="3" borderId="101" xfId="0" applyNumberFormat="1" applyFont="1" applyFill="1" applyBorder="1" applyAlignment="1">
      <alignment horizontal="right"/>
    </xf>
    <xf numFmtId="3" fontId="19" fillId="0" borderId="64" xfId="0" applyNumberFormat="1" applyFont="1" applyBorder="1"/>
    <xf numFmtId="164" fontId="19" fillId="0" borderId="89" xfId="2" applyNumberFormat="1" applyFont="1" applyBorder="1"/>
    <xf numFmtId="3" fontId="19" fillId="0" borderId="94" xfId="0" applyNumberFormat="1" applyFont="1" applyBorder="1"/>
    <xf numFmtId="3" fontId="19" fillId="0" borderId="102" xfId="0" applyNumberFormat="1" applyFont="1" applyBorder="1" applyAlignment="1">
      <alignment horizontal="center"/>
    </xf>
    <xf numFmtId="0" fontId="19" fillId="0" borderId="115" xfId="0" applyFont="1" applyFill="1" applyBorder="1" applyAlignment="1">
      <alignment wrapText="1"/>
    </xf>
    <xf numFmtId="3" fontId="19" fillId="0" borderId="102" xfId="0" applyNumberFormat="1" applyFont="1" applyBorder="1"/>
    <xf numFmtId="3" fontId="19" fillId="0" borderId="115" xfId="0" applyNumberFormat="1" applyFont="1" applyBorder="1"/>
    <xf numFmtId="164" fontId="19" fillId="0" borderId="104" xfId="2" applyNumberFormat="1" applyFont="1" applyBorder="1"/>
    <xf numFmtId="3" fontId="19" fillId="0" borderId="116" xfId="0" applyNumberFormat="1" applyFont="1" applyBorder="1"/>
    <xf numFmtId="3" fontId="19" fillId="0" borderId="28" xfId="0" applyNumberFormat="1" applyFont="1" applyFill="1" applyBorder="1" applyAlignment="1">
      <alignment wrapText="1"/>
    </xf>
    <xf numFmtId="3" fontId="16" fillId="0" borderId="30" xfId="0" applyNumberFormat="1" applyFont="1" applyFill="1" applyBorder="1" applyAlignment="1">
      <alignment wrapText="1"/>
    </xf>
    <xf numFmtId="3" fontId="19" fillId="0" borderId="35" xfId="0" applyNumberFormat="1" applyFont="1" applyFill="1" applyBorder="1" applyAlignment="1">
      <alignment wrapText="1"/>
    </xf>
    <xf numFmtId="3" fontId="16" fillId="0" borderId="92" xfId="0" applyNumberFormat="1" applyFont="1" applyBorder="1"/>
    <xf numFmtId="3" fontId="19" fillId="0" borderId="93" xfId="0" applyNumberFormat="1" applyFont="1" applyBorder="1"/>
    <xf numFmtId="3" fontId="16" fillId="0" borderId="69" xfId="0" applyNumberFormat="1" applyFont="1" applyBorder="1" applyAlignment="1">
      <alignment horizontal="center" wrapText="1"/>
    </xf>
    <xf numFmtId="3" fontId="16" fillId="0" borderId="70" xfId="0" applyNumberFormat="1" applyFont="1" applyBorder="1" applyAlignment="1">
      <alignment horizontal="center" wrapText="1"/>
    </xf>
    <xf numFmtId="3" fontId="16" fillId="0" borderId="117" xfId="0" applyNumberFormat="1" applyFont="1" applyBorder="1" applyAlignment="1">
      <alignment horizontal="center" wrapText="1"/>
    </xf>
    <xf numFmtId="3" fontId="16" fillId="0" borderId="71" xfId="0" applyNumberFormat="1" applyFont="1" applyBorder="1" applyAlignment="1">
      <alignment horizontal="center" wrapText="1"/>
    </xf>
    <xf numFmtId="3" fontId="16" fillId="0" borderId="73" xfId="0" applyNumberFormat="1" applyFont="1" applyBorder="1" applyAlignment="1">
      <alignment horizontal="center" wrapText="1"/>
    </xf>
    <xf numFmtId="3" fontId="16" fillId="0" borderId="72" xfId="0" applyNumberFormat="1" applyFont="1" applyBorder="1" applyAlignment="1">
      <alignment horizontal="center" wrapText="1"/>
    </xf>
    <xf numFmtId="3" fontId="16" fillId="0" borderId="74" xfId="0" applyNumberFormat="1" applyFont="1" applyBorder="1" applyAlignment="1">
      <alignment horizontal="center" wrapText="1"/>
    </xf>
    <xf numFmtId="3" fontId="16" fillId="0" borderId="118" xfId="0" applyNumberFormat="1" applyFont="1" applyBorder="1" applyAlignment="1">
      <alignment horizontal="center" wrapText="1"/>
    </xf>
    <xf numFmtId="3" fontId="16" fillId="0" borderId="119" xfId="0" applyNumberFormat="1" applyFont="1" applyBorder="1" applyAlignment="1">
      <alignment horizontal="center" wrapText="1"/>
    </xf>
    <xf numFmtId="3" fontId="19" fillId="0" borderId="76" xfId="0" applyNumberFormat="1" applyFont="1" applyFill="1" applyBorder="1" applyAlignment="1">
      <alignment horizontal="center"/>
    </xf>
    <xf numFmtId="3" fontId="19" fillId="0" borderId="77" xfId="0" applyNumberFormat="1" applyFont="1" applyFill="1" applyBorder="1" applyAlignment="1">
      <alignment horizontal="center"/>
    </xf>
    <xf numFmtId="3" fontId="19" fillId="0" borderId="120" xfId="0" applyNumberFormat="1" applyFont="1" applyFill="1" applyBorder="1" applyAlignment="1">
      <alignment horizontal="center"/>
    </xf>
    <xf numFmtId="3" fontId="16" fillId="0" borderId="121" xfId="0" applyNumberFormat="1" applyFont="1" applyBorder="1" applyAlignment="1">
      <alignment horizontal="center" wrapText="1"/>
    </xf>
    <xf numFmtId="3" fontId="19" fillId="0" borderId="78" xfId="0" applyNumberFormat="1" applyFont="1" applyFill="1" applyBorder="1" applyAlignment="1">
      <alignment horizontal="center"/>
    </xf>
    <xf numFmtId="3" fontId="19" fillId="0" borderId="79" xfId="0" applyNumberFormat="1" applyFont="1" applyFill="1" applyBorder="1" applyAlignment="1">
      <alignment wrapText="1"/>
    </xf>
    <xf numFmtId="3" fontId="7" fillId="0" borderId="102" xfId="0" applyNumberFormat="1" applyFont="1" applyBorder="1" applyAlignment="1">
      <alignment horizontal="center"/>
    </xf>
    <xf numFmtId="3" fontId="7" fillId="0" borderId="103" xfId="0" applyNumberFormat="1" applyFont="1" applyFill="1" applyBorder="1" applyAlignment="1">
      <alignment wrapText="1"/>
    </xf>
    <xf numFmtId="3" fontId="8" fillId="0" borderId="64" xfId="0" applyNumberFormat="1" applyFont="1" applyFill="1" applyBorder="1" applyAlignment="1">
      <alignment wrapText="1"/>
    </xf>
    <xf numFmtId="3" fontId="7" fillId="0" borderId="84" xfId="0" applyNumberFormat="1" applyFont="1" applyFill="1" applyBorder="1" applyAlignment="1">
      <alignment wrapText="1"/>
    </xf>
    <xf numFmtId="3" fontId="7" fillId="0" borderId="115" xfId="0" applyNumberFormat="1" applyFont="1" applyFill="1" applyBorder="1" applyAlignment="1">
      <alignment wrapText="1"/>
    </xf>
    <xf numFmtId="3" fontId="7" fillId="0" borderId="85" xfId="0" applyNumberFormat="1" applyFont="1" applyBorder="1"/>
    <xf numFmtId="3" fontId="7" fillId="0" borderId="122" xfId="0" applyNumberFormat="1" applyFont="1" applyBorder="1"/>
    <xf numFmtId="3" fontId="8" fillId="0" borderId="89" xfId="0" applyNumberFormat="1" applyFont="1" applyBorder="1"/>
    <xf numFmtId="3" fontId="7" fillId="0" borderId="100" xfId="0" applyNumberFormat="1" applyFont="1" applyBorder="1"/>
    <xf numFmtId="3" fontId="7" fillId="0" borderId="104" xfId="0" applyNumberFormat="1" applyFont="1" applyBorder="1"/>
    <xf numFmtId="3" fontId="8" fillId="0" borderId="123" xfId="0" applyNumberFormat="1" applyFont="1" applyBorder="1" applyAlignment="1">
      <alignment horizontal="center" wrapText="1"/>
    </xf>
    <xf numFmtId="3" fontId="8" fillId="0" borderId="124" xfId="0" applyNumberFormat="1" applyFont="1" applyBorder="1" applyAlignment="1">
      <alignment horizontal="center" wrapText="1"/>
    </xf>
    <xf numFmtId="3" fontId="8" fillId="0" borderId="125" xfId="0" applyNumberFormat="1" applyFont="1" applyBorder="1" applyAlignment="1">
      <alignment horizontal="center" wrapText="1"/>
    </xf>
    <xf numFmtId="3" fontId="8" fillId="0" borderId="126" xfId="0" applyNumberFormat="1" applyFont="1" applyBorder="1" applyAlignment="1">
      <alignment horizontal="center" wrapText="1"/>
    </xf>
    <xf numFmtId="3" fontId="7" fillId="0" borderId="107" xfId="0" applyNumberFormat="1" applyFont="1" applyFill="1" applyBorder="1" applyAlignment="1">
      <alignment horizontal="center"/>
    </xf>
    <xf numFmtId="3" fontId="7" fillId="0" borderId="127" xfId="0" applyNumberFormat="1" applyFont="1" applyFill="1" applyBorder="1" applyAlignment="1">
      <alignment wrapText="1"/>
    </xf>
    <xf numFmtId="3" fontId="7" fillId="0" borderId="77" xfId="0" applyNumberFormat="1" applyFont="1" applyFill="1" applyBorder="1" applyAlignment="1">
      <alignment horizontal="center"/>
    </xf>
    <xf numFmtId="3" fontId="7" fillId="0" borderId="78" xfId="0" applyNumberFormat="1" applyFont="1" applyFill="1" applyBorder="1" applyAlignment="1">
      <alignment horizontal="center"/>
    </xf>
    <xf numFmtId="3" fontId="7" fillId="0" borderId="79" xfId="0" applyNumberFormat="1" applyFont="1" applyFill="1" applyBorder="1" applyAlignment="1">
      <alignment wrapText="1"/>
    </xf>
    <xf numFmtId="0" fontId="19" fillId="0" borderId="120" xfId="0" applyFont="1" applyFill="1" applyBorder="1" applyAlignment="1">
      <alignment horizontal="center"/>
    </xf>
    <xf numFmtId="0" fontId="16" fillId="0" borderId="23" xfId="0" applyFont="1" applyFill="1" applyBorder="1" applyAlignment="1">
      <alignment wrapText="1"/>
    </xf>
    <xf numFmtId="0" fontId="16" fillId="0" borderId="31" xfId="0" applyFont="1" applyBorder="1"/>
    <xf numFmtId="0" fontId="16" fillId="0" borderId="32" xfId="0" applyFont="1" applyBorder="1" applyAlignment="1">
      <alignment horizontal="center"/>
    </xf>
    <xf numFmtId="0" fontId="16" fillId="0" borderId="33" xfId="0" applyFont="1" applyBorder="1"/>
    <xf numFmtId="0" fontId="16" fillId="0" borderId="64" xfId="0" applyFont="1" applyFill="1" applyBorder="1" applyAlignment="1">
      <alignment wrapText="1"/>
    </xf>
    <xf numFmtId="0" fontId="16" fillId="0" borderId="65" xfId="0" applyFont="1" applyFill="1" applyBorder="1" applyAlignment="1">
      <alignment wrapText="1"/>
    </xf>
    <xf numFmtId="0" fontId="16" fillId="0" borderId="29" xfId="0" applyFont="1" applyBorder="1"/>
    <xf numFmtId="0" fontId="16" fillId="0" borderId="32" xfId="0" applyFont="1" applyBorder="1"/>
    <xf numFmtId="0" fontId="19" fillId="0" borderId="32" xfId="0" applyFont="1" applyBorder="1"/>
    <xf numFmtId="0" fontId="19" fillId="0" borderId="34" xfId="0" applyFont="1" applyBorder="1"/>
    <xf numFmtId="0" fontId="16" fillId="0" borderId="64" xfId="0" applyFont="1" applyBorder="1"/>
    <xf numFmtId="0" fontId="16" fillId="0" borderId="65" xfId="0" applyFont="1" applyBorder="1"/>
    <xf numFmtId="0" fontId="19" fillId="0" borderId="65" xfId="0" applyFont="1" applyBorder="1"/>
    <xf numFmtId="0" fontId="19" fillId="0" borderId="66" xfId="0" applyFont="1" applyBorder="1"/>
    <xf numFmtId="0" fontId="16" fillId="0" borderId="80" xfId="0" applyFont="1" applyBorder="1"/>
    <xf numFmtId="0" fontId="16" fillId="0" borderId="81" xfId="0" applyFont="1" applyBorder="1"/>
    <xf numFmtId="0" fontId="19" fillId="0" borderId="81" xfId="0" applyFont="1" applyBorder="1"/>
    <xf numFmtId="0" fontId="19" fillId="0" borderId="82" xfId="0" applyFont="1" applyBorder="1"/>
    <xf numFmtId="0" fontId="16" fillId="0" borderId="89" xfId="0" applyFont="1" applyBorder="1"/>
    <xf numFmtId="0" fontId="16" fillId="0" borderId="90" xfId="0" applyFont="1" applyBorder="1"/>
    <xf numFmtId="0" fontId="19" fillId="0" borderId="90" xfId="0" applyFont="1" applyBorder="1"/>
    <xf numFmtId="0" fontId="19" fillId="0" borderId="91" xfId="0" applyFont="1" applyBorder="1"/>
    <xf numFmtId="0" fontId="16" fillId="0" borderId="94" xfId="0" applyFont="1" applyBorder="1"/>
    <xf numFmtId="0" fontId="16" fillId="0" borderId="95" xfId="0" applyFont="1" applyBorder="1"/>
    <xf numFmtId="0" fontId="19" fillId="0" borderId="95" xfId="0" applyFont="1" applyBorder="1"/>
    <xf numFmtId="0" fontId="19" fillId="0" borderId="96" xfId="0" applyFont="1" applyBorder="1"/>
    <xf numFmtId="164" fontId="16" fillId="0" borderId="29" xfId="2" applyNumberFormat="1" applyFont="1" applyBorder="1"/>
    <xf numFmtId="164" fontId="16" fillId="0" borderId="32" xfId="2" applyNumberFormat="1" applyFont="1" applyBorder="1"/>
    <xf numFmtId="164" fontId="19" fillId="0" borderId="32" xfId="2" applyNumberFormat="1" applyFont="1" applyBorder="1"/>
    <xf numFmtId="164" fontId="19" fillId="0" borderId="34" xfId="2" applyNumberFormat="1" applyFont="1" applyBorder="1"/>
    <xf numFmtId="0" fontId="28" fillId="0" borderId="77" xfId="0" applyFont="1" applyFill="1" applyBorder="1" applyAlignment="1">
      <alignment horizontal="center"/>
    </xf>
    <xf numFmtId="0" fontId="28" fillId="0" borderId="78" xfId="0" applyFont="1" applyFill="1" applyBorder="1" applyAlignment="1">
      <alignment horizontal="center"/>
    </xf>
    <xf numFmtId="0" fontId="28" fillId="0" borderId="79" xfId="0" applyFont="1" applyFill="1" applyBorder="1" applyAlignment="1">
      <alignment wrapText="1"/>
    </xf>
    <xf numFmtId="1" fontId="31" fillId="0" borderId="34" xfId="0" applyNumberFormat="1" applyFont="1" applyBorder="1"/>
    <xf numFmtId="1" fontId="31" fillId="0" borderId="36" xfId="0" applyNumberFormat="1" applyFont="1" applyBorder="1"/>
    <xf numFmtId="1" fontId="31" fillId="0" borderId="93" xfId="0" applyNumberFormat="1" applyFont="1" applyBorder="1"/>
    <xf numFmtId="1" fontId="29" fillId="0" borderId="104" xfId="0" applyNumberFormat="1" applyFont="1" applyBorder="1"/>
    <xf numFmtId="1" fontId="29" fillId="0" borderId="34" xfId="0" applyNumberFormat="1" applyFont="1" applyBorder="1"/>
    <xf numFmtId="164" fontId="31" fillId="0" borderId="36" xfId="2" applyNumberFormat="1" applyFont="1" applyFill="1" applyBorder="1"/>
    <xf numFmtId="164" fontId="31" fillId="0" borderId="82" xfId="2" applyNumberFormat="1" applyFont="1" applyFill="1" applyBorder="1"/>
    <xf numFmtId="0" fontId="28" fillId="0" borderId="76" xfId="0" applyFont="1" applyFill="1" applyBorder="1" applyAlignment="1">
      <alignment horizontal="center"/>
    </xf>
    <xf numFmtId="1" fontId="31" fillId="0" borderId="67" xfId="0" applyNumberFormat="1" applyFont="1" applyBorder="1"/>
    <xf numFmtId="1" fontId="31" fillId="0" borderId="68" xfId="0" applyNumberFormat="1" applyFont="1" applyBorder="1"/>
    <xf numFmtId="1" fontId="31" fillId="0" borderId="27" xfId="0" applyNumberFormat="1" applyFont="1" applyBorder="1"/>
    <xf numFmtId="1" fontId="29" fillId="0" borderId="67" xfId="0" applyNumberFormat="1" applyFont="1" applyBorder="1"/>
    <xf numFmtId="164" fontId="31" fillId="0" borderId="68" xfId="2" applyNumberFormat="1" applyFont="1" applyFill="1" applyBorder="1"/>
    <xf numFmtId="164" fontId="31" fillId="0" borderId="85" xfId="2" applyNumberFormat="1" applyFont="1" applyFill="1" applyBorder="1"/>
    <xf numFmtId="0" fontId="28" fillId="0" borderId="123" xfId="0" applyFont="1" applyFill="1" applyBorder="1" applyAlignment="1">
      <alignment horizontal="center"/>
    </xf>
    <xf numFmtId="0" fontId="29" fillId="0" borderId="124" xfId="0" applyFont="1" applyFill="1" applyBorder="1" applyAlignment="1">
      <alignment wrapText="1"/>
    </xf>
    <xf numFmtId="1" fontId="38" fillId="0" borderId="87" xfId="0" applyNumberFormat="1" applyFont="1" applyBorder="1"/>
    <xf numFmtId="1" fontId="38" fillId="0" borderId="128" xfId="0" applyNumberFormat="1" applyFont="1" applyBorder="1"/>
    <xf numFmtId="1" fontId="29" fillId="0" borderId="55" xfId="0" applyNumberFormat="1" applyFont="1" applyBorder="1"/>
    <xf numFmtId="1" fontId="29" fillId="0" borderId="86" xfId="0" applyNumberFormat="1" applyFont="1" applyBorder="1"/>
    <xf numFmtId="164" fontId="38" fillId="0" borderId="87" xfId="2" applyNumberFormat="1" applyFont="1" applyFill="1" applyBorder="1"/>
    <xf numFmtId="164" fontId="38" fillId="0" borderId="129" xfId="2" applyNumberFormat="1" applyFont="1" applyFill="1" applyBorder="1"/>
    <xf numFmtId="0" fontId="7" fillId="0" borderId="115" xfId="0" applyFont="1" applyFill="1" applyBorder="1" applyAlignment="1">
      <alignment wrapText="1"/>
    </xf>
    <xf numFmtId="3" fontId="7" fillId="0" borderId="102" xfId="0" applyNumberFormat="1" applyFont="1" applyFill="1" applyBorder="1"/>
    <xf numFmtId="3" fontId="7" fillId="0" borderId="106" xfId="0" applyNumberFormat="1" applyFont="1" applyFill="1" applyBorder="1"/>
    <xf numFmtId="3" fontId="7" fillId="0" borderId="103" xfId="0" applyNumberFormat="1" applyFont="1" applyFill="1" applyBorder="1"/>
    <xf numFmtId="3" fontId="7" fillId="0" borderId="106" xfId="0" applyNumberFormat="1" applyFont="1" applyFill="1" applyBorder="1" applyAlignment="1">
      <alignment horizontal="center"/>
    </xf>
    <xf numFmtId="3" fontId="7" fillId="0" borderId="122" xfId="0" applyNumberFormat="1" applyFont="1" applyFill="1" applyBorder="1"/>
    <xf numFmtId="168" fontId="16" fillId="0" borderId="29" xfId="0" applyNumberFormat="1" applyFont="1" applyBorder="1"/>
    <xf numFmtId="168" fontId="19" fillId="0" borderId="32" xfId="0" applyNumberFormat="1" applyFont="1" applyBorder="1"/>
    <xf numFmtId="168" fontId="19" fillId="0" borderId="34" xfId="0" applyNumberFormat="1" applyFont="1" applyBorder="1"/>
    <xf numFmtId="0" fontId="16" fillId="0" borderId="29" xfId="7" applyFont="1" applyBorder="1" applyAlignment="1">
      <alignment horizontal="center"/>
    </xf>
    <xf numFmtId="0" fontId="16" fillId="0" borderId="30" xfId="7" applyFont="1" applyBorder="1"/>
    <xf numFmtId="0" fontId="16" fillId="0" borderId="31" xfId="7" applyFont="1" applyBorder="1"/>
    <xf numFmtId="0" fontId="19" fillId="0" borderId="34" xfId="7" applyFont="1" applyBorder="1" applyAlignment="1">
      <alignment horizontal="center"/>
    </xf>
    <xf numFmtId="0" fontId="16" fillId="0" borderId="64" xfId="7" applyFont="1" applyFill="1" applyBorder="1" applyAlignment="1">
      <alignment wrapText="1"/>
    </xf>
    <xf numFmtId="0" fontId="19" fillId="0" borderId="66" xfId="7" applyFont="1" applyFill="1" applyBorder="1" applyAlignment="1">
      <alignment wrapText="1"/>
    </xf>
    <xf numFmtId="0" fontId="16" fillId="0" borderId="29" xfId="7" applyFont="1" applyBorder="1"/>
    <xf numFmtId="0" fontId="19" fillId="0" borderId="34" xfId="7" applyFont="1" applyBorder="1"/>
    <xf numFmtId="1" fontId="38" fillId="0" borderId="102" xfId="0" applyNumberFormat="1" applyFont="1" applyBorder="1"/>
    <xf numFmtId="1" fontId="38" fillId="0" borderId="106" xfId="0" applyNumberFormat="1" applyFont="1" applyBorder="1"/>
    <xf numFmtId="1" fontId="28" fillId="0" borderId="89" xfId="0" applyNumberFormat="1" applyFont="1" applyBorder="1"/>
    <xf numFmtId="1" fontId="29" fillId="0" borderId="90" xfId="0" applyNumberFormat="1" applyFont="1" applyBorder="1"/>
    <xf numFmtId="1" fontId="29" fillId="0" borderId="91" xfId="0" applyNumberFormat="1" applyFont="1" applyBorder="1"/>
    <xf numFmtId="3" fontId="19" fillId="0" borderId="68" xfId="0" applyNumberFormat="1" applyFont="1" applyBorder="1"/>
    <xf numFmtId="3" fontId="19" fillId="0" borderId="106" xfId="0" applyNumberFormat="1" applyFont="1" applyBorder="1"/>
    <xf numFmtId="3" fontId="16" fillId="0" borderId="64" xfId="0" applyNumberFormat="1" applyFont="1" applyBorder="1"/>
    <xf numFmtId="3" fontId="19" fillId="0" borderId="107" xfId="0" applyNumberFormat="1" applyFont="1" applyFill="1" applyBorder="1" applyAlignment="1">
      <alignment horizontal="center"/>
    </xf>
    <xf numFmtId="3" fontId="19" fillId="0" borderId="127" xfId="0" applyNumberFormat="1" applyFont="1" applyFill="1" applyBorder="1" applyAlignment="1">
      <alignment wrapText="1"/>
    </xf>
    <xf numFmtId="3" fontId="19" fillId="0" borderId="95" xfId="0" applyNumberFormat="1" applyFont="1" applyBorder="1"/>
    <xf numFmtId="164" fontId="16" fillId="0" borderId="89" xfId="2" applyNumberFormat="1" applyFont="1" applyBorder="1"/>
    <xf numFmtId="164" fontId="19" fillId="0" borderId="90" xfId="2" applyNumberFormat="1" applyFont="1" applyBorder="1"/>
    <xf numFmtId="3" fontId="19" fillId="0" borderId="65" xfId="0" applyNumberFormat="1" applyFont="1" applyBorder="1"/>
    <xf numFmtId="3" fontId="16" fillId="0" borderId="94" xfId="0" applyNumberFormat="1" applyFont="1" applyBorder="1"/>
    <xf numFmtId="0" fontId="39" fillId="0" borderId="0" xfId="0" applyFont="1" applyAlignment="1">
      <alignment horizontal="left" vertical="center"/>
    </xf>
    <xf numFmtId="3" fontId="7" fillId="0" borderId="0" xfId="0" applyNumberFormat="1" applyFont="1" applyBorder="1" applyAlignment="1">
      <alignment horizontal="center"/>
    </xf>
    <xf numFmtId="3" fontId="7" fillId="0" borderId="120" xfId="0" applyNumberFormat="1" applyFont="1" applyBorder="1"/>
    <xf numFmtId="3" fontId="7" fillId="0" borderId="132" xfId="0" applyNumberFormat="1" applyFont="1" applyBorder="1"/>
    <xf numFmtId="3" fontId="40" fillId="0" borderId="0" xfId="0" applyNumberFormat="1" applyFont="1" applyFill="1" applyBorder="1" applyAlignment="1"/>
    <xf numFmtId="3" fontId="7" fillId="8" borderId="40" xfId="0" applyNumberFormat="1" applyFont="1" applyFill="1" applyBorder="1"/>
    <xf numFmtId="3" fontId="7" fillId="8" borderId="46" xfId="0" applyNumberFormat="1" applyFont="1" applyFill="1" applyBorder="1"/>
    <xf numFmtId="3" fontId="7" fillId="8" borderId="48" xfId="0" applyNumberFormat="1" applyFont="1" applyFill="1" applyBorder="1"/>
    <xf numFmtId="3" fontId="7" fillId="8" borderId="49" xfId="0" applyNumberFormat="1" applyFont="1" applyFill="1" applyBorder="1"/>
    <xf numFmtId="3" fontId="7" fillId="8" borderId="50" xfId="0" applyNumberFormat="1" applyFont="1" applyFill="1" applyBorder="1"/>
    <xf numFmtId="3" fontId="7" fillId="8" borderId="8" xfId="0" applyNumberFormat="1" applyFont="1" applyFill="1" applyBorder="1"/>
    <xf numFmtId="3" fontId="7" fillId="8" borderId="41" xfId="0" applyNumberFormat="1" applyFont="1" applyFill="1" applyBorder="1"/>
    <xf numFmtId="3" fontId="7" fillId="8" borderId="9" xfId="0" applyNumberFormat="1" applyFont="1" applyFill="1" applyBorder="1"/>
    <xf numFmtId="3" fontId="7" fillId="8" borderId="51" xfId="0" applyNumberFormat="1" applyFont="1" applyFill="1" applyBorder="1"/>
    <xf numFmtId="3" fontId="7" fillId="8" borderId="42" xfId="0" applyNumberFormat="1" applyFont="1" applyFill="1" applyBorder="1"/>
    <xf numFmtId="3" fontId="7" fillId="8" borderId="10" xfId="0" applyNumberFormat="1" applyFont="1" applyFill="1" applyBorder="1"/>
    <xf numFmtId="3" fontId="7" fillId="8" borderId="53" xfId="0" applyNumberFormat="1" applyFont="1" applyFill="1" applyBorder="1"/>
    <xf numFmtId="3" fontId="7" fillId="8" borderId="11" xfId="0" applyNumberFormat="1" applyFont="1" applyFill="1" applyBorder="1"/>
    <xf numFmtId="3" fontId="7" fillId="8" borderId="54" xfId="0" applyNumberFormat="1" applyFont="1" applyFill="1" applyBorder="1"/>
    <xf numFmtId="3" fontId="7" fillId="8" borderId="52" xfId="0" applyNumberFormat="1" applyFont="1" applyFill="1" applyBorder="1"/>
    <xf numFmtId="0" fontId="19" fillId="0" borderId="64" xfId="0" applyFont="1" applyBorder="1"/>
    <xf numFmtId="0" fontId="19" fillId="0" borderId="89" xfId="0" applyFont="1" applyBorder="1"/>
    <xf numFmtId="0" fontId="19" fillId="0" borderId="80" xfId="0" applyFont="1" applyBorder="1"/>
    <xf numFmtId="164" fontId="19" fillId="0" borderId="29" xfId="2" applyNumberFormat="1" applyFont="1" applyBorder="1"/>
    <xf numFmtId="0" fontId="19" fillId="0" borderId="31" xfId="0" applyFont="1" applyBorder="1"/>
    <xf numFmtId="0" fontId="19" fillId="0" borderId="94" xfId="0" applyFont="1" applyBorder="1"/>
    <xf numFmtId="3" fontId="8" fillId="0" borderId="32" xfId="0" applyNumberFormat="1" applyFont="1" applyFill="1" applyBorder="1"/>
    <xf numFmtId="3" fontId="8" fillId="0" borderId="34" xfId="0" applyNumberFormat="1" applyFont="1" applyFill="1" applyBorder="1"/>
    <xf numFmtId="3" fontId="8" fillId="0" borderId="94" xfId="0" applyNumberFormat="1" applyFont="1" applyFill="1" applyBorder="1"/>
    <xf numFmtId="3" fontId="8" fillId="0" borderId="95" xfId="0" applyNumberFormat="1" applyFont="1" applyFill="1" applyBorder="1"/>
    <xf numFmtId="3" fontId="8" fillId="0" borderId="96" xfId="0" applyNumberFormat="1" applyFont="1" applyFill="1" applyBorder="1"/>
    <xf numFmtId="3" fontId="19" fillId="0" borderId="39" xfId="0" applyNumberFormat="1" applyFont="1" applyFill="1" applyBorder="1" applyAlignment="1">
      <alignment wrapText="1"/>
    </xf>
    <xf numFmtId="3" fontId="19" fillId="0" borderId="39" xfId="0" applyNumberFormat="1" applyFont="1" applyBorder="1"/>
    <xf numFmtId="3" fontId="19" fillId="0" borderId="84" xfId="0" applyNumberFormat="1" applyFont="1" applyFill="1" applyBorder="1" applyAlignment="1">
      <alignment wrapText="1"/>
    </xf>
    <xf numFmtId="3" fontId="19" fillId="0" borderId="27" xfId="0" applyNumberFormat="1" applyFont="1" applyBorder="1"/>
    <xf numFmtId="3" fontId="20" fillId="0" borderId="113" xfId="0" applyNumberFormat="1" applyFont="1" applyBorder="1"/>
    <xf numFmtId="3" fontId="19" fillId="8" borderId="29" xfId="0" applyNumberFormat="1" applyFont="1" applyFill="1" applyBorder="1"/>
    <xf numFmtId="3" fontId="19" fillId="8" borderId="30" xfId="0" applyNumberFormat="1" applyFont="1" applyFill="1" applyBorder="1"/>
    <xf numFmtId="3" fontId="19" fillId="8" borderId="31" xfId="0" applyNumberFormat="1" applyFont="1" applyFill="1" applyBorder="1"/>
    <xf numFmtId="3" fontId="19" fillId="8" borderId="32" xfId="0" applyNumberFormat="1" applyFont="1" applyFill="1" applyBorder="1"/>
    <xf numFmtId="3" fontId="19" fillId="8" borderId="28" xfId="0" applyNumberFormat="1" applyFont="1" applyFill="1" applyBorder="1"/>
    <xf numFmtId="3" fontId="19" fillId="8" borderId="33" xfId="0" applyNumberFormat="1" applyFont="1" applyFill="1" applyBorder="1"/>
    <xf numFmtId="3" fontId="19" fillId="8" borderId="97" xfId="0" applyNumberFormat="1" applyFont="1" applyFill="1" applyBorder="1"/>
    <xf numFmtId="3" fontId="19" fillId="8" borderId="98" xfId="0" applyNumberFormat="1" applyFont="1" applyFill="1" applyBorder="1"/>
    <xf numFmtId="3" fontId="19" fillId="8" borderId="99" xfId="0" applyNumberFormat="1" applyFont="1" applyFill="1" applyBorder="1"/>
    <xf numFmtId="1" fontId="16" fillId="0" borderId="39" xfId="0" applyNumberFormat="1" applyFont="1" applyBorder="1"/>
    <xf numFmtId="1" fontId="16" fillId="0" borderId="68" xfId="0" applyNumberFormat="1" applyFont="1" applyBorder="1"/>
    <xf numFmtId="1" fontId="19" fillId="0" borderId="34" xfId="0" applyNumberFormat="1" applyFont="1" applyBorder="1"/>
    <xf numFmtId="1" fontId="19" fillId="0" borderId="36" xfId="0" applyNumberFormat="1" applyFont="1" applyBorder="1"/>
    <xf numFmtId="1" fontId="19" fillId="0" borderId="92" xfId="0" applyNumberFormat="1" applyFont="1" applyBorder="1"/>
    <xf numFmtId="1" fontId="19" fillId="0" borderId="26" xfId="0" applyNumberFormat="1" applyFont="1" applyBorder="1"/>
    <xf numFmtId="1" fontId="19" fillId="0" borderId="25" xfId="0" applyNumberFormat="1" applyFont="1" applyBorder="1"/>
    <xf numFmtId="1" fontId="19" fillId="0" borderId="35" xfId="0" applyNumberFormat="1" applyFont="1" applyBorder="1"/>
    <xf numFmtId="168" fontId="19" fillId="0" borderId="67" xfId="0" applyNumberFormat="1" applyFont="1" applyBorder="1"/>
    <xf numFmtId="169" fontId="19" fillId="0" borderId="68" xfId="1" applyNumberFormat="1" applyFont="1" applyBorder="1"/>
    <xf numFmtId="168" fontId="19" fillId="0" borderId="29" xfId="0" applyNumberFormat="1" applyFont="1" applyBorder="1"/>
    <xf numFmtId="169" fontId="19" fillId="0" borderId="31" xfId="1" applyNumberFormat="1" applyFont="1" applyBorder="1"/>
    <xf numFmtId="168" fontId="19" fillId="0" borderId="102" xfId="0" applyNumberFormat="1" applyFont="1" applyBorder="1"/>
    <xf numFmtId="0" fontId="19" fillId="0" borderId="103" xfId="0" applyFont="1" applyBorder="1"/>
    <xf numFmtId="169" fontId="19" fillId="0" borderId="103" xfId="1" applyNumberFormat="1" applyFont="1" applyBorder="1"/>
    <xf numFmtId="169" fontId="19" fillId="0" borderId="106" xfId="1" applyNumberFormat="1" applyFont="1" applyBorder="1"/>
    <xf numFmtId="0" fontId="19" fillId="0" borderId="114" xfId="7" applyFont="1" applyBorder="1" applyAlignment="1">
      <alignment horizontal="center"/>
    </xf>
    <xf numFmtId="0" fontId="19" fillId="0" borderId="133" xfId="7" applyFont="1" applyFill="1" applyBorder="1" applyAlignment="1">
      <alignment wrapText="1"/>
    </xf>
    <xf numFmtId="0" fontId="19" fillId="0" borderId="114" xfId="7" applyFont="1" applyBorder="1"/>
    <xf numFmtId="0" fontId="19" fillId="0" borderId="130" xfId="7" applyFont="1" applyBorder="1"/>
    <xf numFmtId="0" fontId="19" fillId="0" borderId="131" xfId="7" applyFont="1" applyBorder="1"/>
    <xf numFmtId="0" fontId="16" fillId="0" borderId="63" xfId="7" applyFont="1" applyBorder="1" applyAlignment="1">
      <alignment horizontal="center" wrapText="1"/>
    </xf>
    <xf numFmtId="0" fontId="16" fillId="0" borderId="67" xfId="7" applyFont="1" applyBorder="1"/>
    <xf numFmtId="0" fontId="16" fillId="0" borderId="39" xfId="7" applyFont="1" applyBorder="1"/>
    <xf numFmtId="0" fontId="16" fillId="0" borderId="68" xfId="7" applyFont="1" applyBorder="1"/>
    <xf numFmtId="0" fontId="19" fillId="0" borderId="29" xfId="7" applyFont="1" applyBorder="1"/>
    <xf numFmtId="0" fontId="19" fillId="0" borderId="32" xfId="7" applyFont="1" applyBorder="1"/>
    <xf numFmtId="0" fontId="16" fillId="0" borderId="111" xfId="7" applyFont="1" applyBorder="1"/>
    <xf numFmtId="0" fontId="19" fillId="0" borderId="134" xfId="7" applyFont="1" applyBorder="1"/>
    <xf numFmtId="0" fontId="16" fillId="0" borderId="100" xfId="7" applyFont="1" applyBorder="1"/>
    <xf numFmtId="0" fontId="19" fillId="0" borderId="135" xfId="7" applyFont="1" applyBorder="1"/>
    <xf numFmtId="0" fontId="19" fillId="0" borderId="64" xfId="7" applyFont="1" applyBorder="1"/>
    <xf numFmtId="0" fontId="19" fillId="0" borderId="65" xfId="7" applyFont="1" applyBorder="1"/>
    <xf numFmtId="0" fontId="19" fillId="0" borderId="66" xfId="7" applyFont="1" applyBorder="1"/>
    <xf numFmtId="0" fontId="16" fillId="0" borderId="84" xfId="7" applyFont="1" applyBorder="1"/>
    <xf numFmtId="0" fontId="19" fillId="0" borderId="133" xfId="7" applyFont="1" applyBorder="1"/>
    <xf numFmtId="0" fontId="16" fillId="0" borderId="44" xfId="7" applyFont="1" applyBorder="1" applyAlignment="1">
      <alignment horizontal="center" wrapText="1"/>
    </xf>
    <xf numFmtId="0" fontId="16" fillId="0" borderId="136" xfId="7" applyFont="1" applyBorder="1" applyAlignment="1">
      <alignment horizontal="center" wrapText="1"/>
    </xf>
    <xf numFmtId="0" fontId="16" fillId="0" borderId="119" xfId="7" applyFont="1" applyBorder="1" applyAlignment="1">
      <alignment horizontal="center" wrapText="1"/>
    </xf>
    <xf numFmtId="0" fontId="14" fillId="0" borderId="27" xfId="0" applyFont="1" applyBorder="1"/>
    <xf numFmtId="0" fontId="13" fillId="0" borderId="26" xfId="0" applyFont="1" applyBorder="1" applyAlignment="1">
      <alignment wrapText="1"/>
    </xf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wrapText="1"/>
    </xf>
    <xf numFmtId="0" fontId="16" fillId="0" borderId="18" xfId="7" applyFont="1" applyFill="1" applyBorder="1" applyAlignment="1">
      <alignment horizontal="center" wrapText="1"/>
    </xf>
  </cellXfs>
  <cellStyles count="228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13" xfId="227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179"/>
  <sheetViews>
    <sheetView showGridLines="0" tabSelected="1" zoomScaleNormal="100" workbookViewId="0">
      <selection activeCell="V19" sqref="V19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10" width="8.7109375" style="1" customWidth="1"/>
    <col min="11" max="11" width="11.42578125" style="1" customWidth="1"/>
    <col min="12" max="12" width="11.42578125" style="118" customWidth="1"/>
    <col min="13" max="13" width="11.42578125" style="1" customWidth="1"/>
    <col min="14" max="14" width="5.7109375" style="1" customWidth="1"/>
    <col min="15" max="15" width="7" style="1" customWidth="1"/>
    <col min="16" max="16" width="26" style="1" customWidth="1"/>
    <col min="17" max="17" width="13.140625" style="1" customWidth="1"/>
    <col min="18" max="18" width="11.42578125" style="1" customWidth="1"/>
    <col min="19" max="16384" width="11.42578125" style="1"/>
  </cols>
  <sheetData>
    <row r="1" spans="1:23" x14ac:dyDescent="0.2">
      <c r="A1" s="27" t="s">
        <v>82</v>
      </c>
      <c r="B1" s="28"/>
    </row>
    <row r="2" spans="1:23" x14ac:dyDescent="0.2">
      <c r="A2" s="2" t="s">
        <v>0</v>
      </c>
    </row>
    <row r="4" spans="1:23" ht="15" x14ac:dyDescent="0.25">
      <c r="A4" s="29" t="str">
        <f>A14</f>
        <v>Tabell 2-B-1-A1 - Sum personellinnsats innen helsestasjons- og skolehelsetjeneste - timeverk pr. uke</v>
      </c>
      <c r="B4" s="30"/>
      <c r="C4" s="30"/>
      <c r="D4" s="30"/>
      <c r="E4" s="30"/>
      <c r="F4" s="30"/>
      <c r="G4" s="30"/>
      <c r="H4" s="30"/>
      <c r="I4" s="30"/>
      <c r="J4" s="31" t="s">
        <v>94</v>
      </c>
      <c r="K4" s="30"/>
      <c r="L4" s="30"/>
    </row>
    <row r="5" spans="1:23" x14ac:dyDescent="0.2">
      <c r="A5" s="4" t="str">
        <f>A37</f>
        <v>Tabell 2-B-1-A2 - Sum personellinnsats- helsestasjonstjeneste til gravide og barn 0 - 5 år - timeverk pr. uke</v>
      </c>
    </row>
    <row r="6" spans="1:23" x14ac:dyDescent="0.2">
      <c r="A6" s="4" t="str">
        <f>A83</f>
        <v>Tabell 2-B-1-A3 - Sum personellinnsats- skolehelsetjeneste i ungdomstrinnet - timeverk pr. uke</v>
      </c>
    </row>
    <row r="7" spans="1:23" x14ac:dyDescent="0.2">
      <c r="A7" s="4" t="str">
        <f>A106</f>
        <v>Tabell 2-B-1-A4 - Sum personellinnsats- skolehelsetjeneste i videregående skole - timeverk pr. uke</v>
      </c>
    </row>
    <row r="8" spans="1:23" x14ac:dyDescent="0.2">
      <c r="A8" s="4" t="str">
        <f>A132</f>
        <v>Tabell 2-B-1-A5 - Sum personellinnsats- helsestasjon for ungdom - timeverk pr. uke</v>
      </c>
    </row>
    <row r="9" spans="1:23" x14ac:dyDescent="0.2">
      <c r="A9" s="4" t="str">
        <f>A157</f>
        <v>Tabell 2-B-1-A6 - Sum personellinnsats  - ledelse - innen helsestasjons- og skolehelsetjeneste - timeverk pr. uke</v>
      </c>
    </row>
    <row r="10" spans="1:23" x14ac:dyDescent="0.2">
      <c r="A10" s="4" t="str">
        <f>O14</f>
        <v>Tabell 2-B-1-B - Helsestasjon for ungdom</v>
      </c>
      <c r="P10" s="1" t="s">
        <v>79</v>
      </c>
    </row>
    <row r="11" spans="1:23" x14ac:dyDescent="0.2">
      <c r="A11" s="4"/>
      <c r="K11" s="32"/>
      <c r="L11" s="32"/>
    </row>
    <row r="12" spans="1:23" x14ac:dyDescent="0.2">
      <c r="A12" s="4"/>
    </row>
    <row r="13" spans="1:23" x14ac:dyDescent="0.2">
      <c r="A13" s="4"/>
    </row>
    <row r="14" spans="1:23" s="5" customFormat="1" ht="12.75" thickBot="1" x14ac:dyDescent="0.25">
      <c r="A14" s="33" t="s">
        <v>95</v>
      </c>
      <c r="O14" s="33" t="s">
        <v>96</v>
      </c>
    </row>
    <row r="15" spans="1:23" s="5" customFormat="1" ht="60.75" thickBot="1" x14ac:dyDescent="0.25">
      <c r="A15" s="6" t="s">
        <v>1</v>
      </c>
      <c r="B15" s="7" t="s">
        <v>2</v>
      </c>
      <c r="C15" s="8" t="s">
        <v>97</v>
      </c>
      <c r="D15" s="8" t="s">
        <v>98</v>
      </c>
      <c r="E15" s="8" t="s">
        <v>99</v>
      </c>
      <c r="F15" s="8" t="s">
        <v>100</v>
      </c>
      <c r="G15" s="8" t="s">
        <v>101</v>
      </c>
      <c r="H15" s="9" t="s">
        <v>102</v>
      </c>
      <c r="I15" s="9" t="s">
        <v>103</v>
      </c>
      <c r="J15" s="9" t="s">
        <v>104</v>
      </c>
      <c r="O15" s="6" t="s">
        <v>1</v>
      </c>
      <c r="P15" s="7" t="s">
        <v>2</v>
      </c>
      <c r="Q15" s="24" t="s">
        <v>105</v>
      </c>
      <c r="R15" s="24" t="s">
        <v>106</v>
      </c>
      <c r="W15" s="5" t="s">
        <v>79</v>
      </c>
    </row>
    <row r="16" spans="1:23" x14ac:dyDescent="0.2">
      <c r="A16" s="10">
        <v>1</v>
      </c>
      <c r="B16" s="11" t="s">
        <v>3</v>
      </c>
      <c r="C16" s="554">
        <f t="shared" ref="C16:J30" si="0">C39+C63+C85+C108+C134+C159</f>
        <v>1102.5</v>
      </c>
      <c r="D16" s="555">
        <f t="shared" si="0"/>
        <v>202.5</v>
      </c>
      <c r="E16" s="555">
        <f t="shared" si="0"/>
        <v>65.5</v>
      </c>
      <c r="F16" s="555">
        <f t="shared" si="0"/>
        <v>34.200000000000003</v>
      </c>
      <c r="G16" s="555">
        <f t="shared" si="0"/>
        <v>4.3</v>
      </c>
      <c r="H16" s="556">
        <f t="shared" si="0"/>
        <v>270</v>
      </c>
      <c r="I16" s="557">
        <f t="shared" si="0"/>
        <v>1678.9999999999998</v>
      </c>
      <c r="J16" s="558">
        <f t="shared" si="0"/>
        <v>213.75</v>
      </c>
      <c r="O16" s="10">
        <v>1</v>
      </c>
      <c r="P16" s="11" t="s">
        <v>3</v>
      </c>
      <c r="Q16" s="357">
        <v>732</v>
      </c>
      <c r="R16" s="358">
        <v>469</v>
      </c>
    </row>
    <row r="17" spans="1:21" x14ac:dyDescent="0.2">
      <c r="A17" s="12">
        <v>2</v>
      </c>
      <c r="B17" s="13" t="s">
        <v>4</v>
      </c>
      <c r="C17" s="559">
        <f t="shared" si="0"/>
        <v>854.92</v>
      </c>
      <c r="D17" s="560">
        <f t="shared" si="0"/>
        <v>112.5</v>
      </c>
      <c r="E17" s="560">
        <f t="shared" si="0"/>
        <v>48.75</v>
      </c>
      <c r="F17" s="560">
        <f t="shared" si="0"/>
        <v>252</v>
      </c>
      <c r="G17" s="560">
        <f t="shared" si="0"/>
        <v>53.75</v>
      </c>
      <c r="H17" s="561">
        <f t="shared" si="0"/>
        <v>131.25</v>
      </c>
      <c r="I17" s="562">
        <f t="shared" si="0"/>
        <v>1453.17</v>
      </c>
      <c r="J17" s="563">
        <f t="shared" si="0"/>
        <v>0</v>
      </c>
      <c r="K17" s="118"/>
      <c r="O17" s="12">
        <v>2</v>
      </c>
      <c r="P17" s="13" t="s">
        <v>4</v>
      </c>
      <c r="Q17" s="359">
        <v>709</v>
      </c>
      <c r="R17" s="360">
        <v>560</v>
      </c>
    </row>
    <row r="18" spans="1:21" x14ac:dyDescent="0.2">
      <c r="A18" s="12">
        <v>3</v>
      </c>
      <c r="B18" s="13" t="s">
        <v>5</v>
      </c>
      <c r="C18" s="559">
        <f t="shared" si="0"/>
        <v>649</v>
      </c>
      <c r="D18" s="560">
        <f t="shared" si="0"/>
        <v>105</v>
      </c>
      <c r="E18" s="560">
        <f t="shared" si="0"/>
        <v>54.6</v>
      </c>
      <c r="F18" s="560">
        <f t="shared" si="0"/>
        <v>73</v>
      </c>
      <c r="G18" s="560">
        <f t="shared" si="0"/>
        <v>97.5</v>
      </c>
      <c r="H18" s="561">
        <f t="shared" si="0"/>
        <v>56.25</v>
      </c>
      <c r="I18" s="562">
        <f t="shared" si="0"/>
        <v>1035.3499999999999</v>
      </c>
      <c r="J18" s="563">
        <f t="shared" si="0"/>
        <v>146.25</v>
      </c>
      <c r="K18" s="118"/>
      <c r="O18" s="12">
        <v>3</v>
      </c>
      <c r="P18" s="13" t="s">
        <v>5</v>
      </c>
      <c r="Q18" s="359">
        <v>244</v>
      </c>
      <c r="R18" s="360">
        <v>151</v>
      </c>
    </row>
    <row r="19" spans="1:21" x14ac:dyDescent="0.2">
      <c r="A19" s="12">
        <v>4</v>
      </c>
      <c r="B19" s="13" t="s">
        <v>6</v>
      </c>
      <c r="C19" s="559">
        <f t="shared" si="0"/>
        <v>727.51</v>
      </c>
      <c r="D19" s="560">
        <f t="shared" si="0"/>
        <v>71.25</v>
      </c>
      <c r="E19" s="560">
        <f t="shared" si="0"/>
        <v>56.25</v>
      </c>
      <c r="F19" s="560">
        <f t="shared" si="0"/>
        <v>46.800000000000004</v>
      </c>
      <c r="G19" s="560">
        <f t="shared" si="0"/>
        <v>73.13</v>
      </c>
      <c r="H19" s="561">
        <f t="shared" si="0"/>
        <v>75</v>
      </c>
      <c r="I19" s="562">
        <f t="shared" si="0"/>
        <v>1049.94</v>
      </c>
      <c r="J19" s="563">
        <f t="shared" si="0"/>
        <v>0</v>
      </c>
      <c r="K19" s="118"/>
      <c r="O19" s="12">
        <v>4</v>
      </c>
      <c r="P19" s="13" t="s">
        <v>6</v>
      </c>
      <c r="Q19" s="359">
        <v>988</v>
      </c>
      <c r="R19" s="360">
        <v>938</v>
      </c>
    </row>
    <row r="20" spans="1:21" x14ac:dyDescent="0.2">
      <c r="A20" s="12">
        <v>5</v>
      </c>
      <c r="B20" s="13" t="s">
        <v>7</v>
      </c>
      <c r="C20" s="559">
        <f t="shared" si="0"/>
        <v>627.5</v>
      </c>
      <c r="D20" s="560">
        <f t="shared" si="0"/>
        <v>91.5</v>
      </c>
      <c r="E20" s="560">
        <f t="shared" si="0"/>
        <v>47.5</v>
      </c>
      <c r="F20" s="560">
        <f t="shared" si="0"/>
        <v>36</v>
      </c>
      <c r="G20" s="560">
        <f t="shared" si="0"/>
        <v>41.5</v>
      </c>
      <c r="H20" s="561">
        <f t="shared" si="0"/>
        <v>93.75</v>
      </c>
      <c r="I20" s="562">
        <f t="shared" si="0"/>
        <v>937.75</v>
      </c>
      <c r="J20" s="563">
        <f t="shared" si="0"/>
        <v>37.5</v>
      </c>
      <c r="K20" s="118"/>
      <c r="O20" s="12">
        <v>5</v>
      </c>
      <c r="P20" s="13" t="s">
        <v>7</v>
      </c>
      <c r="Q20" s="359">
        <v>1220</v>
      </c>
      <c r="R20" s="360">
        <v>629</v>
      </c>
    </row>
    <row r="21" spans="1:21" x14ac:dyDescent="0.2">
      <c r="A21" s="12">
        <v>6</v>
      </c>
      <c r="B21" s="13" t="s">
        <v>8</v>
      </c>
      <c r="C21" s="559">
        <f t="shared" si="0"/>
        <v>490.5</v>
      </c>
      <c r="D21" s="560">
        <f t="shared" si="0"/>
        <v>60</v>
      </c>
      <c r="E21" s="560">
        <f t="shared" si="0"/>
        <v>33</v>
      </c>
      <c r="F21" s="560">
        <f t="shared" si="0"/>
        <v>93.6</v>
      </c>
      <c r="G21" s="560">
        <f t="shared" si="0"/>
        <v>60</v>
      </c>
      <c r="H21" s="561">
        <f t="shared" si="0"/>
        <v>60</v>
      </c>
      <c r="I21" s="562">
        <f t="shared" si="0"/>
        <v>797.1</v>
      </c>
      <c r="J21" s="563">
        <f t="shared" si="0"/>
        <v>0</v>
      </c>
      <c r="K21" s="118"/>
      <c r="O21" s="12">
        <v>6</v>
      </c>
      <c r="P21" s="13" t="s">
        <v>8</v>
      </c>
      <c r="Q21" s="359">
        <v>400</v>
      </c>
      <c r="R21" s="360">
        <v>300</v>
      </c>
    </row>
    <row r="22" spans="1:21" x14ac:dyDescent="0.2">
      <c r="A22" s="12">
        <v>7</v>
      </c>
      <c r="B22" s="13" t="s">
        <v>9</v>
      </c>
      <c r="C22" s="559">
        <f t="shared" si="0"/>
        <v>656.25</v>
      </c>
      <c r="D22" s="560">
        <f t="shared" si="0"/>
        <v>45</v>
      </c>
      <c r="E22" s="560">
        <f t="shared" si="0"/>
        <v>56.75</v>
      </c>
      <c r="F22" s="560">
        <f t="shared" si="0"/>
        <v>1</v>
      </c>
      <c r="G22" s="560">
        <f t="shared" si="0"/>
        <v>0</v>
      </c>
      <c r="H22" s="561">
        <f t="shared" si="0"/>
        <v>82.5</v>
      </c>
      <c r="I22" s="562">
        <f t="shared" si="0"/>
        <v>841.5</v>
      </c>
      <c r="J22" s="563">
        <f t="shared" si="0"/>
        <v>71.25</v>
      </c>
      <c r="K22" s="118"/>
      <c r="O22" s="12">
        <v>7</v>
      </c>
      <c r="P22" s="13" t="s">
        <v>9</v>
      </c>
      <c r="Q22" s="359">
        <v>745</v>
      </c>
      <c r="R22" s="360">
        <v>478</v>
      </c>
    </row>
    <row r="23" spans="1:21" x14ac:dyDescent="0.2">
      <c r="A23" s="12">
        <v>8</v>
      </c>
      <c r="B23" s="13" t="s">
        <v>10</v>
      </c>
      <c r="C23" s="559">
        <f t="shared" si="0"/>
        <v>860</v>
      </c>
      <c r="D23" s="560">
        <f t="shared" si="0"/>
        <v>45</v>
      </c>
      <c r="E23" s="560">
        <f t="shared" si="0"/>
        <v>47</v>
      </c>
      <c r="F23" s="560">
        <f t="shared" si="0"/>
        <v>0</v>
      </c>
      <c r="G23" s="560">
        <f t="shared" si="0"/>
        <v>97.5</v>
      </c>
      <c r="H23" s="561">
        <f t="shared" si="0"/>
        <v>86.25</v>
      </c>
      <c r="I23" s="562">
        <f t="shared" si="0"/>
        <v>1135.75</v>
      </c>
      <c r="J23" s="563">
        <f t="shared" si="0"/>
        <v>67.5</v>
      </c>
      <c r="K23" s="118"/>
      <c r="O23" s="12">
        <v>8</v>
      </c>
      <c r="P23" s="13" t="s">
        <v>10</v>
      </c>
      <c r="Q23" s="359">
        <v>1152</v>
      </c>
      <c r="R23" s="360">
        <v>744</v>
      </c>
    </row>
    <row r="24" spans="1:21" x14ac:dyDescent="0.2">
      <c r="A24" s="12">
        <v>9</v>
      </c>
      <c r="B24" s="13" t="s">
        <v>11</v>
      </c>
      <c r="C24" s="559">
        <f t="shared" si="0"/>
        <v>696</v>
      </c>
      <c r="D24" s="560">
        <f t="shared" si="0"/>
        <v>81</v>
      </c>
      <c r="E24" s="560">
        <f t="shared" si="0"/>
        <v>50</v>
      </c>
      <c r="F24" s="560">
        <f t="shared" si="0"/>
        <v>76</v>
      </c>
      <c r="G24" s="560">
        <f t="shared" si="0"/>
        <v>81.009999999999991</v>
      </c>
      <c r="H24" s="561">
        <f t="shared" si="0"/>
        <v>103.5</v>
      </c>
      <c r="I24" s="562">
        <f t="shared" si="0"/>
        <v>1087.51</v>
      </c>
      <c r="J24" s="563">
        <f t="shared" si="0"/>
        <v>243.76</v>
      </c>
      <c r="K24" s="118"/>
      <c r="O24" s="12">
        <v>9</v>
      </c>
      <c r="P24" s="13" t="s">
        <v>11</v>
      </c>
      <c r="Q24" s="359">
        <v>221</v>
      </c>
      <c r="R24" s="360">
        <v>216</v>
      </c>
      <c r="U24" s="1" t="s">
        <v>79</v>
      </c>
    </row>
    <row r="25" spans="1:21" x14ac:dyDescent="0.2">
      <c r="A25" s="12">
        <v>10</v>
      </c>
      <c r="B25" s="13" t="s">
        <v>12</v>
      </c>
      <c r="C25" s="559">
        <f t="shared" si="0"/>
        <v>573.75</v>
      </c>
      <c r="D25" s="560">
        <f t="shared" si="0"/>
        <v>75</v>
      </c>
      <c r="E25" s="560">
        <f t="shared" si="0"/>
        <v>24</v>
      </c>
      <c r="F25" s="560">
        <f t="shared" si="0"/>
        <v>0</v>
      </c>
      <c r="G25" s="560">
        <f t="shared" si="0"/>
        <v>168.75</v>
      </c>
      <c r="H25" s="561">
        <f t="shared" si="0"/>
        <v>37.5</v>
      </c>
      <c r="I25" s="562">
        <f t="shared" si="0"/>
        <v>879</v>
      </c>
      <c r="J25" s="563">
        <f t="shared" si="0"/>
        <v>95.75</v>
      </c>
      <c r="K25" s="118"/>
      <c r="O25" s="12">
        <v>10</v>
      </c>
      <c r="P25" s="13" t="s">
        <v>12</v>
      </c>
      <c r="Q25" s="359">
        <v>87</v>
      </c>
      <c r="R25" s="360">
        <v>72</v>
      </c>
    </row>
    <row r="26" spans="1:21" x14ac:dyDescent="0.2">
      <c r="A26" s="12">
        <v>11</v>
      </c>
      <c r="B26" s="13" t="s">
        <v>13</v>
      </c>
      <c r="C26" s="559">
        <f t="shared" si="0"/>
        <v>689.02</v>
      </c>
      <c r="D26" s="560">
        <f t="shared" si="0"/>
        <v>75</v>
      </c>
      <c r="E26" s="560">
        <f t="shared" si="0"/>
        <v>62.019999999999996</v>
      </c>
      <c r="F26" s="560">
        <f t="shared" si="0"/>
        <v>7</v>
      </c>
      <c r="G26" s="560">
        <f t="shared" si="0"/>
        <v>37.5</v>
      </c>
      <c r="H26" s="561">
        <f t="shared" si="0"/>
        <v>101.25</v>
      </c>
      <c r="I26" s="562">
        <f t="shared" si="0"/>
        <v>971.79</v>
      </c>
      <c r="J26" s="563">
        <f t="shared" si="0"/>
        <v>0</v>
      </c>
      <c r="K26" s="118"/>
      <c r="O26" s="12">
        <v>11</v>
      </c>
      <c r="P26" s="13" t="s">
        <v>203</v>
      </c>
      <c r="Q26" s="359">
        <v>404</v>
      </c>
      <c r="R26" s="360">
        <v>0</v>
      </c>
    </row>
    <row r="27" spans="1:21" x14ac:dyDescent="0.2">
      <c r="A27" s="12">
        <v>12</v>
      </c>
      <c r="B27" s="13" t="s">
        <v>14</v>
      </c>
      <c r="C27" s="559">
        <f t="shared" si="0"/>
        <v>840</v>
      </c>
      <c r="D27" s="560">
        <f t="shared" si="0"/>
        <v>166.87</v>
      </c>
      <c r="E27" s="560">
        <f t="shared" si="0"/>
        <v>41.5</v>
      </c>
      <c r="F27" s="560">
        <f t="shared" si="0"/>
        <v>54.4</v>
      </c>
      <c r="G27" s="560">
        <f t="shared" si="0"/>
        <v>37.5</v>
      </c>
      <c r="H27" s="561">
        <f t="shared" si="0"/>
        <v>97.5</v>
      </c>
      <c r="I27" s="562">
        <f t="shared" si="0"/>
        <v>1237.77</v>
      </c>
      <c r="J27" s="563">
        <f t="shared" si="0"/>
        <v>0</v>
      </c>
      <c r="K27" s="118"/>
      <c r="O27" s="12">
        <v>12</v>
      </c>
      <c r="P27" s="13" t="s">
        <v>204</v>
      </c>
      <c r="Q27" s="359">
        <v>503</v>
      </c>
      <c r="R27" s="360">
        <v>0</v>
      </c>
    </row>
    <row r="28" spans="1:21" x14ac:dyDescent="0.2">
      <c r="A28" s="12">
        <v>13</v>
      </c>
      <c r="B28" s="13" t="s">
        <v>15</v>
      </c>
      <c r="C28" s="559">
        <f t="shared" si="0"/>
        <v>995.75</v>
      </c>
      <c r="D28" s="560">
        <f t="shared" si="0"/>
        <v>93.75</v>
      </c>
      <c r="E28" s="560">
        <f t="shared" si="0"/>
        <v>59.5</v>
      </c>
      <c r="F28" s="560">
        <f t="shared" si="0"/>
        <v>208.8</v>
      </c>
      <c r="G28" s="560">
        <f t="shared" si="0"/>
        <v>40.5</v>
      </c>
      <c r="H28" s="561">
        <f t="shared" si="0"/>
        <v>107.9</v>
      </c>
      <c r="I28" s="562">
        <f t="shared" si="0"/>
        <v>1506.2</v>
      </c>
      <c r="J28" s="563">
        <f t="shared" si="0"/>
        <v>0</v>
      </c>
      <c r="K28" s="118"/>
      <c r="O28" s="12">
        <v>13</v>
      </c>
      <c r="P28" s="13" t="s">
        <v>15</v>
      </c>
      <c r="Q28" s="359">
        <v>740</v>
      </c>
      <c r="R28" s="360">
        <v>490</v>
      </c>
    </row>
    <row r="29" spans="1:21" x14ac:dyDescent="0.2">
      <c r="A29" s="12">
        <v>14</v>
      </c>
      <c r="B29" s="13" t="s">
        <v>16</v>
      </c>
      <c r="C29" s="559">
        <f t="shared" si="0"/>
        <v>1038.75</v>
      </c>
      <c r="D29" s="560">
        <f t="shared" si="0"/>
        <v>116.25</v>
      </c>
      <c r="E29" s="560">
        <f t="shared" si="0"/>
        <v>44</v>
      </c>
      <c r="F29" s="560">
        <f t="shared" si="0"/>
        <v>36</v>
      </c>
      <c r="G29" s="560">
        <f t="shared" si="0"/>
        <v>131.02000000000001</v>
      </c>
      <c r="H29" s="561">
        <f t="shared" si="0"/>
        <v>131.5</v>
      </c>
      <c r="I29" s="562">
        <f t="shared" si="0"/>
        <v>1497.52</v>
      </c>
      <c r="J29" s="563">
        <f t="shared" si="0"/>
        <v>0</v>
      </c>
      <c r="K29" s="118"/>
      <c r="O29" s="12">
        <v>14</v>
      </c>
      <c r="P29" s="13" t="s">
        <v>16</v>
      </c>
      <c r="Q29" s="551">
        <v>592</v>
      </c>
      <c r="R29" s="552">
        <v>189</v>
      </c>
    </row>
    <row r="30" spans="1:21" ht="12.75" thickBot="1" x14ac:dyDescent="0.25">
      <c r="A30" s="14">
        <v>15</v>
      </c>
      <c r="B30" s="15" t="s">
        <v>17</v>
      </c>
      <c r="C30" s="564">
        <f t="shared" si="0"/>
        <v>754.25</v>
      </c>
      <c r="D30" s="565">
        <f t="shared" si="0"/>
        <v>33.75</v>
      </c>
      <c r="E30" s="565">
        <f t="shared" si="0"/>
        <v>51</v>
      </c>
      <c r="F30" s="565">
        <f t="shared" si="0"/>
        <v>2.75</v>
      </c>
      <c r="G30" s="565">
        <f t="shared" si="0"/>
        <v>0</v>
      </c>
      <c r="H30" s="566">
        <f t="shared" si="0"/>
        <v>166</v>
      </c>
      <c r="I30" s="567">
        <f t="shared" si="0"/>
        <v>1007.75</v>
      </c>
      <c r="J30" s="568">
        <f t="shared" si="0"/>
        <v>0</v>
      </c>
      <c r="K30" s="118"/>
      <c r="O30" s="14">
        <v>15</v>
      </c>
      <c r="P30" s="15" t="s">
        <v>17</v>
      </c>
      <c r="Q30" s="361">
        <v>416</v>
      </c>
      <c r="R30" s="362">
        <v>350</v>
      </c>
    </row>
    <row r="31" spans="1:21" s="16" customFormat="1" x14ac:dyDescent="0.2">
      <c r="A31" s="44"/>
      <c r="B31" s="444" t="s">
        <v>199</v>
      </c>
      <c r="C31" s="330">
        <f t="shared" ref="C31:J31" si="1">SUM(C16:C30)</f>
        <v>11555.7</v>
      </c>
      <c r="D31" s="46">
        <f t="shared" si="1"/>
        <v>1374.37</v>
      </c>
      <c r="E31" s="46">
        <f t="shared" si="1"/>
        <v>741.37</v>
      </c>
      <c r="F31" s="46">
        <f t="shared" si="1"/>
        <v>921.55</v>
      </c>
      <c r="G31" s="46">
        <f t="shared" si="1"/>
        <v>923.96</v>
      </c>
      <c r="H31" s="47">
        <f t="shared" si="1"/>
        <v>1600.15</v>
      </c>
      <c r="I31" s="449">
        <f t="shared" si="1"/>
        <v>17117.100000000002</v>
      </c>
      <c r="J31" s="331">
        <f t="shared" si="1"/>
        <v>875.76</v>
      </c>
      <c r="L31" s="108"/>
      <c r="O31" s="44"/>
      <c r="P31" s="444" t="s">
        <v>199</v>
      </c>
      <c r="Q31" s="330">
        <f>SUM(Q16:Q30)</f>
        <v>9153</v>
      </c>
      <c r="R31" s="47">
        <f>SUM(R16:R30)</f>
        <v>5586</v>
      </c>
    </row>
    <row r="32" spans="1:21" s="118" customFormat="1" x14ac:dyDescent="0.2">
      <c r="A32" s="155"/>
      <c r="B32" s="445" t="s">
        <v>188</v>
      </c>
      <c r="C32" s="367">
        <v>10319</v>
      </c>
      <c r="D32" s="157">
        <v>1069.9749999999999</v>
      </c>
      <c r="E32" s="157">
        <v>727</v>
      </c>
      <c r="F32" s="157">
        <v>724.19</v>
      </c>
      <c r="G32" s="157">
        <v>577.75</v>
      </c>
      <c r="H32" s="158">
        <v>1582.3</v>
      </c>
      <c r="I32" s="450">
        <v>15000.215</v>
      </c>
      <c r="J32" s="447">
        <v>823.25</v>
      </c>
      <c r="O32" s="155"/>
      <c r="P32" s="445" t="s">
        <v>188</v>
      </c>
      <c r="Q32" s="367">
        <v>7269</v>
      </c>
      <c r="R32" s="158">
        <v>4045</v>
      </c>
    </row>
    <row r="33" spans="1:20" s="118" customFormat="1" x14ac:dyDescent="0.2">
      <c r="A33" s="155"/>
      <c r="B33" s="445" t="s">
        <v>155</v>
      </c>
      <c r="C33" s="367">
        <v>9992.5600000000013</v>
      </c>
      <c r="D33" s="157">
        <v>1105.8</v>
      </c>
      <c r="E33" s="157">
        <v>726.15</v>
      </c>
      <c r="F33" s="157">
        <v>566.71</v>
      </c>
      <c r="G33" s="157">
        <v>480.49</v>
      </c>
      <c r="H33" s="158">
        <v>1687.83</v>
      </c>
      <c r="I33" s="450">
        <v>14559.539999999999</v>
      </c>
      <c r="J33" s="447">
        <v>740.74</v>
      </c>
      <c r="O33" s="155"/>
      <c r="P33" s="445" t="s">
        <v>155</v>
      </c>
      <c r="Q33" s="367">
        <v>8395</v>
      </c>
      <c r="R33" s="158">
        <v>4446</v>
      </c>
    </row>
    <row r="34" spans="1:20" s="118" customFormat="1" ht="12.75" thickBot="1" x14ac:dyDescent="0.25">
      <c r="A34" s="442"/>
      <c r="B34" s="446" t="s">
        <v>81</v>
      </c>
      <c r="C34" s="368">
        <v>8970.380000000001</v>
      </c>
      <c r="D34" s="369">
        <v>1072.25</v>
      </c>
      <c r="E34" s="369">
        <v>714.85</v>
      </c>
      <c r="F34" s="369">
        <v>587.79</v>
      </c>
      <c r="G34" s="369">
        <v>483.89</v>
      </c>
      <c r="H34" s="370">
        <v>1748.38</v>
      </c>
      <c r="I34" s="451">
        <v>13577.54</v>
      </c>
      <c r="J34" s="448">
        <v>867.15</v>
      </c>
      <c r="O34" s="442"/>
      <c r="P34" s="446" t="s">
        <v>81</v>
      </c>
      <c r="Q34" s="368">
        <v>10091</v>
      </c>
      <c r="R34" s="370">
        <v>5919</v>
      </c>
    </row>
    <row r="35" spans="1:20" s="108" customFormat="1" x14ac:dyDescent="0.2">
      <c r="A35" s="36" t="s">
        <v>107</v>
      </c>
      <c r="B35" s="175"/>
      <c r="C35" s="176"/>
      <c r="D35" s="176"/>
      <c r="E35" s="176"/>
      <c r="F35" s="176"/>
      <c r="G35" s="176"/>
      <c r="H35" s="176"/>
      <c r="I35" s="176"/>
      <c r="J35" s="176"/>
      <c r="N35" s="174"/>
      <c r="O35" s="553" t="s">
        <v>205</v>
      </c>
      <c r="P35" s="176"/>
      <c r="Q35" s="176"/>
    </row>
    <row r="36" spans="1:20" s="108" customFormat="1" x14ac:dyDescent="0.2">
      <c r="A36" s="36" t="s">
        <v>108</v>
      </c>
      <c r="B36" s="175"/>
      <c r="C36" s="176"/>
      <c r="D36" s="176"/>
      <c r="E36" s="176"/>
      <c r="F36" s="176"/>
      <c r="G36" s="176"/>
      <c r="H36" s="176"/>
      <c r="I36" s="176"/>
      <c r="J36" s="176"/>
      <c r="N36" s="174"/>
      <c r="O36" s="175"/>
      <c r="P36" s="176"/>
      <c r="Q36" s="176"/>
    </row>
    <row r="37" spans="1:20" s="5" customFormat="1" ht="26.25" customHeight="1" thickBot="1" x14ac:dyDescent="0.25">
      <c r="A37" s="33" t="s">
        <v>109</v>
      </c>
      <c r="N37" s="1"/>
      <c r="O37" s="1"/>
      <c r="P37" s="1"/>
      <c r="Q37" s="1"/>
      <c r="R37" s="1"/>
      <c r="S37" s="1"/>
      <c r="T37" s="1"/>
    </row>
    <row r="38" spans="1:20" s="5" customFormat="1" ht="78.75" customHeight="1" thickBot="1" x14ac:dyDescent="0.25">
      <c r="A38" s="6" t="s">
        <v>1</v>
      </c>
      <c r="B38" s="7" t="s">
        <v>2</v>
      </c>
      <c r="C38" s="8" t="s">
        <v>97</v>
      </c>
      <c r="D38" s="8" t="s">
        <v>98</v>
      </c>
      <c r="E38" s="8" t="s">
        <v>99</v>
      </c>
      <c r="F38" s="8" t="s">
        <v>100</v>
      </c>
      <c r="G38" s="8" t="s">
        <v>101</v>
      </c>
      <c r="H38" s="9" t="s">
        <v>102</v>
      </c>
      <c r="I38" s="37" t="s">
        <v>103</v>
      </c>
      <c r="J38" s="37" t="s">
        <v>104</v>
      </c>
      <c r="N38" s="1"/>
      <c r="O38" s="1"/>
      <c r="P38" s="1"/>
      <c r="Q38" s="1"/>
      <c r="R38" s="1"/>
      <c r="S38" s="1"/>
      <c r="T38" s="1"/>
    </row>
    <row r="39" spans="1:20" ht="12.95" customHeight="1" x14ac:dyDescent="0.2">
      <c r="A39" s="10">
        <v>1</v>
      </c>
      <c r="B39" s="11" t="s">
        <v>3</v>
      </c>
      <c r="C39" s="159">
        <v>551.25</v>
      </c>
      <c r="D39" s="160">
        <v>202.5</v>
      </c>
      <c r="E39" s="160">
        <v>49.5</v>
      </c>
      <c r="F39" s="160">
        <v>19.8</v>
      </c>
      <c r="G39" s="160">
        <v>0</v>
      </c>
      <c r="H39" s="161">
        <v>220</v>
      </c>
      <c r="I39" s="34">
        <f t="shared" ref="I39:I53" si="2">SUM(C39:H39)</f>
        <v>1043.05</v>
      </c>
      <c r="J39" s="50">
        <v>0</v>
      </c>
    </row>
    <row r="40" spans="1:20" ht="12.95" customHeight="1" x14ac:dyDescent="0.2">
      <c r="A40" s="12">
        <v>2</v>
      </c>
      <c r="B40" s="13" t="s">
        <v>4</v>
      </c>
      <c r="C40" s="162">
        <v>525</v>
      </c>
      <c r="D40" s="163">
        <v>112.5</v>
      </c>
      <c r="E40" s="163">
        <v>48.75</v>
      </c>
      <c r="F40" s="163">
        <v>112</v>
      </c>
      <c r="G40" s="163">
        <v>20</v>
      </c>
      <c r="H40" s="164">
        <v>131.25</v>
      </c>
      <c r="I40" s="35">
        <f t="shared" si="2"/>
        <v>949.5</v>
      </c>
      <c r="J40" s="51">
        <v>0</v>
      </c>
    </row>
    <row r="41" spans="1:20" x14ac:dyDescent="0.2">
      <c r="A41" s="12">
        <v>3</v>
      </c>
      <c r="B41" s="13" t="s">
        <v>5</v>
      </c>
      <c r="C41" s="162">
        <v>450</v>
      </c>
      <c r="D41" s="163">
        <v>105</v>
      </c>
      <c r="E41" s="163">
        <v>42.6</v>
      </c>
      <c r="F41" s="163">
        <v>48</v>
      </c>
      <c r="G41" s="163">
        <v>60</v>
      </c>
      <c r="H41" s="164">
        <v>56.25</v>
      </c>
      <c r="I41" s="35">
        <f t="shared" si="2"/>
        <v>761.85</v>
      </c>
      <c r="J41" s="51">
        <v>108.75</v>
      </c>
    </row>
    <row r="42" spans="1:20" x14ac:dyDescent="0.2">
      <c r="A42" s="12">
        <v>4</v>
      </c>
      <c r="B42" s="13" t="s">
        <v>6</v>
      </c>
      <c r="C42" s="162">
        <v>311.25</v>
      </c>
      <c r="D42" s="163">
        <v>71.25</v>
      </c>
      <c r="E42" s="163">
        <v>30</v>
      </c>
      <c r="F42" s="163">
        <v>7.2</v>
      </c>
      <c r="G42" s="163">
        <v>0</v>
      </c>
      <c r="H42" s="164">
        <v>60</v>
      </c>
      <c r="I42" s="35">
        <f t="shared" si="2"/>
        <v>479.7</v>
      </c>
      <c r="J42" s="51">
        <v>0</v>
      </c>
    </row>
    <row r="43" spans="1:20" x14ac:dyDescent="0.2">
      <c r="A43" s="12">
        <v>5</v>
      </c>
      <c r="B43" s="13" t="s">
        <v>7</v>
      </c>
      <c r="C43" s="162">
        <v>285</v>
      </c>
      <c r="D43" s="163">
        <v>90</v>
      </c>
      <c r="E43" s="163">
        <v>41.5</v>
      </c>
      <c r="F43" s="163">
        <v>18</v>
      </c>
      <c r="G43" s="163">
        <v>0</v>
      </c>
      <c r="H43" s="164">
        <v>93.75</v>
      </c>
      <c r="I43" s="35">
        <f t="shared" si="2"/>
        <v>528.25</v>
      </c>
      <c r="J43" s="51">
        <v>0</v>
      </c>
    </row>
    <row r="44" spans="1:20" x14ac:dyDescent="0.2">
      <c r="A44" s="12">
        <v>6</v>
      </c>
      <c r="B44" s="13" t="s">
        <v>8</v>
      </c>
      <c r="C44" s="162">
        <v>255</v>
      </c>
      <c r="D44" s="163">
        <v>60</v>
      </c>
      <c r="E44" s="163">
        <v>30</v>
      </c>
      <c r="F44" s="163">
        <v>57.6</v>
      </c>
      <c r="G44" s="163">
        <v>18.75</v>
      </c>
      <c r="H44" s="164">
        <v>60</v>
      </c>
      <c r="I44" s="35">
        <f t="shared" si="2"/>
        <v>481.35</v>
      </c>
      <c r="J44" s="51">
        <v>0</v>
      </c>
    </row>
    <row r="45" spans="1:20" x14ac:dyDescent="0.2">
      <c r="A45" s="12">
        <v>7</v>
      </c>
      <c r="B45" s="13" t="s">
        <v>9</v>
      </c>
      <c r="C45" s="162">
        <v>288.75</v>
      </c>
      <c r="D45" s="163">
        <v>45</v>
      </c>
      <c r="E45" s="163">
        <v>50.75</v>
      </c>
      <c r="F45" s="163">
        <v>0</v>
      </c>
      <c r="G45" s="163">
        <v>0</v>
      </c>
      <c r="H45" s="164">
        <v>82.5</v>
      </c>
      <c r="I45" s="35">
        <f t="shared" si="2"/>
        <v>467</v>
      </c>
      <c r="J45" s="51">
        <v>0</v>
      </c>
    </row>
    <row r="46" spans="1:20" x14ac:dyDescent="0.2">
      <c r="A46" s="12">
        <v>8</v>
      </c>
      <c r="B46" s="13" t="s">
        <v>10</v>
      </c>
      <c r="C46" s="162">
        <v>375</v>
      </c>
      <c r="D46" s="163">
        <v>45</v>
      </c>
      <c r="E46" s="163">
        <v>37.5</v>
      </c>
      <c r="F46" s="163">
        <v>0</v>
      </c>
      <c r="G46" s="163">
        <v>30</v>
      </c>
      <c r="H46" s="164">
        <v>86.25</v>
      </c>
      <c r="I46" s="35">
        <f t="shared" si="2"/>
        <v>573.75</v>
      </c>
      <c r="J46" s="51">
        <v>30</v>
      </c>
    </row>
    <row r="47" spans="1:20" x14ac:dyDescent="0.2">
      <c r="A47" s="12">
        <v>9</v>
      </c>
      <c r="B47" s="13" t="s">
        <v>11</v>
      </c>
      <c r="C47" s="162">
        <v>370.5</v>
      </c>
      <c r="D47" s="163">
        <v>75</v>
      </c>
      <c r="E47" s="163">
        <v>29.25</v>
      </c>
      <c r="F47" s="163">
        <v>70</v>
      </c>
      <c r="G47" s="163">
        <v>56.25</v>
      </c>
      <c r="H47" s="164">
        <v>97.5</v>
      </c>
      <c r="I47" s="35">
        <f t="shared" si="2"/>
        <v>698.5</v>
      </c>
      <c r="J47" s="51">
        <v>131.25</v>
      </c>
      <c r="P47" s="1" t="s">
        <v>79</v>
      </c>
    </row>
    <row r="48" spans="1:20" x14ac:dyDescent="0.2">
      <c r="A48" s="12">
        <v>10</v>
      </c>
      <c r="B48" s="13" t="s">
        <v>12</v>
      </c>
      <c r="C48" s="162">
        <v>292.5</v>
      </c>
      <c r="D48" s="163">
        <v>75</v>
      </c>
      <c r="E48" s="163">
        <v>24</v>
      </c>
      <c r="F48" s="163">
        <v>0</v>
      </c>
      <c r="G48" s="163">
        <v>56.25</v>
      </c>
      <c r="H48" s="164">
        <v>37.5</v>
      </c>
      <c r="I48" s="35">
        <f t="shared" si="2"/>
        <v>485.25</v>
      </c>
      <c r="J48" s="51">
        <v>48.75</v>
      </c>
    </row>
    <row r="49" spans="1:15" x14ac:dyDescent="0.2">
      <c r="A49" s="12">
        <v>11</v>
      </c>
      <c r="B49" s="13" t="s">
        <v>13</v>
      </c>
      <c r="C49" s="162">
        <v>271.87</v>
      </c>
      <c r="D49" s="163">
        <v>75</v>
      </c>
      <c r="E49" s="163">
        <v>33.75</v>
      </c>
      <c r="F49" s="163">
        <v>3</v>
      </c>
      <c r="G49" s="163">
        <v>30</v>
      </c>
      <c r="H49" s="164">
        <v>101.25</v>
      </c>
      <c r="I49" s="35">
        <f t="shared" si="2"/>
        <v>514.87</v>
      </c>
      <c r="J49" s="51">
        <v>0</v>
      </c>
    </row>
    <row r="50" spans="1:15" x14ac:dyDescent="0.2">
      <c r="A50" s="12">
        <v>12</v>
      </c>
      <c r="B50" s="13" t="s">
        <v>14</v>
      </c>
      <c r="C50" s="162">
        <v>405</v>
      </c>
      <c r="D50" s="163">
        <v>166.87</v>
      </c>
      <c r="E50" s="163">
        <v>37.5</v>
      </c>
      <c r="F50" s="163">
        <v>18.399999999999999</v>
      </c>
      <c r="G50" s="163">
        <v>0</v>
      </c>
      <c r="H50" s="164">
        <v>97.5</v>
      </c>
      <c r="I50" s="35">
        <f t="shared" si="2"/>
        <v>725.27</v>
      </c>
      <c r="J50" s="51">
        <v>0</v>
      </c>
    </row>
    <row r="51" spans="1:15" x14ac:dyDescent="0.2">
      <c r="A51" s="12">
        <v>13</v>
      </c>
      <c r="B51" s="13" t="s">
        <v>15</v>
      </c>
      <c r="C51" s="162">
        <v>408.75</v>
      </c>
      <c r="D51" s="163">
        <v>93.75</v>
      </c>
      <c r="E51" s="163">
        <v>35.5</v>
      </c>
      <c r="F51" s="163">
        <v>144</v>
      </c>
      <c r="G51" s="163">
        <v>0</v>
      </c>
      <c r="H51" s="164">
        <v>91</v>
      </c>
      <c r="I51" s="35">
        <f t="shared" si="2"/>
        <v>773</v>
      </c>
      <c r="J51" s="51">
        <v>0</v>
      </c>
    </row>
    <row r="52" spans="1:15" x14ac:dyDescent="0.2">
      <c r="A52" s="12">
        <v>14</v>
      </c>
      <c r="B52" s="13" t="s">
        <v>16</v>
      </c>
      <c r="C52" s="162">
        <v>401.25</v>
      </c>
      <c r="D52" s="163">
        <v>112.5</v>
      </c>
      <c r="E52" s="163">
        <v>38.75</v>
      </c>
      <c r="F52" s="163">
        <v>36</v>
      </c>
      <c r="G52" s="163">
        <v>30</v>
      </c>
      <c r="H52" s="164">
        <v>131.5</v>
      </c>
      <c r="I52" s="35">
        <f t="shared" si="2"/>
        <v>750</v>
      </c>
      <c r="J52" s="51">
        <v>0</v>
      </c>
    </row>
    <row r="53" spans="1:15" ht="12.75" thickBot="1" x14ac:dyDescent="0.25">
      <c r="A53" s="14">
        <v>15</v>
      </c>
      <c r="B53" s="15" t="s">
        <v>17</v>
      </c>
      <c r="C53" s="165">
        <v>327.5</v>
      </c>
      <c r="D53" s="166">
        <v>33.75</v>
      </c>
      <c r="E53" s="166">
        <v>45</v>
      </c>
      <c r="F53" s="166">
        <v>2.75</v>
      </c>
      <c r="G53" s="166">
        <v>0</v>
      </c>
      <c r="H53" s="167">
        <v>142.5</v>
      </c>
      <c r="I53" s="49">
        <f t="shared" si="2"/>
        <v>551.5</v>
      </c>
      <c r="J53" s="52">
        <v>0</v>
      </c>
    </row>
    <row r="54" spans="1:15" s="16" customFormat="1" x14ac:dyDescent="0.2">
      <c r="A54" s="44"/>
      <c r="B54" s="444" t="s">
        <v>199</v>
      </c>
      <c r="C54" s="330">
        <f t="shared" ref="C54:J54" si="3">SUM(C39:C53)</f>
        <v>5518.62</v>
      </c>
      <c r="D54" s="46">
        <f t="shared" si="3"/>
        <v>1363.12</v>
      </c>
      <c r="E54" s="46">
        <f t="shared" si="3"/>
        <v>574.35</v>
      </c>
      <c r="F54" s="46">
        <f t="shared" si="3"/>
        <v>536.75</v>
      </c>
      <c r="G54" s="46">
        <f t="shared" si="3"/>
        <v>301.25</v>
      </c>
      <c r="H54" s="47">
        <f t="shared" si="3"/>
        <v>1488.75</v>
      </c>
      <c r="I54" s="449">
        <f t="shared" si="3"/>
        <v>9782.84</v>
      </c>
      <c r="J54" s="331">
        <f t="shared" si="3"/>
        <v>318.75</v>
      </c>
      <c r="L54" s="108"/>
    </row>
    <row r="55" spans="1:15" s="118" customFormat="1" x14ac:dyDescent="0.2">
      <c r="A55" s="155"/>
      <c r="B55" s="445" t="s">
        <v>188</v>
      </c>
      <c r="C55" s="367">
        <v>4934.25</v>
      </c>
      <c r="D55" s="157">
        <v>1064.7249999999999</v>
      </c>
      <c r="E55" s="157">
        <v>561.5</v>
      </c>
      <c r="F55" s="157">
        <v>389.95</v>
      </c>
      <c r="G55" s="157">
        <v>257.5</v>
      </c>
      <c r="H55" s="158">
        <v>1469.4</v>
      </c>
      <c r="I55" s="450">
        <v>8677.3250000000007</v>
      </c>
      <c r="J55" s="447">
        <v>203.75</v>
      </c>
    </row>
    <row r="56" spans="1:15" s="118" customFormat="1" x14ac:dyDescent="0.2">
      <c r="A56" s="155"/>
      <c r="B56" s="445" t="s">
        <v>155</v>
      </c>
      <c r="C56" s="367">
        <v>5009.83</v>
      </c>
      <c r="D56" s="157">
        <v>1100.55</v>
      </c>
      <c r="E56" s="157">
        <v>542.12</v>
      </c>
      <c r="F56" s="157">
        <v>310.89999999999998</v>
      </c>
      <c r="G56" s="157">
        <v>207.12</v>
      </c>
      <c r="H56" s="158">
        <v>1578.33</v>
      </c>
      <c r="I56" s="450">
        <v>8748.85</v>
      </c>
      <c r="J56" s="447">
        <v>208.12</v>
      </c>
    </row>
    <row r="57" spans="1:15" s="118" customFormat="1" ht="12.75" thickBot="1" x14ac:dyDescent="0.25">
      <c r="A57" s="442"/>
      <c r="B57" s="446" t="s">
        <v>81</v>
      </c>
      <c r="C57" s="368">
        <v>4331.83</v>
      </c>
      <c r="D57" s="369">
        <v>1059.25</v>
      </c>
      <c r="E57" s="369">
        <v>539.95000000000005</v>
      </c>
      <c r="F57" s="369">
        <v>341.63</v>
      </c>
      <c r="G57" s="369">
        <v>214.97</v>
      </c>
      <c r="H57" s="370">
        <v>1610.88</v>
      </c>
      <c r="I57" s="451">
        <v>8098.5099999999993</v>
      </c>
      <c r="J57" s="448">
        <v>283.05</v>
      </c>
    </row>
    <row r="58" spans="1:15" x14ac:dyDescent="0.2">
      <c r="A58" s="36" t="s">
        <v>107</v>
      </c>
    </row>
    <row r="59" spans="1:15" x14ac:dyDescent="0.2">
      <c r="A59" s="36" t="s">
        <v>108</v>
      </c>
    </row>
    <row r="60" spans="1:15" x14ac:dyDescent="0.2">
      <c r="O60" s="1" t="s">
        <v>79</v>
      </c>
    </row>
    <row r="61" spans="1:15" ht="12.75" thickBot="1" x14ac:dyDescent="0.25">
      <c r="A61" s="33" t="s">
        <v>192</v>
      </c>
      <c r="B61" s="5"/>
      <c r="C61" s="5"/>
      <c r="D61" s="5"/>
      <c r="E61" s="5"/>
      <c r="F61" s="5"/>
      <c r="G61" s="5"/>
      <c r="H61" s="5"/>
      <c r="I61" s="5"/>
      <c r="J61" s="5"/>
    </row>
    <row r="62" spans="1:15" s="118" customFormat="1" ht="60.75" thickBot="1" x14ac:dyDescent="0.25">
      <c r="A62" s="6" t="s">
        <v>1</v>
      </c>
      <c r="B62" s="7" t="s">
        <v>2</v>
      </c>
      <c r="C62" s="8" t="s">
        <v>97</v>
      </c>
      <c r="D62" s="8" t="s">
        <v>98</v>
      </c>
      <c r="E62" s="8" t="s">
        <v>99</v>
      </c>
      <c r="F62" s="8" t="s">
        <v>100</v>
      </c>
      <c r="G62" s="8" t="s">
        <v>101</v>
      </c>
      <c r="H62" s="9" t="s">
        <v>102</v>
      </c>
      <c r="I62" s="37" t="s">
        <v>103</v>
      </c>
      <c r="J62" s="37" t="s">
        <v>104</v>
      </c>
    </row>
    <row r="63" spans="1:15" s="118" customFormat="1" x14ac:dyDescent="0.2">
      <c r="A63" s="10">
        <v>1</v>
      </c>
      <c r="B63" s="11" t="s">
        <v>3</v>
      </c>
      <c r="C63" s="159">
        <v>213.75</v>
      </c>
      <c r="D63" s="160">
        <v>0</v>
      </c>
      <c r="E63" s="160">
        <v>12</v>
      </c>
      <c r="F63" s="160">
        <v>14.4</v>
      </c>
      <c r="G63" s="160">
        <v>0.1</v>
      </c>
      <c r="H63" s="161">
        <v>50</v>
      </c>
      <c r="I63" s="34">
        <f t="shared" ref="I63:I77" si="4">SUM(C63:H63)</f>
        <v>290.25</v>
      </c>
      <c r="J63" s="50">
        <v>153.75</v>
      </c>
    </row>
    <row r="64" spans="1:15" s="118" customFormat="1" x14ac:dyDescent="0.2">
      <c r="A64" s="12">
        <v>2</v>
      </c>
      <c r="B64" s="13" t="s">
        <v>4</v>
      </c>
      <c r="C64" s="162">
        <v>159.30000000000001</v>
      </c>
      <c r="D64" s="163">
        <v>0</v>
      </c>
      <c r="E64" s="163">
        <v>0</v>
      </c>
      <c r="F64" s="163">
        <v>87</v>
      </c>
      <c r="G64" s="163">
        <v>18.75</v>
      </c>
      <c r="H64" s="164">
        <v>0</v>
      </c>
      <c r="I64" s="35">
        <f t="shared" si="4"/>
        <v>265.05</v>
      </c>
      <c r="J64" s="51">
        <v>0</v>
      </c>
    </row>
    <row r="65" spans="1:10" s="118" customFormat="1" x14ac:dyDescent="0.2">
      <c r="A65" s="12">
        <v>3</v>
      </c>
      <c r="B65" s="13" t="s">
        <v>5</v>
      </c>
      <c r="C65" s="162">
        <v>143.5</v>
      </c>
      <c r="D65" s="163">
        <v>0</v>
      </c>
      <c r="E65" s="163">
        <v>9</v>
      </c>
      <c r="F65" s="163">
        <v>25</v>
      </c>
      <c r="G65" s="163">
        <v>12</v>
      </c>
      <c r="H65" s="164">
        <v>0</v>
      </c>
      <c r="I65" s="35">
        <f t="shared" si="4"/>
        <v>189.5</v>
      </c>
      <c r="J65" s="51">
        <v>21</v>
      </c>
    </row>
    <row r="66" spans="1:10" s="118" customFormat="1" x14ac:dyDescent="0.2">
      <c r="A66" s="12">
        <v>4</v>
      </c>
      <c r="B66" s="13" t="s">
        <v>6</v>
      </c>
      <c r="C66" s="162">
        <v>133.13</v>
      </c>
      <c r="D66" s="163">
        <v>0</v>
      </c>
      <c r="E66" s="163">
        <v>3.75</v>
      </c>
      <c r="F66" s="163">
        <v>32.4</v>
      </c>
      <c r="G66" s="163">
        <v>7.5</v>
      </c>
      <c r="H66" s="164">
        <v>15</v>
      </c>
      <c r="I66" s="35">
        <f t="shared" si="4"/>
        <v>191.78</v>
      </c>
      <c r="J66" s="51">
        <v>0</v>
      </c>
    </row>
    <row r="67" spans="1:10" s="118" customFormat="1" x14ac:dyDescent="0.2">
      <c r="A67" s="12">
        <v>5</v>
      </c>
      <c r="B67" s="13" t="s">
        <v>7</v>
      </c>
      <c r="C67" s="162">
        <v>92</v>
      </c>
      <c r="D67" s="163">
        <v>0</v>
      </c>
      <c r="E67" s="163">
        <v>3</v>
      </c>
      <c r="F67" s="163">
        <v>18</v>
      </c>
      <c r="G67" s="163">
        <v>18.75</v>
      </c>
      <c r="H67" s="164">
        <v>0</v>
      </c>
      <c r="I67" s="35">
        <f t="shared" si="4"/>
        <v>131.75</v>
      </c>
      <c r="J67" s="51">
        <v>18.75</v>
      </c>
    </row>
    <row r="68" spans="1:10" s="118" customFormat="1" x14ac:dyDescent="0.2">
      <c r="A68" s="12">
        <v>6</v>
      </c>
      <c r="B68" s="13" t="s">
        <v>8</v>
      </c>
      <c r="C68" s="162">
        <v>165</v>
      </c>
      <c r="D68" s="163">
        <v>0</v>
      </c>
      <c r="E68" s="163">
        <v>0</v>
      </c>
      <c r="F68" s="163">
        <v>36</v>
      </c>
      <c r="G68" s="163">
        <v>18.75</v>
      </c>
      <c r="H68" s="164">
        <v>0</v>
      </c>
      <c r="I68" s="35">
        <f t="shared" si="4"/>
        <v>219.75</v>
      </c>
      <c r="J68" s="51">
        <v>0</v>
      </c>
    </row>
    <row r="69" spans="1:10" s="118" customFormat="1" x14ac:dyDescent="0.2">
      <c r="A69" s="12">
        <v>7</v>
      </c>
      <c r="B69" s="13" t="s">
        <v>9</v>
      </c>
      <c r="C69" s="162">
        <v>202.5</v>
      </c>
      <c r="D69" s="163">
        <v>0</v>
      </c>
      <c r="E69" s="163">
        <v>2</v>
      </c>
      <c r="F69" s="163">
        <v>1</v>
      </c>
      <c r="G69" s="163">
        <v>0</v>
      </c>
      <c r="H69" s="164">
        <v>0</v>
      </c>
      <c r="I69" s="35">
        <f t="shared" si="4"/>
        <v>205.5</v>
      </c>
      <c r="J69" s="51">
        <v>18.75</v>
      </c>
    </row>
    <row r="70" spans="1:10" s="118" customFormat="1" x14ac:dyDescent="0.2">
      <c r="A70" s="12">
        <v>8</v>
      </c>
      <c r="B70" s="13" t="s">
        <v>10</v>
      </c>
      <c r="C70" s="162">
        <v>225</v>
      </c>
      <c r="D70" s="163">
        <v>0</v>
      </c>
      <c r="E70" s="163">
        <v>3.5</v>
      </c>
      <c r="F70" s="163">
        <v>0</v>
      </c>
      <c r="G70" s="163">
        <v>0</v>
      </c>
      <c r="H70" s="164">
        <v>0</v>
      </c>
      <c r="I70" s="35">
        <f t="shared" si="4"/>
        <v>228.5</v>
      </c>
      <c r="J70" s="51">
        <v>0</v>
      </c>
    </row>
    <row r="71" spans="1:10" s="118" customFormat="1" x14ac:dyDescent="0.2">
      <c r="A71" s="12">
        <v>9</v>
      </c>
      <c r="B71" s="13" t="s">
        <v>11</v>
      </c>
      <c r="C71" s="162">
        <v>112.5</v>
      </c>
      <c r="D71" s="163">
        <v>0</v>
      </c>
      <c r="E71" s="163">
        <v>11.75</v>
      </c>
      <c r="F71" s="163">
        <v>0</v>
      </c>
      <c r="G71" s="163">
        <v>9.3800000000000008</v>
      </c>
      <c r="H71" s="164">
        <v>0</v>
      </c>
      <c r="I71" s="35">
        <f t="shared" si="4"/>
        <v>133.63</v>
      </c>
      <c r="J71" s="51">
        <v>28.13</v>
      </c>
    </row>
    <row r="72" spans="1:10" s="118" customFormat="1" x14ac:dyDescent="0.2">
      <c r="A72" s="12">
        <v>10</v>
      </c>
      <c r="B72" s="13" t="s">
        <v>12</v>
      </c>
      <c r="C72" s="162">
        <v>138.75</v>
      </c>
      <c r="D72" s="163">
        <v>0</v>
      </c>
      <c r="E72" s="163">
        <v>0</v>
      </c>
      <c r="F72" s="163">
        <v>0</v>
      </c>
      <c r="G72" s="163">
        <v>37.5</v>
      </c>
      <c r="H72" s="164">
        <v>0</v>
      </c>
      <c r="I72" s="35">
        <f t="shared" si="4"/>
        <v>176.25</v>
      </c>
      <c r="J72" s="51">
        <v>45</v>
      </c>
    </row>
    <row r="73" spans="1:10" s="118" customFormat="1" x14ac:dyDescent="0.2">
      <c r="A73" s="12">
        <v>11</v>
      </c>
      <c r="B73" s="13" t="s">
        <v>13</v>
      </c>
      <c r="C73" s="162">
        <v>222.75</v>
      </c>
      <c r="D73" s="163">
        <v>0</v>
      </c>
      <c r="E73" s="163">
        <v>22.27</v>
      </c>
      <c r="F73" s="163">
        <v>3</v>
      </c>
      <c r="G73" s="163">
        <v>7.5</v>
      </c>
      <c r="H73" s="164">
        <v>0</v>
      </c>
      <c r="I73" s="35">
        <f t="shared" si="4"/>
        <v>255.52</v>
      </c>
      <c r="J73" s="51">
        <v>0</v>
      </c>
    </row>
    <row r="74" spans="1:10" s="118" customFormat="1" x14ac:dyDescent="0.2">
      <c r="A74" s="12">
        <v>12</v>
      </c>
      <c r="B74" s="13" t="s">
        <v>14</v>
      </c>
      <c r="C74" s="162">
        <v>221.25</v>
      </c>
      <c r="D74" s="163">
        <v>0</v>
      </c>
      <c r="E74" s="163">
        <v>0</v>
      </c>
      <c r="F74" s="163">
        <v>0</v>
      </c>
      <c r="G74" s="163">
        <v>0</v>
      </c>
      <c r="H74" s="164">
        <v>0</v>
      </c>
      <c r="I74" s="35">
        <f t="shared" si="4"/>
        <v>221.25</v>
      </c>
      <c r="J74" s="51">
        <v>0</v>
      </c>
    </row>
    <row r="75" spans="1:10" s="118" customFormat="1" x14ac:dyDescent="0.2">
      <c r="A75" s="12">
        <v>13</v>
      </c>
      <c r="B75" s="13" t="s">
        <v>15</v>
      </c>
      <c r="C75" s="162">
        <v>330</v>
      </c>
      <c r="D75" s="163">
        <v>0</v>
      </c>
      <c r="E75" s="163">
        <v>21</v>
      </c>
      <c r="F75" s="163">
        <v>54</v>
      </c>
      <c r="G75" s="163">
        <v>0</v>
      </c>
      <c r="H75" s="164">
        <v>8.4499999999999993</v>
      </c>
      <c r="I75" s="35">
        <f t="shared" si="4"/>
        <v>413.45</v>
      </c>
      <c r="J75" s="51">
        <v>0</v>
      </c>
    </row>
    <row r="76" spans="1:10" s="118" customFormat="1" x14ac:dyDescent="0.2">
      <c r="A76" s="12">
        <v>14</v>
      </c>
      <c r="B76" s="13" t="s">
        <v>16</v>
      </c>
      <c r="C76" s="162">
        <v>292.5</v>
      </c>
      <c r="D76" s="163">
        <v>0</v>
      </c>
      <c r="E76" s="163">
        <v>1</v>
      </c>
      <c r="F76" s="163">
        <v>0</v>
      </c>
      <c r="G76" s="163">
        <v>24.26</v>
      </c>
      <c r="H76" s="164">
        <v>0</v>
      </c>
      <c r="I76" s="35">
        <f t="shared" si="4"/>
        <v>317.76</v>
      </c>
      <c r="J76" s="51">
        <v>0</v>
      </c>
    </row>
    <row r="77" spans="1:10" s="118" customFormat="1" ht="12.75" thickBot="1" x14ac:dyDescent="0.25">
      <c r="A77" s="14">
        <v>15</v>
      </c>
      <c r="B77" s="15" t="s">
        <v>17</v>
      </c>
      <c r="C77" s="165">
        <v>235.5</v>
      </c>
      <c r="D77" s="166">
        <v>0</v>
      </c>
      <c r="E77" s="166">
        <v>3</v>
      </c>
      <c r="F77" s="166">
        <v>0</v>
      </c>
      <c r="G77" s="166">
        <v>0</v>
      </c>
      <c r="H77" s="167">
        <v>20.5</v>
      </c>
      <c r="I77" s="49">
        <f t="shared" si="4"/>
        <v>259</v>
      </c>
      <c r="J77" s="52">
        <v>0</v>
      </c>
    </row>
    <row r="78" spans="1:10" s="118" customFormat="1" ht="12.75" thickBot="1" x14ac:dyDescent="0.25">
      <c r="A78" s="363"/>
      <c r="B78" s="364" t="s">
        <v>199</v>
      </c>
      <c r="C78" s="365">
        <f t="shared" ref="C78:J78" si="5">SUM(C63:C77)</f>
        <v>2887.43</v>
      </c>
      <c r="D78" s="365">
        <f t="shared" si="5"/>
        <v>0</v>
      </c>
      <c r="E78" s="365">
        <f t="shared" si="5"/>
        <v>92.27</v>
      </c>
      <c r="F78" s="365">
        <f t="shared" si="5"/>
        <v>270.8</v>
      </c>
      <c r="G78" s="365">
        <f t="shared" si="5"/>
        <v>154.48999999999998</v>
      </c>
      <c r="H78" s="365">
        <f t="shared" si="5"/>
        <v>93.95</v>
      </c>
      <c r="I78" s="365">
        <f t="shared" si="5"/>
        <v>3498.9399999999996</v>
      </c>
      <c r="J78" s="366">
        <f t="shared" si="5"/>
        <v>285.38</v>
      </c>
    </row>
    <row r="79" spans="1:10" s="118" customFormat="1" x14ac:dyDescent="0.2">
      <c r="A79" s="550"/>
      <c r="B79" s="175" t="s">
        <v>188</v>
      </c>
      <c r="C79" s="176">
        <v>2496.63</v>
      </c>
      <c r="D79" s="176">
        <v>0</v>
      </c>
      <c r="E79" s="176">
        <v>93.75</v>
      </c>
      <c r="F79" s="176">
        <v>271.94</v>
      </c>
      <c r="G79" s="176">
        <v>65.75</v>
      </c>
      <c r="H79" s="176">
        <v>101.45</v>
      </c>
      <c r="I79" s="176">
        <v>3029.5199999999995</v>
      </c>
      <c r="J79" s="176">
        <v>323.75</v>
      </c>
    </row>
    <row r="80" spans="1:10" s="118" customFormat="1" x14ac:dyDescent="0.2">
      <c r="A80" s="36" t="s">
        <v>107</v>
      </c>
    </row>
    <row r="81" spans="1:20" s="118" customFormat="1" x14ac:dyDescent="0.2">
      <c r="A81" s="36" t="s">
        <v>108</v>
      </c>
    </row>
    <row r="82" spans="1:20" s="118" customFormat="1" x14ac:dyDescent="0.2">
      <c r="A82" s="3"/>
    </row>
    <row r="83" spans="1:20" s="5" customFormat="1" ht="26.25" customHeight="1" thickBot="1" x14ac:dyDescent="0.25">
      <c r="A83" s="33" t="s">
        <v>193</v>
      </c>
      <c r="N83" s="1"/>
      <c r="O83" s="1"/>
      <c r="P83" s="1"/>
      <c r="Q83" s="1"/>
      <c r="R83" s="1"/>
      <c r="S83" s="1"/>
      <c r="T83" s="1"/>
    </row>
    <row r="84" spans="1:20" s="5" customFormat="1" ht="68.25" customHeight="1" thickBot="1" x14ac:dyDescent="0.25">
      <c r="A84" s="6" t="s">
        <v>1</v>
      </c>
      <c r="B84" s="7" t="s">
        <v>2</v>
      </c>
      <c r="C84" s="8" t="s">
        <v>97</v>
      </c>
      <c r="D84" s="8" t="s">
        <v>98</v>
      </c>
      <c r="E84" s="8" t="s">
        <v>99</v>
      </c>
      <c r="F84" s="8" t="s">
        <v>100</v>
      </c>
      <c r="G84" s="8" t="s">
        <v>101</v>
      </c>
      <c r="H84" s="9" t="s">
        <v>102</v>
      </c>
      <c r="I84" s="37" t="s">
        <v>103</v>
      </c>
      <c r="J84" s="37" t="s">
        <v>104</v>
      </c>
      <c r="N84" s="1"/>
      <c r="O84" s="1"/>
      <c r="P84" s="1"/>
      <c r="Q84" s="1"/>
      <c r="R84" s="1"/>
      <c r="S84" s="1"/>
      <c r="T84" s="1"/>
    </row>
    <row r="85" spans="1:20" ht="12.95" customHeight="1" x14ac:dyDescent="0.2">
      <c r="A85" s="10">
        <v>1</v>
      </c>
      <c r="B85" s="11" t="s">
        <v>3</v>
      </c>
      <c r="C85" s="159">
        <v>56.25</v>
      </c>
      <c r="D85" s="160">
        <v>0</v>
      </c>
      <c r="E85" s="160">
        <v>0</v>
      </c>
      <c r="F85" s="160">
        <v>0</v>
      </c>
      <c r="G85" s="160">
        <v>0.1</v>
      </c>
      <c r="H85" s="161">
        <v>0</v>
      </c>
      <c r="I85" s="34">
        <f t="shared" ref="I85:I99" si="6">SUM(C85:H85)</f>
        <v>56.35</v>
      </c>
      <c r="J85" s="50">
        <v>0</v>
      </c>
    </row>
    <row r="86" spans="1:20" ht="12.95" customHeight="1" x14ac:dyDescent="0.2">
      <c r="A86" s="12">
        <v>2</v>
      </c>
      <c r="B86" s="13" t="s">
        <v>4</v>
      </c>
      <c r="C86" s="162">
        <v>61.87</v>
      </c>
      <c r="D86" s="163">
        <v>0</v>
      </c>
      <c r="E86" s="163">
        <v>0</v>
      </c>
      <c r="F86" s="163">
        <v>10</v>
      </c>
      <c r="G86" s="163">
        <v>10</v>
      </c>
      <c r="H86" s="164">
        <v>0</v>
      </c>
      <c r="I86" s="35">
        <f t="shared" si="6"/>
        <v>81.87</v>
      </c>
      <c r="J86" s="51">
        <v>0</v>
      </c>
      <c r="O86" s="1" t="s">
        <v>79</v>
      </c>
    </row>
    <row r="87" spans="1:20" x14ac:dyDescent="0.2">
      <c r="A87" s="12">
        <v>3</v>
      </c>
      <c r="B87" s="13" t="s">
        <v>5</v>
      </c>
      <c r="C87" s="162">
        <v>15</v>
      </c>
      <c r="D87" s="163">
        <v>0</v>
      </c>
      <c r="E87" s="163">
        <v>0</v>
      </c>
      <c r="F87" s="163">
        <v>0</v>
      </c>
      <c r="G87" s="163">
        <v>22.5</v>
      </c>
      <c r="H87" s="164">
        <v>0</v>
      </c>
      <c r="I87" s="35">
        <f t="shared" si="6"/>
        <v>37.5</v>
      </c>
      <c r="J87" s="51">
        <v>15</v>
      </c>
    </row>
    <row r="88" spans="1:20" x14ac:dyDescent="0.2">
      <c r="A88" s="12">
        <v>4</v>
      </c>
      <c r="B88" s="13" t="s">
        <v>6</v>
      </c>
      <c r="C88" s="162">
        <v>121.88</v>
      </c>
      <c r="D88" s="163">
        <v>0</v>
      </c>
      <c r="E88" s="163">
        <v>0</v>
      </c>
      <c r="F88" s="163">
        <v>7.2</v>
      </c>
      <c r="G88" s="163">
        <v>37.5</v>
      </c>
      <c r="H88" s="164">
        <v>0</v>
      </c>
      <c r="I88" s="35">
        <f t="shared" si="6"/>
        <v>166.57999999999998</v>
      </c>
      <c r="J88" s="51">
        <v>0</v>
      </c>
    </row>
    <row r="89" spans="1:20" x14ac:dyDescent="0.2">
      <c r="A89" s="12">
        <v>5</v>
      </c>
      <c r="B89" s="13" t="s">
        <v>7</v>
      </c>
      <c r="C89" s="162">
        <v>81</v>
      </c>
      <c r="D89" s="163">
        <v>0</v>
      </c>
      <c r="E89" s="163">
        <v>0</v>
      </c>
      <c r="F89" s="163">
        <v>0</v>
      </c>
      <c r="G89" s="163">
        <v>18.75</v>
      </c>
      <c r="H89" s="164">
        <v>0</v>
      </c>
      <c r="I89" s="35">
        <f t="shared" si="6"/>
        <v>99.75</v>
      </c>
      <c r="J89" s="51">
        <v>18.75</v>
      </c>
    </row>
    <row r="90" spans="1:20" x14ac:dyDescent="0.2">
      <c r="A90" s="12">
        <v>6</v>
      </c>
      <c r="B90" s="13" t="s">
        <v>8</v>
      </c>
      <c r="C90" s="162">
        <v>30</v>
      </c>
      <c r="D90" s="163">
        <v>0</v>
      </c>
      <c r="E90" s="163">
        <v>0</v>
      </c>
      <c r="F90" s="163">
        <v>0</v>
      </c>
      <c r="G90" s="163">
        <v>0</v>
      </c>
      <c r="H90" s="164">
        <v>0</v>
      </c>
      <c r="I90" s="35">
        <f t="shared" si="6"/>
        <v>30</v>
      </c>
      <c r="J90" s="51">
        <v>0</v>
      </c>
    </row>
    <row r="91" spans="1:20" x14ac:dyDescent="0.2">
      <c r="A91" s="12">
        <v>7</v>
      </c>
      <c r="B91" s="13" t="s">
        <v>9</v>
      </c>
      <c r="C91" s="162">
        <v>78.75</v>
      </c>
      <c r="D91" s="163">
        <v>0</v>
      </c>
      <c r="E91" s="163">
        <v>1</v>
      </c>
      <c r="F91" s="163">
        <v>0</v>
      </c>
      <c r="G91" s="163">
        <v>0</v>
      </c>
      <c r="H91" s="164">
        <v>0</v>
      </c>
      <c r="I91" s="35">
        <f t="shared" si="6"/>
        <v>79.75</v>
      </c>
      <c r="J91" s="51">
        <v>0</v>
      </c>
    </row>
    <row r="92" spans="1:20" x14ac:dyDescent="0.2">
      <c r="A92" s="12">
        <v>8</v>
      </c>
      <c r="B92" s="13" t="s">
        <v>10</v>
      </c>
      <c r="C92" s="162">
        <v>82.5</v>
      </c>
      <c r="D92" s="163">
        <v>0</v>
      </c>
      <c r="E92" s="163">
        <v>0</v>
      </c>
      <c r="F92" s="163">
        <v>0</v>
      </c>
      <c r="G92" s="163">
        <v>30</v>
      </c>
      <c r="H92" s="164">
        <v>0</v>
      </c>
      <c r="I92" s="35">
        <f t="shared" si="6"/>
        <v>112.5</v>
      </c>
      <c r="J92" s="51">
        <v>18.75</v>
      </c>
    </row>
    <row r="93" spans="1:20" x14ac:dyDescent="0.2">
      <c r="A93" s="12">
        <v>9</v>
      </c>
      <c r="B93" s="13" t="s">
        <v>11</v>
      </c>
      <c r="C93" s="162">
        <v>41.25</v>
      </c>
      <c r="D93" s="163">
        <v>0</v>
      </c>
      <c r="E93" s="163">
        <v>0</v>
      </c>
      <c r="F93" s="163">
        <v>0</v>
      </c>
      <c r="G93" s="163">
        <v>9.3800000000000008</v>
      </c>
      <c r="H93" s="164">
        <v>0</v>
      </c>
      <c r="I93" s="35">
        <f t="shared" si="6"/>
        <v>50.63</v>
      </c>
      <c r="J93" s="51">
        <v>9.3800000000000008</v>
      </c>
    </row>
    <row r="94" spans="1:20" x14ac:dyDescent="0.2">
      <c r="A94" s="12">
        <v>10</v>
      </c>
      <c r="B94" s="13" t="s">
        <v>12</v>
      </c>
      <c r="C94" s="162">
        <v>103</v>
      </c>
      <c r="D94" s="163">
        <v>0</v>
      </c>
      <c r="E94" s="163">
        <v>0</v>
      </c>
      <c r="F94" s="163">
        <v>0</v>
      </c>
      <c r="G94" s="163">
        <v>73</v>
      </c>
      <c r="H94" s="164">
        <v>0</v>
      </c>
      <c r="I94" s="35">
        <f t="shared" si="6"/>
        <v>176</v>
      </c>
      <c r="J94" s="51">
        <v>0</v>
      </c>
    </row>
    <row r="95" spans="1:20" x14ac:dyDescent="0.2">
      <c r="A95" s="12">
        <v>11</v>
      </c>
      <c r="B95" s="13" t="s">
        <v>13</v>
      </c>
      <c r="C95" s="162">
        <v>108.15</v>
      </c>
      <c r="D95" s="163">
        <v>0</v>
      </c>
      <c r="E95" s="163">
        <v>0</v>
      </c>
      <c r="F95" s="163">
        <v>1</v>
      </c>
      <c r="G95" s="163">
        <v>0</v>
      </c>
      <c r="H95" s="164">
        <v>0</v>
      </c>
      <c r="I95" s="35">
        <f t="shared" si="6"/>
        <v>109.15</v>
      </c>
      <c r="J95" s="51">
        <v>0</v>
      </c>
    </row>
    <row r="96" spans="1:20" x14ac:dyDescent="0.2">
      <c r="A96" s="12">
        <v>12</v>
      </c>
      <c r="B96" s="13" t="s">
        <v>14</v>
      </c>
      <c r="C96" s="162">
        <v>71.25</v>
      </c>
      <c r="D96" s="163">
        <v>0</v>
      </c>
      <c r="E96" s="163">
        <v>0</v>
      </c>
      <c r="F96" s="163">
        <v>0</v>
      </c>
      <c r="G96" s="163">
        <v>0</v>
      </c>
      <c r="H96" s="164">
        <v>0</v>
      </c>
      <c r="I96" s="35">
        <f t="shared" si="6"/>
        <v>71.25</v>
      </c>
      <c r="J96" s="51">
        <v>0</v>
      </c>
    </row>
    <row r="97" spans="1:20" x14ac:dyDescent="0.2">
      <c r="A97" s="12">
        <v>13</v>
      </c>
      <c r="B97" s="13" t="s">
        <v>15</v>
      </c>
      <c r="C97" s="162">
        <v>142</v>
      </c>
      <c r="D97" s="163">
        <v>0</v>
      </c>
      <c r="E97" s="163">
        <v>0</v>
      </c>
      <c r="F97" s="163">
        <v>10.8</v>
      </c>
      <c r="G97" s="163">
        <v>0</v>
      </c>
      <c r="H97" s="164">
        <v>8.4499999999999993</v>
      </c>
      <c r="I97" s="35">
        <f t="shared" si="6"/>
        <v>161.25</v>
      </c>
      <c r="J97" s="51">
        <v>0</v>
      </c>
    </row>
    <row r="98" spans="1:20" x14ac:dyDescent="0.2">
      <c r="A98" s="12">
        <v>14</v>
      </c>
      <c r="B98" s="13" t="s">
        <v>16</v>
      </c>
      <c r="C98" s="162">
        <v>146.25</v>
      </c>
      <c r="D98" s="163">
        <v>0</v>
      </c>
      <c r="E98" s="163">
        <v>0</v>
      </c>
      <c r="F98" s="163">
        <v>0</v>
      </c>
      <c r="G98" s="163">
        <v>43.01</v>
      </c>
      <c r="H98" s="164">
        <v>0</v>
      </c>
      <c r="I98" s="35">
        <f t="shared" si="6"/>
        <v>189.26</v>
      </c>
      <c r="J98" s="51">
        <v>0</v>
      </c>
    </row>
    <row r="99" spans="1:20" ht="12.75" thickBot="1" x14ac:dyDescent="0.25">
      <c r="A99" s="14">
        <v>15</v>
      </c>
      <c r="B99" s="15" t="s">
        <v>17</v>
      </c>
      <c r="C99" s="165">
        <v>108.75</v>
      </c>
      <c r="D99" s="166">
        <v>0</v>
      </c>
      <c r="E99" s="166">
        <v>0</v>
      </c>
      <c r="F99" s="166">
        <v>0</v>
      </c>
      <c r="G99" s="166">
        <v>0</v>
      </c>
      <c r="H99" s="167">
        <v>0</v>
      </c>
      <c r="I99" s="49">
        <f t="shared" si="6"/>
        <v>108.75</v>
      </c>
      <c r="J99" s="52">
        <v>0</v>
      </c>
    </row>
    <row r="100" spans="1:20" s="16" customFormat="1" ht="12.75" thickBot="1" x14ac:dyDescent="0.25">
      <c r="A100" s="363"/>
      <c r="B100" s="364" t="s">
        <v>199</v>
      </c>
      <c r="C100" s="365">
        <f t="shared" ref="C100:J100" si="7">SUM(C85:C99)</f>
        <v>1247.9000000000001</v>
      </c>
      <c r="D100" s="365">
        <f t="shared" si="7"/>
        <v>0</v>
      </c>
      <c r="E100" s="365">
        <f t="shared" si="7"/>
        <v>1</v>
      </c>
      <c r="F100" s="365">
        <f t="shared" si="7"/>
        <v>29</v>
      </c>
      <c r="G100" s="365">
        <f t="shared" si="7"/>
        <v>244.23999999999998</v>
      </c>
      <c r="H100" s="365">
        <f t="shared" si="7"/>
        <v>8.4499999999999993</v>
      </c>
      <c r="I100" s="365">
        <f t="shared" si="7"/>
        <v>1530.59</v>
      </c>
      <c r="J100" s="366">
        <f t="shared" si="7"/>
        <v>61.88</v>
      </c>
      <c r="L100" s="108"/>
    </row>
    <row r="101" spans="1:20" s="118" customFormat="1" x14ac:dyDescent="0.2">
      <c r="A101" s="550"/>
      <c r="B101" s="175" t="s">
        <v>188</v>
      </c>
      <c r="C101" s="176">
        <v>1115.24</v>
      </c>
      <c r="D101" s="176">
        <v>0</v>
      </c>
      <c r="E101" s="176">
        <v>6</v>
      </c>
      <c r="F101" s="176">
        <v>19.100000000000001</v>
      </c>
      <c r="G101" s="176">
        <v>105.5</v>
      </c>
      <c r="H101" s="176">
        <v>8.4499999999999993</v>
      </c>
      <c r="I101" s="176">
        <v>1254.29</v>
      </c>
      <c r="J101" s="176">
        <v>87.5</v>
      </c>
    </row>
    <row r="102" spans="1:20" x14ac:dyDescent="0.2">
      <c r="A102" s="36" t="s">
        <v>107</v>
      </c>
    </row>
    <row r="103" spans="1:20" x14ac:dyDescent="0.2">
      <c r="A103" s="36" t="s">
        <v>108</v>
      </c>
    </row>
    <row r="105" spans="1:20" x14ac:dyDescent="0.2">
      <c r="A105" s="33"/>
    </row>
    <row r="106" spans="1:20" s="5" customFormat="1" ht="26.25" customHeight="1" thickBot="1" x14ac:dyDescent="0.25">
      <c r="A106" s="33" t="s">
        <v>110</v>
      </c>
      <c r="N106" s="1"/>
      <c r="O106" s="1" t="s">
        <v>79</v>
      </c>
      <c r="P106" s="1"/>
      <c r="Q106" s="1"/>
      <c r="R106" s="1"/>
      <c r="S106" s="1"/>
      <c r="T106" s="1"/>
    </row>
    <row r="107" spans="1:20" s="5" customFormat="1" ht="75.75" customHeight="1" thickBot="1" x14ac:dyDescent="0.25">
      <c r="A107" s="6" t="s">
        <v>1</v>
      </c>
      <c r="B107" s="7" t="s">
        <v>2</v>
      </c>
      <c r="C107" s="8" t="s">
        <v>97</v>
      </c>
      <c r="D107" s="8" t="s">
        <v>98</v>
      </c>
      <c r="E107" s="8" t="s">
        <v>99</v>
      </c>
      <c r="F107" s="8" t="s">
        <v>100</v>
      </c>
      <c r="G107" s="8" t="s">
        <v>101</v>
      </c>
      <c r="H107" s="9" t="s">
        <v>102</v>
      </c>
      <c r="I107" s="37" t="s">
        <v>103</v>
      </c>
      <c r="J107" s="37" t="s">
        <v>104</v>
      </c>
      <c r="N107" s="1"/>
      <c r="O107" s="1"/>
      <c r="P107" s="1"/>
      <c r="Q107" s="1"/>
      <c r="R107" s="1"/>
      <c r="S107" s="1"/>
      <c r="T107" s="1"/>
    </row>
    <row r="108" spans="1:20" ht="12.95" customHeight="1" x14ac:dyDescent="0.2">
      <c r="A108" s="10">
        <v>1</v>
      </c>
      <c r="B108" s="11" t="s">
        <v>3</v>
      </c>
      <c r="C108" s="159">
        <v>120</v>
      </c>
      <c r="D108" s="160">
        <v>0</v>
      </c>
      <c r="E108" s="160">
        <v>0</v>
      </c>
      <c r="F108" s="160">
        <v>0</v>
      </c>
      <c r="G108" s="160">
        <v>0.1</v>
      </c>
      <c r="H108" s="161">
        <v>0</v>
      </c>
      <c r="I108" s="34">
        <f t="shared" ref="I108:I122" si="8">SUM(C108:H108)</f>
        <v>120.1</v>
      </c>
      <c r="J108" s="50">
        <v>60</v>
      </c>
    </row>
    <row r="109" spans="1:20" ht="12.95" customHeight="1" x14ac:dyDescent="0.2">
      <c r="A109" s="12">
        <v>2</v>
      </c>
      <c r="B109" s="13" t="s">
        <v>4</v>
      </c>
      <c r="C109" s="162">
        <v>56.25</v>
      </c>
      <c r="D109" s="163">
        <v>0</v>
      </c>
      <c r="E109" s="163">
        <v>0</v>
      </c>
      <c r="F109" s="163">
        <v>7</v>
      </c>
      <c r="G109" s="163">
        <v>5</v>
      </c>
      <c r="H109" s="164">
        <v>0</v>
      </c>
      <c r="I109" s="35">
        <f t="shared" si="8"/>
        <v>68.25</v>
      </c>
      <c r="J109" s="51">
        <v>0</v>
      </c>
    </row>
    <row r="110" spans="1:20" x14ac:dyDescent="0.2">
      <c r="A110" s="12">
        <v>3</v>
      </c>
      <c r="B110" s="13" t="s">
        <v>5</v>
      </c>
      <c r="C110" s="162">
        <v>0</v>
      </c>
      <c r="D110" s="163">
        <v>0</v>
      </c>
      <c r="E110" s="163">
        <v>0</v>
      </c>
      <c r="F110" s="163">
        <v>0</v>
      </c>
      <c r="G110" s="163">
        <v>0</v>
      </c>
      <c r="H110" s="164">
        <v>0</v>
      </c>
      <c r="I110" s="35">
        <f t="shared" si="8"/>
        <v>0</v>
      </c>
      <c r="J110" s="51">
        <v>0</v>
      </c>
    </row>
    <row r="111" spans="1:20" x14ac:dyDescent="0.2">
      <c r="A111" s="12">
        <v>4</v>
      </c>
      <c r="B111" s="13" t="s">
        <v>6</v>
      </c>
      <c r="C111" s="162">
        <v>157.5</v>
      </c>
      <c r="D111" s="163">
        <v>0</v>
      </c>
      <c r="E111" s="163">
        <v>0</v>
      </c>
      <c r="F111" s="163">
        <v>0</v>
      </c>
      <c r="G111" s="163">
        <v>0</v>
      </c>
      <c r="H111" s="164">
        <v>0</v>
      </c>
      <c r="I111" s="35">
        <f t="shared" si="8"/>
        <v>157.5</v>
      </c>
      <c r="J111" s="51">
        <v>0</v>
      </c>
    </row>
    <row r="112" spans="1:20" x14ac:dyDescent="0.2">
      <c r="A112" s="12">
        <v>5</v>
      </c>
      <c r="B112" s="13" t="s">
        <v>7</v>
      </c>
      <c r="C112" s="162">
        <v>126</v>
      </c>
      <c r="D112" s="163">
        <v>0</v>
      </c>
      <c r="E112" s="163">
        <v>0</v>
      </c>
      <c r="F112" s="163">
        <v>0</v>
      </c>
      <c r="G112" s="163">
        <v>0</v>
      </c>
      <c r="H112" s="164">
        <v>0</v>
      </c>
      <c r="I112" s="35">
        <f t="shared" si="8"/>
        <v>126</v>
      </c>
      <c r="J112" s="51">
        <v>0</v>
      </c>
    </row>
    <row r="113" spans="1:12" x14ac:dyDescent="0.2">
      <c r="A113" s="12">
        <v>6</v>
      </c>
      <c r="B113" s="13" t="s">
        <v>8</v>
      </c>
      <c r="C113" s="162">
        <v>37.5</v>
      </c>
      <c r="D113" s="163">
        <v>0</v>
      </c>
      <c r="E113" s="163">
        <v>0</v>
      </c>
      <c r="F113" s="163">
        <v>0</v>
      </c>
      <c r="G113" s="163">
        <v>0</v>
      </c>
      <c r="H113" s="164">
        <v>0</v>
      </c>
      <c r="I113" s="35">
        <f t="shared" si="8"/>
        <v>37.5</v>
      </c>
      <c r="J113" s="51">
        <v>0</v>
      </c>
    </row>
    <row r="114" spans="1:12" x14ac:dyDescent="0.2">
      <c r="A114" s="12">
        <v>7</v>
      </c>
      <c r="B114" s="13" t="s">
        <v>9</v>
      </c>
      <c r="C114" s="162">
        <v>37.5</v>
      </c>
      <c r="D114" s="163">
        <v>0</v>
      </c>
      <c r="E114" s="163">
        <v>0</v>
      </c>
      <c r="F114" s="163">
        <v>0</v>
      </c>
      <c r="G114" s="163">
        <v>0</v>
      </c>
      <c r="H114" s="164">
        <v>0</v>
      </c>
      <c r="I114" s="35">
        <f t="shared" si="8"/>
        <v>37.5</v>
      </c>
      <c r="J114" s="51">
        <v>37.5</v>
      </c>
    </row>
    <row r="115" spans="1:12" x14ac:dyDescent="0.2">
      <c r="A115" s="12">
        <v>8</v>
      </c>
      <c r="B115" s="13" t="s">
        <v>10</v>
      </c>
      <c r="C115" s="162">
        <v>125</v>
      </c>
      <c r="D115" s="163">
        <v>0</v>
      </c>
      <c r="E115" s="163">
        <v>0</v>
      </c>
      <c r="F115" s="163">
        <v>0</v>
      </c>
      <c r="G115" s="163">
        <v>37.5</v>
      </c>
      <c r="H115" s="164">
        <v>0</v>
      </c>
      <c r="I115" s="35">
        <f t="shared" si="8"/>
        <v>162.5</v>
      </c>
      <c r="J115" s="51">
        <v>18.75</v>
      </c>
    </row>
    <row r="116" spans="1:12" x14ac:dyDescent="0.2">
      <c r="A116" s="12">
        <v>9</v>
      </c>
      <c r="B116" s="13" t="s">
        <v>11</v>
      </c>
      <c r="C116" s="162">
        <v>105</v>
      </c>
      <c r="D116" s="163">
        <v>0</v>
      </c>
      <c r="E116" s="163">
        <v>0</v>
      </c>
      <c r="F116" s="163">
        <v>0</v>
      </c>
      <c r="G116" s="163">
        <v>0</v>
      </c>
      <c r="H116" s="164">
        <v>0</v>
      </c>
      <c r="I116" s="35">
        <f t="shared" si="8"/>
        <v>105</v>
      </c>
      <c r="J116" s="51">
        <v>37.5</v>
      </c>
    </row>
    <row r="117" spans="1:12" x14ac:dyDescent="0.2">
      <c r="A117" s="12">
        <v>10</v>
      </c>
      <c r="B117" s="13" t="s">
        <v>12</v>
      </c>
      <c r="C117" s="162">
        <v>0</v>
      </c>
      <c r="D117" s="163">
        <v>0</v>
      </c>
      <c r="E117" s="163">
        <v>0</v>
      </c>
      <c r="F117" s="163">
        <v>0</v>
      </c>
      <c r="G117" s="163">
        <v>0</v>
      </c>
      <c r="H117" s="164">
        <v>0</v>
      </c>
      <c r="I117" s="35">
        <f t="shared" si="8"/>
        <v>0</v>
      </c>
      <c r="J117" s="51">
        <v>0</v>
      </c>
    </row>
    <row r="118" spans="1:12" x14ac:dyDescent="0.2">
      <c r="A118" s="12">
        <v>11</v>
      </c>
      <c r="B118" s="13" t="s">
        <v>13</v>
      </c>
      <c r="C118" s="162">
        <v>37.5</v>
      </c>
      <c r="D118" s="163">
        <v>0</v>
      </c>
      <c r="E118" s="163">
        <v>0</v>
      </c>
      <c r="F118" s="163">
        <v>0</v>
      </c>
      <c r="G118" s="163">
        <v>0</v>
      </c>
      <c r="H118" s="164">
        <v>0</v>
      </c>
      <c r="I118" s="35">
        <f t="shared" si="8"/>
        <v>37.5</v>
      </c>
      <c r="J118" s="51">
        <v>0</v>
      </c>
    </row>
    <row r="119" spans="1:12" x14ac:dyDescent="0.2">
      <c r="A119" s="12">
        <v>12</v>
      </c>
      <c r="B119" s="13" t="s">
        <v>14</v>
      </c>
      <c r="C119" s="162">
        <v>56.25</v>
      </c>
      <c r="D119" s="163">
        <v>0</v>
      </c>
      <c r="E119" s="163">
        <v>0</v>
      </c>
      <c r="F119" s="163">
        <v>0</v>
      </c>
      <c r="G119" s="163">
        <v>0</v>
      </c>
      <c r="H119" s="164">
        <v>0</v>
      </c>
      <c r="I119" s="35">
        <f t="shared" si="8"/>
        <v>56.25</v>
      </c>
      <c r="J119" s="51">
        <v>0</v>
      </c>
    </row>
    <row r="120" spans="1:12" x14ac:dyDescent="0.2">
      <c r="A120" s="12">
        <v>13</v>
      </c>
      <c r="B120" s="13" t="s">
        <v>15</v>
      </c>
      <c r="C120" s="162">
        <v>30</v>
      </c>
      <c r="D120" s="163">
        <v>0</v>
      </c>
      <c r="E120" s="163">
        <v>0</v>
      </c>
      <c r="F120" s="163">
        <v>0</v>
      </c>
      <c r="G120" s="163">
        <v>0</v>
      </c>
      <c r="H120" s="164">
        <v>0</v>
      </c>
      <c r="I120" s="35">
        <f t="shared" si="8"/>
        <v>30</v>
      </c>
      <c r="J120" s="51">
        <v>0</v>
      </c>
    </row>
    <row r="121" spans="1:12" x14ac:dyDescent="0.2">
      <c r="A121" s="12">
        <v>14</v>
      </c>
      <c r="B121" s="13" t="s">
        <v>16</v>
      </c>
      <c r="C121" s="162">
        <v>71.25</v>
      </c>
      <c r="D121" s="163">
        <v>0</v>
      </c>
      <c r="E121" s="163">
        <v>0</v>
      </c>
      <c r="F121" s="163">
        <v>0</v>
      </c>
      <c r="G121" s="163">
        <v>30</v>
      </c>
      <c r="H121" s="164">
        <v>0</v>
      </c>
      <c r="I121" s="35">
        <f t="shared" si="8"/>
        <v>101.25</v>
      </c>
      <c r="J121" s="51">
        <v>0</v>
      </c>
    </row>
    <row r="122" spans="1:12" ht="12.75" thickBot="1" x14ac:dyDescent="0.25">
      <c r="A122" s="14">
        <v>15</v>
      </c>
      <c r="B122" s="15" t="s">
        <v>17</v>
      </c>
      <c r="C122" s="165">
        <v>37.5</v>
      </c>
      <c r="D122" s="166">
        <v>0</v>
      </c>
      <c r="E122" s="166">
        <v>0</v>
      </c>
      <c r="F122" s="166">
        <v>0</v>
      </c>
      <c r="G122" s="166">
        <v>0</v>
      </c>
      <c r="H122" s="167">
        <v>0</v>
      </c>
      <c r="I122" s="49">
        <f t="shared" si="8"/>
        <v>37.5</v>
      </c>
      <c r="J122" s="52">
        <v>0</v>
      </c>
    </row>
    <row r="123" spans="1:12" s="16" customFormat="1" x14ac:dyDescent="0.2">
      <c r="A123" s="44"/>
      <c r="B123" s="444" t="s">
        <v>199</v>
      </c>
      <c r="C123" s="330">
        <f t="shared" ref="C123:J123" si="9">SUM(C108:C122)</f>
        <v>997.25</v>
      </c>
      <c r="D123" s="46">
        <f t="shared" si="9"/>
        <v>0</v>
      </c>
      <c r="E123" s="46">
        <f t="shared" si="9"/>
        <v>0</v>
      </c>
      <c r="F123" s="46">
        <f t="shared" si="9"/>
        <v>7</v>
      </c>
      <c r="G123" s="46">
        <f t="shared" si="9"/>
        <v>72.599999999999994</v>
      </c>
      <c r="H123" s="47">
        <f t="shared" si="9"/>
        <v>0</v>
      </c>
      <c r="I123" s="449">
        <f t="shared" si="9"/>
        <v>1076.8499999999999</v>
      </c>
      <c r="J123" s="331">
        <f t="shared" si="9"/>
        <v>153.75</v>
      </c>
      <c r="L123" s="108"/>
    </row>
    <row r="124" spans="1:12" s="118" customFormat="1" x14ac:dyDescent="0.2">
      <c r="A124" s="155"/>
      <c r="B124" s="445" t="s">
        <v>188</v>
      </c>
      <c r="C124" s="367">
        <v>824.88</v>
      </c>
      <c r="D124" s="157">
        <v>0</v>
      </c>
      <c r="E124" s="157">
        <v>0</v>
      </c>
      <c r="F124" s="157">
        <v>7.2</v>
      </c>
      <c r="G124" s="157">
        <v>61.25</v>
      </c>
      <c r="H124" s="158">
        <v>0</v>
      </c>
      <c r="I124" s="450">
        <v>893.32999999999993</v>
      </c>
      <c r="J124" s="447">
        <v>153.75</v>
      </c>
    </row>
    <row r="125" spans="1:12" s="118" customFormat="1" x14ac:dyDescent="0.2">
      <c r="A125" s="155"/>
      <c r="B125" s="445" t="s">
        <v>155</v>
      </c>
      <c r="C125" s="367">
        <v>701.43</v>
      </c>
      <c r="D125" s="157">
        <v>0</v>
      </c>
      <c r="E125" s="157">
        <v>0</v>
      </c>
      <c r="F125" s="157">
        <v>16</v>
      </c>
      <c r="G125" s="157">
        <v>69</v>
      </c>
      <c r="H125" s="158">
        <v>0</v>
      </c>
      <c r="I125" s="450">
        <v>786.43</v>
      </c>
      <c r="J125" s="447">
        <v>176.25</v>
      </c>
    </row>
    <row r="126" spans="1:12" s="118" customFormat="1" ht="12.75" thickBot="1" x14ac:dyDescent="0.25">
      <c r="A126" s="442"/>
      <c r="B126" s="446" t="s">
        <v>81</v>
      </c>
      <c r="C126" s="368">
        <v>643.68000000000006</v>
      </c>
      <c r="D126" s="369">
        <v>0</v>
      </c>
      <c r="E126" s="369">
        <v>1</v>
      </c>
      <c r="F126" s="369">
        <v>13</v>
      </c>
      <c r="G126" s="369">
        <v>69</v>
      </c>
      <c r="H126" s="370">
        <v>7.5</v>
      </c>
      <c r="I126" s="451">
        <v>734.18000000000006</v>
      </c>
      <c r="J126" s="448">
        <v>150</v>
      </c>
    </row>
    <row r="127" spans="1:12" x14ac:dyDescent="0.2">
      <c r="A127" s="36" t="s">
        <v>107</v>
      </c>
    </row>
    <row r="128" spans="1:12" x14ac:dyDescent="0.2">
      <c r="A128" s="36" t="s">
        <v>108</v>
      </c>
    </row>
    <row r="132" spans="1:20" s="5" customFormat="1" ht="26.25" customHeight="1" thickBot="1" x14ac:dyDescent="0.25">
      <c r="A132" s="33" t="s">
        <v>111</v>
      </c>
      <c r="N132" s="1"/>
      <c r="O132" s="1"/>
      <c r="P132" s="1"/>
      <c r="Q132" s="1"/>
      <c r="R132" s="1"/>
      <c r="S132" s="1"/>
      <c r="T132" s="1"/>
    </row>
    <row r="133" spans="1:20" s="5" customFormat="1" ht="72" customHeight="1" thickBot="1" x14ac:dyDescent="0.25">
      <c r="A133" s="6" t="s">
        <v>1</v>
      </c>
      <c r="B133" s="7" t="s">
        <v>2</v>
      </c>
      <c r="C133" s="8" t="s">
        <v>97</v>
      </c>
      <c r="D133" s="8" t="s">
        <v>98</v>
      </c>
      <c r="E133" s="8" t="s">
        <v>99</v>
      </c>
      <c r="F133" s="8" t="s">
        <v>100</v>
      </c>
      <c r="G133" s="8" t="s">
        <v>101</v>
      </c>
      <c r="H133" s="9" t="s">
        <v>102</v>
      </c>
      <c r="I133" s="37" t="s">
        <v>103</v>
      </c>
      <c r="J133" s="37" t="s">
        <v>104</v>
      </c>
      <c r="N133" s="1"/>
      <c r="O133" s="1"/>
      <c r="P133" s="1"/>
      <c r="Q133" s="1"/>
      <c r="R133" s="1"/>
      <c r="S133" s="1"/>
      <c r="T133" s="1"/>
    </row>
    <row r="134" spans="1:20" ht="12.95" customHeight="1" x14ac:dyDescent="0.2">
      <c r="A134" s="10">
        <v>1</v>
      </c>
      <c r="B134" s="11" t="s">
        <v>3</v>
      </c>
      <c r="C134" s="159">
        <v>11.25</v>
      </c>
      <c r="D134" s="160">
        <v>0</v>
      </c>
      <c r="E134" s="160">
        <v>4</v>
      </c>
      <c r="F134" s="160">
        <v>0</v>
      </c>
      <c r="G134" s="160">
        <v>4</v>
      </c>
      <c r="H134" s="161">
        <v>0</v>
      </c>
      <c r="I134" s="34">
        <f t="shared" ref="I134:I148" si="10">SUM(C134:H134)</f>
        <v>19.25</v>
      </c>
      <c r="J134" s="50">
        <v>0</v>
      </c>
    </row>
    <row r="135" spans="1:20" ht="12.95" customHeight="1" x14ac:dyDescent="0.2">
      <c r="A135" s="12">
        <v>2</v>
      </c>
      <c r="B135" s="13" t="s">
        <v>4</v>
      </c>
      <c r="C135" s="162">
        <v>15</v>
      </c>
      <c r="D135" s="163">
        <v>0</v>
      </c>
      <c r="E135" s="163">
        <v>0</v>
      </c>
      <c r="F135" s="163">
        <v>0</v>
      </c>
      <c r="G135" s="163">
        <v>0</v>
      </c>
      <c r="H135" s="164">
        <v>0</v>
      </c>
      <c r="I135" s="35">
        <f t="shared" si="10"/>
        <v>15</v>
      </c>
      <c r="J135" s="51">
        <v>0</v>
      </c>
      <c r="M135" s="1" t="s">
        <v>79</v>
      </c>
    </row>
    <row r="136" spans="1:20" x14ac:dyDescent="0.2">
      <c r="A136" s="12">
        <v>3</v>
      </c>
      <c r="B136" s="13" t="s">
        <v>5</v>
      </c>
      <c r="C136" s="162">
        <v>3</v>
      </c>
      <c r="D136" s="163">
        <v>0</v>
      </c>
      <c r="E136" s="163">
        <v>3</v>
      </c>
      <c r="F136" s="163">
        <v>0</v>
      </c>
      <c r="G136" s="163">
        <v>3</v>
      </c>
      <c r="H136" s="164">
        <v>0</v>
      </c>
      <c r="I136" s="35">
        <f t="shared" si="10"/>
        <v>9</v>
      </c>
      <c r="J136" s="51">
        <v>1.5</v>
      </c>
    </row>
    <row r="137" spans="1:20" x14ac:dyDescent="0.2">
      <c r="A137" s="12">
        <v>4</v>
      </c>
      <c r="B137" s="13" t="s">
        <v>6</v>
      </c>
      <c r="C137" s="162">
        <v>3.75</v>
      </c>
      <c r="D137" s="163">
        <v>0</v>
      </c>
      <c r="E137" s="163">
        <v>3.75</v>
      </c>
      <c r="F137" s="163">
        <v>0</v>
      </c>
      <c r="G137" s="163">
        <v>3.75</v>
      </c>
      <c r="H137" s="164">
        <v>0</v>
      </c>
      <c r="I137" s="35">
        <f t="shared" si="10"/>
        <v>11.25</v>
      </c>
      <c r="J137" s="51">
        <v>0</v>
      </c>
    </row>
    <row r="138" spans="1:20" x14ac:dyDescent="0.2">
      <c r="A138" s="12">
        <v>5</v>
      </c>
      <c r="B138" s="13" t="s">
        <v>7</v>
      </c>
      <c r="C138" s="162">
        <v>6</v>
      </c>
      <c r="D138" s="163">
        <v>1.5</v>
      </c>
      <c r="E138" s="163">
        <v>3</v>
      </c>
      <c r="F138" s="163">
        <v>0</v>
      </c>
      <c r="G138" s="163">
        <v>4</v>
      </c>
      <c r="H138" s="164">
        <v>0</v>
      </c>
      <c r="I138" s="35">
        <f t="shared" si="10"/>
        <v>14.5</v>
      </c>
      <c r="J138" s="51">
        <v>0</v>
      </c>
    </row>
    <row r="139" spans="1:20" x14ac:dyDescent="0.2">
      <c r="A139" s="12">
        <v>6</v>
      </c>
      <c r="B139" s="13" t="s">
        <v>8</v>
      </c>
      <c r="C139" s="162">
        <v>3</v>
      </c>
      <c r="D139" s="163">
        <v>0</v>
      </c>
      <c r="E139" s="163">
        <v>3</v>
      </c>
      <c r="F139" s="163">
        <v>0</v>
      </c>
      <c r="G139" s="163">
        <v>0</v>
      </c>
      <c r="H139" s="164">
        <v>0</v>
      </c>
      <c r="I139" s="35">
        <f t="shared" si="10"/>
        <v>6</v>
      </c>
      <c r="J139" s="51">
        <v>0</v>
      </c>
      <c r="P139" s="1" t="s">
        <v>79</v>
      </c>
    </row>
    <row r="140" spans="1:20" x14ac:dyDescent="0.2">
      <c r="A140" s="12">
        <v>7</v>
      </c>
      <c r="B140" s="13" t="s">
        <v>9</v>
      </c>
      <c r="C140" s="162">
        <v>11.25</v>
      </c>
      <c r="D140" s="163">
        <v>0</v>
      </c>
      <c r="E140" s="163">
        <v>3</v>
      </c>
      <c r="F140" s="163">
        <v>0</v>
      </c>
      <c r="G140" s="163">
        <v>0</v>
      </c>
      <c r="H140" s="164">
        <v>0</v>
      </c>
      <c r="I140" s="35">
        <f t="shared" si="10"/>
        <v>14.25</v>
      </c>
      <c r="J140" s="51">
        <v>15</v>
      </c>
    </row>
    <row r="141" spans="1:20" x14ac:dyDescent="0.2">
      <c r="A141" s="12">
        <v>8</v>
      </c>
      <c r="B141" s="13" t="s">
        <v>10</v>
      </c>
      <c r="C141" s="162">
        <v>15</v>
      </c>
      <c r="D141" s="163">
        <v>0</v>
      </c>
      <c r="E141" s="163">
        <v>6</v>
      </c>
      <c r="F141" s="163">
        <v>0</v>
      </c>
      <c r="G141" s="163">
        <v>0</v>
      </c>
      <c r="H141" s="164">
        <v>0</v>
      </c>
      <c r="I141" s="35">
        <f t="shared" si="10"/>
        <v>21</v>
      </c>
      <c r="J141" s="51">
        <v>0</v>
      </c>
    </row>
    <row r="142" spans="1:20" x14ac:dyDescent="0.2">
      <c r="A142" s="12">
        <v>9</v>
      </c>
      <c r="B142" s="13" t="s">
        <v>11</v>
      </c>
      <c r="C142" s="162">
        <v>3</v>
      </c>
      <c r="D142" s="163">
        <v>0</v>
      </c>
      <c r="E142" s="163">
        <v>3</v>
      </c>
      <c r="F142" s="163">
        <v>0</v>
      </c>
      <c r="G142" s="163">
        <v>0</v>
      </c>
      <c r="H142" s="164">
        <v>0</v>
      </c>
      <c r="I142" s="35">
        <f t="shared" si="10"/>
        <v>6</v>
      </c>
      <c r="J142" s="51">
        <v>0</v>
      </c>
    </row>
    <row r="143" spans="1:20" x14ac:dyDescent="0.2">
      <c r="A143" s="12">
        <v>10</v>
      </c>
      <c r="B143" s="13" t="s">
        <v>12</v>
      </c>
      <c r="C143" s="162">
        <v>2</v>
      </c>
      <c r="D143" s="163">
        <v>0</v>
      </c>
      <c r="E143" s="163">
        <v>0</v>
      </c>
      <c r="F143" s="163">
        <v>0</v>
      </c>
      <c r="G143" s="163">
        <v>2</v>
      </c>
      <c r="H143" s="164">
        <v>0</v>
      </c>
      <c r="I143" s="35">
        <f t="shared" si="10"/>
        <v>4</v>
      </c>
      <c r="J143" s="51">
        <v>2</v>
      </c>
    </row>
    <row r="144" spans="1:20" x14ac:dyDescent="0.2">
      <c r="A144" s="12">
        <v>11</v>
      </c>
      <c r="B144" s="13" t="s">
        <v>13</v>
      </c>
      <c r="C144" s="162">
        <v>11.25</v>
      </c>
      <c r="D144" s="163">
        <v>0</v>
      </c>
      <c r="E144" s="163">
        <v>6</v>
      </c>
      <c r="F144" s="163">
        <v>0</v>
      </c>
      <c r="G144" s="163">
        <v>0</v>
      </c>
      <c r="H144" s="164">
        <v>0</v>
      </c>
      <c r="I144" s="35">
        <f t="shared" si="10"/>
        <v>17.25</v>
      </c>
      <c r="J144" s="51">
        <v>0</v>
      </c>
    </row>
    <row r="145" spans="1:20" x14ac:dyDescent="0.2">
      <c r="A145" s="12">
        <v>12</v>
      </c>
      <c r="B145" s="13" t="s">
        <v>14</v>
      </c>
      <c r="C145" s="162">
        <v>11.25</v>
      </c>
      <c r="D145" s="163">
        <v>0</v>
      </c>
      <c r="E145" s="163">
        <v>4</v>
      </c>
      <c r="F145" s="163">
        <v>0</v>
      </c>
      <c r="G145" s="163">
        <v>0</v>
      </c>
      <c r="H145" s="164">
        <v>0</v>
      </c>
      <c r="I145" s="35">
        <f t="shared" si="10"/>
        <v>15.25</v>
      </c>
      <c r="J145" s="51">
        <v>0</v>
      </c>
    </row>
    <row r="146" spans="1:20" x14ac:dyDescent="0.2">
      <c r="A146" s="12">
        <v>13</v>
      </c>
      <c r="B146" s="13" t="s">
        <v>15</v>
      </c>
      <c r="C146" s="162">
        <v>15</v>
      </c>
      <c r="D146" s="163">
        <v>0</v>
      </c>
      <c r="E146" s="163">
        <v>3</v>
      </c>
      <c r="F146" s="163">
        <v>0</v>
      </c>
      <c r="G146" s="163">
        <v>3</v>
      </c>
      <c r="H146" s="164">
        <v>0</v>
      </c>
      <c r="I146" s="35">
        <f t="shared" si="10"/>
        <v>21</v>
      </c>
      <c r="J146" s="51">
        <v>0</v>
      </c>
    </row>
    <row r="147" spans="1:20" x14ac:dyDescent="0.2">
      <c r="A147" s="12">
        <v>14</v>
      </c>
      <c r="B147" s="13" t="s">
        <v>16</v>
      </c>
      <c r="C147" s="162">
        <v>18.75</v>
      </c>
      <c r="D147" s="163">
        <v>3.75</v>
      </c>
      <c r="E147" s="163">
        <v>4.25</v>
      </c>
      <c r="F147" s="163">
        <v>0</v>
      </c>
      <c r="G147" s="163">
        <v>3.75</v>
      </c>
      <c r="H147" s="164">
        <v>0</v>
      </c>
      <c r="I147" s="35">
        <f t="shared" si="10"/>
        <v>30.5</v>
      </c>
      <c r="J147" s="51">
        <v>0</v>
      </c>
    </row>
    <row r="148" spans="1:20" ht="12.75" thickBot="1" x14ac:dyDescent="0.25">
      <c r="A148" s="14">
        <v>15</v>
      </c>
      <c r="B148" s="15" t="s">
        <v>17</v>
      </c>
      <c r="C148" s="165">
        <v>7.5</v>
      </c>
      <c r="D148" s="166">
        <v>0</v>
      </c>
      <c r="E148" s="166">
        <v>3</v>
      </c>
      <c r="F148" s="166">
        <v>0</v>
      </c>
      <c r="G148" s="166">
        <v>0</v>
      </c>
      <c r="H148" s="167">
        <v>3</v>
      </c>
      <c r="I148" s="49">
        <f t="shared" si="10"/>
        <v>13.5</v>
      </c>
      <c r="J148" s="52">
        <v>0</v>
      </c>
    </row>
    <row r="149" spans="1:20" s="16" customFormat="1" x14ac:dyDescent="0.2">
      <c r="A149" s="44"/>
      <c r="B149" s="444" t="s">
        <v>199</v>
      </c>
      <c r="C149" s="330">
        <f t="shared" ref="C149:J149" si="11">SUM(C134:C148)</f>
        <v>137</v>
      </c>
      <c r="D149" s="46">
        <f t="shared" si="11"/>
        <v>5.25</v>
      </c>
      <c r="E149" s="46">
        <f t="shared" si="11"/>
        <v>49</v>
      </c>
      <c r="F149" s="46">
        <f t="shared" si="11"/>
        <v>0</v>
      </c>
      <c r="G149" s="46">
        <f t="shared" si="11"/>
        <v>23.5</v>
      </c>
      <c r="H149" s="47">
        <f t="shared" si="11"/>
        <v>3</v>
      </c>
      <c r="I149" s="449">
        <f t="shared" si="11"/>
        <v>217.75</v>
      </c>
      <c r="J149" s="331">
        <f t="shared" si="11"/>
        <v>18.5</v>
      </c>
      <c r="L149" s="108"/>
    </row>
    <row r="150" spans="1:20" s="118" customFormat="1" x14ac:dyDescent="0.2">
      <c r="A150" s="155"/>
      <c r="B150" s="445" t="s">
        <v>188</v>
      </c>
      <c r="C150" s="367">
        <v>129.25</v>
      </c>
      <c r="D150" s="157">
        <v>5.25</v>
      </c>
      <c r="E150" s="157">
        <v>47</v>
      </c>
      <c r="F150" s="157">
        <v>0</v>
      </c>
      <c r="G150" s="157">
        <v>31.5</v>
      </c>
      <c r="H150" s="158">
        <v>3</v>
      </c>
      <c r="I150" s="450">
        <v>216</v>
      </c>
      <c r="J150" s="447">
        <v>17</v>
      </c>
    </row>
    <row r="151" spans="1:20" s="118" customFormat="1" x14ac:dyDescent="0.2">
      <c r="A151" s="155"/>
      <c r="B151" s="445" t="s">
        <v>155</v>
      </c>
      <c r="C151" s="367">
        <v>141.25</v>
      </c>
      <c r="D151" s="157">
        <v>5.25</v>
      </c>
      <c r="E151" s="157">
        <v>45.75</v>
      </c>
      <c r="F151" s="157">
        <v>0</v>
      </c>
      <c r="G151" s="157">
        <v>17.75</v>
      </c>
      <c r="H151" s="158">
        <v>3</v>
      </c>
      <c r="I151" s="450">
        <v>213</v>
      </c>
      <c r="J151" s="447">
        <v>2</v>
      </c>
    </row>
    <row r="152" spans="1:20" s="118" customFormat="1" ht="12.75" thickBot="1" x14ac:dyDescent="0.25">
      <c r="A152" s="442"/>
      <c r="B152" s="446" t="s">
        <v>81</v>
      </c>
      <c r="C152" s="368">
        <v>159.35</v>
      </c>
      <c r="D152" s="369">
        <v>5.25</v>
      </c>
      <c r="E152" s="369">
        <v>48.5</v>
      </c>
      <c r="F152" s="369">
        <v>0</v>
      </c>
      <c r="G152" s="369">
        <v>15.25</v>
      </c>
      <c r="H152" s="370">
        <v>2</v>
      </c>
      <c r="I152" s="451">
        <v>230.35</v>
      </c>
      <c r="J152" s="448">
        <v>50</v>
      </c>
    </row>
    <row r="153" spans="1:20" x14ac:dyDescent="0.2">
      <c r="A153" s="36" t="s">
        <v>107</v>
      </c>
    </row>
    <row r="154" spans="1:20" x14ac:dyDescent="0.2">
      <c r="A154" s="36" t="s">
        <v>108</v>
      </c>
    </row>
    <row r="157" spans="1:20" s="5" customFormat="1" ht="26.25" customHeight="1" thickBot="1" x14ac:dyDescent="0.25">
      <c r="A157" s="33" t="s">
        <v>112</v>
      </c>
      <c r="N157" s="1"/>
      <c r="O157" s="1"/>
      <c r="P157" s="1"/>
      <c r="Q157" s="1"/>
      <c r="R157" s="1"/>
      <c r="S157" s="1"/>
      <c r="T157" s="1"/>
    </row>
    <row r="158" spans="1:20" s="5" customFormat="1" ht="81.75" customHeight="1" thickBot="1" x14ac:dyDescent="0.25">
      <c r="A158" s="6" t="s">
        <v>1</v>
      </c>
      <c r="B158" s="7" t="s">
        <v>2</v>
      </c>
      <c r="C158" s="6" t="s">
        <v>97</v>
      </c>
      <c r="D158" s="6" t="s">
        <v>98</v>
      </c>
      <c r="E158" s="6" t="s">
        <v>99</v>
      </c>
      <c r="F158" s="6" t="s">
        <v>100</v>
      </c>
      <c r="G158" s="6" t="s">
        <v>101</v>
      </c>
      <c r="H158" s="37" t="s">
        <v>102</v>
      </c>
      <c r="I158" s="37" t="s">
        <v>103</v>
      </c>
      <c r="J158" s="37" t="s">
        <v>104</v>
      </c>
      <c r="N158" s="1"/>
      <c r="O158" s="1"/>
      <c r="P158" s="1"/>
      <c r="Q158" s="1"/>
      <c r="R158" s="1"/>
      <c r="S158" s="1"/>
      <c r="T158" s="1"/>
    </row>
    <row r="159" spans="1:20" ht="12.95" customHeight="1" x14ac:dyDescent="0.2">
      <c r="A159" s="10">
        <v>1</v>
      </c>
      <c r="B159" s="11" t="s">
        <v>3</v>
      </c>
      <c r="C159" s="159">
        <v>150</v>
      </c>
      <c r="D159" s="160">
        <v>0</v>
      </c>
      <c r="E159" s="160">
        <v>0</v>
      </c>
      <c r="F159" s="160">
        <v>0</v>
      </c>
      <c r="G159" s="160">
        <v>0</v>
      </c>
      <c r="H159" s="161">
        <v>0</v>
      </c>
      <c r="I159" s="34">
        <f t="shared" ref="I159:I173" si="12">SUM(C159:H159)</f>
        <v>150</v>
      </c>
      <c r="J159" s="50">
        <v>0</v>
      </c>
    </row>
    <row r="160" spans="1:20" ht="12.95" customHeight="1" x14ac:dyDescent="0.2">
      <c r="A160" s="12">
        <v>2</v>
      </c>
      <c r="B160" s="13" t="s">
        <v>4</v>
      </c>
      <c r="C160" s="162">
        <v>37.5</v>
      </c>
      <c r="D160" s="163">
        <v>0</v>
      </c>
      <c r="E160" s="163">
        <v>0</v>
      </c>
      <c r="F160" s="163">
        <v>36</v>
      </c>
      <c r="G160" s="163">
        <v>0</v>
      </c>
      <c r="H160" s="164">
        <v>0</v>
      </c>
      <c r="I160" s="35">
        <f t="shared" si="12"/>
        <v>73.5</v>
      </c>
      <c r="J160" s="51">
        <v>0</v>
      </c>
    </row>
    <row r="161" spans="1:15" x14ac:dyDescent="0.2">
      <c r="A161" s="12">
        <v>3</v>
      </c>
      <c r="B161" s="13" t="s">
        <v>5</v>
      </c>
      <c r="C161" s="162">
        <v>37.5</v>
      </c>
      <c r="D161" s="163">
        <v>0</v>
      </c>
      <c r="E161" s="163">
        <v>0</v>
      </c>
      <c r="F161" s="163">
        <v>0</v>
      </c>
      <c r="G161" s="163">
        <v>0</v>
      </c>
      <c r="H161" s="164">
        <v>0</v>
      </c>
      <c r="I161" s="35">
        <f t="shared" si="12"/>
        <v>37.5</v>
      </c>
      <c r="J161" s="51">
        <v>0</v>
      </c>
    </row>
    <row r="162" spans="1:15" x14ac:dyDescent="0.2">
      <c r="A162" s="12">
        <v>4</v>
      </c>
      <c r="B162" s="13" t="s">
        <v>6</v>
      </c>
      <c r="C162" s="162">
        <v>0</v>
      </c>
      <c r="D162" s="163">
        <v>0</v>
      </c>
      <c r="E162" s="163">
        <v>18.75</v>
      </c>
      <c r="F162" s="163">
        <v>0</v>
      </c>
      <c r="G162" s="163">
        <v>24.38</v>
      </c>
      <c r="H162" s="164">
        <v>0</v>
      </c>
      <c r="I162" s="35">
        <f t="shared" si="12"/>
        <v>43.129999999999995</v>
      </c>
      <c r="J162" s="51">
        <v>0</v>
      </c>
    </row>
    <row r="163" spans="1:15" x14ac:dyDescent="0.2">
      <c r="A163" s="12">
        <v>5</v>
      </c>
      <c r="B163" s="13" t="s">
        <v>7</v>
      </c>
      <c r="C163" s="162">
        <v>37.5</v>
      </c>
      <c r="D163" s="163">
        <v>0</v>
      </c>
      <c r="E163" s="163">
        <v>0</v>
      </c>
      <c r="F163" s="163">
        <v>0</v>
      </c>
      <c r="G163" s="163">
        <v>0</v>
      </c>
      <c r="H163" s="164">
        <v>0</v>
      </c>
      <c r="I163" s="35">
        <f t="shared" si="12"/>
        <v>37.5</v>
      </c>
      <c r="J163" s="51">
        <v>0</v>
      </c>
    </row>
    <row r="164" spans="1:15" x14ac:dyDescent="0.2">
      <c r="A164" s="12">
        <v>6</v>
      </c>
      <c r="B164" s="13" t="s">
        <v>8</v>
      </c>
      <c r="C164" s="162">
        <v>0</v>
      </c>
      <c r="D164" s="163">
        <v>0</v>
      </c>
      <c r="E164" s="163">
        <v>0</v>
      </c>
      <c r="F164" s="163">
        <v>0</v>
      </c>
      <c r="G164" s="163">
        <v>22.5</v>
      </c>
      <c r="H164" s="164">
        <v>0</v>
      </c>
      <c r="I164" s="35">
        <f t="shared" si="12"/>
        <v>22.5</v>
      </c>
      <c r="J164" s="51">
        <v>0</v>
      </c>
    </row>
    <row r="165" spans="1:15" x14ac:dyDescent="0.2">
      <c r="A165" s="12">
        <v>7</v>
      </c>
      <c r="B165" s="13" t="s">
        <v>9</v>
      </c>
      <c r="C165" s="162">
        <v>37.5</v>
      </c>
      <c r="D165" s="163">
        <v>0</v>
      </c>
      <c r="E165" s="163">
        <v>0</v>
      </c>
      <c r="F165" s="163">
        <v>0</v>
      </c>
      <c r="G165" s="163">
        <v>0</v>
      </c>
      <c r="H165" s="164">
        <v>0</v>
      </c>
      <c r="I165" s="35">
        <f t="shared" si="12"/>
        <v>37.5</v>
      </c>
      <c r="J165" s="51">
        <v>0</v>
      </c>
    </row>
    <row r="166" spans="1:15" x14ac:dyDescent="0.2">
      <c r="A166" s="12">
        <v>8</v>
      </c>
      <c r="B166" s="13" t="s">
        <v>10</v>
      </c>
      <c r="C166" s="162">
        <v>37.5</v>
      </c>
      <c r="D166" s="163">
        <v>0</v>
      </c>
      <c r="E166" s="163">
        <v>0</v>
      </c>
      <c r="F166" s="163">
        <v>0</v>
      </c>
      <c r="G166" s="163">
        <v>0</v>
      </c>
      <c r="H166" s="164">
        <v>0</v>
      </c>
      <c r="I166" s="35">
        <f t="shared" si="12"/>
        <v>37.5</v>
      </c>
      <c r="J166" s="51">
        <v>0</v>
      </c>
    </row>
    <row r="167" spans="1:15" x14ac:dyDescent="0.2">
      <c r="A167" s="12">
        <v>9</v>
      </c>
      <c r="B167" s="13" t="s">
        <v>11</v>
      </c>
      <c r="C167" s="162">
        <v>63.75</v>
      </c>
      <c r="D167" s="163">
        <v>6</v>
      </c>
      <c r="E167" s="163">
        <v>6</v>
      </c>
      <c r="F167" s="163">
        <v>6</v>
      </c>
      <c r="G167" s="163">
        <v>6</v>
      </c>
      <c r="H167" s="164">
        <v>6</v>
      </c>
      <c r="I167" s="35">
        <f t="shared" si="12"/>
        <v>93.75</v>
      </c>
      <c r="J167" s="51">
        <v>37.5</v>
      </c>
    </row>
    <row r="168" spans="1:15" x14ac:dyDescent="0.2">
      <c r="A168" s="12">
        <v>10</v>
      </c>
      <c r="B168" s="13" t="s">
        <v>12</v>
      </c>
      <c r="C168" s="162">
        <v>37.5</v>
      </c>
      <c r="D168" s="163">
        <v>0</v>
      </c>
      <c r="E168" s="163">
        <v>0</v>
      </c>
      <c r="F168" s="163">
        <v>0</v>
      </c>
      <c r="G168" s="163">
        <v>0</v>
      </c>
      <c r="H168" s="164">
        <v>0</v>
      </c>
      <c r="I168" s="35">
        <f t="shared" si="12"/>
        <v>37.5</v>
      </c>
      <c r="J168" s="51">
        <v>0</v>
      </c>
      <c r="O168" s="1" t="s">
        <v>79</v>
      </c>
    </row>
    <row r="169" spans="1:15" x14ac:dyDescent="0.2">
      <c r="A169" s="12">
        <v>11</v>
      </c>
      <c r="B169" s="13" t="s">
        <v>13</v>
      </c>
      <c r="C169" s="162">
        <v>37.5</v>
      </c>
      <c r="D169" s="163">
        <v>0</v>
      </c>
      <c r="E169" s="163">
        <v>0</v>
      </c>
      <c r="F169" s="163">
        <v>0</v>
      </c>
      <c r="G169" s="163">
        <v>0</v>
      </c>
      <c r="H169" s="164">
        <v>0</v>
      </c>
      <c r="I169" s="35">
        <f t="shared" si="12"/>
        <v>37.5</v>
      </c>
      <c r="J169" s="51">
        <v>0</v>
      </c>
    </row>
    <row r="170" spans="1:15" x14ac:dyDescent="0.2">
      <c r="A170" s="12">
        <v>12</v>
      </c>
      <c r="B170" s="13" t="s">
        <v>14</v>
      </c>
      <c r="C170" s="162">
        <v>75</v>
      </c>
      <c r="D170" s="163">
        <v>0</v>
      </c>
      <c r="E170" s="163">
        <v>0</v>
      </c>
      <c r="F170" s="163">
        <v>36</v>
      </c>
      <c r="G170" s="163">
        <v>37.5</v>
      </c>
      <c r="H170" s="164">
        <v>0</v>
      </c>
      <c r="I170" s="35">
        <f t="shared" si="12"/>
        <v>148.5</v>
      </c>
      <c r="J170" s="51">
        <v>0</v>
      </c>
    </row>
    <row r="171" spans="1:15" x14ac:dyDescent="0.2">
      <c r="A171" s="12">
        <v>13</v>
      </c>
      <c r="B171" s="13" t="s">
        <v>15</v>
      </c>
      <c r="C171" s="162">
        <v>70</v>
      </c>
      <c r="D171" s="163">
        <v>0</v>
      </c>
      <c r="E171" s="163">
        <v>0</v>
      </c>
      <c r="F171" s="163">
        <v>0</v>
      </c>
      <c r="G171" s="163">
        <v>37.5</v>
      </c>
      <c r="H171" s="164">
        <v>0</v>
      </c>
      <c r="I171" s="35">
        <f t="shared" si="12"/>
        <v>107.5</v>
      </c>
      <c r="J171" s="51">
        <v>0</v>
      </c>
    </row>
    <row r="172" spans="1:15" x14ac:dyDescent="0.2">
      <c r="A172" s="12">
        <v>14</v>
      </c>
      <c r="B172" s="13" t="s">
        <v>16</v>
      </c>
      <c r="C172" s="162">
        <v>108.75</v>
      </c>
      <c r="D172" s="163">
        <v>0</v>
      </c>
      <c r="E172" s="163">
        <v>0</v>
      </c>
      <c r="F172" s="163">
        <v>0</v>
      </c>
      <c r="G172" s="163">
        <v>0</v>
      </c>
      <c r="H172" s="164">
        <v>0</v>
      </c>
      <c r="I172" s="35">
        <f t="shared" si="12"/>
        <v>108.75</v>
      </c>
      <c r="J172" s="51">
        <v>0</v>
      </c>
    </row>
    <row r="173" spans="1:15" ht="12.75" thickBot="1" x14ac:dyDescent="0.25">
      <c r="A173" s="14">
        <v>15</v>
      </c>
      <c r="B173" s="15" t="s">
        <v>17</v>
      </c>
      <c r="C173" s="165">
        <v>37.5</v>
      </c>
      <c r="D173" s="166">
        <v>0</v>
      </c>
      <c r="E173" s="166">
        <v>0</v>
      </c>
      <c r="F173" s="166">
        <v>0</v>
      </c>
      <c r="G173" s="166">
        <v>0</v>
      </c>
      <c r="H173" s="167">
        <v>0</v>
      </c>
      <c r="I173" s="49">
        <f t="shared" si="12"/>
        <v>37.5</v>
      </c>
      <c r="J173" s="52">
        <v>0</v>
      </c>
    </row>
    <row r="174" spans="1:15" s="16" customFormat="1" x14ac:dyDescent="0.2">
      <c r="A174" s="44"/>
      <c r="B174" s="444" t="s">
        <v>199</v>
      </c>
      <c r="C174" s="330">
        <f>SUM(C159:C173)</f>
        <v>767.5</v>
      </c>
      <c r="D174" s="46">
        <f t="shared" ref="D174:J174" si="13">SUM(D159:D173)</f>
        <v>6</v>
      </c>
      <c r="E174" s="46">
        <f t="shared" si="13"/>
        <v>24.75</v>
      </c>
      <c r="F174" s="46">
        <f t="shared" si="13"/>
        <v>78</v>
      </c>
      <c r="G174" s="46">
        <f t="shared" si="13"/>
        <v>127.88</v>
      </c>
      <c r="H174" s="47">
        <f t="shared" si="13"/>
        <v>6</v>
      </c>
      <c r="I174" s="449">
        <f t="shared" si="13"/>
        <v>1010.13</v>
      </c>
      <c r="J174" s="331">
        <f t="shared" si="13"/>
        <v>37.5</v>
      </c>
      <c r="L174" s="108"/>
    </row>
    <row r="175" spans="1:15" s="118" customFormat="1" x14ac:dyDescent="0.2">
      <c r="A175" s="155"/>
      <c r="B175" s="445" t="s">
        <v>188</v>
      </c>
      <c r="C175" s="367">
        <v>818.75</v>
      </c>
      <c r="D175" s="157">
        <v>0</v>
      </c>
      <c r="E175" s="157">
        <v>18.75</v>
      </c>
      <c r="F175" s="157">
        <v>36</v>
      </c>
      <c r="G175" s="157">
        <v>56.25</v>
      </c>
      <c r="H175" s="158">
        <v>0</v>
      </c>
      <c r="I175" s="450">
        <v>929.75</v>
      </c>
      <c r="J175" s="447">
        <v>37.5</v>
      </c>
    </row>
    <row r="176" spans="1:15" s="118" customFormat="1" x14ac:dyDescent="0.2">
      <c r="A176" s="155"/>
      <c r="B176" s="445" t="s">
        <v>155</v>
      </c>
      <c r="C176" s="367">
        <v>856</v>
      </c>
      <c r="D176" s="157">
        <v>0</v>
      </c>
      <c r="E176" s="157">
        <v>18.75</v>
      </c>
      <c r="F176" s="157">
        <v>36</v>
      </c>
      <c r="G176" s="157">
        <v>56.25</v>
      </c>
      <c r="H176" s="158">
        <v>0</v>
      </c>
      <c r="I176" s="450">
        <v>967</v>
      </c>
      <c r="J176" s="447">
        <v>37.5</v>
      </c>
    </row>
    <row r="177" spans="1:10" s="118" customFormat="1" ht="12.75" thickBot="1" x14ac:dyDescent="0.25">
      <c r="A177" s="442"/>
      <c r="B177" s="446" t="s">
        <v>81</v>
      </c>
      <c r="C177" s="368">
        <v>768.5</v>
      </c>
      <c r="D177" s="369">
        <v>7.75</v>
      </c>
      <c r="E177" s="369">
        <v>7.25</v>
      </c>
      <c r="F177" s="369">
        <v>36</v>
      </c>
      <c r="G177" s="369">
        <v>59.5</v>
      </c>
      <c r="H177" s="370">
        <v>60</v>
      </c>
      <c r="I177" s="451">
        <v>939</v>
      </c>
      <c r="J177" s="448">
        <v>0</v>
      </c>
    </row>
    <row r="178" spans="1:10" x14ac:dyDescent="0.2">
      <c r="A178" s="36" t="s">
        <v>107</v>
      </c>
    </row>
    <row r="179" spans="1:10" x14ac:dyDescent="0.2">
      <c r="A179" s="36" t="s">
        <v>108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&amp;L&amp;F&amp;RÅrsstatistikk 2016</oddFooter>
  </headerFooter>
  <rowBreaks count="6" manualBreakCount="6">
    <brk id="36" max="16383" man="1"/>
    <brk id="60" max="16383" man="1"/>
    <brk id="82" max="16383" man="1"/>
    <brk id="105" max="16383" man="1"/>
    <brk id="131" max="16383" man="1"/>
    <brk id="156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9"/>
  <sheetViews>
    <sheetView showGridLines="0" view="pageLayout" topLeftCell="A64" zoomScaleNormal="100" workbookViewId="0">
      <selection activeCell="L35" sqref="L35:L36"/>
    </sheetView>
  </sheetViews>
  <sheetFormatPr baseColWidth="10" defaultRowHeight="14.25" x14ac:dyDescent="0.2"/>
  <cols>
    <col min="1" max="1" width="4.85546875" style="272" customWidth="1"/>
    <col min="2" max="2" width="22" style="270" bestFit="1" customWidth="1"/>
    <col min="3" max="3" width="12.7109375" style="270" customWidth="1"/>
    <col min="4" max="4" width="13.42578125" style="270" customWidth="1"/>
    <col min="5" max="5" width="11.42578125" style="270" customWidth="1"/>
    <col min="6" max="7" width="13.42578125" style="270" customWidth="1"/>
    <col min="8" max="8" width="12.7109375" style="270" customWidth="1"/>
    <col min="9" max="9" width="11.85546875" style="270" customWidth="1"/>
    <col min="10" max="10" width="11.140625" style="270" customWidth="1"/>
    <col min="11" max="11" width="11.42578125" style="270" customWidth="1"/>
    <col min="12" max="16384" width="11.42578125" style="270"/>
  </cols>
  <sheetData>
    <row r="1" spans="1:14" x14ac:dyDescent="0.2">
      <c r="A1" s="268" t="s">
        <v>82</v>
      </c>
      <c r="B1" s="269"/>
    </row>
    <row r="2" spans="1:14" x14ac:dyDescent="0.2">
      <c r="A2" s="271" t="s">
        <v>0</v>
      </c>
    </row>
    <row r="4" spans="1:14" x14ac:dyDescent="0.2">
      <c r="A4" s="271" t="s">
        <v>161</v>
      </c>
    </row>
    <row r="5" spans="1:14" x14ac:dyDescent="0.2">
      <c r="A5" s="271" t="s">
        <v>162</v>
      </c>
    </row>
    <row r="6" spans="1:14" x14ac:dyDescent="0.2">
      <c r="A6" s="271" t="s">
        <v>163</v>
      </c>
    </row>
    <row r="7" spans="1:14" ht="22.5" customHeight="1" x14ac:dyDescent="0.2"/>
    <row r="8" spans="1:14" s="274" customFormat="1" ht="26.25" customHeight="1" thickBot="1" x14ac:dyDescent="0.3">
      <c r="A8" s="273" t="s">
        <v>161</v>
      </c>
    </row>
    <row r="9" spans="1:14" s="274" customFormat="1" ht="26.25" customHeight="1" thickBot="1" x14ac:dyDescent="0.3">
      <c r="A9" s="275"/>
      <c r="B9" s="276"/>
      <c r="C9" s="277"/>
      <c r="D9" s="637" t="s">
        <v>164</v>
      </c>
      <c r="E9" s="637"/>
      <c r="F9" s="637"/>
      <c r="G9" s="637"/>
      <c r="H9" s="637"/>
      <c r="I9" s="638"/>
      <c r="J9" s="630"/>
    </row>
    <row r="10" spans="1:14" s="274" customFormat="1" ht="76.5" customHeight="1" thickBot="1" x14ac:dyDescent="0.3">
      <c r="A10" s="279" t="s">
        <v>1</v>
      </c>
      <c r="B10" s="280" t="s">
        <v>2</v>
      </c>
      <c r="C10" s="615" t="s">
        <v>165</v>
      </c>
      <c r="D10" s="281" t="s">
        <v>166</v>
      </c>
      <c r="E10" s="282" t="s">
        <v>167</v>
      </c>
      <c r="F10" s="282" t="s">
        <v>168</v>
      </c>
      <c r="G10" s="282" t="s">
        <v>169</v>
      </c>
      <c r="H10" s="283" t="s">
        <v>170</v>
      </c>
      <c r="I10" s="631" t="s">
        <v>171</v>
      </c>
      <c r="J10" s="632" t="s">
        <v>172</v>
      </c>
    </row>
    <row r="11" spans="1:14" ht="15" customHeight="1" x14ac:dyDescent="0.2">
      <c r="A11" s="284">
        <v>1</v>
      </c>
      <c r="B11" s="285" t="s">
        <v>3</v>
      </c>
      <c r="C11" s="286">
        <v>33</v>
      </c>
      <c r="D11" s="287">
        <v>1</v>
      </c>
      <c r="E11" s="288">
        <v>0</v>
      </c>
      <c r="F11" s="288">
        <v>15</v>
      </c>
      <c r="G11" s="288">
        <v>1</v>
      </c>
      <c r="H11" s="625">
        <v>3</v>
      </c>
      <c r="I11" s="619">
        <v>20</v>
      </c>
      <c r="J11" s="289">
        <v>30</v>
      </c>
      <c r="M11" s="290"/>
      <c r="N11" s="290"/>
    </row>
    <row r="12" spans="1:14" ht="12.75" customHeight="1" x14ac:dyDescent="0.2">
      <c r="A12" s="291">
        <v>2</v>
      </c>
      <c r="B12" s="292" t="s">
        <v>4</v>
      </c>
      <c r="C12" s="293">
        <v>16</v>
      </c>
      <c r="D12" s="294">
        <v>0</v>
      </c>
      <c r="E12" s="295">
        <v>0</v>
      </c>
      <c r="F12" s="295">
        <v>10</v>
      </c>
      <c r="G12" s="295">
        <v>1</v>
      </c>
      <c r="H12" s="626">
        <v>0</v>
      </c>
      <c r="I12" s="620">
        <v>11</v>
      </c>
      <c r="J12" s="296">
        <v>14</v>
      </c>
      <c r="M12" s="290"/>
      <c r="N12" s="290"/>
    </row>
    <row r="13" spans="1:14" x14ac:dyDescent="0.2">
      <c r="A13" s="291">
        <v>3</v>
      </c>
      <c r="B13" s="292" t="s">
        <v>5</v>
      </c>
      <c r="C13" s="293">
        <v>20</v>
      </c>
      <c r="D13" s="294">
        <v>0</v>
      </c>
      <c r="E13" s="295">
        <v>0</v>
      </c>
      <c r="F13" s="295">
        <v>18</v>
      </c>
      <c r="G13" s="295">
        <v>2</v>
      </c>
      <c r="H13" s="626">
        <v>0</v>
      </c>
      <c r="I13" s="620">
        <v>20</v>
      </c>
      <c r="J13" s="296">
        <v>18</v>
      </c>
      <c r="M13" s="290"/>
      <c r="N13" s="290"/>
    </row>
    <row r="14" spans="1:14" x14ac:dyDescent="0.2">
      <c r="A14" s="291">
        <v>4</v>
      </c>
      <c r="B14" s="292" t="s">
        <v>6</v>
      </c>
      <c r="C14" s="293">
        <v>11</v>
      </c>
      <c r="D14" s="294">
        <v>0</v>
      </c>
      <c r="E14" s="295">
        <v>0</v>
      </c>
      <c r="F14" s="295">
        <v>6</v>
      </c>
      <c r="G14" s="295">
        <v>2</v>
      </c>
      <c r="H14" s="626">
        <v>1</v>
      </c>
      <c r="I14" s="620">
        <v>9</v>
      </c>
      <c r="J14" s="296">
        <v>11</v>
      </c>
      <c r="M14" s="290"/>
      <c r="N14" s="290"/>
    </row>
    <row r="15" spans="1:14" x14ac:dyDescent="0.2">
      <c r="A15" s="291">
        <v>5</v>
      </c>
      <c r="B15" s="292" t="s">
        <v>7</v>
      </c>
      <c r="C15" s="293">
        <v>5</v>
      </c>
      <c r="D15" s="294">
        <v>0</v>
      </c>
      <c r="E15" s="295">
        <v>0</v>
      </c>
      <c r="F15" s="295">
        <v>4</v>
      </c>
      <c r="G15" s="295">
        <v>0</v>
      </c>
      <c r="H15" s="626">
        <v>0</v>
      </c>
      <c r="I15" s="620">
        <v>4</v>
      </c>
      <c r="J15" s="296">
        <v>5</v>
      </c>
      <c r="M15" s="290"/>
      <c r="N15" s="290"/>
    </row>
    <row r="16" spans="1:14" ht="20.25" customHeight="1" x14ac:dyDescent="0.2">
      <c r="A16" s="291">
        <v>6</v>
      </c>
      <c r="B16" s="292" t="s">
        <v>8</v>
      </c>
      <c r="C16" s="293">
        <v>1</v>
      </c>
      <c r="D16" s="294">
        <v>0</v>
      </c>
      <c r="E16" s="295">
        <v>0</v>
      </c>
      <c r="F16" s="295">
        <v>1</v>
      </c>
      <c r="G16" s="295">
        <v>0</v>
      </c>
      <c r="H16" s="626">
        <v>0</v>
      </c>
      <c r="I16" s="620">
        <v>1</v>
      </c>
      <c r="J16" s="296">
        <v>1</v>
      </c>
      <c r="M16" s="290"/>
      <c r="N16" s="290"/>
    </row>
    <row r="17" spans="1:14" x14ac:dyDescent="0.2">
      <c r="A17" s="291">
        <v>7</v>
      </c>
      <c r="B17" s="292" t="s">
        <v>9</v>
      </c>
      <c r="C17" s="293">
        <v>5</v>
      </c>
      <c r="D17" s="294">
        <v>0</v>
      </c>
      <c r="E17" s="295">
        <v>0</v>
      </c>
      <c r="F17" s="295">
        <v>4</v>
      </c>
      <c r="G17" s="295">
        <v>1</v>
      </c>
      <c r="H17" s="626">
        <v>5</v>
      </c>
      <c r="I17" s="620">
        <v>10</v>
      </c>
      <c r="J17" s="296">
        <v>5</v>
      </c>
      <c r="M17" s="290"/>
      <c r="N17" s="290"/>
    </row>
    <row r="18" spans="1:14" x14ac:dyDescent="0.2">
      <c r="A18" s="291">
        <v>8</v>
      </c>
      <c r="B18" s="292" t="s">
        <v>10</v>
      </c>
      <c r="C18" s="293">
        <v>6</v>
      </c>
      <c r="D18" s="294">
        <v>2</v>
      </c>
      <c r="E18" s="295">
        <v>0</v>
      </c>
      <c r="F18" s="295">
        <v>4</v>
      </c>
      <c r="G18" s="295">
        <v>0</v>
      </c>
      <c r="H18" s="626">
        <v>0</v>
      </c>
      <c r="I18" s="620">
        <v>6</v>
      </c>
      <c r="J18" s="296">
        <v>6</v>
      </c>
      <c r="M18" s="290"/>
      <c r="N18" s="290"/>
    </row>
    <row r="19" spans="1:14" x14ac:dyDescent="0.2">
      <c r="A19" s="291">
        <v>9</v>
      </c>
      <c r="B19" s="292" t="s">
        <v>11</v>
      </c>
      <c r="C19" s="293">
        <v>5</v>
      </c>
      <c r="D19" s="294">
        <v>0</v>
      </c>
      <c r="E19" s="295">
        <v>0</v>
      </c>
      <c r="F19" s="295">
        <v>5</v>
      </c>
      <c r="G19" s="295">
        <v>1</v>
      </c>
      <c r="H19" s="626">
        <v>0</v>
      </c>
      <c r="I19" s="620">
        <v>6</v>
      </c>
      <c r="J19" s="296">
        <v>6</v>
      </c>
      <c r="M19" s="290"/>
      <c r="N19" s="290"/>
    </row>
    <row r="20" spans="1:14" x14ac:dyDescent="0.2">
      <c r="A20" s="291">
        <v>10</v>
      </c>
      <c r="B20" s="292" t="s">
        <v>12</v>
      </c>
      <c r="C20" s="293">
        <v>25</v>
      </c>
      <c r="D20" s="294">
        <v>2</v>
      </c>
      <c r="E20" s="295">
        <v>0</v>
      </c>
      <c r="F20" s="295">
        <v>16</v>
      </c>
      <c r="G20" s="295">
        <v>0</v>
      </c>
      <c r="H20" s="626">
        <v>1</v>
      </c>
      <c r="I20" s="620">
        <v>19</v>
      </c>
      <c r="J20" s="296">
        <v>23</v>
      </c>
      <c r="M20" s="290"/>
      <c r="N20" s="290"/>
    </row>
    <row r="21" spans="1:14" ht="20.25" customHeight="1" x14ac:dyDescent="0.2">
      <c r="A21" s="291">
        <v>11</v>
      </c>
      <c r="B21" s="292" t="s">
        <v>13</v>
      </c>
      <c r="C21" s="293">
        <v>17</v>
      </c>
      <c r="D21" s="294">
        <v>0</v>
      </c>
      <c r="E21" s="295">
        <v>0</v>
      </c>
      <c r="F21" s="295">
        <v>2</v>
      </c>
      <c r="G21" s="295">
        <v>0</v>
      </c>
      <c r="H21" s="626">
        <v>2</v>
      </c>
      <c r="I21" s="620">
        <v>4</v>
      </c>
      <c r="J21" s="296">
        <v>17</v>
      </c>
      <c r="M21" s="290"/>
      <c r="N21" s="290"/>
    </row>
    <row r="22" spans="1:14" x14ac:dyDescent="0.2">
      <c r="A22" s="291">
        <v>12</v>
      </c>
      <c r="B22" s="292" t="s">
        <v>14</v>
      </c>
      <c r="C22" s="293">
        <v>22</v>
      </c>
      <c r="D22" s="294">
        <v>0</v>
      </c>
      <c r="E22" s="295">
        <v>0</v>
      </c>
      <c r="F22" s="295">
        <v>13</v>
      </c>
      <c r="G22" s="295">
        <v>0</v>
      </c>
      <c r="H22" s="626">
        <v>4</v>
      </c>
      <c r="I22" s="620">
        <v>17</v>
      </c>
      <c r="J22" s="296">
        <v>19</v>
      </c>
      <c r="M22" s="290"/>
      <c r="N22" s="290"/>
    </row>
    <row r="23" spans="1:14" x14ac:dyDescent="0.2">
      <c r="A23" s="291">
        <v>13</v>
      </c>
      <c r="B23" s="292" t="s">
        <v>15</v>
      </c>
      <c r="C23" s="293">
        <v>21</v>
      </c>
      <c r="D23" s="294">
        <v>0</v>
      </c>
      <c r="E23" s="295">
        <v>0</v>
      </c>
      <c r="F23" s="295">
        <v>19</v>
      </c>
      <c r="G23" s="295">
        <v>0</v>
      </c>
      <c r="H23" s="626">
        <v>2</v>
      </c>
      <c r="I23" s="620">
        <v>21</v>
      </c>
      <c r="J23" s="296">
        <v>19</v>
      </c>
      <c r="M23" s="290"/>
      <c r="N23" s="290"/>
    </row>
    <row r="24" spans="1:14" x14ac:dyDescent="0.2">
      <c r="A24" s="291">
        <v>14</v>
      </c>
      <c r="B24" s="292" t="s">
        <v>16</v>
      </c>
      <c r="C24" s="293">
        <v>10</v>
      </c>
      <c r="D24" s="294">
        <v>0</v>
      </c>
      <c r="E24" s="295">
        <v>0</v>
      </c>
      <c r="F24" s="295">
        <v>6</v>
      </c>
      <c r="G24" s="295">
        <v>0</v>
      </c>
      <c r="H24" s="626">
        <v>1</v>
      </c>
      <c r="I24" s="620">
        <v>7</v>
      </c>
      <c r="J24" s="296">
        <v>10</v>
      </c>
      <c r="M24" s="290"/>
      <c r="N24" s="290"/>
    </row>
    <row r="25" spans="1:14" ht="29.25" thickBot="1" x14ac:dyDescent="0.25">
      <c r="A25" s="297">
        <v>15</v>
      </c>
      <c r="B25" s="298" t="s">
        <v>17</v>
      </c>
      <c r="C25" s="299">
        <v>37</v>
      </c>
      <c r="D25" s="300">
        <v>4</v>
      </c>
      <c r="E25" s="301">
        <v>0</v>
      </c>
      <c r="F25" s="301">
        <v>21</v>
      </c>
      <c r="G25" s="301">
        <v>1</v>
      </c>
      <c r="H25" s="627">
        <v>3</v>
      </c>
      <c r="I25" s="533">
        <v>29</v>
      </c>
      <c r="J25" s="302">
        <v>33</v>
      </c>
      <c r="M25" s="290"/>
      <c r="N25" s="290"/>
    </row>
    <row r="26" spans="1:14" s="303" customFormat="1" ht="19.5" customHeight="1" x14ac:dyDescent="0.25">
      <c r="A26" s="526"/>
      <c r="B26" s="530" t="s">
        <v>199</v>
      </c>
      <c r="C26" s="623">
        <f>SUM(C11:C25)</f>
        <v>234</v>
      </c>
      <c r="D26" s="621">
        <f t="shared" ref="D26:J26" si="0">SUM(D11:D25)</f>
        <v>9</v>
      </c>
      <c r="E26" s="617">
        <f t="shared" si="0"/>
        <v>0</v>
      </c>
      <c r="F26" s="617">
        <f t="shared" si="0"/>
        <v>144</v>
      </c>
      <c r="G26" s="617">
        <f t="shared" si="0"/>
        <v>9</v>
      </c>
      <c r="H26" s="628">
        <f t="shared" si="0"/>
        <v>22</v>
      </c>
      <c r="I26" s="616">
        <f t="shared" si="0"/>
        <v>184</v>
      </c>
      <c r="J26" s="618">
        <f t="shared" si="0"/>
        <v>217</v>
      </c>
      <c r="M26" s="304"/>
    </row>
    <row r="27" spans="1:14" ht="19.5" customHeight="1" x14ac:dyDescent="0.2">
      <c r="A27" s="610"/>
      <c r="B27" s="611" t="s">
        <v>188</v>
      </c>
      <c r="C27" s="624">
        <v>215</v>
      </c>
      <c r="D27" s="622">
        <v>0</v>
      </c>
      <c r="E27" s="613">
        <v>1</v>
      </c>
      <c r="F27" s="613">
        <v>133</v>
      </c>
      <c r="G27" s="613">
        <v>10</v>
      </c>
      <c r="H27" s="629">
        <v>12</v>
      </c>
      <c r="I27" s="612">
        <v>166</v>
      </c>
      <c r="J27" s="614">
        <v>204</v>
      </c>
      <c r="M27" s="290"/>
    </row>
    <row r="28" spans="1:14" ht="19.5" customHeight="1" thickBot="1" x14ac:dyDescent="0.25">
      <c r="A28" s="529"/>
      <c r="B28" s="531" t="s">
        <v>155</v>
      </c>
      <c r="C28" s="299">
        <v>216</v>
      </c>
      <c r="D28" s="300">
        <v>1</v>
      </c>
      <c r="E28" s="301">
        <v>0</v>
      </c>
      <c r="F28" s="301">
        <v>129</v>
      </c>
      <c r="G28" s="301">
        <v>4</v>
      </c>
      <c r="H28" s="627">
        <v>8</v>
      </c>
      <c r="I28" s="533">
        <v>152</v>
      </c>
      <c r="J28" s="302">
        <v>210</v>
      </c>
      <c r="M28" s="290"/>
    </row>
    <row r="32" spans="1:14" s="274" customFormat="1" ht="26.25" customHeight="1" thickBot="1" x14ac:dyDescent="0.3">
      <c r="A32" s="273" t="s">
        <v>162</v>
      </c>
    </row>
    <row r="33" spans="1:14" s="274" customFormat="1" ht="26.25" customHeight="1" thickBot="1" x14ac:dyDescent="0.3">
      <c r="A33" s="275"/>
      <c r="B33" s="276"/>
      <c r="C33" s="305"/>
      <c r="D33" s="637" t="s">
        <v>164</v>
      </c>
      <c r="E33" s="637"/>
      <c r="F33" s="637"/>
      <c r="G33" s="637"/>
      <c r="H33" s="637"/>
      <c r="I33" s="637"/>
      <c r="J33" s="278"/>
    </row>
    <row r="34" spans="1:14" s="274" customFormat="1" ht="83.25" customHeight="1" thickBot="1" x14ac:dyDescent="0.3">
      <c r="A34" s="279" t="s">
        <v>1</v>
      </c>
      <c r="B34" s="280" t="s">
        <v>2</v>
      </c>
      <c r="C34" s="279" t="s">
        <v>165</v>
      </c>
      <c r="D34" s="306" t="s">
        <v>166</v>
      </c>
      <c r="E34" s="306" t="s">
        <v>167</v>
      </c>
      <c r="F34" s="306" t="s">
        <v>168</v>
      </c>
      <c r="G34" s="306" t="s">
        <v>169</v>
      </c>
      <c r="H34" s="306" t="s">
        <v>170</v>
      </c>
      <c r="I34" s="280" t="s">
        <v>171</v>
      </c>
      <c r="J34" s="307" t="s">
        <v>172</v>
      </c>
    </row>
    <row r="35" spans="1:14" ht="15" customHeight="1" x14ac:dyDescent="0.2">
      <c r="A35" s="284">
        <v>1</v>
      </c>
      <c r="B35" s="285" t="s">
        <v>3</v>
      </c>
      <c r="C35" s="286">
        <v>3</v>
      </c>
      <c r="D35" s="287">
        <v>0</v>
      </c>
      <c r="E35" s="288">
        <v>0</v>
      </c>
      <c r="F35" s="288">
        <v>3</v>
      </c>
      <c r="G35" s="288">
        <v>0</v>
      </c>
      <c r="H35" s="625">
        <v>0</v>
      </c>
      <c r="I35" s="619">
        <v>3</v>
      </c>
      <c r="J35" s="289">
        <v>3</v>
      </c>
      <c r="M35" s="290"/>
      <c r="N35" s="290"/>
    </row>
    <row r="36" spans="1:14" ht="12.75" customHeight="1" x14ac:dyDescent="0.2">
      <c r="A36" s="291">
        <v>2</v>
      </c>
      <c r="B36" s="292" t="s">
        <v>4</v>
      </c>
      <c r="C36" s="293">
        <v>4</v>
      </c>
      <c r="D36" s="294">
        <v>0</v>
      </c>
      <c r="E36" s="295">
        <v>0</v>
      </c>
      <c r="F36" s="295">
        <v>2</v>
      </c>
      <c r="G36" s="295">
        <v>0</v>
      </c>
      <c r="H36" s="626">
        <v>0</v>
      </c>
      <c r="I36" s="620">
        <v>2</v>
      </c>
      <c r="J36" s="296">
        <v>4</v>
      </c>
      <c r="M36" s="290"/>
      <c r="N36" s="290"/>
    </row>
    <row r="37" spans="1:14" x14ac:dyDescent="0.2">
      <c r="A37" s="291">
        <v>3</v>
      </c>
      <c r="B37" s="292" t="s">
        <v>5</v>
      </c>
      <c r="C37" s="293">
        <v>6</v>
      </c>
      <c r="D37" s="294">
        <v>0</v>
      </c>
      <c r="E37" s="295">
        <v>0</v>
      </c>
      <c r="F37" s="295">
        <v>6</v>
      </c>
      <c r="G37" s="295">
        <v>0</v>
      </c>
      <c r="H37" s="626">
        <v>0</v>
      </c>
      <c r="I37" s="620">
        <v>6</v>
      </c>
      <c r="J37" s="296">
        <v>6</v>
      </c>
      <c r="M37" s="290"/>
      <c r="N37" s="290"/>
    </row>
    <row r="38" spans="1:14" x14ac:dyDescent="0.2">
      <c r="A38" s="291">
        <v>4</v>
      </c>
      <c r="B38" s="292" t="s">
        <v>6</v>
      </c>
      <c r="C38" s="293">
        <v>7</v>
      </c>
      <c r="D38" s="294">
        <v>0</v>
      </c>
      <c r="E38" s="295">
        <v>0</v>
      </c>
      <c r="F38" s="295">
        <v>3</v>
      </c>
      <c r="G38" s="295">
        <v>2</v>
      </c>
      <c r="H38" s="626">
        <v>0</v>
      </c>
      <c r="I38" s="620">
        <v>5</v>
      </c>
      <c r="J38" s="296">
        <v>7</v>
      </c>
      <c r="M38" s="290"/>
      <c r="N38" s="290"/>
    </row>
    <row r="39" spans="1:14" x14ac:dyDescent="0.2">
      <c r="A39" s="291">
        <v>5</v>
      </c>
      <c r="B39" s="292" t="s">
        <v>7</v>
      </c>
      <c r="C39" s="293">
        <v>1</v>
      </c>
      <c r="D39" s="294">
        <v>0</v>
      </c>
      <c r="E39" s="295">
        <v>0</v>
      </c>
      <c r="F39" s="295">
        <v>1</v>
      </c>
      <c r="G39" s="295">
        <v>0</v>
      </c>
      <c r="H39" s="626">
        <v>0</v>
      </c>
      <c r="I39" s="620">
        <v>1</v>
      </c>
      <c r="J39" s="296">
        <v>1</v>
      </c>
      <c r="M39" s="290"/>
      <c r="N39" s="290"/>
    </row>
    <row r="40" spans="1:14" ht="20.25" customHeight="1" x14ac:dyDescent="0.2">
      <c r="A40" s="291">
        <v>6</v>
      </c>
      <c r="B40" s="292" t="s">
        <v>8</v>
      </c>
      <c r="C40" s="293">
        <v>0</v>
      </c>
      <c r="D40" s="294">
        <v>0</v>
      </c>
      <c r="E40" s="295">
        <v>0</v>
      </c>
      <c r="F40" s="295">
        <v>0</v>
      </c>
      <c r="G40" s="295">
        <v>0</v>
      </c>
      <c r="H40" s="626">
        <v>0</v>
      </c>
      <c r="I40" s="620">
        <v>0</v>
      </c>
      <c r="J40" s="296">
        <v>0</v>
      </c>
      <c r="M40" s="290"/>
      <c r="N40" s="290"/>
    </row>
    <row r="41" spans="1:14" x14ac:dyDescent="0.2">
      <c r="A41" s="291">
        <v>7</v>
      </c>
      <c r="B41" s="292" t="s">
        <v>9</v>
      </c>
      <c r="C41" s="293">
        <v>1</v>
      </c>
      <c r="D41" s="294">
        <v>0</v>
      </c>
      <c r="E41" s="295">
        <v>1</v>
      </c>
      <c r="F41" s="295">
        <v>0</v>
      </c>
      <c r="G41" s="295">
        <v>0</v>
      </c>
      <c r="H41" s="626">
        <v>1</v>
      </c>
      <c r="I41" s="620">
        <v>2</v>
      </c>
      <c r="J41" s="296">
        <v>1</v>
      </c>
      <c r="M41" s="290"/>
      <c r="N41" s="290"/>
    </row>
    <row r="42" spans="1:14" x14ac:dyDescent="0.2">
      <c r="A42" s="291">
        <v>8</v>
      </c>
      <c r="B42" s="292" t="s">
        <v>10</v>
      </c>
      <c r="C42" s="293">
        <v>1</v>
      </c>
      <c r="D42" s="294">
        <v>0</v>
      </c>
      <c r="E42" s="295">
        <v>0</v>
      </c>
      <c r="F42" s="295">
        <v>1</v>
      </c>
      <c r="G42" s="295">
        <v>0</v>
      </c>
      <c r="H42" s="626">
        <v>0</v>
      </c>
      <c r="I42" s="620">
        <v>1</v>
      </c>
      <c r="J42" s="296">
        <v>1</v>
      </c>
      <c r="M42" s="290"/>
      <c r="N42" s="290"/>
    </row>
    <row r="43" spans="1:14" x14ac:dyDescent="0.2">
      <c r="A43" s="291">
        <v>9</v>
      </c>
      <c r="B43" s="292" t="s">
        <v>11</v>
      </c>
      <c r="C43" s="293">
        <v>1</v>
      </c>
      <c r="D43" s="294">
        <v>0</v>
      </c>
      <c r="E43" s="295">
        <v>0</v>
      </c>
      <c r="F43" s="295">
        <v>0</v>
      </c>
      <c r="G43" s="295">
        <v>1</v>
      </c>
      <c r="H43" s="626">
        <v>0</v>
      </c>
      <c r="I43" s="620">
        <v>1</v>
      </c>
      <c r="J43" s="296">
        <v>1</v>
      </c>
      <c r="M43" s="290"/>
      <c r="N43" s="290"/>
    </row>
    <row r="44" spans="1:14" x14ac:dyDescent="0.2">
      <c r="A44" s="291">
        <v>10</v>
      </c>
      <c r="B44" s="292" t="s">
        <v>12</v>
      </c>
      <c r="C44" s="293">
        <v>0</v>
      </c>
      <c r="D44" s="294">
        <v>0</v>
      </c>
      <c r="E44" s="295">
        <v>0</v>
      </c>
      <c r="F44" s="295">
        <v>0</v>
      </c>
      <c r="G44" s="295">
        <v>0</v>
      </c>
      <c r="H44" s="626">
        <v>0</v>
      </c>
      <c r="I44" s="620">
        <v>0</v>
      </c>
      <c r="J44" s="296">
        <v>0</v>
      </c>
      <c r="M44" s="290"/>
      <c r="N44" s="290"/>
    </row>
    <row r="45" spans="1:14" ht="20.25" customHeight="1" x14ac:dyDescent="0.2">
      <c r="A45" s="291">
        <v>11</v>
      </c>
      <c r="B45" s="292" t="s">
        <v>13</v>
      </c>
      <c r="C45" s="293">
        <v>8</v>
      </c>
      <c r="D45" s="294">
        <v>0</v>
      </c>
      <c r="E45" s="295">
        <v>0</v>
      </c>
      <c r="F45" s="295">
        <v>0</v>
      </c>
      <c r="G45" s="295">
        <v>0</v>
      </c>
      <c r="H45" s="626">
        <v>0</v>
      </c>
      <c r="I45" s="620">
        <v>0</v>
      </c>
      <c r="J45" s="296">
        <v>8</v>
      </c>
      <c r="M45" s="290"/>
      <c r="N45" s="290"/>
    </row>
    <row r="46" spans="1:14" x14ac:dyDescent="0.2">
      <c r="A46" s="291">
        <v>12</v>
      </c>
      <c r="B46" s="292" t="s">
        <v>14</v>
      </c>
      <c r="C46" s="293">
        <v>9</v>
      </c>
      <c r="D46" s="294">
        <v>0</v>
      </c>
      <c r="E46" s="295">
        <v>0</v>
      </c>
      <c r="F46" s="295">
        <v>8</v>
      </c>
      <c r="G46" s="295">
        <v>0</v>
      </c>
      <c r="H46" s="626">
        <v>1</v>
      </c>
      <c r="I46" s="620">
        <v>9</v>
      </c>
      <c r="J46" s="296">
        <v>9</v>
      </c>
      <c r="M46" s="290"/>
      <c r="N46" s="290"/>
    </row>
    <row r="47" spans="1:14" x14ac:dyDescent="0.2">
      <c r="A47" s="291">
        <v>13</v>
      </c>
      <c r="B47" s="292" t="s">
        <v>15</v>
      </c>
      <c r="C47" s="293">
        <v>3</v>
      </c>
      <c r="D47" s="294">
        <v>0</v>
      </c>
      <c r="E47" s="295">
        <v>0</v>
      </c>
      <c r="F47" s="295">
        <v>3</v>
      </c>
      <c r="G47" s="295">
        <v>0</v>
      </c>
      <c r="H47" s="626">
        <v>0</v>
      </c>
      <c r="I47" s="620">
        <v>3</v>
      </c>
      <c r="J47" s="296">
        <v>3</v>
      </c>
      <c r="M47" s="290"/>
      <c r="N47" s="290"/>
    </row>
    <row r="48" spans="1:14" x14ac:dyDescent="0.2">
      <c r="A48" s="291">
        <v>14</v>
      </c>
      <c r="B48" s="292" t="s">
        <v>16</v>
      </c>
      <c r="C48" s="293">
        <v>5</v>
      </c>
      <c r="D48" s="294">
        <v>0</v>
      </c>
      <c r="E48" s="295">
        <v>0</v>
      </c>
      <c r="F48" s="295">
        <v>1</v>
      </c>
      <c r="G48" s="295">
        <v>0</v>
      </c>
      <c r="H48" s="626">
        <v>0</v>
      </c>
      <c r="I48" s="620">
        <v>1</v>
      </c>
      <c r="J48" s="296">
        <v>5</v>
      </c>
      <c r="M48" s="290"/>
      <c r="N48" s="290"/>
    </row>
    <row r="49" spans="1:14" ht="29.25" thickBot="1" x14ac:dyDescent="0.25">
      <c r="A49" s="297">
        <v>15</v>
      </c>
      <c r="B49" s="298" t="s">
        <v>17</v>
      </c>
      <c r="C49" s="299">
        <v>7</v>
      </c>
      <c r="D49" s="300">
        <v>0</v>
      </c>
      <c r="E49" s="301">
        <v>0</v>
      </c>
      <c r="F49" s="301">
        <v>6</v>
      </c>
      <c r="G49" s="301">
        <v>0</v>
      </c>
      <c r="H49" s="627">
        <v>0</v>
      </c>
      <c r="I49" s="533">
        <v>6</v>
      </c>
      <c r="J49" s="302">
        <v>7</v>
      </c>
      <c r="M49" s="290"/>
      <c r="N49" s="290"/>
    </row>
    <row r="50" spans="1:14" s="303" customFormat="1" ht="19.5" customHeight="1" x14ac:dyDescent="0.25">
      <c r="A50" s="526"/>
      <c r="B50" s="530" t="s">
        <v>199</v>
      </c>
      <c r="C50" s="623">
        <f>SUM(C35:C49)</f>
        <v>56</v>
      </c>
      <c r="D50" s="621">
        <f t="shared" ref="D50:J50" si="1">SUM(D35:D49)</f>
        <v>0</v>
      </c>
      <c r="E50" s="617">
        <f t="shared" si="1"/>
        <v>1</v>
      </c>
      <c r="F50" s="617">
        <f t="shared" si="1"/>
        <v>34</v>
      </c>
      <c r="G50" s="617">
        <f t="shared" si="1"/>
        <v>3</v>
      </c>
      <c r="H50" s="628">
        <f t="shared" si="1"/>
        <v>2</v>
      </c>
      <c r="I50" s="616">
        <f t="shared" si="1"/>
        <v>40</v>
      </c>
      <c r="J50" s="618">
        <f t="shared" si="1"/>
        <v>56</v>
      </c>
      <c r="M50" s="304"/>
    </row>
    <row r="51" spans="1:14" ht="19.5" customHeight="1" x14ac:dyDescent="0.2">
      <c r="A51" s="610"/>
      <c r="B51" s="611" t="s">
        <v>188</v>
      </c>
      <c r="C51" s="624">
        <v>56</v>
      </c>
      <c r="D51" s="622">
        <v>0</v>
      </c>
      <c r="E51" s="613">
        <v>0</v>
      </c>
      <c r="F51" s="613">
        <v>29</v>
      </c>
      <c r="G51" s="613">
        <v>3</v>
      </c>
      <c r="H51" s="629">
        <v>1</v>
      </c>
      <c r="I51" s="612">
        <v>31</v>
      </c>
      <c r="J51" s="614">
        <v>51</v>
      </c>
      <c r="M51" s="290"/>
    </row>
    <row r="52" spans="1:14" ht="19.5" customHeight="1" thickBot="1" x14ac:dyDescent="0.25">
      <c r="A52" s="529"/>
      <c r="B52" s="531" t="s">
        <v>155</v>
      </c>
      <c r="C52" s="299">
        <v>48</v>
      </c>
      <c r="D52" s="300">
        <v>0</v>
      </c>
      <c r="E52" s="301">
        <v>0</v>
      </c>
      <c r="F52" s="301">
        <v>29</v>
      </c>
      <c r="G52" s="301">
        <v>2</v>
      </c>
      <c r="H52" s="627">
        <v>1</v>
      </c>
      <c r="I52" s="533">
        <v>37</v>
      </c>
      <c r="J52" s="302">
        <v>54</v>
      </c>
      <c r="M52" s="290"/>
    </row>
    <row r="60" spans="1:14" s="274" customFormat="1" ht="26.25" customHeight="1" thickBot="1" x14ac:dyDescent="0.3">
      <c r="A60" s="273" t="s">
        <v>163</v>
      </c>
    </row>
    <row r="61" spans="1:14" s="274" customFormat="1" ht="26.25" customHeight="1" thickBot="1" x14ac:dyDescent="0.3">
      <c r="A61" s="275"/>
      <c r="B61" s="276"/>
      <c r="C61" s="305"/>
      <c r="D61" s="637" t="s">
        <v>164</v>
      </c>
      <c r="E61" s="637"/>
      <c r="F61" s="637"/>
      <c r="G61" s="637"/>
      <c r="H61" s="637"/>
      <c r="I61" s="637"/>
      <c r="J61" s="278"/>
    </row>
    <row r="62" spans="1:14" s="274" customFormat="1" ht="65.25" customHeight="1" thickBot="1" x14ac:dyDescent="0.3">
      <c r="A62" s="279" t="s">
        <v>1</v>
      </c>
      <c r="B62" s="280" t="s">
        <v>2</v>
      </c>
      <c r="C62" s="279" t="s">
        <v>165</v>
      </c>
      <c r="D62" s="306" t="s">
        <v>166</v>
      </c>
      <c r="E62" s="306" t="s">
        <v>167</v>
      </c>
      <c r="F62" s="306" t="s">
        <v>168</v>
      </c>
      <c r="G62" s="306" t="s">
        <v>169</v>
      </c>
      <c r="H62" s="306" t="s">
        <v>170</v>
      </c>
      <c r="I62" s="280" t="s">
        <v>171</v>
      </c>
      <c r="J62" s="307" t="s">
        <v>172</v>
      </c>
    </row>
    <row r="63" spans="1:14" ht="15" customHeight="1" x14ac:dyDescent="0.2">
      <c r="A63" s="284">
        <v>1</v>
      </c>
      <c r="B63" s="285" t="s">
        <v>3</v>
      </c>
      <c r="C63" s="286">
        <v>0</v>
      </c>
      <c r="D63" s="287">
        <v>0</v>
      </c>
      <c r="E63" s="288">
        <v>0</v>
      </c>
      <c r="F63" s="288">
        <v>0</v>
      </c>
      <c r="G63" s="288">
        <v>0</v>
      </c>
      <c r="H63" s="625">
        <v>0</v>
      </c>
      <c r="I63" s="619">
        <v>0</v>
      </c>
      <c r="J63" s="289">
        <v>0</v>
      </c>
      <c r="M63" s="290"/>
      <c r="N63" s="290"/>
    </row>
    <row r="64" spans="1:14" ht="12.75" customHeight="1" x14ac:dyDescent="0.2">
      <c r="A64" s="291">
        <v>2</v>
      </c>
      <c r="B64" s="292" t="s">
        <v>4</v>
      </c>
      <c r="C64" s="293">
        <v>1</v>
      </c>
      <c r="D64" s="294">
        <v>0</v>
      </c>
      <c r="E64" s="295">
        <v>0</v>
      </c>
      <c r="F64" s="295">
        <v>1</v>
      </c>
      <c r="G64" s="295">
        <v>0</v>
      </c>
      <c r="H64" s="626">
        <v>0</v>
      </c>
      <c r="I64" s="620">
        <v>1</v>
      </c>
      <c r="J64" s="296">
        <v>1</v>
      </c>
      <c r="M64" s="290"/>
      <c r="N64" s="290"/>
    </row>
    <row r="65" spans="1:14" x14ac:dyDescent="0.2">
      <c r="A65" s="291">
        <v>3</v>
      </c>
      <c r="B65" s="292" t="s">
        <v>5</v>
      </c>
      <c r="C65" s="293">
        <v>1</v>
      </c>
      <c r="D65" s="294">
        <v>0</v>
      </c>
      <c r="E65" s="295">
        <v>0</v>
      </c>
      <c r="F65" s="295">
        <v>1</v>
      </c>
      <c r="G65" s="295">
        <v>0</v>
      </c>
      <c r="H65" s="626">
        <v>0</v>
      </c>
      <c r="I65" s="620">
        <v>1</v>
      </c>
      <c r="J65" s="296">
        <v>1</v>
      </c>
      <c r="M65" s="290"/>
      <c r="N65" s="290"/>
    </row>
    <row r="66" spans="1:14" x14ac:dyDescent="0.2">
      <c r="A66" s="291">
        <v>4</v>
      </c>
      <c r="B66" s="292" t="s">
        <v>6</v>
      </c>
      <c r="C66" s="293">
        <v>0</v>
      </c>
      <c r="D66" s="294">
        <v>0</v>
      </c>
      <c r="E66" s="295">
        <v>0</v>
      </c>
      <c r="F66" s="295">
        <v>0</v>
      </c>
      <c r="G66" s="295">
        <v>0</v>
      </c>
      <c r="H66" s="626">
        <v>0</v>
      </c>
      <c r="I66" s="620">
        <v>0</v>
      </c>
      <c r="J66" s="296">
        <v>0</v>
      </c>
      <c r="M66" s="290"/>
      <c r="N66" s="290"/>
    </row>
    <row r="67" spans="1:14" x14ac:dyDescent="0.2">
      <c r="A67" s="291">
        <v>5</v>
      </c>
      <c r="B67" s="292" t="s">
        <v>7</v>
      </c>
      <c r="C67" s="293">
        <v>0</v>
      </c>
      <c r="D67" s="294">
        <v>0</v>
      </c>
      <c r="E67" s="295">
        <v>0</v>
      </c>
      <c r="F67" s="295">
        <v>0</v>
      </c>
      <c r="G67" s="295">
        <v>0</v>
      </c>
      <c r="H67" s="626">
        <v>0</v>
      </c>
      <c r="I67" s="620">
        <v>0</v>
      </c>
      <c r="J67" s="296">
        <v>0</v>
      </c>
      <c r="M67" s="290"/>
      <c r="N67" s="290"/>
    </row>
    <row r="68" spans="1:14" ht="20.25" customHeight="1" x14ac:dyDescent="0.2">
      <c r="A68" s="291">
        <v>6</v>
      </c>
      <c r="B68" s="292" t="s">
        <v>8</v>
      </c>
      <c r="C68" s="293">
        <v>0</v>
      </c>
      <c r="D68" s="294">
        <v>0</v>
      </c>
      <c r="E68" s="295">
        <v>0</v>
      </c>
      <c r="F68" s="295">
        <v>0</v>
      </c>
      <c r="G68" s="295">
        <v>0</v>
      </c>
      <c r="H68" s="626">
        <v>0</v>
      </c>
      <c r="I68" s="620">
        <v>0</v>
      </c>
      <c r="J68" s="296">
        <v>0</v>
      </c>
      <c r="M68" s="290"/>
      <c r="N68" s="290"/>
    </row>
    <row r="69" spans="1:14" x14ac:dyDescent="0.2">
      <c r="A69" s="291">
        <v>7</v>
      </c>
      <c r="B69" s="292" t="s">
        <v>9</v>
      </c>
      <c r="C69" s="293">
        <v>0</v>
      </c>
      <c r="D69" s="294">
        <v>0</v>
      </c>
      <c r="E69" s="295">
        <v>0</v>
      </c>
      <c r="F69" s="295">
        <v>0</v>
      </c>
      <c r="G69" s="295">
        <v>0</v>
      </c>
      <c r="H69" s="626">
        <v>0</v>
      </c>
      <c r="I69" s="620">
        <v>0</v>
      </c>
      <c r="J69" s="296">
        <v>0</v>
      </c>
      <c r="M69" s="290"/>
      <c r="N69" s="290"/>
    </row>
    <row r="70" spans="1:14" x14ac:dyDescent="0.2">
      <c r="A70" s="291">
        <v>8</v>
      </c>
      <c r="B70" s="292" t="s">
        <v>10</v>
      </c>
      <c r="C70" s="293">
        <v>0</v>
      </c>
      <c r="D70" s="294">
        <v>0</v>
      </c>
      <c r="E70" s="295">
        <v>0</v>
      </c>
      <c r="F70" s="295">
        <v>0</v>
      </c>
      <c r="G70" s="295">
        <v>0</v>
      </c>
      <c r="H70" s="626">
        <v>0</v>
      </c>
      <c r="I70" s="620">
        <v>0</v>
      </c>
      <c r="J70" s="296">
        <v>0</v>
      </c>
      <c r="M70" s="290"/>
      <c r="N70" s="290"/>
    </row>
    <row r="71" spans="1:14" x14ac:dyDescent="0.2">
      <c r="A71" s="291">
        <v>9</v>
      </c>
      <c r="B71" s="292" t="s">
        <v>11</v>
      </c>
      <c r="C71" s="293">
        <v>1</v>
      </c>
      <c r="D71" s="294">
        <v>0</v>
      </c>
      <c r="E71" s="295">
        <v>0</v>
      </c>
      <c r="F71" s="295">
        <v>0</v>
      </c>
      <c r="G71" s="295">
        <v>1</v>
      </c>
      <c r="H71" s="626">
        <v>0</v>
      </c>
      <c r="I71" s="620">
        <v>1</v>
      </c>
      <c r="J71" s="296">
        <v>1</v>
      </c>
      <c r="M71" s="290"/>
      <c r="N71" s="290"/>
    </row>
    <row r="72" spans="1:14" x14ac:dyDescent="0.2">
      <c r="A72" s="291">
        <v>10</v>
      </c>
      <c r="B72" s="292" t="s">
        <v>12</v>
      </c>
      <c r="C72" s="293">
        <v>0</v>
      </c>
      <c r="D72" s="294">
        <v>0</v>
      </c>
      <c r="E72" s="295">
        <v>0</v>
      </c>
      <c r="F72" s="295">
        <v>0</v>
      </c>
      <c r="G72" s="295">
        <v>0</v>
      </c>
      <c r="H72" s="626">
        <v>0</v>
      </c>
      <c r="I72" s="620">
        <v>0</v>
      </c>
      <c r="J72" s="296">
        <v>0</v>
      </c>
      <c r="M72" s="290"/>
      <c r="N72" s="290"/>
    </row>
    <row r="73" spans="1:14" ht="20.25" customHeight="1" x14ac:dyDescent="0.2">
      <c r="A73" s="291">
        <v>11</v>
      </c>
      <c r="B73" s="292" t="s">
        <v>13</v>
      </c>
      <c r="C73" s="293">
        <v>0</v>
      </c>
      <c r="D73" s="294">
        <v>0</v>
      </c>
      <c r="E73" s="295">
        <v>0</v>
      </c>
      <c r="F73" s="295">
        <v>0</v>
      </c>
      <c r="G73" s="295">
        <v>0</v>
      </c>
      <c r="H73" s="626">
        <v>0</v>
      </c>
      <c r="I73" s="620">
        <v>0</v>
      </c>
      <c r="J73" s="296">
        <v>0</v>
      </c>
      <c r="M73" s="290"/>
      <c r="N73" s="290"/>
    </row>
    <row r="74" spans="1:14" x14ac:dyDescent="0.2">
      <c r="A74" s="291">
        <v>12</v>
      </c>
      <c r="B74" s="292" t="s">
        <v>14</v>
      </c>
      <c r="C74" s="293">
        <v>2</v>
      </c>
      <c r="D74" s="294">
        <v>0</v>
      </c>
      <c r="E74" s="295">
        <v>0</v>
      </c>
      <c r="F74" s="295">
        <v>2</v>
      </c>
      <c r="G74" s="295">
        <v>0</v>
      </c>
      <c r="H74" s="626">
        <v>0</v>
      </c>
      <c r="I74" s="620">
        <v>2</v>
      </c>
      <c r="J74" s="296">
        <v>2</v>
      </c>
      <c r="L74" s="270" t="s">
        <v>79</v>
      </c>
      <c r="M74" s="290"/>
      <c r="N74" s="290"/>
    </row>
    <row r="75" spans="1:14" x14ac:dyDescent="0.2">
      <c r="A75" s="291">
        <v>13</v>
      </c>
      <c r="B75" s="292" t="s">
        <v>15</v>
      </c>
      <c r="C75" s="293">
        <v>0</v>
      </c>
      <c r="D75" s="294">
        <v>0</v>
      </c>
      <c r="E75" s="295">
        <v>0</v>
      </c>
      <c r="F75" s="295">
        <v>0</v>
      </c>
      <c r="G75" s="295">
        <v>0</v>
      </c>
      <c r="H75" s="626">
        <v>0</v>
      </c>
      <c r="I75" s="620">
        <v>0</v>
      </c>
      <c r="J75" s="296">
        <v>0</v>
      </c>
      <c r="M75" s="290"/>
      <c r="N75" s="290"/>
    </row>
    <row r="76" spans="1:14" x14ac:dyDescent="0.2">
      <c r="A76" s="291">
        <v>14</v>
      </c>
      <c r="B76" s="292" t="s">
        <v>16</v>
      </c>
      <c r="C76" s="293">
        <v>1</v>
      </c>
      <c r="D76" s="294">
        <v>0</v>
      </c>
      <c r="E76" s="295">
        <v>0</v>
      </c>
      <c r="F76" s="295">
        <v>0</v>
      </c>
      <c r="G76" s="295">
        <v>0</v>
      </c>
      <c r="H76" s="626">
        <v>0</v>
      </c>
      <c r="I76" s="620">
        <v>0</v>
      </c>
      <c r="J76" s="296">
        <v>1</v>
      </c>
      <c r="M76" s="290"/>
      <c r="N76" s="290"/>
    </row>
    <row r="77" spans="1:14" ht="29.25" thickBot="1" x14ac:dyDescent="0.25">
      <c r="A77" s="297">
        <v>15</v>
      </c>
      <c r="B77" s="298" t="s">
        <v>17</v>
      </c>
      <c r="C77" s="299">
        <v>0</v>
      </c>
      <c r="D77" s="300">
        <v>0</v>
      </c>
      <c r="E77" s="301">
        <v>0</v>
      </c>
      <c r="F77" s="301">
        <v>0</v>
      </c>
      <c r="G77" s="301">
        <v>0</v>
      </c>
      <c r="H77" s="627">
        <v>0</v>
      </c>
      <c r="I77" s="533">
        <v>0</v>
      </c>
      <c r="J77" s="302">
        <v>0</v>
      </c>
      <c r="M77" s="290"/>
      <c r="N77" s="290"/>
    </row>
    <row r="78" spans="1:14" s="303" customFormat="1" ht="19.5" customHeight="1" x14ac:dyDescent="0.25">
      <c r="A78" s="526"/>
      <c r="B78" s="530" t="s">
        <v>188</v>
      </c>
      <c r="C78" s="532">
        <f>SUM(C63:C77)</f>
        <v>6</v>
      </c>
      <c r="D78" s="527">
        <f t="shared" ref="D78:J78" si="2">SUM(D63:D77)</f>
        <v>0</v>
      </c>
      <c r="E78" s="527">
        <f t="shared" si="2"/>
        <v>0</v>
      </c>
      <c r="F78" s="527">
        <f t="shared" si="2"/>
        <v>4</v>
      </c>
      <c r="G78" s="527">
        <f t="shared" si="2"/>
        <v>1</v>
      </c>
      <c r="H78" s="527">
        <f t="shared" si="2"/>
        <v>0</v>
      </c>
      <c r="I78" s="527">
        <f t="shared" si="2"/>
        <v>5</v>
      </c>
      <c r="J78" s="528">
        <f t="shared" si="2"/>
        <v>6</v>
      </c>
      <c r="M78" s="304"/>
    </row>
    <row r="79" spans="1:14" ht="19.5" customHeight="1" thickBot="1" x14ac:dyDescent="0.25">
      <c r="A79" s="529"/>
      <c r="B79" s="531" t="s">
        <v>155</v>
      </c>
      <c r="C79" s="533">
        <v>5</v>
      </c>
      <c r="D79" s="301">
        <v>0</v>
      </c>
      <c r="E79" s="301">
        <v>0</v>
      </c>
      <c r="F79" s="301">
        <v>4</v>
      </c>
      <c r="G79" s="301">
        <v>0</v>
      </c>
      <c r="H79" s="301">
        <v>0</v>
      </c>
      <c r="I79" s="301">
        <v>4</v>
      </c>
      <c r="J79" s="302">
        <v>5</v>
      </c>
      <c r="M79" s="290"/>
    </row>
  </sheetData>
  <mergeCells count="3">
    <mergeCell ref="D9:I9"/>
    <mergeCell ref="D33:I33"/>
    <mergeCell ref="D61:I61"/>
  </mergeCells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36"/>
  <sheetViews>
    <sheetView zoomScaleNormal="100" workbookViewId="0">
      <selection activeCell="D27" sqref="D27"/>
    </sheetView>
  </sheetViews>
  <sheetFormatPr baseColWidth="10" defaultRowHeight="12.75" x14ac:dyDescent="0.2"/>
  <cols>
    <col min="1" max="1" width="23.5703125" style="26" customWidth="1"/>
    <col min="2" max="2" width="10.7109375" style="318" customWidth="1"/>
    <col min="3" max="19" width="8.7109375" style="319" customWidth="1"/>
    <col min="20" max="20" width="3.28515625" style="26" customWidth="1"/>
    <col min="21" max="27" width="8.28515625" style="26" customWidth="1"/>
    <col min="28" max="28" width="4.7109375" style="26" customWidth="1"/>
    <col min="29" max="34" width="7.7109375" style="26" customWidth="1"/>
    <col min="35" max="16384" width="11.42578125" style="26"/>
  </cols>
  <sheetData>
    <row r="1" spans="1:27" x14ac:dyDescent="0.2">
      <c r="A1" s="308" t="s">
        <v>209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36"/>
      <c r="O1" s="336"/>
      <c r="P1" s="337" t="s">
        <v>189</v>
      </c>
      <c r="Q1" s="336"/>
      <c r="R1" s="336"/>
      <c r="S1" s="336"/>
    </row>
    <row r="2" spans="1:27" x14ac:dyDescent="0.2">
      <c r="A2" s="338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U2" s="340" t="s">
        <v>190</v>
      </c>
    </row>
    <row r="3" spans="1:27" s="342" customFormat="1" ht="18" customHeight="1" x14ac:dyDescent="0.2">
      <c r="A3" s="341"/>
      <c r="B3" s="309" t="s">
        <v>39</v>
      </c>
      <c r="C3" s="310" t="s">
        <v>40</v>
      </c>
      <c r="D3" s="310" t="s">
        <v>41</v>
      </c>
      <c r="E3" s="310" t="s">
        <v>42</v>
      </c>
      <c r="F3" s="310" t="s">
        <v>43</v>
      </c>
      <c r="G3" s="310" t="s">
        <v>44</v>
      </c>
      <c r="H3" s="310" t="s">
        <v>45</v>
      </c>
      <c r="I3" s="310" t="s">
        <v>46</v>
      </c>
      <c r="J3" s="310" t="s">
        <v>47</v>
      </c>
      <c r="K3" s="310" t="s">
        <v>48</v>
      </c>
      <c r="L3" s="310" t="s">
        <v>49</v>
      </c>
      <c r="M3" s="310" t="s">
        <v>50</v>
      </c>
      <c r="N3" s="310" t="s">
        <v>75</v>
      </c>
      <c r="O3" s="310" t="s">
        <v>76</v>
      </c>
      <c r="P3" s="310" t="s">
        <v>77</v>
      </c>
      <c r="Q3" s="310" t="s">
        <v>78</v>
      </c>
      <c r="R3" s="310" t="s">
        <v>210</v>
      </c>
      <c r="S3" s="310" t="s">
        <v>211</v>
      </c>
      <c r="U3" s="310" t="s">
        <v>75</v>
      </c>
      <c r="V3" s="310" t="s">
        <v>76</v>
      </c>
      <c r="W3" s="310" t="s">
        <v>77</v>
      </c>
      <c r="X3" s="310" t="s">
        <v>78</v>
      </c>
      <c r="Y3" s="310" t="s">
        <v>210</v>
      </c>
      <c r="Z3" s="310" t="s">
        <v>211</v>
      </c>
      <c r="AA3" s="310" t="s">
        <v>103</v>
      </c>
    </row>
    <row r="4" spans="1:27" ht="18" customHeight="1" x14ac:dyDescent="0.2">
      <c r="A4" s="343" t="s">
        <v>51</v>
      </c>
      <c r="B4" s="311">
        <v>666818</v>
      </c>
      <c r="C4" s="312">
        <v>9681</v>
      </c>
      <c r="D4" s="312">
        <v>41897</v>
      </c>
      <c r="E4" s="312">
        <v>49698</v>
      </c>
      <c r="F4" s="312">
        <v>17944</v>
      </c>
      <c r="G4" s="312">
        <v>12011</v>
      </c>
      <c r="H4" s="312">
        <v>12521</v>
      </c>
      <c r="I4" s="312">
        <v>45945</v>
      </c>
      <c r="J4" s="312">
        <v>72676</v>
      </c>
      <c r="K4" s="312">
        <v>125526</v>
      </c>
      <c r="L4" s="312">
        <v>93715</v>
      </c>
      <c r="M4" s="312">
        <v>113631</v>
      </c>
      <c r="N4" s="312">
        <v>37555</v>
      </c>
      <c r="O4" s="312">
        <v>13032</v>
      </c>
      <c r="P4" s="312">
        <v>9159</v>
      </c>
      <c r="Q4" s="312">
        <v>6854</v>
      </c>
      <c r="R4" s="312">
        <v>3704</v>
      </c>
      <c r="S4" s="312">
        <v>1269</v>
      </c>
      <c r="U4" s="312">
        <v>36</v>
      </c>
      <c r="V4" s="312">
        <v>21</v>
      </c>
      <c r="W4" s="312">
        <v>12</v>
      </c>
      <c r="X4" s="312">
        <v>7</v>
      </c>
      <c r="Y4" s="312">
        <v>5</v>
      </c>
      <c r="Z4" s="312">
        <v>5</v>
      </c>
      <c r="AA4" s="312">
        <v>86</v>
      </c>
    </row>
    <row r="5" spans="1:27" s="346" customFormat="1" ht="18" customHeight="1" x14ac:dyDescent="0.2">
      <c r="A5" s="344" t="s">
        <v>52</v>
      </c>
      <c r="B5" s="313">
        <v>53249</v>
      </c>
      <c r="C5" s="314">
        <v>974</v>
      </c>
      <c r="D5" s="314">
        <v>3578</v>
      </c>
      <c r="E5" s="314">
        <v>3094</v>
      </c>
      <c r="F5" s="314">
        <v>897</v>
      </c>
      <c r="G5" s="314">
        <v>623</v>
      </c>
      <c r="H5" s="314">
        <v>717</v>
      </c>
      <c r="I5" s="314">
        <v>3601</v>
      </c>
      <c r="J5" s="314">
        <v>7736</v>
      </c>
      <c r="K5" s="314">
        <v>13950</v>
      </c>
      <c r="L5" s="314">
        <v>7637</v>
      </c>
      <c r="M5" s="314">
        <v>7404</v>
      </c>
      <c r="N5" s="345">
        <v>1846</v>
      </c>
      <c r="O5" s="345">
        <v>484</v>
      </c>
      <c r="P5" s="345">
        <v>305</v>
      </c>
      <c r="Q5" s="345">
        <v>214</v>
      </c>
      <c r="R5" s="345">
        <v>148</v>
      </c>
      <c r="S5" s="345">
        <v>41</v>
      </c>
      <c r="U5" s="26">
        <v>5</v>
      </c>
      <c r="V5" s="26">
        <v>-1</v>
      </c>
      <c r="W5" s="26">
        <v>1</v>
      </c>
      <c r="X5" s="26">
        <v>6</v>
      </c>
      <c r="Y5" s="26">
        <v>-4</v>
      </c>
      <c r="Z5" s="26">
        <v>1</v>
      </c>
      <c r="AA5" s="347">
        <v>8</v>
      </c>
    </row>
    <row r="6" spans="1:27" s="346" customFormat="1" x14ac:dyDescent="0.2">
      <c r="A6" s="344" t="s">
        <v>53</v>
      </c>
      <c r="B6" s="313">
        <v>57494</v>
      </c>
      <c r="C6" s="314">
        <v>1040</v>
      </c>
      <c r="D6" s="314">
        <v>3338</v>
      </c>
      <c r="E6" s="314">
        <v>2571</v>
      </c>
      <c r="F6" s="314">
        <v>784</v>
      </c>
      <c r="G6" s="314">
        <v>506</v>
      </c>
      <c r="H6" s="314">
        <v>614</v>
      </c>
      <c r="I6" s="314">
        <v>5200</v>
      </c>
      <c r="J6" s="314">
        <v>10787</v>
      </c>
      <c r="K6" s="314">
        <v>15881</v>
      </c>
      <c r="L6" s="314">
        <v>7325</v>
      </c>
      <c r="M6" s="314">
        <v>6573</v>
      </c>
      <c r="N6" s="345">
        <v>1679</v>
      </c>
      <c r="O6" s="345">
        <v>487</v>
      </c>
      <c r="P6" s="345">
        <v>270</v>
      </c>
      <c r="Q6" s="345">
        <v>223</v>
      </c>
      <c r="R6" s="345">
        <v>142</v>
      </c>
      <c r="S6" s="345">
        <v>74</v>
      </c>
      <c r="U6" s="26">
        <v>2</v>
      </c>
      <c r="V6" s="26">
        <v>-9</v>
      </c>
      <c r="W6" s="26">
        <v>-3</v>
      </c>
      <c r="X6" s="26">
        <v>-24</v>
      </c>
      <c r="Y6" s="26">
        <v>-27</v>
      </c>
      <c r="Z6" s="26">
        <v>-12</v>
      </c>
      <c r="AA6" s="347">
        <v>-73</v>
      </c>
    </row>
    <row r="7" spans="1:27" s="346" customFormat="1" x14ac:dyDescent="0.2">
      <c r="A7" s="344" t="s">
        <v>54</v>
      </c>
      <c r="B7" s="313">
        <v>42389</v>
      </c>
      <c r="C7" s="314">
        <v>885</v>
      </c>
      <c r="D7" s="314">
        <v>2652</v>
      </c>
      <c r="E7" s="314">
        <v>1685</v>
      </c>
      <c r="F7" s="314">
        <v>467</v>
      </c>
      <c r="G7" s="314">
        <v>312</v>
      </c>
      <c r="H7" s="314">
        <v>477</v>
      </c>
      <c r="I7" s="314">
        <v>3444</v>
      </c>
      <c r="J7" s="314">
        <v>7998</v>
      </c>
      <c r="K7" s="314">
        <v>11620</v>
      </c>
      <c r="L7" s="314">
        <v>5029</v>
      </c>
      <c r="M7" s="314">
        <v>5111</v>
      </c>
      <c r="N7" s="345">
        <v>1595</v>
      </c>
      <c r="O7" s="345">
        <v>441</v>
      </c>
      <c r="P7" s="345">
        <v>274</v>
      </c>
      <c r="Q7" s="345">
        <v>198</v>
      </c>
      <c r="R7" s="345">
        <v>136</v>
      </c>
      <c r="S7" s="345">
        <v>65</v>
      </c>
      <c r="U7" s="26">
        <v>-3</v>
      </c>
      <c r="V7" s="26">
        <v>-7</v>
      </c>
      <c r="W7" s="26">
        <v>-6</v>
      </c>
      <c r="X7" s="26">
        <v>-20</v>
      </c>
      <c r="Y7" s="26">
        <v>-14</v>
      </c>
      <c r="Z7" s="26">
        <v>-3</v>
      </c>
      <c r="AA7" s="347">
        <v>-53</v>
      </c>
    </row>
    <row r="8" spans="1:27" s="346" customFormat="1" x14ac:dyDescent="0.2">
      <c r="A8" s="344" t="s">
        <v>55</v>
      </c>
      <c r="B8" s="313">
        <v>38869</v>
      </c>
      <c r="C8" s="314">
        <v>557</v>
      </c>
      <c r="D8" s="314">
        <v>1753</v>
      </c>
      <c r="E8" s="314">
        <v>1482</v>
      </c>
      <c r="F8" s="314">
        <v>488</v>
      </c>
      <c r="G8" s="314">
        <v>332</v>
      </c>
      <c r="H8" s="314">
        <v>455</v>
      </c>
      <c r="I8" s="314">
        <v>4156</v>
      </c>
      <c r="J8" s="314">
        <v>7896</v>
      </c>
      <c r="K8" s="314">
        <v>9653</v>
      </c>
      <c r="L8" s="314">
        <v>4696</v>
      </c>
      <c r="M8" s="314">
        <v>4749</v>
      </c>
      <c r="N8" s="345">
        <v>1469</v>
      </c>
      <c r="O8" s="345">
        <v>492</v>
      </c>
      <c r="P8" s="345">
        <v>282</v>
      </c>
      <c r="Q8" s="345">
        <v>196</v>
      </c>
      <c r="R8" s="345">
        <v>144</v>
      </c>
      <c r="S8" s="345">
        <v>69</v>
      </c>
      <c r="U8" s="26">
        <v>-12</v>
      </c>
      <c r="V8" s="26">
        <v>-15</v>
      </c>
      <c r="W8" s="26">
        <v>-16</v>
      </c>
      <c r="X8" s="26">
        <v>-33</v>
      </c>
      <c r="Y8" s="26">
        <v>-21</v>
      </c>
      <c r="Z8" s="26">
        <v>-29</v>
      </c>
      <c r="AA8" s="347">
        <v>-126</v>
      </c>
    </row>
    <row r="9" spans="1:27" s="346" customFormat="1" x14ac:dyDescent="0.2">
      <c r="A9" s="344" t="s">
        <v>56</v>
      </c>
      <c r="B9" s="313">
        <v>57585</v>
      </c>
      <c r="C9" s="314">
        <v>713</v>
      </c>
      <c r="D9" s="314">
        <v>2315</v>
      </c>
      <c r="E9" s="314">
        <v>2240</v>
      </c>
      <c r="F9" s="314">
        <v>803</v>
      </c>
      <c r="G9" s="314">
        <v>603</v>
      </c>
      <c r="H9" s="314">
        <v>804</v>
      </c>
      <c r="I9" s="314">
        <v>5244</v>
      </c>
      <c r="J9" s="314">
        <v>9323</v>
      </c>
      <c r="K9" s="314">
        <v>11544</v>
      </c>
      <c r="L9" s="314">
        <v>6938</v>
      </c>
      <c r="M9" s="314">
        <v>9851</v>
      </c>
      <c r="N9" s="345">
        <v>3879</v>
      </c>
      <c r="O9" s="345">
        <v>1396</v>
      </c>
      <c r="P9" s="345">
        <v>835</v>
      </c>
      <c r="Q9" s="345">
        <v>631</v>
      </c>
      <c r="R9" s="345">
        <v>328</v>
      </c>
      <c r="S9" s="345">
        <v>138</v>
      </c>
      <c r="U9" s="26">
        <v>16</v>
      </c>
      <c r="V9" s="26">
        <v>14</v>
      </c>
      <c r="W9" s="26">
        <v>5</v>
      </c>
      <c r="X9" s="26">
        <v>10</v>
      </c>
      <c r="Y9" s="26">
        <v>-11</v>
      </c>
      <c r="Z9" s="26">
        <v>0</v>
      </c>
      <c r="AA9" s="347">
        <v>34</v>
      </c>
    </row>
    <row r="10" spans="1:27" s="346" customFormat="1" ht="18" customHeight="1" x14ac:dyDescent="0.2">
      <c r="A10" s="344" t="s">
        <v>57</v>
      </c>
      <c r="B10" s="313">
        <v>33175</v>
      </c>
      <c r="C10" s="314">
        <v>419</v>
      </c>
      <c r="D10" s="314">
        <v>2124</v>
      </c>
      <c r="E10" s="314">
        <v>2886</v>
      </c>
      <c r="F10" s="314">
        <v>1015</v>
      </c>
      <c r="G10" s="314">
        <v>628</v>
      </c>
      <c r="H10" s="314">
        <v>611</v>
      </c>
      <c r="I10" s="314">
        <v>1551</v>
      </c>
      <c r="J10" s="314">
        <v>2071</v>
      </c>
      <c r="K10" s="314">
        <v>4871</v>
      </c>
      <c r="L10" s="314">
        <v>4659</v>
      </c>
      <c r="M10" s="314">
        <v>6746</v>
      </c>
      <c r="N10" s="345">
        <v>2965</v>
      </c>
      <c r="O10" s="345">
        <v>1040</v>
      </c>
      <c r="P10" s="345">
        <v>698</v>
      </c>
      <c r="Q10" s="345">
        <v>505</v>
      </c>
      <c r="R10" s="345">
        <v>294</v>
      </c>
      <c r="S10" s="345">
        <v>92</v>
      </c>
      <c r="U10" s="26">
        <v>-18</v>
      </c>
      <c r="V10" s="26">
        <v>-2</v>
      </c>
      <c r="W10" s="26">
        <v>-15</v>
      </c>
      <c r="X10" s="26">
        <v>-15</v>
      </c>
      <c r="Y10" s="26">
        <v>-18</v>
      </c>
      <c r="Z10" s="26">
        <v>-14</v>
      </c>
      <c r="AA10" s="347">
        <v>-82</v>
      </c>
    </row>
    <row r="11" spans="1:27" s="346" customFormat="1" x14ac:dyDescent="0.2">
      <c r="A11" s="344" t="s">
        <v>58</v>
      </c>
      <c r="B11" s="313">
        <v>49183</v>
      </c>
      <c r="C11" s="314">
        <v>611</v>
      </c>
      <c r="D11" s="314">
        <v>3477</v>
      </c>
      <c r="E11" s="314">
        <v>4784</v>
      </c>
      <c r="F11" s="314">
        <v>1690</v>
      </c>
      <c r="G11" s="314">
        <v>1106</v>
      </c>
      <c r="H11" s="314">
        <v>1070</v>
      </c>
      <c r="I11" s="314">
        <v>2599</v>
      </c>
      <c r="J11" s="314">
        <v>2898</v>
      </c>
      <c r="K11" s="314">
        <v>6808</v>
      </c>
      <c r="L11" s="314">
        <v>7133</v>
      </c>
      <c r="M11" s="314">
        <v>9799</v>
      </c>
      <c r="N11" s="345">
        <v>3895</v>
      </c>
      <c r="O11" s="345">
        <v>1284</v>
      </c>
      <c r="P11" s="345">
        <v>834</v>
      </c>
      <c r="Q11" s="345">
        <v>687</v>
      </c>
      <c r="R11" s="345">
        <v>364</v>
      </c>
      <c r="S11" s="345">
        <v>144</v>
      </c>
      <c r="U11" s="26">
        <v>18</v>
      </c>
      <c r="V11" s="26">
        <v>16</v>
      </c>
      <c r="W11" s="26">
        <v>22</v>
      </c>
      <c r="X11" s="26">
        <v>61</v>
      </c>
      <c r="Y11" s="26">
        <v>56</v>
      </c>
      <c r="Z11" s="26">
        <v>51</v>
      </c>
      <c r="AA11" s="347">
        <v>224</v>
      </c>
    </row>
    <row r="12" spans="1:27" s="346" customFormat="1" x14ac:dyDescent="0.2">
      <c r="A12" s="344" t="s">
        <v>59</v>
      </c>
      <c r="B12" s="313">
        <v>51085</v>
      </c>
      <c r="C12" s="314">
        <v>613</v>
      </c>
      <c r="D12" s="314">
        <v>3311</v>
      </c>
      <c r="E12" s="314">
        <v>4753</v>
      </c>
      <c r="F12" s="314">
        <v>1736</v>
      </c>
      <c r="G12" s="314">
        <v>1104</v>
      </c>
      <c r="H12" s="314">
        <v>1175</v>
      </c>
      <c r="I12" s="314">
        <v>3893</v>
      </c>
      <c r="J12" s="314">
        <v>4119</v>
      </c>
      <c r="K12" s="314">
        <v>7345</v>
      </c>
      <c r="L12" s="314">
        <v>7595</v>
      </c>
      <c r="M12" s="314">
        <v>9333</v>
      </c>
      <c r="N12" s="345">
        <v>3121</v>
      </c>
      <c r="O12" s="345">
        <v>1087</v>
      </c>
      <c r="P12" s="345">
        <v>851</v>
      </c>
      <c r="Q12" s="345">
        <v>609</v>
      </c>
      <c r="R12" s="345">
        <v>331</v>
      </c>
      <c r="S12" s="345">
        <v>109</v>
      </c>
      <c r="U12" s="26">
        <v>23</v>
      </c>
      <c r="V12" s="26">
        <v>13</v>
      </c>
      <c r="W12" s="26">
        <v>18</v>
      </c>
      <c r="X12" s="26">
        <v>18</v>
      </c>
      <c r="Y12" s="26">
        <v>12</v>
      </c>
      <c r="Z12" s="26">
        <v>2</v>
      </c>
      <c r="AA12" s="347">
        <v>86</v>
      </c>
    </row>
    <row r="13" spans="1:27" s="346" customFormat="1" x14ac:dyDescent="0.2">
      <c r="A13" s="344" t="s">
        <v>60</v>
      </c>
      <c r="B13" s="313">
        <v>31508</v>
      </c>
      <c r="C13" s="314">
        <v>513</v>
      </c>
      <c r="D13" s="314">
        <v>2398</v>
      </c>
      <c r="E13" s="314">
        <v>2970</v>
      </c>
      <c r="F13" s="314">
        <v>1036</v>
      </c>
      <c r="G13" s="314">
        <v>645</v>
      </c>
      <c r="H13" s="314">
        <v>634</v>
      </c>
      <c r="I13" s="314">
        <v>1776</v>
      </c>
      <c r="J13" s="314">
        <v>2662</v>
      </c>
      <c r="K13" s="314">
        <v>5783</v>
      </c>
      <c r="L13" s="314">
        <v>4779</v>
      </c>
      <c r="M13" s="314">
        <v>5116</v>
      </c>
      <c r="N13" s="345">
        <v>1490</v>
      </c>
      <c r="O13" s="345">
        <v>584</v>
      </c>
      <c r="P13" s="345">
        <v>459</v>
      </c>
      <c r="Q13" s="345">
        <v>386</v>
      </c>
      <c r="R13" s="345">
        <v>213</v>
      </c>
      <c r="S13" s="345">
        <v>64</v>
      </c>
      <c r="U13" s="26">
        <v>-8</v>
      </c>
      <c r="V13" s="26">
        <v>-4</v>
      </c>
      <c r="W13" s="26">
        <v>6</v>
      </c>
      <c r="X13" s="26">
        <v>0</v>
      </c>
      <c r="Y13" s="26">
        <v>6</v>
      </c>
      <c r="Z13" s="26">
        <v>-2</v>
      </c>
      <c r="AA13" s="347">
        <v>-2</v>
      </c>
    </row>
    <row r="14" spans="1:27" s="346" customFormat="1" x14ac:dyDescent="0.2">
      <c r="A14" s="344" t="s">
        <v>61</v>
      </c>
      <c r="B14" s="313">
        <v>27465</v>
      </c>
      <c r="C14" s="314">
        <v>355</v>
      </c>
      <c r="D14" s="314">
        <v>1761</v>
      </c>
      <c r="E14" s="314">
        <v>2299</v>
      </c>
      <c r="F14" s="314">
        <v>939</v>
      </c>
      <c r="G14" s="314">
        <v>630</v>
      </c>
      <c r="H14" s="314">
        <v>648</v>
      </c>
      <c r="I14" s="314">
        <v>1671</v>
      </c>
      <c r="J14" s="314">
        <v>2041</v>
      </c>
      <c r="K14" s="314">
        <v>4238</v>
      </c>
      <c r="L14" s="314">
        <v>4151</v>
      </c>
      <c r="M14" s="314">
        <v>5431</v>
      </c>
      <c r="N14" s="345">
        <v>1651</v>
      </c>
      <c r="O14" s="345">
        <v>605</v>
      </c>
      <c r="P14" s="345">
        <v>506</v>
      </c>
      <c r="Q14" s="345">
        <v>340</v>
      </c>
      <c r="R14" s="345">
        <v>159</v>
      </c>
      <c r="S14" s="345">
        <v>40</v>
      </c>
      <c r="U14" s="26">
        <v>-15</v>
      </c>
      <c r="V14" s="26">
        <v>-12</v>
      </c>
      <c r="W14" s="26">
        <v>-15</v>
      </c>
      <c r="X14" s="26">
        <v>-22</v>
      </c>
      <c r="Y14" s="26">
        <v>-20</v>
      </c>
      <c r="Z14" s="26">
        <v>-20</v>
      </c>
      <c r="AA14" s="347">
        <v>-104</v>
      </c>
    </row>
    <row r="15" spans="1:27" s="346" customFormat="1" ht="18" customHeight="1" x14ac:dyDescent="0.2">
      <c r="A15" s="344" t="s">
        <v>62</v>
      </c>
      <c r="B15" s="313">
        <v>32427</v>
      </c>
      <c r="C15" s="314">
        <v>409</v>
      </c>
      <c r="D15" s="314">
        <v>2100</v>
      </c>
      <c r="E15" s="314">
        <v>3022</v>
      </c>
      <c r="F15" s="314">
        <v>1336</v>
      </c>
      <c r="G15" s="314">
        <v>961</v>
      </c>
      <c r="H15" s="314">
        <v>938</v>
      </c>
      <c r="I15" s="314">
        <v>2015</v>
      </c>
      <c r="J15" s="314">
        <v>2007</v>
      </c>
      <c r="K15" s="314">
        <v>4351</v>
      </c>
      <c r="L15" s="314">
        <v>4791</v>
      </c>
      <c r="M15" s="314">
        <v>6204</v>
      </c>
      <c r="N15" s="345">
        <v>2371</v>
      </c>
      <c r="O15" s="345">
        <v>908</v>
      </c>
      <c r="P15" s="345">
        <v>542</v>
      </c>
      <c r="Q15" s="345">
        <v>320</v>
      </c>
      <c r="R15" s="345">
        <v>124</v>
      </c>
      <c r="S15" s="345">
        <v>28</v>
      </c>
      <c r="U15" s="26">
        <v>0</v>
      </c>
      <c r="V15" s="26">
        <v>4</v>
      </c>
      <c r="W15" s="26">
        <v>-15</v>
      </c>
      <c r="X15" s="26">
        <v>-38</v>
      </c>
      <c r="Y15" s="26">
        <v>-31</v>
      </c>
      <c r="Z15" s="26">
        <v>-20</v>
      </c>
      <c r="AA15" s="347">
        <v>-100</v>
      </c>
    </row>
    <row r="16" spans="1:27" s="346" customFormat="1" x14ac:dyDescent="0.2">
      <c r="A16" s="344" t="s">
        <v>63</v>
      </c>
      <c r="B16" s="313">
        <v>49251</v>
      </c>
      <c r="C16" s="314">
        <v>696</v>
      </c>
      <c r="D16" s="314">
        <v>3408</v>
      </c>
      <c r="E16" s="314">
        <v>4195</v>
      </c>
      <c r="F16" s="314">
        <v>1653</v>
      </c>
      <c r="G16" s="314">
        <v>1132</v>
      </c>
      <c r="H16" s="314">
        <v>1096</v>
      </c>
      <c r="I16" s="314">
        <v>2959</v>
      </c>
      <c r="J16" s="314">
        <v>3793</v>
      </c>
      <c r="K16" s="314">
        <v>8151</v>
      </c>
      <c r="L16" s="314">
        <v>6910</v>
      </c>
      <c r="M16" s="314">
        <v>9355</v>
      </c>
      <c r="N16" s="345">
        <v>3249</v>
      </c>
      <c r="O16" s="345">
        <v>1084</v>
      </c>
      <c r="P16" s="345">
        <v>734</v>
      </c>
      <c r="Q16" s="345">
        <v>495</v>
      </c>
      <c r="R16" s="345">
        <v>251</v>
      </c>
      <c r="S16" s="345">
        <v>90</v>
      </c>
      <c r="U16" s="26">
        <v>0</v>
      </c>
      <c r="V16" s="26">
        <v>-4</v>
      </c>
      <c r="W16" s="26">
        <v>-14</v>
      </c>
      <c r="X16" s="26">
        <v>-20</v>
      </c>
      <c r="Y16" s="26">
        <v>-3</v>
      </c>
      <c r="Z16" s="26">
        <v>1</v>
      </c>
      <c r="AA16" s="347">
        <v>-40</v>
      </c>
    </row>
    <row r="17" spans="1:34" s="346" customFormat="1" x14ac:dyDescent="0.2">
      <c r="A17" s="344" t="s">
        <v>64</v>
      </c>
      <c r="B17" s="313">
        <v>50189</v>
      </c>
      <c r="C17" s="314">
        <v>721</v>
      </c>
      <c r="D17" s="314">
        <v>3410</v>
      </c>
      <c r="E17" s="314">
        <v>4706</v>
      </c>
      <c r="F17" s="314">
        <v>1587</v>
      </c>
      <c r="G17" s="314">
        <v>1109</v>
      </c>
      <c r="H17" s="314">
        <v>1020</v>
      </c>
      <c r="I17" s="314">
        <v>2448</v>
      </c>
      <c r="J17" s="314">
        <v>3328</v>
      </c>
      <c r="K17" s="314">
        <v>7605</v>
      </c>
      <c r="L17" s="314">
        <v>8022</v>
      </c>
      <c r="M17" s="314">
        <v>9360</v>
      </c>
      <c r="N17" s="345">
        <v>2743</v>
      </c>
      <c r="O17" s="345">
        <v>1264</v>
      </c>
      <c r="P17" s="345">
        <v>1262</v>
      </c>
      <c r="Q17" s="345">
        <v>1022</v>
      </c>
      <c r="R17" s="345">
        <v>457</v>
      </c>
      <c r="S17" s="345">
        <v>125</v>
      </c>
      <c r="U17" s="26">
        <v>2</v>
      </c>
      <c r="V17" s="26">
        <v>11</v>
      </c>
      <c r="W17" s="26">
        <v>26</v>
      </c>
      <c r="X17" s="26">
        <v>65</v>
      </c>
      <c r="Y17" s="26">
        <v>57</v>
      </c>
      <c r="Z17" s="26">
        <v>26</v>
      </c>
      <c r="AA17" s="347">
        <v>187</v>
      </c>
    </row>
    <row r="18" spans="1:34" s="346" customFormat="1" x14ac:dyDescent="0.2">
      <c r="A18" s="344" t="s">
        <v>65</v>
      </c>
      <c r="B18" s="313">
        <v>50769</v>
      </c>
      <c r="C18" s="314">
        <v>623</v>
      </c>
      <c r="D18" s="314">
        <v>3301</v>
      </c>
      <c r="E18" s="314">
        <v>4762</v>
      </c>
      <c r="F18" s="314">
        <v>1777</v>
      </c>
      <c r="G18" s="314">
        <v>1125</v>
      </c>
      <c r="H18" s="314">
        <v>1102</v>
      </c>
      <c r="I18" s="314">
        <v>2728</v>
      </c>
      <c r="J18" s="314">
        <v>3091</v>
      </c>
      <c r="K18" s="314">
        <v>7092</v>
      </c>
      <c r="L18" s="314">
        <v>7822</v>
      </c>
      <c r="M18" s="314">
        <v>10048</v>
      </c>
      <c r="N18" s="345">
        <v>3527</v>
      </c>
      <c r="O18" s="345">
        <v>1292</v>
      </c>
      <c r="P18" s="345">
        <v>983</v>
      </c>
      <c r="Q18" s="345">
        <v>820</v>
      </c>
      <c r="R18" s="345">
        <v>520</v>
      </c>
      <c r="S18" s="345">
        <v>156</v>
      </c>
      <c r="U18" s="26">
        <v>17</v>
      </c>
      <c r="V18" s="26">
        <v>13</v>
      </c>
      <c r="W18" s="26">
        <v>15</v>
      </c>
      <c r="X18" s="26">
        <v>18</v>
      </c>
      <c r="Y18" s="26">
        <v>35</v>
      </c>
      <c r="Z18" s="26">
        <v>26</v>
      </c>
      <c r="AA18" s="347">
        <v>124</v>
      </c>
    </row>
    <row r="19" spans="1:34" s="346" customFormat="1" x14ac:dyDescent="0.2">
      <c r="A19" s="344" t="s">
        <v>66</v>
      </c>
      <c r="B19" s="313">
        <v>38716</v>
      </c>
      <c r="C19" s="314">
        <v>541</v>
      </c>
      <c r="D19" s="314">
        <v>2824</v>
      </c>
      <c r="E19" s="314">
        <v>4009</v>
      </c>
      <c r="F19" s="314">
        <v>1668</v>
      </c>
      <c r="G19" s="314">
        <v>1155</v>
      </c>
      <c r="H19" s="314">
        <v>1128</v>
      </c>
      <c r="I19" s="314">
        <v>2477</v>
      </c>
      <c r="J19" s="314">
        <v>2524</v>
      </c>
      <c r="K19" s="314">
        <v>5716</v>
      </c>
      <c r="L19" s="314">
        <v>5508</v>
      </c>
      <c r="M19" s="314">
        <v>7959</v>
      </c>
      <c r="N19" s="345">
        <v>2010</v>
      </c>
      <c r="O19" s="345">
        <v>561</v>
      </c>
      <c r="P19" s="345">
        <v>316</v>
      </c>
      <c r="Q19" s="345">
        <v>201</v>
      </c>
      <c r="R19" s="345">
        <v>88</v>
      </c>
      <c r="S19" s="345">
        <v>31</v>
      </c>
      <c r="U19" s="633">
        <v>9</v>
      </c>
      <c r="V19" s="633">
        <v>4</v>
      </c>
      <c r="W19" s="633">
        <v>3</v>
      </c>
      <c r="X19" s="633">
        <v>1</v>
      </c>
      <c r="Y19" s="633">
        <v>-12</v>
      </c>
      <c r="Z19" s="633">
        <v>-2</v>
      </c>
      <c r="AA19" s="348">
        <v>3</v>
      </c>
      <c r="AC19" s="349"/>
      <c r="AD19" s="349"/>
      <c r="AE19" s="349"/>
      <c r="AF19" s="349"/>
      <c r="AG19" s="349"/>
      <c r="AH19" s="349"/>
    </row>
    <row r="20" spans="1:34" s="346" customFormat="1" ht="18" customHeight="1" x14ac:dyDescent="0.2">
      <c r="A20" s="350" t="s">
        <v>67</v>
      </c>
      <c r="B20" s="315">
        <v>3464</v>
      </c>
      <c r="C20" s="316">
        <v>11</v>
      </c>
      <c r="D20" s="316">
        <v>147</v>
      </c>
      <c r="E20" s="316">
        <v>240</v>
      </c>
      <c r="F20" s="316">
        <v>68</v>
      </c>
      <c r="G20" s="316">
        <v>40</v>
      </c>
      <c r="H20" s="316">
        <v>32</v>
      </c>
      <c r="I20" s="316">
        <v>183</v>
      </c>
      <c r="J20" s="316">
        <v>402</v>
      </c>
      <c r="K20" s="316">
        <v>918</v>
      </c>
      <c r="L20" s="316">
        <v>720</v>
      </c>
      <c r="M20" s="316">
        <v>592</v>
      </c>
      <c r="N20" s="351">
        <v>65</v>
      </c>
      <c r="O20" s="351">
        <v>23</v>
      </c>
      <c r="P20" s="351">
        <v>8</v>
      </c>
      <c r="Q20" s="351">
        <v>7</v>
      </c>
      <c r="R20" s="351">
        <v>5</v>
      </c>
      <c r="S20" s="351">
        <v>3</v>
      </c>
    </row>
    <row r="21" spans="1:34" s="346" customFormat="1" x14ac:dyDescent="0.2">
      <c r="A21" s="317" t="s">
        <v>212</v>
      </c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</row>
    <row r="22" spans="1:34" s="346" customFormat="1" x14ac:dyDescent="0.2">
      <c r="A22" s="352" t="s">
        <v>213</v>
      </c>
      <c r="B22"/>
      <c r="C22"/>
      <c r="D22"/>
      <c r="E22"/>
      <c r="F22"/>
      <c r="G22"/>
      <c r="H22"/>
      <c r="I22"/>
      <c r="J22"/>
      <c r="K22"/>
      <c r="L22"/>
      <c r="M22"/>
      <c r="N22" s="353"/>
      <c r="O22" s="353"/>
      <c r="P22" s="353"/>
      <c r="Q22" s="353"/>
      <c r="R22" s="353"/>
      <c r="S22" s="353"/>
    </row>
    <row r="23" spans="1:34" ht="36" x14ac:dyDescent="0.2">
      <c r="A23" s="634" t="s">
        <v>191</v>
      </c>
      <c r="B23" s="354">
        <v>27</v>
      </c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6">
        <v>10</v>
      </c>
      <c r="O23" s="356">
        <v>7</v>
      </c>
      <c r="P23" s="356">
        <v>3</v>
      </c>
      <c r="Q23" s="356">
        <v>4</v>
      </c>
      <c r="R23" s="356">
        <v>1</v>
      </c>
      <c r="S23" s="356">
        <v>2</v>
      </c>
      <c r="U23" s="346"/>
      <c r="V23" s="346"/>
      <c r="W23" s="346"/>
      <c r="X23" s="346"/>
      <c r="Y23" s="346"/>
      <c r="Z23" s="346"/>
    </row>
    <row r="33" spans="2:19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2:19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2:19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2:19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5"/>
  <sheetViews>
    <sheetView showGridLines="0" view="pageLayout" topLeftCell="A104" zoomScale="120" zoomScaleNormal="150" zoomScalePageLayoutView="120" workbookViewId="0">
      <selection activeCell="L35" sqref="L35:L36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8" x14ac:dyDescent="0.2">
      <c r="A1" s="27" t="s">
        <v>82</v>
      </c>
      <c r="B1" s="28"/>
      <c r="H1" s="1" t="s">
        <v>198</v>
      </c>
    </row>
    <row r="2" spans="1:8" x14ac:dyDescent="0.2">
      <c r="A2" s="2" t="s">
        <v>0</v>
      </c>
    </row>
    <row r="4" spans="1:8" x14ac:dyDescent="0.2">
      <c r="A4" s="4" t="str">
        <f>A10</f>
        <v>Tabell 2-B-1-C- Kommunale fritidsklubber og lignende for barn og ungdom under 14 år</v>
      </c>
    </row>
    <row r="5" spans="1:8" x14ac:dyDescent="0.2">
      <c r="A5" s="4" t="str">
        <f>A33</f>
        <v>Tabell 2-B-1-C2 - Kommunale fritidsklubber og lignende for barn og ungdom 14 - 18 år</v>
      </c>
    </row>
    <row r="6" spans="1:8" x14ac:dyDescent="0.2">
      <c r="A6" s="4" t="str">
        <f>A57</f>
        <v>Tabell 2-B-1-C3 - Ungdomssentre med høyere aldersgrense enn 18 år</v>
      </c>
    </row>
    <row r="7" spans="1:8" x14ac:dyDescent="0.2">
      <c r="A7" s="4" t="str">
        <f>A81</f>
        <v>Tabell 2-B-1-C4 - Ungdomstiltak rettet mot særskilte aktiviteter    *)</v>
      </c>
    </row>
    <row r="8" spans="1:8" x14ac:dyDescent="0.2">
      <c r="A8" s="4" t="str">
        <f>A105</f>
        <v>Tabell 2-B-1-C5 - Kommunalt støttede fritidstiltak for barn og ungdom opp til 18 år</v>
      </c>
    </row>
    <row r="9" spans="1:8" x14ac:dyDescent="0.2">
      <c r="A9" s="4"/>
    </row>
    <row r="10" spans="1:8" s="5" customFormat="1" ht="12.75" thickBot="1" x14ac:dyDescent="0.25">
      <c r="A10" s="33" t="s">
        <v>113</v>
      </c>
    </row>
    <row r="11" spans="1:8" s="5" customFormat="1" ht="36.75" thickBot="1" x14ac:dyDescent="0.25">
      <c r="A11" s="452" t="s">
        <v>1</v>
      </c>
      <c r="B11" s="453" t="s">
        <v>2</v>
      </c>
      <c r="C11" s="454" t="s">
        <v>114</v>
      </c>
      <c r="D11" s="454" t="s">
        <v>115</v>
      </c>
      <c r="E11" s="454" t="s">
        <v>116</v>
      </c>
      <c r="F11" s="454" t="s">
        <v>117</v>
      </c>
      <c r="G11" s="455" t="s">
        <v>118</v>
      </c>
    </row>
    <row r="12" spans="1:8" x14ac:dyDescent="0.2">
      <c r="A12" s="456">
        <v>1</v>
      </c>
      <c r="B12" s="457" t="s">
        <v>3</v>
      </c>
      <c r="C12" s="38">
        <v>2</v>
      </c>
      <c r="D12" s="38">
        <v>0</v>
      </c>
      <c r="E12" s="38">
        <v>4.5</v>
      </c>
      <c r="F12" s="38">
        <v>5.5</v>
      </c>
      <c r="G12" s="39">
        <v>330</v>
      </c>
    </row>
    <row r="13" spans="1:8" x14ac:dyDescent="0.2">
      <c r="A13" s="458">
        <v>2</v>
      </c>
      <c r="B13" s="13" t="s">
        <v>4</v>
      </c>
      <c r="C13" s="119">
        <v>8</v>
      </c>
      <c r="D13" s="119">
        <v>3</v>
      </c>
      <c r="E13" s="119">
        <v>0.5</v>
      </c>
      <c r="F13" s="119">
        <v>0.375</v>
      </c>
      <c r="G13" s="41">
        <v>1390</v>
      </c>
    </row>
    <row r="14" spans="1:8" x14ac:dyDescent="0.2">
      <c r="A14" s="458">
        <v>3</v>
      </c>
      <c r="B14" s="13" t="s">
        <v>5</v>
      </c>
      <c r="C14" s="119">
        <v>2</v>
      </c>
      <c r="D14" s="119">
        <v>1</v>
      </c>
      <c r="E14" s="119">
        <v>7</v>
      </c>
      <c r="F14" s="119">
        <v>7</v>
      </c>
      <c r="G14" s="41">
        <v>355</v>
      </c>
    </row>
    <row r="15" spans="1:8" x14ac:dyDescent="0.2">
      <c r="A15" s="458">
        <v>4</v>
      </c>
      <c r="B15" s="13" t="s">
        <v>6</v>
      </c>
      <c r="C15" s="119">
        <v>1</v>
      </c>
      <c r="D15" s="119">
        <v>0</v>
      </c>
      <c r="E15" s="119">
        <v>4</v>
      </c>
      <c r="F15" s="119">
        <v>0</v>
      </c>
      <c r="G15" s="41">
        <v>20</v>
      </c>
    </row>
    <row r="16" spans="1:8" x14ac:dyDescent="0.2">
      <c r="A16" s="458">
        <v>5</v>
      </c>
      <c r="B16" s="13" t="s">
        <v>7</v>
      </c>
      <c r="C16" s="119">
        <v>6</v>
      </c>
      <c r="D16" s="119">
        <v>2</v>
      </c>
      <c r="E16" s="119">
        <v>3</v>
      </c>
      <c r="F16" s="119">
        <v>20.166666666666668</v>
      </c>
      <c r="G16" s="41">
        <v>569</v>
      </c>
    </row>
    <row r="17" spans="1:7" x14ac:dyDescent="0.2">
      <c r="A17" s="458">
        <v>6</v>
      </c>
      <c r="B17" s="13" t="s">
        <v>8</v>
      </c>
      <c r="C17" s="119">
        <v>1</v>
      </c>
      <c r="D17" s="119">
        <v>0</v>
      </c>
      <c r="E17" s="119">
        <v>1</v>
      </c>
      <c r="F17" s="119">
        <v>0</v>
      </c>
      <c r="G17" s="41">
        <v>120</v>
      </c>
    </row>
    <row r="18" spans="1:7" x14ac:dyDescent="0.2">
      <c r="A18" s="458">
        <v>7</v>
      </c>
      <c r="B18" s="13" t="s">
        <v>9</v>
      </c>
      <c r="C18" s="119">
        <v>0</v>
      </c>
      <c r="D18" s="119">
        <v>0</v>
      </c>
      <c r="E18" s="119">
        <v>0</v>
      </c>
      <c r="F18" s="119">
        <v>0</v>
      </c>
      <c r="G18" s="41">
        <v>0</v>
      </c>
    </row>
    <row r="19" spans="1:7" x14ac:dyDescent="0.2">
      <c r="A19" s="458">
        <v>8</v>
      </c>
      <c r="B19" s="13" t="s">
        <v>10</v>
      </c>
      <c r="C19" s="119">
        <v>3</v>
      </c>
      <c r="D19" s="119">
        <v>0</v>
      </c>
      <c r="E19" s="119">
        <v>3.6666666666666665</v>
      </c>
      <c r="F19" s="119">
        <v>9.3333333333333339</v>
      </c>
      <c r="G19" s="41">
        <v>850</v>
      </c>
    </row>
    <row r="20" spans="1:7" x14ac:dyDescent="0.2">
      <c r="A20" s="458">
        <v>9</v>
      </c>
      <c r="B20" s="13" t="s">
        <v>11</v>
      </c>
      <c r="C20" s="119">
        <v>5</v>
      </c>
      <c r="D20" s="119">
        <v>3</v>
      </c>
      <c r="E20" s="119">
        <v>4.2</v>
      </c>
      <c r="F20" s="119">
        <v>0</v>
      </c>
      <c r="G20" s="41">
        <v>931</v>
      </c>
    </row>
    <row r="21" spans="1:7" x14ac:dyDescent="0.2">
      <c r="A21" s="458">
        <v>10</v>
      </c>
      <c r="B21" s="13" t="s">
        <v>12</v>
      </c>
      <c r="C21" s="119">
        <v>5</v>
      </c>
      <c r="D21" s="119">
        <v>5</v>
      </c>
      <c r="E21" s="119">
        <v>1</v>
      </c>
      <c r="F21" s="119">
        <v>0.6</v>
      </c>
      <c r="G21" s="41">
        <v>291</v>
      </c>
    </row>
    <row r="22" spans="1:7" x14ac:dyDescent="0.2">
      <c r="A22" s="458">
        <v>11</v>
      </c>
      <c r="B22" s="13" t="s">
        <v>13</v>
      </c>
      <c r="C22" s="119">
        <v>2</v>
      </c>
      <c r="D22" s="119">
        <v>0</v>
      </c>
      <c r="E22" s="119">
        <v>2</v>
      </c>
      <c r="F22" s="119">
        <v>20</v>
      </c>
      <c r="G22" s="41">
        <v>85</v>
      </c>
    </row>
    <row r="23" spans="1:7" x14ac:dyDescent="0.2">
      <c r="A23" s="458">
        <v>12</v>
      </c>
      <c r="B23" s="13" t="s">
        <v>14</v>
      </c>
      <c r="C23" s="119">
        <v>7</v>
      </c>
      <c r="D23" s="119">
        <v>6</v>
      </c>
      <c r="E23" s="119">
        <v>3.7857142857142856</v>
      </c>
      <c r="F23" s="119">
        <v>1.8571428571428572</v>
      </c>
      <c r="G23" s="41">
        <v>712</v>
      </c>
    </row>
    <row r="24" spans="1:7" x14ac:dyDescent="0.2">
      <c r="A24" s="458">
        <v>13</v>
      </c>
      <c r="B24" s="13" t="s">
        <v>15</v>
      </c>
      <c r="C24" s="119">
        <v>3</v>
      </c>
      <c r="D24" s="119">
        <v>2</v>
      </c>
      <c r="E24" s="119">
        <v>1.3333333333333333</v>
      </c>
      <c r="F24" s="119">
        <v>0</v>
      </c>
      <c r="G24" s="41">
        <v>225</v>
      </c>
    </row>
    <row r="25" spans="1:7" x14ac:dyDescent="0.2">
      <c r="A25" s="458">
        <v>14</v>
      </c>
      <c r="B25" s="13" t="s">
        <v>16</v>
      </c>
      <c r="C25" s="119">
        <v>2</v>
      </c>
      <c r="D25" s="119">
        <v>0</v>
      </c>
      <c r="E25" s="119">
        <v>0.625</v>
      </c>
      <c r="F25" s="119">
        <v>0</v>
      </c>
      <c r="G25" s="41">
        <v>180</v>
      </c>
    </row>
    <row r="26" spans="1:7" ht="12.75" thickBot="1" x14ac:dyDescent="0.25">
      <c r="A26" s="459">
        <v>15</v>
      </c>
      <c r="B26" s="460" t="s">
        <v>17</v>
      </c>
      <c r="C26" s="42">
        <v>2</v>
      </c>
      <c r="D26" s="42">
        <v>1</v>
      </c>
      <c r="E26" s="42">
        <v>1.5</v>
      </c>
      <c r="F26" s="42">
        <v>0.5</v>
      </c>
      <c r="G26" s="43">
        <v>137</v>
      </c>
    </row>
    <row r="27" spans="1:7" s="16" customFormat="1" x14ac:dyDescent="0.2">
      <c r="A27" s="44"/>
      <c r="B27" s="45" t="s">
        <v>199</v>
      </c>
      <c r="C27" s="46">
        <f>SUM(C12:C26)</f>
        <v>49</v>
      </c>
      <c r="D27" s="46">
        <f>SUM(D12:D26)</f>
        <v>23</v>
      </c>
      <c r="E27" s="46">
        <f>SUM(E12:E26)</f>
        <v>38.110714285714288</v>
      </c>
      <c r="F27" s="46">
        <f>SUM(F12:F26)</f>
        <v>65.33214285714287</v>
      </c>
      <c r="G27" s="47">
        <f>SUM(G12:G26)</f>
        <v>6195</v>
      </c>
    </row>
    <row r="28" spans="1:7" s="118" customFormat="1" x14ac:dyDescent="0.2">
      <c r="A28" s="155"/>
      <c r="B28" s="156" t="s">
        <v>188</v>
      </c>
      <c r="C28" s="157">
        <v>42</v>
      </c>
      <c r="D28" s="157">
        <v>24</v>
      </c>
      <c r="E28" s="157">
        <v>40.741666666666674</v>
      </c>
      <c r="F28" s="157">
        <v>38.633333333333333</v>
      </c>
      <c r="G28" s="158">
        <v>6525</v>
      </c>
    </row>
    <row r="29" spans="1:7" s="118" customFormat="1" x14ac:dyDescent="0.2">
      <c r="A29" s="155"/>
      <c r="B29" s="156" t="s">
        <v>155</v>
      </c>
      <c r="C29" s="157">
        <v>51</v>
      </c>
      <c r="D29" s="157">
        <v>21</v>
      </c>
      <c r="E29" s="157">
        <v>36.238095238095241</v>
      </c>
      <c r="F29" s="157">
        <v>25.411904761904758</v>
      </c>
      <c r="G29" s="158">
        <v>13978</v>
      </c>
    </row>
    <row r="30" spans="1:7" s="118" customFormat="1" ht="12.75" thickBot="1" x14ac:dyDescent="0.25">
      <c r="A30" s="442"/>
      <c r="B30" s="443" t="s">
        <v>81</v>
      </c>
      <c r="C30" s="369">
        <v>49</v>
      </c>
      <c r="D30" s="369">
        <v>19</v>
      </c>
      <c r="E30" s="369">
        <v>39.450000000000003</v>
      </c>
      <c r="F30" s="369">
        <v>23.4</v>
      </c>
      <c r="G30" s="370">
        <v>4829</v>
      </c>
    </row>
    <row r="33" spans="1:7" s="5" customFormat="1" ht="12.75" thickBot="1" x14ac:dyDescent="0.25">
      <c r="A33" s="33" t="s">
        <v>119</v>
      </c>
    </row>
    <row r="34" spans="1:7" s="5" customFormat="1" ht="36.75" thickBot="1" x14ac:dyDescent="0.25">
      <c r="A34" s="452" t="s">
        <v>1</v>
      </c>
      <c r="B34" s="453" t="s">
        <v>2</v>
      </c>
      <c r="C34" s="454" t="s">
        <v>114</v>
      </c>
      <c r="D34" s="454" t="s">
        <v>115</v>
      </c>
      <c r="E34" s="454" t="s">
        <v>116</v>
      </c>
      <c r="F34" s="454" t="s">
        <v>117</v>
      </c>
      <c r="G34" s="455" t="s">
        <v>118</v>
      </c>
    </row>
    <row r="35" spans="1:7" x14ac:dyDescent="0.2">
      <c r="A35" s="456">
        <v>1</v>
      </c>
      <c r="B35" s="457" t="s">
        <v>3</v>
      </c>
      <c r="C35" s="38">
        <v>3</v>
      </c>
      <c r="D35" s="38">
        <v>1</v>
      </c>
      <c r="E35" s="38">
        <v>4.333333333333333</v>
      </c>
      <c r="F35" s="38">
        <v>9</v>
      </c>
      <c r="G35" s="39">
        <v>287</v>
      </c>
    </row>
    <row r="36" spans="1:7" x14ac:dyDescent="0.2">
      <c r="A36" s="458">
        <v>2</v>
      </c>
      <c r="B36" s="13" t="s">
        <v>4</v>
      </c>
      <c r="C36" s="119">
        <v>5</v>
      </c>
      <c r="D36" s="119">
        <v>1</v>
      </c>
      <c r="E36" s="119">
        <v>1.8</v>
      </c>
      <c r="F36" s="119">
        <v>1.2</v>
      </c>
      <c r="G36" s="41">
        <v>1454</v>
      </c>
    </row>
    <row r="37" spans="1:7" x14ac:dyDescent="0.2">
      <c r="A37" s="458">
        <v>3</v>
      </c>
      <c r="B37" s="13" t="s">
        <v>5</v>
      </c>
      <c r="C37" s="119">
        <v>8</v>
      </c>
      <c r="D37" s="119">
        <v>2</v>
      </c>
      <c r="E37" s="119">
        <v>2.125</v>
      </c>
      <c r="F37" s="119">
        <v>4</v>
      </c>
      <c r="G37" s="41">
        <v>298</v>
      </c>
    </row>
    <row r="38" spans="1:7" x14ac:dyDescent="0.2">
      <c r="A38" s="458">
        <v>4</v>
      </c>
      <c r="B38" s="13" t="s">
        <v>6</v>
      </c>
      <c r="C38" s="119">
        <v>0</v>
      </c>
      <c r="D38" s="119">
        <v>0</v>
      </c>
      <c r="E38" s="119">
        <v>0</v>
      </c>
      <c r="F38" s="119">
        <v>0</v>
      </c>
      <c r="G38" s="41">
        <v>0</v>
      </c>
    </row>
    <row r="39" spans="1:7" x14ac:dyDescent="0.2">
      <c r="A39" s="458">
        <v>5</v>
      </c>
      <c r="B39" s="13" t="s">
        <v>7</v>
      </c>
      <c r="C39" s="119">
        <v>3</v>
      </c>
      <c r="D39" s="119">
        <v>3</v>
      </c>
      <c r="E39" s="119">
        <v>3.6666666666666665</v>
      </c>
      <c r="F39" s="119">
        <v>0</v>
      </c>
      <c r="G39" s="41">
        <v>1358</v>
      </c>
    </row>
    <row r="40" spans="1:7" x14ac:dyDescent="0.2">
      <c r="A40" s="458">
        <v>6</v>
      </c>
      <c r="B40" s="13" t="s">
        <v>8</v>
      </c>
      <c r="C40" s="119">
        <v>4</v>
      </c>
      <c r="D40" s="119">
        <v>0</v>
      </c>
      <c r="E40" s="119">
        <v>0</v>
      </c>
      <c r="F40" s="119">
        <v>0</v>
      </c>
      <c r="G40" s="41">
        <v>76</v>
      </c>
    </row>
    <row r="41" spans="1:7" x14ac:dyDescent="0.2">
      <c r="A41" s="458">
        <v>7</v>
      </c>
      <c r="B41" s="13" t="s">
        <v>9</v>
      </c>
      <c r="C41" s="119">
        <v>0</v>
      </c>
      <c r="D41" s="119">
        <v>0</v>
      </c>
      <c r="E41" s="119">
        <v>0</v>
      </c>
      <c r="F41" s="119">
        <v>0</v>
      </c>
      <c r="G41" s="41">
        <v>0</v>
      </c>
    </row>
    <row r="42" spans="1:7" x14ac:dyDescent="0.2">
      <c r="A42" s="458">
        <v>8</v>
      </c>
      <c r="B42" s="13" t="s">
        <v>10</v>
      </c>
      <c r="C42" s="119">
        <v>3</v>
      </c>
      <c r="D42" s="119">
        <v>1</v>
      </c>
      <c r="E42" s="119">
        <v>3.3333333333333335</v>
      </c>
      <c r="F42" s="119">
        <v>7.333333333333333</v>
      </c>
      <c r="G42" s="41">
        <v>750</v>
      </c>
    </row>
    <row r="43" spans="1:7" x14ac:dyDescent="0.2">
      <c r="A43" s="458">
        <v>9</v>
      </c>
      <c r="B43" s="13" t="s">
        <v>11</v>
      </c>
      <c r="C43" s="119">
        <v>4</v>
      </c>
      <c r="D43" s="119">
        <v>3</v>
      </c>
      <c r="E43" s="119">
        <v>4.25</v>
      </c>
      <c r="F43" s="119">
        <v>0.25</v>
      </c>
      <c r="G43" s="41">
        <v>992</v>
      </c>
    </row>
    <row r="44" spans="1:7" x14ac:dyDescent="0.2">
      <c r="A44" s="458">
        <v>10</v>
      </c>
      <c r="B44" s="13" t="s">
        <v>12</v>
      </c>
      <c r="C44" s="119">
        <v>4</v>
      </c>
      <c r="D44" s="119">
        <v>4</v>
      </c>
      <c r="E44" s="119">
        <v>1.25</v>
      </c>
      <c r="F44" s="119">
        <v>10.25</v>
      </c>
      <c r="G44" s="41">
        <v>306</v>
      </c>
    </row>
    <row r="45" spans="1:7" x14ac:dyDescent="0.2">
      <c r="A45" s="458">
        <v>11</v>
      </c>
      <c r="B45" s="13" t="s">
        <v>13</v>
      </c>
      <c r="C45" s="119">
        <v>6</v>
      </c>
      <c r="D45" s="119">
        <v>0</v>
      </c>
      <c r="E45" s="119">
        <v>1.1666666666666667</v>
      </c>
      <c r="F45" s="119">
        <v>0</v>
      </c>
      <c r="G45" s="41">
        <v>282</v>
      </c>
    </row>
    <row r="46" spans="1:7" x14ac:dyDescent="0.2">
      <c r="A46" s="458">
        <v>12</v>
      </c>
      <c r="B46" s="13" t="s">
        <v>14</v>
      </c>
      <c r="C46" s="119">
        <v>6</v>
      </c>
      <c r="D46" s="119">
        <v>3</v>
      </c>
      <c r="E46" s="119">
        <v>4</v>
      </c>
      <c r="F46" s="119">
        <v>3.3333333333333335</v>
      </c>
      <c r="G46" s="41">
        <v>872</v>
      </c>
    </row>
    <row r="47" spans="1:7" x14ac:dyDescent="0.2">
      <c r="A47" s="458">
        <v>13</v>
      </c>
      <c r="B47" s="13" t="s">
        <v>15</v>
      </c>
      <c r="C47" s="119">
        <v>5</v>
      </c>
      <c r="D47" s="119">
        <v>3</v>
      </c>
      <c r="E47" s="119">
        <v>2</v>
      </c>
      <c r="F47" s="119">
        <v>1.4</v>
      </c>
      <c r="G47" s="41">
        <v>164</v>
      </c>
    </row>
    <row r="48" spans="1:7" x14ac:dyDescent="0.2">
      <c r="A48" s="458">
        <v>14</v>
      </c>
      <c r="B48" s="13" t="s">
        <v>16</v>
      </c>
      <c r="C48" s="119">
        <v>2</v>
      </c>
      <c r="D48" s="119">
        <v>0</v>
      </c>
      <c r="E48" s="119">
        <v>2.5</v>
      </c>
      <c r="F48" s="119">
        <v>15</v>
      </c>
      <c r="G48" s="41">
        <v>170</v>
      </c>
    </row>
    <row r="49" spans="1:7" ht="12.75" thickBot="1" x14ac:dyDescent="0.25">
      <c r="A49" s="459">
        <v>15</v>
      </c>
      <c r="B49" s="460" t="s">
        <v>17</v>
      </c>
      <c r="C49" s="42">
        <v>2</v>
      </c>
      <c r="D49" s="42">
        <v>1</v>
      </c>
      <c r="E49" s="42">
        <v>3.5</v>
      </c>
      <c r="F49" s="42">
        <v>5</v>
      </c>
      <c r="G49" s="43">
        <v>293</v>
      </c>
    </row>
    <row r="50" spans="1:7" s="16" customFormat="1" x14ac:dyDescent="0.2">
      <c r="A50" s="44"/>
      <c r="B50" s="45" t="s">
        <v>199</v>
      </c>
      <c r="C50" s="46">
        <f>SUM(C35:C49)</f>
        <v>55</v>
      </c>
      <c r="D50" s="46">
        <f>SUM(D35:D49)</f>
        <v>22</v>
      </c>
      <c r="E50" s="46">
        <f>SUM(E35:E49)</f>
        <v>33.924999999999997</v>
      </c>
      <c r="F50" s="46">
        <f>SUM(F35:F49)</f>
        <v>56.766666666666666</v>
      </c>
      <c r="G50" s="47">
        <f>SUM(G35:G49)</f>
        <v>7302</v>
      </c>
    </row>
    <row r="51" spans="1:7" s="118" customFormat="1" x14ac:dyDescent="0.2">
      <c r="A51" s="155"/>
      <c r="B51" s="156" t="s">
        <v>188</v>
      </c>
      <c r="C51" s="157">
        <v>48</v>
      </c>
      <c r="D51" s="157">
        <v>30</v>
      </c>
      <c r="E51" s="157">
        <v>49.3</v>
      </c>
      <c r="F51" s="157">
        <v>91.833333333333329</v>
      </c>
      <c r="G51" s="158">
        <v>8033</v>
      </c>
    </row>
    <row r="52" spans="1:7" s="118" customFormat="1" x14ac:dyDescent="0.2">
      <c r="A52" s="155"/>
      <c r="B52" s="156" t="s">
        <v>155</v>
      </c>
      <c r="C52" s="157">
        <v>43</v>
      </c>
      <c r="D52" s="157">
        <v>28</v>
      </c>
      <c r="E52" s="157">
        <v>56.973809523809528</v>
      </c>
      <c r="F52" s="157">
        <v>120.01904761904763</v>
      </c>
      <c r="G52" s="158">
        <v>14825</v>
      </c>
    </row>
    <row r="53" spans="1:7" s="118" customFormat="1" ht="12.75" thickBot="1" x14ac:dyDescent="0.25">
      <c r="A53" s="442"/>
      <c r="B53" s="443" t="s">
        <v>81</v>
      </c>
      <c r="C53" s="369">
        <v>45</v>
      </c>
      <c r="D53" s="369">
        <v>30</v>
      </c>
      <c r="E53" s="369">
        <v>63.416666666666671</v>
      </c>
      <c r="F53" s="369">
        <v>153.48333333333335</v>
      </c>
      <c r="G53" s="370">
        <v>5290</v>
      </c>
    </row>
    <row r="57" spans="1:7" s="5" customFormat="1" ht="12.75" thickBot="1" x14ac:dyDescent="0.25">
      <c r="A57" s="33" t="s">
        <v>120</v>
      </c>
    </row>
    <row r="58" spans="1:7" s="5" customFormat="1" ht="36.75" thickBot="1" x14ac:dyDescent="0.25">
      <c r="A58" s="452" t="s">
        <v>1</v>
      </c>
      <c r="B58" s="453" t="s">
        <v>2</v>
      </c>
      <c r="C58" s="454" t="s">
        <v>114</v>
      </c>
      <c r="D58" s="454" t="s">
        <v>115</v>
      </c>
      <c r="E58" s="454" t="s">
        <v>116</v>
      </c>
      <c r="F58" s="454" t="s">
        <v>117</v>
      </c>
      <c r="G58" s="455" t="s">
        <v>118</v>
      </c>
    </row>
    <row r="59" spans="1:7" x14ac:dyDescent="0.2">
      <c r="A59" s="456">
        <v>1</v>
      </c>
      <c r="B59" s="457" t="s">
        <v>3</v>
      </c>
      <c r="C59" s="38">
        <v>1</v>
      </c>
      <c r="D59" s="38">
        <v>1</v>
      </c>
      <c r="E59" s="38">
        <v>7</v>
      </c>
      <c r="F59" s="38">
        <v>104</v>
      </c>
      <c r="G59" s="39">
        <v>870</v>
      </c>
    </row>
    <row r="60" spans="1:7" x14ac:dyDescent="0.2">
      <c r="A60" s="458">
        <v>2</v>
      </c>
      <c r="B60" s="13" t="s">
        <v>4</v>
      </c>
      <c r="C60" s="119">
        <v>1</v>
      </c>
      <c r="D60" s="119">
        <v>1</v>
      </c>
      <c r="E60" s="119">
        <v>1</v>
      </c>
      <c r="F60" s="119">
        <v>1</v>
      </c>
      <c r="G60" s="41">
        <v>845</v>
      </c>
    </row>
    <row r="61" spans="1:7" x14ac:dyDescent="0.2">
      <c r="A61" s="458">
        <v>3</v>
      </c>
      <c r="B61" s="13" t="s">
        <v>5</v>
      </c>
      <c r="C61" s="119">
        <v>2</v>
      </c>
      <c r="D61" s="119">
        <v>1</v>
      </c>
      <c r="E61" s="119">
        <v>1.5</v>
      </c>
      <c r="F61" s="119">
        <v>8</v>
      </c>
      <c r="G61" s="41">
        <v>200</v>
      </c>
    </row>
    <row r="62" spans="1:7" x14ac:dyDescent="0.2">
      <c r="A62" s="458">
        <v>4</v>
      </c>
      <c r="B62" s="13" t="s">
        <v>6</v>
      </c>
      <c r="C62" s="119">
        <v>0</v>
      </c>
      <c r="D62" s="119">
        <v>0</v>
      </c>
      <c r="E62" s="119">
        <v>0</v>
      </c>
      <c r="F62" s="119">
        <v>0</v>
      </c>
      <c r="G62" s="41">
        <v>0</v>
      </c>
    </row>
    <row r="63" spans="1:7" x14ac:dyDescent="0.2">
      <c r="A63" s="458">
        <v>5</v>
      </c>
      <c r="B63" s="13" t="s">
        <v>7</v>
      </c>
      <c r="C63" s="119">
        <v>0</v>
      </c>
      <c r="D63" s="119">
        <v>0</v>
      </c>
      <c r="E63" s="119">
        <v>0</v>
      </c>
      <c r="F63" s="119">
        <v>0</v>
      </c>
      <c r="G63" s="41">
        <v>0</v>
      </c>
    </row>
    <row r="64" spans="1:7" x14ac:dyDescent="0.2">
      <c r="A64" s="458">
        <v>6</v>
      </c>
      <c r="B64" s="13" t="s">
        <v>8</v>
      </c>
      <c r="C64" s="119">
        <v>0</v>
      </c>
      <c r="D64" s="119">
        <v>0</v>
      </c>
      <c r="E64" s="119">
        <v>0</v>
      </c>
      <c r="F64" s="119">
        <v>0</v>
      </c>
      <c r="G64" s="41">
        <v>0</v>
      </c>
    </row>
    <row r="65" spans="1:7" x14ac:dyDescent="0.2">
      <c r="A65" s="458">
        <v>7</v>
      </c>
      <c r="B65" s="13" t="s">
        <v>9</v>
      </c>
      <c r="C65" s="119">
        <v>0</v>
      </c>
      <c r="D65" s="119">
        <v>0</v>
      </c>
      <c r="E65" s="119">
        <v>0</v>
      </c>
      <c r="F65" s="119">
        <v>0</v>
      </c>
      <c r="G65" s="41">
        <v>0</v>
      </c>
    </row>
    <row r="66" spans="1:7" x14ac:dyDescent="0.2">
      <c r="A66" s="458">
        <v>8</v>
      </c>
      <c r="B66" s="13" t="s">
        <v>10</v>
      </c>
      <c r="C66" s="119">
        <v>0</v>
      </c>
      <c r="D66" s="119">
        <v>0</v>
      </c>
      <c r="E66" s="119">
        <v>0</v>
      </c>
      <c r="F66" s="119">
        <v>0</v>
      </c>
      <c r="G66" s="41">
        <v>0</v>
      </c>
    </row>
    <row r="67" spans="1:7" x14ac:dyDescent="0.2">
      <c r="A67" s="458">
        <v>9</v>
      </c>
      <c r="B67" s="13" t="s">
        <v>11</v>
      </c>
      <c r="C67" s="119">
        <v>0</v>
      </c>
      <c r="D67" s="119">
        <v>0</v>
      </c>
      <c r="E67" s="119">
        <v>0</v>
      </c>
      <c r="F67" s="119">
        <v>0</v>
      </c>
      <c r="G67" s="41">
        <v>0</v>
      </c>
    </row>
    <row r="68" spans="1:7" x14ac:dyDescent="0.2">
      <c r="A68" s="458">
        <v>10</v>
      </c>
      <c r="B68" s="13" t="s">
        <v>12</v>
      </c>
      <c r="C68" s="119">
        <v>1</v>
      </c>
      <c r="D68" s="119">
        <v>1</v>
      </c>
      <c r="E68" s="119">
        <v>1</v>
      </c>
      <c r="F68" s="119">
        <v>40</v>
      </c>
      <c r="G68" s="41">
        <v>29</v>
      </c>
    </row>
    <row r="69" spans="1:7" x14ac:dyDescent="0.2">
      <c r="A69" s="458">
        <v>11</v>
      </c>
      <c r="B69" s="13" t="s">
        <v>13</v>
      </c>
      <c r="C69" s="119">
        <v>0</v>
      </c>
      <c r="D69" s="119">
        <v>0</v>
      </c>
      <c r="E69" s="119">
        <v>0</v>
      </c>
      <c r="F69" s="119">
        <v>0</v>
      </c>
      <c r="G69" s="41">
        <v>0</v>
      </c>
    </row>
    <row r="70" spans="1:7" x14ac:dyDescent="0.2">
      <c r="A70" s="458">
        <v>12</v>
      </c>
      <c r="B70" s="13" t="s">
        <v>14</v>
      </c>
      <c r="C70" s="119">
        <v>2</v>
      </c>
      <c r="D70" s="119">
        <v>0</v>
      </c>
      <c r="E70" s="119">
        <v>2</v>
      </c>
      <c r="F70" s="119">
        <v>3</v>
      </c>
      <c r="G70" s="41">
        <v>49</v>
      </c>
    </row>
    <row r="71" spans="1:7" x14ac:dyDescent="0.2">
      <c r="A71" s="458">
        <v>13</v>
      </c>
      <c r="B71" s="13" t="s">
        <v>15</v>
      </c>
      <c r="C71" s="119">
        <v>0</v>
      </c>
      <c r="D71" s="119">
        <v>0</v>
      </c>
      <c r="E71" s="119">
        <v>0</v>
      </c>
      <c r="F71" s="119">
        <v>0</v>
      </c>
      <c r="G71" s="41">
        <v>0</v>
      </c>
    </row>
    <row r="72" spans="1:7" x14ac:dyDescent="0.2">
      <c r="A72" s="458">
        <v>14</v>
      </c>
      <c r="B72" s="13" t="s">
        <v>16</v>
      </c>
      <c r="C72" s="119">
        <v>0</v>
      </c>
      <c r="D72" s="119">
        <v>0</v>
      </c>
      <c r="E72" s="119">
        <v>0</v>
      </c>
      <c r="F72" s="119">
        <v>0</v>
      </c>
      <c r="G72" s="41">
        <v>0</v>
      </c>
    </row>
    <row r="73" spans="1:7" ht="12.75" thickBot="1" x14ac:dyDescent="0.25">
      <c r="A73" s="459">
        <v>15</v>
      </c>
      <c r="B73" s="460" t="s">
        <v>17</v>
      </c>
      <c r="C73" s="42">
        <v>1</v>
      </c>
      <c r="D73" s="42">
        <v>0</v>
      </c>
      <c r="E73" s="42">
        <v>5</v>
      </c>
      <c r="F73" s="42">
        <v>3</v>
      </c>
      <c r="G73" s="43">
        <v>236</v>
      </c>
    </row>
    <row r="74" spans="1:7" s="16" customFormat="1" x14ac:dyDescent="0.2">
      <c r="A74" s="44"/>
      <c r="B74" s="45" t="s">
        <v>199</v>
      </c>
      <c r="C74" s="46">
        <f>SUM(C59:C73)</f>
        <v>8</v>
      </c>
      <c r="D74" s="46">
        <f>SUM(D59:D73)</f>
        <v>4</v>
      </c>
      <c r="E74" s="46">
        <f>SUM(E59:E73)</f>
        <v>17.5</v>
      </c>
      <c r="F74" s="46">
        <f>SUM(F59:F73)</f>
        <v>159</v>
      </c>
      <c r="G74" s="47">
        <f>SUM(G59:G73)</f>
        <v>2229</v>
      </c>
    </row>
    <row r="75" spans="1:7" s="118" customFormat="1" x14ac:dyDescent="0.2">
      <c r="A75" s="155"/>
      <c r="B75" s="156" t="s">
        <v>188</v>
      </c>
      <c r="C75" s="157">
        <v>12</v>
      </c>
      <c r="D75" s="157">
        <v>8</v>
      </c>
      <c r="E75" s="157">
        <v>24.333333333333332</v>
      </c>
      <c r="F75" s="157">
        <v>264</v>
      </c>
      <c r="G75" s="158">
        <v>2511</v>
      </c>
    </row>
    <row r="76" spans="1:7" s="118" customFormat="1" x14ac:dyDescent="0.2">
      <c r="A76" s="155"/>
      <c r="B76" s="156" t="s">
        <v>155</v>
      </c>
      <c r="C76" s="157">
        <v>11</v>
      </c>
      <c r="D76" s="157">
        <v>4</v>
      </c>
      <c r="E76" s="157">
        <v>14.15</v>
      </c>
      <c r="F76" s="157">
        <v>378.7</v>
      </c>
      <c r="G76" s="158">
        <v>6380</v>
      </c>
    </row>
    <row r="77" spans="1:7" s="118" customFormat="1" ht="12.75" thickBot="1" x14ac:dyDescent="0.25">
      <c r="A77" s="442"/>
      <c r="B77" s="443" t="s">
        <v>81</v>
      </c>
      <c r="C77" s="369">
        <v>8</v>
      </c>
      <c r="D77" s="369">
        <v>4</v>
      </c>
      <c r="E77" s="369">
        <v>19.5</v>
      </c>
      <c r="F77" s="369">
        <v>133.5</v>
      </c>
      <c r="G77" s="370">
        <v>827</v>
      </c>
    </row>
    <row r="79" spans="1:7" s="118" customFormat="1" x14ac:dyDescent="0.2">
      <c r="A79" s="3"/>
    </row>
    <row r="80" spans="1:7" s="118" customFormat="1" x14ac:dyDescent="0.2">
      <c r="A80" s="3"/>
    </row>
    <row r="81" spans="1:7" s="5" customFormat="1" ht="12.75" thickBot="1" x14ac:dyDescent="0.25">
      <c r="A81" s="33" t="s">
        <v>121</v>
      </c>
    </row>
    <row r="82" spans="1:7" s="5" customFormat="1" ht="36.75" thickBot="1" x14ac:dyDescent="0.25">
      <c r="A82" s="452" t="s">
        <v>1</v>
      </c>
      <c r="B82" s="453" t="s">
        <v>2</v>
      </c>
      <c r="C82" s="454" t="s">
        <v>114</v>
      </c>
      <c r="D82" s="454" t="s">
        <v>115</v>
      </c>
      <c r="E82" s="454" t="s">
        <v>116</v>
      </c>
      <c r="F82" s="454" t="s">
        <v>117</v>
      </c>
      <c r="G82" s="455" t="s">
        <v>118</v>
      </c>
    </row>
    <row r="83" spans="1:7" x14ac:dyDescent="0.2">
      <c r="A83" s="456">
        <v>1</v>
      </c>
      <c r="B83" s="457" t="s">
        <v>3</v>
      </c>
      <c r="C83" s="38">
        <v>2</v>
      </c>
      <c r="D83" s="38">
        <v>2</v>
      </c>
      <c r="E83" s="38">
        <v>15.5</v>
      </c>
      <c r="F83" s="38">
        <v>29</v>
      </c>
      <c r="G83" s="39">
        <v>9316</v>
      </c>
    </row>
    <row r="84" spans="1:7" x14ac:dyDescent="0.2">
      <c r="A84" s="458">
        <v>2</v>
      </c>
      <c r="B84" s="13" t="s">
        <v>4</v>
      </c>
      <c r="C84" s="119">
        <v>2</v>
      </c>
      <c r="D84" s="119">
        <v>1</v>
      </c>
      <c r="E84" s="119">
        <v>5.5</v>
      </c>
      <c r="F84" s="119">
        <v>0.5</v>
      </c>
      <c r="G84" s="41">
        <v>450</v>
      </c>
    </row>
    <row r="85" spans="1:7" x14ac:dyDescent="0.2">
      <c r="A85" s="458">
        <v>3</v>
      </c>
      <c r="B85" s="13" t="s">
        <v>5</v>
      </c>
      <c r="C85" s="119">
        <v>2</v>
      </c>
      <c r="D85" s="119">
        <v>0</v>
      </c>
      <c r="E85" s="119">
        <v>3.5</v>
      </c>
      <c r="F85" s="119">
        <v>5</v>
      </c>
      <c r="G85" s="41">
        <v>208</v>
      </c>
    </row>
    <row r="86" spans="1:7" x14ac:dyDescent="0.2">
      <c r="A86" s="458">
        <v>4</v>
      </c>
      <c r="B86" s="13" t="s">
        <v>6</v>
      </c>
      <c r="C86" s="119">
        <v>0</v>
      </c>
      <c r="D86" s="119">
        <v>0</v>
      </c>
      <c r="E86" s="119">
        <v>0</v>
      </c>
      <c r="F86" s="119">
        <v>0</v>
      </c>
      <c r="G86" s="41">
        <v>0</v>
      </c>
    </row>
    <row r="87" spans="1:7" x14ac:dyDescent="0.2">
      <c r="A87" s="458">
        <v>5</v>
      </c>
      <c r="B87" s="13" t="s">
        <v>7</v>
      </c>
      <c r="C87" s="119">
        <v>0</v>
      </c>
      <c r="D87" s="119">
        <v>0</v>
      </c>
      <c r="E87" s="119">
        <v>0</v>
      </c>
      <c r="F87" s="119">
        <v>0</v>
      </c>
      <c r="G87" s="41">
        <v>137</v>
      </c>
    </row>
    <row r="88" spans="1:7" x14ac:dyDescent="0.2">
      <c r="A88" s="458">
        <v>6</v>
      </c>
      <c r="B88" s="13" t="s">
        <v>8</v>
      </c>
      <c r="C88" s="119">
        <v>0</v>
      </c>
      <c r="D88" s="119">
        <v>0</v>
      </c>
      <c r="E88" s="119">
        <v>0</v>
      </c>
      <c r="F88" s="119">
        <v>0</v>
      </c>
      <c r="G88" s="41">
        <v>34</v>
      </c>
    </row>
    <row r="89" spans="1:7" x14ac:dyDescent="0.2">
      <c r="A89" s="458">
        <v>7</v>
      </c>
      <c r="B89" s="13" t="s">
        <v>9</v>
      </c>
      <c r="C89" s="119">
        <v>0</v>
      </c>
      <c r="D89" s="119">
        <v>0</v>
      </c>
      <c r="E89" s="119">
        <v>0</v>
      </c>
      <c r="F89" s="119">
        <v>0</v>
      </c>
      <c r="G89" s="41">
        <v>0</v>
      </c>
    </row>
    <row r="90" spans="1:7" x14ac:dyDescent="0.2">
      <c r="A90" s="458">
        <v>8</v>
      </c>
      <c r="B90" s="13" t="s">
        <v>10</v>
      </c>
      <c r="C90" s="119">
        <v>4</v>
      </c>
      <c r="D90" s="119">
        <v>1</v>
      </c>
      <c r="E90" s="119">
        <v>2.25</v>
      </c>
      <c r="F90" s="119">
        <v>12.75</v>
      </c>
      <c r="G90" s="41">
        <v>250</v>
      </c>
    </row>
    <row r="91" spans="1:7" x14ac:dyDescent="0.2">
      <c r="A91" s="458">
        <v>9</v>
      </c>
      <c r="B91" s="13" t="s">
        <v>11</v>
      </c>
      <c r="C91" s="119">
        <v>0</v>
      </c>
      <c r="D91" s="119">
        <v>0</v>
      </c>
      <c r="E91" s="119">
        <v>0</v>
      </c>
      <c r="F91" s="119">
        <v>0</v>
      </c>
      <c r="G91" s="41">
        <v>0</v>
      </c>
    </row>
    <row r="92" spans="1:7" x14ac:dyDescent="0.2">
      <c r="A92" s="458">
        <v>10</v>
      </c>
      <c r="B92" s="13" t="s">
        <v>12</v>
      </c>
      <c r="C92" s="119">
        <v>1</v>
      </c>
      <c r="D92" s="119">
        <v>1</v>
      </c>
      <c r="E92" s="119">
        <v>5</v>
      </c>
      <c r="F92" s="119">
        <v>0</v>
      </c>
      <c r="G92" s="41">
        <v>71</v>
      </c>
    </row>
    <row r="93" spans="1:7" x14ac:dyDescent="0.2">
      <c r="A93" s="458">
        <v>11</v>
      </c>
      <c r="B93" s="13" t="s">
        <v>13</v>
      </c>
      <c r="C93" s="119">
        <v>3</v>
      </c>
      <c r="D93" s="119">
        <v>3</v>
      </c>
      <c r="E93" s="119">
        <v>4.666666666666667</v>
      </c>
      <c r="F93" s="119">
        <v>120</v>
      </c>
      <c r="G93" s="41">
        <v>1144</v>
      </c>
    </row>
    <row r="94" spans="1:7" x14ac:dyDescent="0.2">
      <c r="A94" s="458">
        <v>12</v>
      </c>
      <c r="B94" s="13" t="s">
        <v>14</v>
      </c>
      <c r="C94" s="119">
        <v>2</v>
      </c>
      <c r="D94" s="119">
        <v>2</v>
      </c>
      <c r="E94" s="119">
        <v>13.5</v>
      </c>
      <c r="F94" s="119">
        <v>26.25</v>
      </c>
      <c r="G94" s="41">
        <v>409</v>
      </c>
    </row>
    <row r="95" spans="1:7" x14ac:dyDescent="0.2">
      <c r="A95" s="458">
        <v>13</v>
      </c>
      <c r="B95" s="13" t="s">
        <v>15</v>
      </c>
      <c r="C95" s="119">
        <v>8</v>
      </c>
      <c r="D95" s="119">
        <v>0</v>
      </c>
      <c r="E95" s="119">
        <v>1.375</v>
      </c>
      <c r="F95" s="119">
        <v>0.5</v>
      </c>
      <c r="G95" s="41">
        <v>111</v>
      </c>
    </row>
    <row r="96" spans="1:7" ht="12.95" customHeight="1" x14ac:dyDescent="0.2">
      <c r="A96" s="458">
        <v>14</v>
      </c>
      <c r="B96" s="13" t="s">
        <v>16</v>
      </c>
      <c r="C96" s="119">
        <v>4</v>
      </c>
      <c r="D96" s="119">
        <v>0</v>
      </c>
      <c r="E96" s="119">
        <v>0.875</v>
      </c>
      <c r="F96" s="119">
        <v>0</v>
      </c>
      <c r="G96" s="41">
        <v>43</v>
      </c>
    </row>
    <row r="97" spans="1:7" ht="12.95" customHeight="1" thickBot="1" x14ac:dyDescent="0.25">
      <c r="A97" s="459">
        <v>15</v>
      </c>
      <c r="B97" s="460" t="s">
        <v>17</v>
      </c>
      <c r="C97" s="42">
        <v>1</v>
      </c>
      <c r="D97" s="42">
        <v>1</v>
      </c>
      <c r="E97" s="42">
        <v>7</v>
      </c>
      <c r="F97" s="42">
        <v>104</v>
      </c>
      <c r="G97" s="43">
        <v>238</v>
      </c>
    </row>
    <row r="98" spans="1:7" s="16" customFormat="1" ht="13.5" customHeight="1" x14ac:dyDescent="0.2">
      <c r="A98" s="44"/>
      <c r="B98" s="45" t="s">
        <v>199</v>
      </c>
      <c r="C98" s="46">
        <f>SUM(C83:C97)</f>
        <v>29</v>
      </c>
      <c r="D98" s="46">
        <f>SUM(D83:D97)</f>
        <v>11</v>
      </c>
      <c r="E98" s="46">
        <f>SUM(E83:E97)</f>
        <v>59.166666666666664</v>
      </c>
      <c r="F98" s="46">
        <f>SUM(F83:F97)</f>
        <v>298</v>
      </c>
      <c r="G98" s="47">
        <f>SUM(G83:G97)</f>
        <v>12411</v>
      </c>
    </row>
    <row r="99" spans="1:7" s="118" customFormat="1" ht="13.5" customHeight="1" x14ac:dyDescent="0.2">
      <c r="A99" s="155"/>
      <c r="B99" s="156" t="s">
        <v>188</v>
      </c>
      <c r="C99" s="157">
        <v>32</v>
      </c>
      <c r="D99" s="157">
        <v>6</v>
      </c>
      <c r="E99" s="157">
        <v>112.01666666666667</v>
      </c>
      <c r="F99" s="157">
        <v>166.37222222222223</v>
      </c>
      <c r="G99" s="158">
        <v>4808</v>
      </c>
    </row>
    <row r="100" spans="1:7" s="118" customFormat="1" ht="12" customHeight="1" x14ac:dyDescent="0.2">
      <c r="A100" s="155"/>
      <c r="B100" s="156" t="s">
        <v>155</v>
      </c>
      <c r="C100" s="157">
        <v>48</v>
      </c>
      <c r="D100" s="157">
        <v>11</v>
      </c>
      <c r="E100" s="157">
        <v>66.219607843137254</v>
      </c>
      <c r="F100" s="157">
        <v>228.43333333333331</v>
      </c>
      <c r="G100" s="158">
        <v>5827</v>
      </c>
    </row>
    <row r="101" spans="1:7" s="118" customFormat="1" ht="14.25" customHeight="1" thickBot="1" x14ac:dyDescent="0.25">
      <c r="A101" s="442"/>
      <c r="B101" s="443" t="s">
        <v>81</v>
      </c>
      <c r="C101" s="369">
        <v>41</v>
      </c>
      <c r="D101" s="369">
        <v>11</v>
      </c>
      <c r="E101" s="369">
        <v>77.450000000000017</v>
      </c>
      <c r="F101" s="369">
        <v>451.3</v>
      </c>
      <c r="G101" s="370">
        <v>4679</v>
      </c>
    </row>
    <row r="102" spans="1:7" s="16" customFormat="1" x14ac:dyDescent="0.2">
      <c r="A102" s="1" t="s">
        <v>122</v>
      </c>
    </row>
    <row r="105" spans="1:7" s="5" customFormat="1" ht="26.25" customHeight="1" thickBot="1" x14ac:dyDescent="0.25">
      <c r="A105" s="33" t="s">
        <v>123</v>
      </c>
    </row>
    <row r="106" spans="1:7" s="5" customFormat="1" ht="52.5" customHeight="1" thickBot="1" x14ac:dyDescent="0.25">
      <c r="A106" s="452" t="s">
        <v>1</v>
      </c>
      <c r="B106" s="453" t="s">
        <v>2</v>
      </c>
      <c r="C106" s="454" t="s">
        <v>114</v>
      </c>
      <c r="D106" s="454" t="s">
        <v>115</v>
      </c>
      <c r="E106" s="454" t="s">
        <v>116</v>
      </c>
      <c r="F106" s="454" t="s">
        <v>117</v>
      </c>
      <c r="G106" s="455" t="s">
        <v>118</v>
      </c>
    </row>
    <row r="107" spans="1:7" ht="12.95" customHeight="1" x14ac:dyDescent="0.2">
      <c r="A107" s="456">
        <v>1</v>
      </c>
      <c r="B107" s="457" t="s">
        <v>3</v>
      </c>
      <c r="C107" s="38">
        <v>0</v>
      </c>
      <c r="D107" s="38">
        <v>0</v>
      </c>
      <c r="E107" s="38">
        <v>0</v>
      </c>
      <c r="F107" s="38">
        <v>0</v>
      </c>
      <c r="G107" s="39">
        <v>0</v>
      </c>
    </row>
    <row r="108" spans="1:7" ht="12.95" customHeight="1" x14ac:dyDescent="0.2">
      <c r="A108" s="458">
        <v>2</v>
      </c>
      <c r="B108" s="13" t="s">
        <v>4</v>
      </c>
      <c r="C108" s="119">
        <v>0</v>
      </c>
      <c r="D108" s="119">
        <v>0</v>
      </c>
      <c r="E108" s="119">
        <v>0</v>
      </c>
      <c r="F108" s="119">
        <v>0</v>
      </c>
      <c r="G108" s="41">
        <v>0</v>
      </c>
    </row>
    <row r="109" spans="1:7" x14ac:dyDescent="0.2">
      <c r="A109" s="458">
        <v>3</v>
      </c>
      <c r="B109" s="13" t="s">
        <v>5</v>
      </c>
      <c r="C109" s="119">
        <v>5</v>
      </c>
      <c r="D109" s="119">
        <v>3</v>
      </c>
      <c r="E109" s="119">
        <v>1.6</v>
      </c>
      <c r="F109" s="119">
        <v>6.4</v>
      </c>
      <c r="G109" s="41">
        <v>684</v>
      </c>
    </row>
    <row r="110" spans="1:7" x14ac:dyDescent="0.2">
      <c r="A110" s="458">
        <v>4</v>
      </c>
      <c r="B110" s="13" t="s">
        <v>6</v>
      </c>
      <c r="C110" s="119">
        <v>0</v>
      </c>
      <c r="D110" s="119">
        <v>0</v>
      </c>
      <c r="E110" s="119">
        <v>0</v>
      </c>
      <c r="F110" s="119">
        <v>0</v>
      </c>
      <c r="G110" s="41">
        <v>0</v>
      </c>
    </row>
    <row r="111" spans="1:7" x14ac:dyDescent="0.2">
      <c r="A111" s="458">
        <v>5</v>
      </c>
      <c r="B111" s="13" t="s">
        <v>7</v>
      </c>
      <c r="C111" s="119">
        <v>0</v>
      </c>
      <c r="D111" s="119">
        <v>0</v>
      </c>
      <c r="E111" s="119">
        <v>0</v>
      </c>
      <c r="F111" s="119">
        <v>0</v>
      </c>
      <c r="G111" s="41">
        <v>0</v>
      </c>
    </row>
    <row r="112" spans="1:7" x14ac:dyDescent="0.2">
      <c r="A112" s="458">
        <v>6</v>
      </c>
      <c r="B112" s="13" t="s">
        <v>8</v>
      </c>
      <c r="C112" s="119">
        <v>1</v>
      </c>
      <c r="D112" s="119">
        <v>0</v>
      </c>
      <c r="E112" s="119">
        <v>0</v>
      </c>
      <c r="F112" s="119">
        <v>0</v>
      </c>
      <c r="G112" s="41">
        <v>0</v>
      </c>
    </row>
    <row r="113" spans="1:7" x14ac:dyDescent="0.2">
      <c r="A113" s="458">
        <v>7</v>
      </c>
      <c r="B113" s="13" t="s">
        <v>9</v>
      </c>
      <c r="C113" s="119">
        <v>0</v>
      </c>
      <c r="D113" s="119">
        <v>0</v>
      </c>
      <c r="E113" s="119">
        <v>0</v>
      </c>
      <c r="F113" s="119">
        <v>0</v>
      </c>
      <c r="G113" s="41">
        <v>0</v>
      </c>
    </row>
    <row r="114" spans="1:7" x14ac:dyDescent="0.2">
      <c r="A114" s="458">
        <v>8</v>
      </c>
      <c r="B114" s="13" t="s">
        <v>10</v>
      </c>
      <c r="C114" s="119">
        <v>2</v>
      </c>
      <c r="D114" s="119">
        <v>1</v>
      </c>
      <c r="E114" s="119">
        <v>0.5</v>
      </c>
      <c r="F114" s="119">
        <v>28.5</v>
      </c>
      <c r="G114" s="41">
        <v>1040</v>
      </c>
    </row>
    <row r="115" spans="1:7" x14ac:dyDescent="0.2">
      <c r="A115" s="458">
        <v>9</v>
      </c>
      <c r="B115" s="13" t="s">
        <v>11</v>
      </c>
      <c r="C115" s="119">
        <v>30</v>
      </c>
      <c r="D115" s="119">
        <v>1</v>
      </c>
      <c r="E115" s="119">
        <v>0.5</v>
      </c>
      <c r="F115" s="119">
        <v>0</v>
      </c>
      <c r="G115" s="41">
        <v>715</v>
      </c>
    </row>
    <row r="116" spans="1:7" x14ac:dyDescent="0.2">
      <c r="A116" s="458">
        <v>10</v>
      </c>
      <c r="B116" s="13" t="s">
        <v>12</v>
      </c>
      <c r="C116" s="119">
        <v>4</v>
      </c>
      <c r="D116" s="119">
        <v>4</v>
      </c>
      <c r="E116" s="119">
        <v>0</v>
      </c>
      <c r="F116" s="119">
        <v>2.5</v>
      </c>
      <c r="G116" s="41">
        <v>1657</v>
      </c>
    </row>
    <row r="117" spans="1:7" x14ac:dyDescent="0.2">
      <c r="A117" s="458">
        <v>11</v>
      </c>
      <c r="B117" s="13" t="s">
        <v>13</v>
      </c>
      <c r="C117" s="119">
        <v>25</v>
      </c>
      <c r="D117" s="119">
        <v>0</v>
      </c>
      <c r="E117" s="119">
        <v>0.72</v>
      </c>
      <c r="F117" s="119">
        <v>15.16</v>
      </c>
      <c r="G117" s="41">
        <v>1335</v>
      </c>
    </row>
    <row r="118" spans="1:7" x14ac:dyDescent="0.2">
      <c r="A118" s="458">
        <v>12</v>
      </c>
      <c r="B118" s="13" t="s">
        <v>14</v>
      </c>
      <c r="C118" s="119">
        <v>9</v>
      </c>
      <c r="D118" s="119">
        <v>5</v>
      </c>
      <c r="E118" s="119">
        <v>1.1111111111111112</v>
      </c>
      <c r="F118" s="119">
        <v>8.4444444444444446</v>
      </c>
      <c r="G118" s="41">
        <v>19350</v>
      </c>
    </row>
    <row r="119" spans="1:7" x14ac:dyDescent="0.2">
      <c r="A119" s="458">
        <v>13</v>
      </c>
      <c r="B119" s="13" t="s">
        <v>15</v>
      </c>
      <c r="C119" s="119">
        <v>0</v>
      </c>
      <c r="D119" s="119">
        <v>0</v>
      </c>
      <c r="E119" s="119">
        <v>0</v>
      </c>
      <c r="F119" s="119">
        <v>0</v>
      </c>
      <c r="G119" s="41">
        <v>0</v>
      </c>
    </row>
    <row r="120" spans="1:7" x14ac:dyDescent="0.2">
      <c r="A120" s="458">
        <v>14</v>
      </c>
      <c r="B120" s="13" t="s">
        <v>16</v>
      </c>
      <c r="C120" s="119">
        <v>10</v>
      </c>
      <c r="D120" s="119">
        <v>0</v>
      </c>
      <c r="E120" s="119">
        <v>0.45</v>
      </c>
      <c r="F120" s="119">
        <v>0</v>
      </c>
      <c r="G120" s="41">
        <v>120</v>
      </c>
    </row>
    <row r="121" spans="1:7" ht="12.75" thickBot="1" x14ac:dyDescent="0.25">
      <c r="A121" s="459">
        <v>15</v>
      </c>
      <c r="B121" s="460" t="s">
        <v>17</v>
      </c>
      <c r="C121" s="42">
        <v>1</v>
      </c>
      <c r="D121" s="42">
        <v>0</v>
      </c>
      <c r="E121" s="42">
        <v>5</v>
      </c>
      <c r="F121" s="42">
        <v>0</v>
      </c>
      <c r="G121" s="43">
        <v>258</v>
      </c>
    </row>
    <row r="122" spans="1:7" s="16" customFormat="1" x14ac:dyDescent="0.2">
      <c r="A122" s="44"/>
      <c r="B122" s="45" t="s">
        <v>199</v>
      </c>
      <c r="C122" s="46">
        <f>SUM(C107:C121)</f>
        <v>87</v>
      </c>
      <c r="D122" s="46">
        <f>SUM(D107:D121)</f>
        <v>14</v>
      </c>
      <c r="E122" s="46">
        <f>SUM(E107:E121)</f>
        <v>9.8811111111111103</v>
      </c>
      <c r="F122" s="46">
        <f>SUM(F107:F121)</f>
        <v>61.004444444444445</v>
      </c>
      <c r="G122" s="47">
        <f>SUM(G107:G121)</f>
        <v>25159</v>
      </c>
    </row>
    <row r="123" spans="1:7" s="118" customFormat="1" x14ac:dyDescent="0.2">
      <c r="A123" s="155"/>
      <c r="B123" s="156" t="s">
        <v>188</v>
      </c>
      <c r="C123" s="157">
        <v>77</v>
      </c>
      <c r="D123" s="157">
        <v>9</v>
      </c>
      <c r="E123" s="157">
        <v>14.55952380952381</v>
      </c>
      <c r="F123" s="157">
        <v>107.33333333333334</v>
      </c>
      <c r="G123" s="158">
        <v>6048</v>
      </c>
    </row>
    <row r="124" spans="1:7" s="118" customFormat="1" x14ac:dyDescent="0.2">
      <c r="A124" s="155"/>
      <c r="B124" s="156" t="s">
        <v>155</v>
      </c>
      <c r="C124" s="157">
        <v>59</v>
      </c>
      <c r="D124" s="157">
        <v>7</v>
      </c>
      <c r="E124" s="157">
        <v>20.359839816933636</v>
      </c>
      <c r="F124" s="157">
        <v>67.923913043478265</v>
      </c>
      <c r="G124" s="158">
        <v>4423</v>
      </c>
    </row>
    <row r="125" spans="1:7" s="118" customFormat="1" ht="12.75" thickBot="1" x14ac:dyDescent="0.25">
      <c r="A125" s="442"/>
      <c r="B125" s="443" t="s">
        <v>81</v>
      </c>
      <c r="C125" s="369">
        <v>35</v>
      </c>
      <c r="D125" s="369">
        <v>7</v>
      </c>
      <c r="E125" s="369">
        <v>5.25</v>
      </c>
      <c r="F125" s="369">
        <v>13.583333333333332</v>
      </c>
      <c r="G125" s="370">
        <v>4039</v>
      </c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  <rowBreaks count="4" manualBreakCount="4">
    <brk id="32" max="16383" man="1"/>
    <brk id="56" max="16383" man="1"/>
    <brk id="80" max="16383" man="1"/>
    <brk id="10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29"/>
  <sheetViews>
    <sheetView showGridLines="0" view="pageLayout" topLeftCell="A9" zoomScaleNormal="100" workbookViewId="0">
      <selection activeCell="L35" sqref="L35:L36"/>
    </sheetView>
  </sheetViews>
  <sheetFormatPr baseColWidth="10" defaultRowHeight="14.25" x14ac:dyDescent="0.2"/>
  <cols>
    <col min="1" max="1" width="4.85546875" style="54" customWidth="1"/>
    <col min="2" max="2" width="24.140625" style="53" customWidth="1"/>
    <col min="3" max="3" width="12.7109375" style="53" customWidth="1"/>
    <col min="4" max="4" width="14" style="53" customWidth="1"/>
    <col min="5" max="5" width="11" style="53" customWidth="1"/>
    <col min="6" max="6" width="11.140625" style="53" customWidth="1"/>
    <col min="7" max="7" width="11" style="53" customWidth="1"/>
    <col min="8" max="8" width="16.42578125" style="53" customWidth="1"/>
    <col min="9" max="9" width="14.140625" style="53" customWidth="1"/>
    <col min="10" max="10" width="8.7109375" style="53" hidden="1" customWidth="1"/>
    <col min="11" max="11" width="12.7109375" style="53" customWidth="1"/>
    <col min="12" max="12" width="11.42578125" style="53" customWidth="1"/>
    <col min="13" max="13" width="15.140625" style="53" customWidth="1"/>
    <col min="14" max="16384" width="11.42578125" style="53"/>
  </cols>
  <sheetData>
    <row r="1" spans="1:28" x14ac:dyDescent="0.2">
      <c r="A1" s="55" t="s">
        <v>0</v>
      </c>
    </row>
    <row r="2" spans="1:28" x14ac:dyDescent="0.2">
      <c r="A2" s="100"/>
    </row>
    <row r="3" spans="1:28" x14ac:dyDescent="0.2">
      <c r="A3" s="55" t="str">
        <f>A5</f>
        <v>Tabell 2 - 2 - Meldinger i barnevernet i perioden 01.01. - 31.12.</v>
      </c>
    </row>
    <row r="5" spans="1:28" s="56" customFormat="1" ht="26.25" customHeight="1" thickBot="1" x14ac:dyDescent="0.3">
      <c r="A5" s="57" t="s">
        <v>206</v>
      </c>
    </row>
    <row r="6" spans="1:28" s="56" customFormat="1" ht="93" customHeight="1" thickBot="1" x14ac:dyDescent="0.3">
      <c r="A6" s="134" t="s">
        <v>1</v>
      </c>
      <c r="B6" s="133" t="s">
        <v>2</v>
      </c>
      <c r="C6" s="136" t="s">
        <v>18</v>
      </c>
      <c r="D6" s="111" t="s">
        <v>195</v>
      </c>
      <c r="E6" s="117" t="s">
        <v>19</v>
      </c>
      <c r="F6" s="115" t="s">
        <v>20</v>
      </c>
      <c r="G6" s="115" t="s">
        <v>21</v>
      </c>
      <c r="H6" s="111" t="s">
        <v>22</v>
      </c>
      <c r="I6" s="111" t="s">
        <v>23</v>
      </c>
      <c r="J6" s="111" t="s">
        <v>24</v>
      </c>
      <c r="K6" s="113" t="s">
        <v>25</v>
      </c>
    </row>
    <row r="7" spans="1:28" ht="15" customHeight="1" x14ac:dyDescent="0.2">
      <c r="A7" s="137">
        <v>1</v>
      </c>
      <c r="B7" s="121" t="s">
        <v>3</v>
      </c>
      <c r="C7" s="168">
        <v>606</v>
      </c>
      <c r="D7" s="569">
        <v>1</v>
      </c>
      <c r="E7" s="570">
        <f t="shared" ref="E7:E21" si="0">SUM(C7:D7)</f>
        <v>607</v>
      </c>
      <c r="F7" s="571">
        <v>85</v>
      </c>
      <c r="G7" s="572">
        <f t="shared" ref="G7:G21" si="1">F7/(F7+H7)</f>
        <v>0.14143094841930118</v>
      </c>
      <c r="H7" s="573">
        <v>516</v>
      </c>
      <c r="I7" s="570">
        <v>6</v>
      </c>
      <c r="J7" s="574"/>
      <c r="K7" s="573">
        <v>559</v>
      </c>
      <c r="M7" s="141"/>
      <c r="N7" s="140"/>
      <c r="O7" s="141"/>
      <c r="P7" s="141"/>
      <c r="Q7" s="141"/>
      <c r="R7" s="140"/>
      <c r="S7" s="141"/>
      <c r="T7" s="140"/>
      <c r="U7" s="141"/>
      <c r="V7" s="141"/>
      <c r="W7" s="141"/>
      <c r="X7" s="141"/>
      <c r="Y7" s="141"/>
      <c r="Z7" s="140"/>
      <c r="AA7" s="141"/>
    </row>
    <row r="8" spans="1:28" ht="12.75" customHeight="1" x14ac:dyDescent="0.2">
      <c r="A8" s="139">
        <v>2</v>
      </c>
      <c r="B8" s="122" t="s">
        <v>4</v>
      </c>
      <c r="C8" s="470">
        <v>555</v>
      </c>
      <c r="D8" s="474">
        <v>6</v>
      </c>
      <c r="E8" s="482">
        <f t="shared" si="0"/>
        <v>561</v>
      </c>
      <c r="F8" s="478">
        <v>95</v>
      </c>
      <c r="G8" s="490">
        <f t="shared" si="1"/>
        <v>0.17025089605734767</v>
      </c>
      <c r="H8" s="265">
        <v>463</v>
      </c>
      <c r="I8" s="482">
        <v>3</v>
      </c>
      <c r="J8" s="486"/>
      <c r="K8" s="265">
        <v>515</v>
      </c>
      <c r="M8" s="154"/>
      <c r="N8" s="153"/>
      <c r="O8" s="154"/>
      <c r="P8" s="154"/>
      <c r="Q8" s="154"/>
      <c r="R8" s="153"/>
      <c r="S8" s="154"/>
      <c r="T8" s="153"/>
      <c r="U8" s="154"/>
      <c r="V8" s="154"/>
      <c r="W8" s="154"/>
      <c r="X8" s="154"/>
      <c r="Y8" s="154"/>
      <c r="Z8" s="153"/>
      <c r="AA8" s="154"/>
      <c r="AB8" s="152"/>
    </row>
    <row r="9" spans="1:28" x14ac:dyDescent="0.2">
      <c r="A9" s="139">
        <v>3</v>
      </c>
      <c r="B9" s="122" t="s">
        <v>5</v>
      </c>
      <c r="C9" s="470">
        <v>359</v>
      </c>
      <c r="D9" s="474">
        <v>7</v>
      </c>
      <c r="E9" s="482">
        <f t="shared" si="0"/>
        <v>366</v>
      </c>
      <c r="F9" s="478">
        <v>41</v>
      </c>
      <c r="G9" s="490">
        <f t="shared" si="1"/>
        <v>0.1132596685082873</v>
      </c>
      <c r="H9" s="265">
        <v>321</v>
      </c>
      <c r="I9" s="482">
        <v>4</v>
      </c>
      <c r="J9" s="486"/>
      <c r="K9" s="265">
        <v>325</v>
      </c>
      <c r="M9" s="154"/>
      <c r="N9" s="153"/>
      <c r="O9" s="154"/>
      <c r="P9" s="154"/>
      <c r="Q9" s="154"/>
      <c r="R9" s="153"/>
      <c r="S9" s="154"/>
      <c r="T9" s="153"/>
      <c r="U9" s="154"/>
      <c r="V9" s="154"/>
      <c r="W9" s="154"/>
      <c r="X9" s="154"/>
      <c r="Y9" s="154"/>
      <c r="Z9" s="153"/>
      <c r="AA9" s="154"/>
    </row>
    <row r="10" spans="1:28" x14ac:dyDescent="0.2">
      <c r="A10" s="139">
        <v>4</v>
      </c>
      <c r="B10" s="122" t="s">
        <v>6</v>
      </c>
      <c r="C10" s="470">
        <v>253</v>
      </c>
      <c r="D10" s="474">
        <v>2</v>
      </c>
      <c r="E10" s="482">
        <f t="shared" si="0"/>
        <v>255</v>
      </c>
      <c r="F10" s="478">
        <v>27</v>
      </c>
      <c r="G10" s="490">
        <f t="shared" si="1"/>
        <v>0.1062992125984252</v>
      </c>
      <c r="H10" s="265">
        <v>227</v>
      </c>
      <c r="I10" s="482">
        <v>1</v>
      </c>
      <c r="J10" s="486"/>
      <c r="K10" s="265">
        <v>223</v>
      </c>
      <c r="M10" s="154"/>
      <c r="N10" s="153"/>
      <c r="O10" s="154"/>
      <c r="P10" s="154"/>
      <c r="Q10" s="154"/>
      <c r="R10" s="153"/>
      <c r="S10" s="154"/>
      <c r="T10" s="153"/>
      <c r="U10" s="154"/>
      <c r="V10" s="154"/>
      <c r="W10" s="154"/>
      <c r="X10" s="154"/>
      <c r="Y10" s="154"/>
      <c r="Z10" s="153"/>
      <c r="AA10" s="154"/>
    </row>
    <row r="11" spans="1:28" x14ac:dyDescent="0.2">
      <c r="A11" s="139">
        <v>5</v>
      </c>
      <c r="B11" s="122" t="s">
        <v>7</v>
      </c>
      <c r="C11" s="470">
        <v>335</v>
      </c>
      <c r="D11" s="474">
        <v>5</v>
      </c>
      <c r="E11" s="482">
        <f t="shared" si="0"/>
        <v>340</v>
      </c>
      <c r="F11" s="478">
        <v>43</v>
      </c>
      <c r="G11" s="490">
        <f t="shared" si="1"/>
        <v>0.12797619047619047</v>
      </c>
      <c r="H11" s="265">
        <v>293</v>
      </c>
      <c r="I11" s="482">
        <v>4</v>
      </c>
      <c r="J11" s="486"/>
      <c r="K11" s="265">
        <v>316</v>
      </c>
    </row>
    <row r="12" spans="1:28" s="109" customFormat="1" x14ac:dyDescent="0.2">
      <c r="A12" s="139">
        <v>6</v>
      </c>
      <c r="B12" s="122" t="s">
        <v>8</v>
      </c>
      <c r="C12" s="470">
        <v>166</v>
      </c>
      <c r="D12" s="474">
        <v>0</v>
      </c>
      <c r="E12" s="482">
        <f t="shared" si="0"/>
        <v>166</v>
      </c>
      <c r="F12" s="478">
        <v>18</v>
      </c>
      <c r="G12" s="490">
        <f t="shared" si="1"/>
        <v>0.10975609756097561</v>
      </c>
      <c r="H12" s="265">
        <v>146</v>
      </c>
      <c r="I12" s="482">
        <v>2</v>
      </c>
      <c r="J12" s="486"/>
      <c r="K12" s="265">
        <v>149</v>
      </c>
    </row>
    <row r="13" spans="1:28" s="109" customFormat="1" x14ac:dyDescent="0.2">
      <c r="A13" s="139">
        <v>7</v>
      </c>
      <c r="B13" s="122" t="s">
        <v>9</v>
      </c>
      <c r="C13" s="470">
        <v>211</v>
      </c>
      <c r="D13" s="474">
        <v>1</v>
      </c>
      <c r="E13" s="482">
        <f t="shared" si="0"/>
        <v>212</v>
      </c>
      <c r="F13" s="478">
        <v>25</v>
      </c>
      <c r="G13" s="490">
        <f t="shared" si="1"/>
        <v>0.11904761904761904</v>
      </c>
      <c r="H13" s="265">
        <v>185</v>
      </c>
      <c r="I13" s="482">
        <v>2</v>
      </c>
      <c r="J13" s="486"/>
      <c r="K13" s="265">
        <v>206</v>
      </c>
    </row>
    <row r="14" spans="1:28" s="109" customFormat="1" x14ac:dyDescent="0.2">
      <c r="A14" s="139">
        <v>8</v>
      </c>
      <c r="B14" s="122" t="s">
        <v>10</v>
      </c>
      <c r="C14" s="470">
        <v>286</v>
      </c>
      <c r="D14" s="474">
        <v>4</v>
      </c>
      <c r="E14" s="482">
        <f t="shared" si="0"/>
        <v>290</v>
      </c>
      <c r="F14" s="478">
        <v>44</v>
      </c>
      <c r="G14" s="490">
        <f t="shared" si="1"/>
        <v>0.15224913494809689</v>
      </c>
      <c r="H14" s="265">
        <v>245</v>
      </c>
      <c r="I14" s="482">
        <v>1</v>
      </c>
      <c r="J14" s="486"/>
      <c r="K14" s="265">
        <v>270</v>
      </c>
    </row>
    <row r="15" spans="1:28" s="109" customFormat="1" x14ac:dyDescent="0.2">
      <c r="A15" s="139">
        <v>9</v>
      </c>
      <c r="B15" s="122" t="s">
        <v>11</v>
      </c>
      <c r="C15" s="470">
        <v>480</v>
      </c>
      <c r="D15" s="474">
        <v>4</v>
      </c>
      <c r="E15" s="482">
        <f t="shared" si="0"/>
        <v>484</v>
      </c>
      <c r="F15" s="478">
        <v>57</v>
      </c>
      <c r="G15" s="490">
        <f t="shared" si="1"/>
        <v>0.1192468619246862</v>
      </c>
      <c r="H15" s="265">
        <v>421</v>
      </c>
      <c r="I15" s="482">
        <v>6</v>
      </c>
      <c r="J15" s="486"/>
      <c r="K15" s="265">
        <v>452</v>
      </c>
    </row>
    <row r="16" spans="1:28" s="109" customFormat="1" x14ac:dyDescent="0.2">
      <c r="A16" s="139">
        <v>10</v>
      </c>
      <c r="B16" s="122" t="s">
        <v>12</v>
      </c>
      <c r="C16" s="470">
        <v>566</v>
      </c>
      <c r="D16" s="474">
        <v>6</v>
      </c>
      <c r="E16" s="482">
        <f t="shared" si="0"/>
        <v>572</v>
      </c>
      <c r="F16" s="478">
        <v>34</v>
      </c>
      <c r="G16" s="490">
        <f t="shared" si="1"/>
        <v>5.944055944055944E-2</v>
      </c>
      <c r="H16" s="265">
        <v>538</v>
      </c>
      <c r="I16" s="482">
        <v>0</v>
      </c>
      <c r="J16" s="486"/>
      <c r="K16" s="265">
        <v>534</v>
      </c>
    </row>
    <row r="17" spans="1:15" s="109" customFormat="1" x14ac:dyDescent="0.2">
      <c r="A17" s="139">
        <v>11</v>
      </c>
      <c r="B17" s="122" t="s">
        <v>13</v>
      </c>
      <c r="C17" s="470">
        <v>648</v>
      </c>
      <c r="D17" s="474">
        <v>1</v>
      </c>
      <c r="E17" s="482">
        <f t="shared" si="0"/>
        <v>649</v>
      </c>
      <c r="F17" s="478">
        <v>45</v>
      </c>
      <c r="G17" s="490">
        <f t="shared" si="1"/>
        <v>6.9767441860465115E-2</v>
      </c>
      <c r="H17" s="265">
        <v>600</v>
      </c>
      <c r="I17" s="482">
        <v>4</v>
      </c>
      <c r="J17" s="486"/>
      <c r="K17" s="265">
        <v>612</v>
      </c>
    </row>
    <row r="18" spans="1:15" s="109" customFormat="1" x14ac:dyDescent="0.2">
      <c r="A18" s="139">
        <v>12</v>
      </c>
      <c r="B18" s="122" t="s">
        <v>14</v>
      </c>
      <c r="C18" s="470">
        <v>709</v>
      </c>
      <c r="D18" s="474">
        <v>5</v>
      </c>
      <c r="E18" s="482">
        <f t="shared" si="0"/>
        <v>714</v>
      </c>
      <c r="F18" s="478">
        <v>75</v>
      </c>
      <c r="G18" s="490">
        <f t="shared" si="1"/>
        <v>0.10623229461756374</v>
      </c>
      <c r="H18" s="265">
        <v>631</v>
      </c>
      <c r="I18" s="482">
        <v>8</v>
      </c>
      <c r="J18" s="486"/>
      <c r="K18" s="265">
        <v>732</v>
      </c>
    </row>
    <row r="19" spans="1:15" s="109" customFormat="1" x14ac:dyDescent="0.2">
      <c r="A19" s="139">
        <v>13</v>
      </c>
      <c r="B19" s="122" t="s">
        <v>15</v>
      </c>
      <c r="C19" s="470">
        <v>632</v>
      </c>
      <c r="D19" s="474">
        <v>0</v>
      </c>
      <c r="E19" s="482">
        <f t="shared" si="0"/>
        <v>632</v>
      </c>
      <c r="F19" s="478">
        <v>120</v>
      </c>
      <c r="G19" s="490">
        <f t="shared" si="1"/>
        <v>0.19017432646592711</v>
      </c>
      <c r="H19" s="265">
        <v>511</v>
      </c>
      <c r="I19" s="482">
        <v>1</v>
      </c>
      <c r="J19" s="486"/>
      <c r="K19" s="265">
        <v>571</v>
      </c>
    </row>
    <row r="20" spans="1:15" s="109" customFormat="1" x14ac:dyDescent="0.2">
      <c r="A20" s="139">
        <v>14</v>
      </c>
      <c r="B20" s="122" t="s">
        <v>16</v>
      </c>
      <c r="C20" s="470">
        <v>464</v>
      </c>
      <c r="D20" s="474">
        <v>1</v>
      </c>
      <c r="E20" s="482">
        <f t="shared" si="0"/>
        <v>465</v>
      </c>
      <c r="F20" s="478">
        <v>32</v>
      </c>
      <c r="G20" s="490">
        <f t="shared" si="1"/>
        <v>6.9868995633187769E-2</v>
      </c>
      <c r="H20" s="265">
        <v>426</v>
      </c>
      <c r="I20" s="482">
        <v>7</v>
      </c>
      <c r="J20" s="486"/>
      <c r="K20" s="265">
        <v>408</v>
      </c>
    </row>
    <row r="21" spans="1:15" s="109" customFormat="1" ht="18" customHeight="1" thickBot="1" x14ac:dyDescent="0.25">
      <c r="A21" s="461">
        <v>15</v>
      </c>
      <c r="B21" s="68" t="s">
        <v>17</v>
      </c>
      <c r="C21" s="471">
        <v>731</v>
      </c>
      <c r="D21" s="475">
        <v>7</v>
      </c>
      <c r="E21" s="483">
        <f t="shared" si="0"/>
        <v>738</v>
      </c>
      <c r="F21" s="479">
        <v>52</v>
      </c>
      <c r="G21" s="491">
        <f t="shared" si="1"/>
        <v>7.1428571428571425E-2</v>
      </c>
      <c r="H21" s="266">
        <v>676</v>
      </c>
      <c r="I21" s="483">
        <v>10</v>
      </c>
      <c r="J21" s="487"/>
      <c r="K21" s="266">
        <v>691</v>
      </c>
    </row>
    <row r="22" spans="1:15" s="69" customFormat="1" ht="19.5" customHeight="1" x14ac:dyDescent="0.25">
      <c r="A22" s="70"/>
      <c r="B22" s="466" t="s">
        <v>199</v>
      </c>
      <c r="C22" s="468">
        <f>SUM(C7:C21)</f>
        <v>7001</v>
      </c>
      <c r="D22" s="472">
        <f>SUM(D7:D21)</f>
        <v>50</v>
      </c>
      <c r="E22" s="480">
        <f>SUM(E7:E21)</f>
        <v>7051</v>
      </c>
      <c r="F22" s="476">
        <f>SUM(F7:F21)</f>
        <v>793</v>
      </c>
      <c r="G22" s="488">
        <f>F22/E22</f>
        <v>0.11246631683449156</v>
      </c>
      <c r="H22" s="463">
        <f>SUM(H7:H21)</f>
        <v>6199</v>
      </c>
      <c r="I22" s="480">
        <f>SUM(I7:I21)</f>
        <v>59</v>
      </c>
      <c r="J22" s="484">
        <f>SUM(J7:J21)</f>
        <v>0</v>
      </c>
      <c r="K22" s="463">
        <f>SUM(K7:K21)</f>
        <v>6563</v>
      </c>
    </row>
    <row r="23" spans="1:15" s="69" customFormat="1" ht="19.5" hidden="1" customHeight="1" thickBot="1" x14ac:dyDescent="0.3">
      <c r="A23" s="464"/>
      <c r="B23" s="467" t="s">
        <v>68</v>
      </c>
      <c r="C23" s="469">
        <v>1501</v>
      </c>
      <c r="D23" s="473">
        <v>42</v>
      </c>
      <c r="E23" s="481">
        <v>1543</v>
      </c>
      <c r="F23" s="477">
        <v>319</v>
      </c>
      <c r="G23" s="489">
        <v>0.2067401166558652</v>
      </c>
      <c r="H23" s="465">
        <v>1170</v>
      </c>
      <c r="I23" s="481">
        <v>54</v>
      </c>
      <c r="J23" s="485">
        <v>1543</v>
      </c>
      <c r="K23" s="465">
        <v>1508</v>
      </c>
    </row>
    <row r="24" spans="1:15" s="69" customFormat="1" ht="19.5" hidden="1" customHeight="1" thickBot="1" x14ac:dyDescent="0.3">
      <c r="A24" s="464"/>
      <c r="B24" s="467" t="s">
        <v>26</v>
      </c>
      <c r="C24" s="469">
        <v>1788</v>
      </c>
      <c r="D24" s="473">
        <v>26</v>
      </c>
      <c r="E24" s="481">
        <v>1814</v>
      </c>
      <c r="F24" s="477">
        <v>332</v>
      </c>
      <c r="G24" s="489">
        <v>0.18302094818081588</v>
      </c>
      <c r="H24" s="465">
        <v>1439</v>
      </c>
      <c r="I24" s="481">
        <v>43</v>
      </c>
      <c r="J24" s="485">
        <v>1814</v>
      </c>
      <c r="K24" s="465">
        <v>1784</v>
      </c>
    </row>
    <row r="25" spans="1:15" s="120" customFormat="1" ht="19.5" customHeight="1" x14ac:dyDescent="0.2">
      <c r="A25" s="95"/>
      <c r="B25" s="377" t="s">
        <v>188</v>
      </c>
      <c r="C25" s="470">
        <v>6357</v>
      </c>
      <c r="D25" s="474">
        <v>42</v>
      </c>
      <c r="E25" s="482">
        <v>6399</v>
      </c>
      <c r="F25" s="478">
        <v>919</v>
      </c>
      <c r="G25" s="490">
        <v>0.14361619002969214</v>
      </c>
      <c r="H25" s="265">
        <v>5429</v>
      </c>
      <c r="I25" s="482">
        <v>51</v>
      </c>
      <c r="J25" s="486">
        <v>0</v>
      </c>
      <c r="K25" s="265">
        <v>5935</v>
      </c>
    </row>
    <row r="26" spans="1:15" s="120" customFormat="1" ht="19.5" customHeight="1" x14ac:dyDescent="0.2">
      <c r="A26" s="95"/>
      <c r="B26" s="377" t="s">
        <v>155</v>
      </c>
      <c r="C26" s="470">
        <v>6154</v>
      </c>
      <c r="D26" s="474">
        <v>20</v>
      </c>
      <c r="E26" s="482">
        <v>6174</v>
      </c>
      <c r="F26" s="478">
        <v>1409</v>
      </c>
      <c r="G26" s="490">
        <v>0.22821509556203434</v>
      </c>
      <c r="H26" s="265">
        <v>4722</v>
      </c>
      <c r="I26" s="482">
        <v>43</v>
      </c>
      <c r="J26" s="486">
        <v>0</v>
      </c>
      <c r="K26" s="265">
        <v>5706</v>
      </c>
    </row>
    <row r="27" spans="1:15" s="109" customFormat="1" ht="19.5" customHeight="1" thickBot="1" x14ac:dyDescent="0.25">
      <c r="A27" s="97"/>
      <c r="B27" s="375" t="s">
        <v>81</v>
      </c>
      <c r="C27" s="471">
        <v>5699</v>
      </c>
      <c r="D27" s="475">
        <v>35</v>
      </c>
      <c r="E27" s="483">
        <v>5734</v>
      </c>
      <c r="F27" s="479">
        <v>1126</v>
      </c>
      <c r="G27" s="491">
        <v>0.1963725148238577</v>
      </c>
      <c r="H27" s="266">
        <v>4585</v>
      </c>
      <c r="I27" s="483">
        <v>22</v>
      </c>
      <c r="J27" s="487">
        <v>0</v>
      </c>
      <c r="K27" s="266">
        <v>5289</v>
      </c>
      <c r="O27" s="109" t="s">
        <v>79</v>
      </c>
    </row>
    <row r="28" spans="1:15" s="69" customFormat="1" ht="19.5" hidden="1" customHeight="1" thickBot="1" x14ac:dyDescent="0.3">
      <c r="A28" s="135"/>
      <c r="B28" s="462" t="s">
        <v>27</v>
      </c>
      <c r="C28" s="88">
        <v>1508</v>
      </c>
      <c r="D28" s="72">
        <v>20</v>
      </c>
      <c r="E28" s="101">
        <v>1528</v>
      </c>
      <c r="F28" s="102">
        <v>292</v>
      </c>
      <c r="G28" s="103">
        <v>0.19109947643979058</v>
      </c>
      <c r="H28" s="72">
        <v>1206</v>
      </c>
      <c r="I28" s="72">
        <v>30</v>
      </c>
      <c r="J28" s="72">
        <v>1528</v>
      </c>
      <c r="K28" s="101">
        <v>1510</v>
      </c>
    </row>
    <row r="29" spans="1:15" s="69" customFormat="1" ht="21" hidden="1" customHeight="1" thickBot="1" x14ac:dyDescent="0.3">
      <c r="A29" s="73"/>
      <c r="B29" s="74" t="s">
        <v>28</v>
      </c>
      <c r="C29" s="90">
        <v>1606</v>
      </c>
      <c r="D29" s="104">
        <v>6</v>
      </c>
      <c r="E29" s="105">
        <v>1612</v>
      </c>
      <c r="F29" s="106">
        <v>316</v>
      </c>
      <c r="G29" s="107">
        <v>0.19602977667493796</v>
      </c>
      <c r="H29" s="104">
        <v>1279</v>
      </c>
      <c r="I29" s="104">
        <v>17</v>
      </c>
      <c r="J29" s="104">
        <v>1612</v>
      </c>
      <c r="K29" s="105">
        <v>1600</v>
      </c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36"/>
  <sheetViews>
    <sheetView showGridLines="0" view="pageLayout" topLeftCell="A12" zoomScaleNormal="75" workbookViewId="0">
      <selection activeCell="L35" sqref="L35:L36"/>
    </sheetView>
  </sheetViews>
  <sheetFormatPr baseColWidth="10" defaultRowHeight="15" x14ac:dyDescent="0.2"/>
  <cols>
    <col min="1" max="1" width="4.85546875" style="201" customWidth="1"/>
    <col min="2" max="2" width="5.5703125" style="200" customWidth="1"/>
    <col min="3" max="3" width="23.42578125" style="200" customWidth="1"/>
    <col min="4" max="4" width="12.5703125" style="200" customWidth="1"/>
    <col min="5" max="5" width="11.28515625" style="200" customWidth="1"/>
    <col min="6" max="6" width="9.7109375" style="200" customWidth="1"/>
    <col min="7" max="8" width="10.42578125" style="200" customWidth="1"/>
    <col min="9" max="9" width="11.42578125" style="200" customWidth="1"/>
    <col min="10" max="12" width="13.140625" style="200" customWidth="1"/>
    <col min="13" max="14" width="10.42578125" style="200" customWidth="1"/>
    <col min="15" max="15" width="15.140625" style="200" customWidth="1"/>
    <col min="16" max="16" width="4.85546875" style="201" customWidth="1"/>
    <col min="17" max="17" width="10.42578125" style="200" customWidth="1"/>
    <col min="18" max="16384" width="11.42578125" style="200"/>
  </cols>
  <sheetData>
    <row r="1" spans="1:32" x14ac:dyDescent="0.2">
      <c r="A1" s="198"/>
      <c r="B1" s="199"/>
      <c r="C1" s="199"/>
    </row>
    <row r="2" spans="1:32" x14ac:dyDescent="0.2">
      <c r="A2" s="202" t="s">
        <v>0</v>
      </c>
    </row>
    <row r="3" spans="1:32" x14ac:dyDescent="0.2">
      <c r="A3" s="202"/>
    </row>
    <row r="4" spans="1:32" x14ac:dyDescent="0.2">
      <c r="A4" s="202"/>
    </row>
    <row r="5" spans="1:32" x14ac:dyDescent="0.2">
      <c r="A5" s="202" t="str">
        <f>B8</f>
        <v>Tabell 2 - 3 - B - Undersøkelsessaker i barnevernet i perioden 01.01. - 31.12.</v>
      </c>
    </row>
    <row r="6" spans="1:32" x14ac:dyDescent="0.2">
      <c r="A6" s="202"/>
    </row>
    <row r="8" spans="1:32" s="203" customFormat="1" ht="26.25" customHeight="1" thickBot="1" x14ac:dyDescent="0.3">
      <c r="B8" s="549" t="s">
        <v>200</v>
      </c>
    </row>
    <row r="9" spans="1:32" s="203" customFormat="1" ht="117.75" customHeight="1" thickBot="1" x14ac:dyDescent="0.3">
      <c r="B9" s="204" t="s">
        <v>1</v>
      </c>
      <c r="C9" s="205" t="s">
        <v>2</v>
      </c>
      <c r="D9" s="206" t="s">
        <v>185</v>
      </c>
      <c r="E9" s="207" t="s">
        <v>184</v>
      </c>
      <c r="F9" s="207" t="s">
        <v>80</v>
      </c>
      <c r="G9" s="208" t="s">
        <v>69</v>
      </c>
      <c r="H9" s="208" t="s">
        <v>70</v>
      </c>
      <c r="I9" s="209" t="s">
        <v>73</v>
      </c>
      <c r="J9" s="210" t="s">
        <v>29</v>
      </c>
      <c r="K9" s="210" t="s">
        <v>74</v>
      </c>
      <c r="L9" s="222" t="s">
        <v>30</v>
      </c>
      <c r="M9" s="223" t="s">
        <v>154</v>
      </c>
      <c r="N9" s="322" t="s">
        <v>71</v>
      </c>
      <c r="O9" s="209" t="s">
        <v>72</v>
      </c>
    </row>
    <row r="10" spans="1:32" ht="15" customHeight="1" x14ac:dyDescent="0.2">
      <c r="A10" s="200"/>
      <c r="B10" s="211">
        <v>1</v>
      </c>
      <c r="C10" s="212" t="s">
        <v>3</v>
      </c>
      <c r="D10" s="400">
        <v>516</v>
      </c>
      <c r="E10" s="401">
        <v>107</v>
      </c>
      <c r="F10" s="333">
        <f>D10+E10</f>
        <v>623</v>
      </c>
      <c r="G10" s="320">
        <v>139</v>
      </c>
      <c r="H10" s="320">
        <v>322</v>
      </c>
      <c r="I10" s="401">
        <v>8</v>
      </c>
      <c r="J10" s="213">
        <f>1-I10/(H10+G10)</f>
        <v>0.98264642082429499</v>
      </c>
      <c r="K10" s="401">
        <v>0</v>
      </c>
      <c r="L10" s="213">
        <f>1-K10/(H10+G10)</f>
        <v>1</v>
      </c>
      <c r="M10" s="536">
        <v>162</v>
      </c>
      <c r="N10" s="401">
        <v>579</v>
      </c>
      <c r="O10" s="323">
        <f>G10/(G10+H10)</f>
        <v>0.30151843817787416</v>
      </c>
      <c r="P10" s="200"/>
    </row>
    <row r="11" spans="1:32" ht="15.75" customHeight="1" x14ac:dyDescent="0.25">
      <c r="A11" s="200"/>
      <c r="B11" s="214">
        <v>2</v>
      </c>
      <c r="C11" s="215" t="s">
        <v>4</v>
      </c>
      <c r="D11" s="402">
        <v>463</v>
      </c>
      <c r="E11" s="403">
        <v>107</v>
      </c>
      <c r="F11" s="334">
        <f t="shared" ref="F11:F24" si="0">D11+E11</f>
        <v>570</v>
      </c>
      <c r="G11" s="404">
        <v>142</v>
      </c>
      <c r="H11" s="404">
        <v>298</v>
      </c>
      <c r="I11" s="403">
        <v>8</v>
      </c>
      <c r="J11" s="216">
        <f t="shared" ref="J11:J25" si="1">1-I11/(H11+G11)</f>
        <v>0.98181818181818181</v>
      </c>
      <c r="K11" s="403">
        <v>0</v>
      </c>
      <c r="L11" s="216">
        <f t="shared" ref="L11:L24" si="2">1-K11/(H11+G11)</f>
        <v>1</v>
      </c>
      <c r="M11" s="537">
        <v>130</v>
      </c>
      <c r="N11" s="403">
        <v>534</v>
      </c>
      <c r="O11" s="324">
        <f t="shared" ref="O11:O25" si="3">G11/(G11+H11)</f>
        <v>0.32272727272727275</v>
      </c>
      <c r="P11" s="200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</row>
    <row r="12" spans="1:32" ht="15.75" x14ac:dyDescent="0.25">
      <c r="A12" s="200"/>
      <c r="B12" s="214">
        <v>3</v>
      </c>
      <c r="C12" s="215" t="s">
        <v>5</v>
      </c>
      <c r="D12" s="402">
        <v>321</v>
      </c>
      <c r="E12" s="403">
        <v>80</v>
      </c>
      <c r="F12" s="334">
        <f t="shared" si="0"/>
        <v>401</v>
      </c>
      <c r="G12" s="404">
        <v>103</v>
      </c>
      <c r="H12" s="404">
        <v>199</v>
      </c>
      <c r="I12" s="403">
        <v>3</v>
      </c>
      <c r="J12" s="216">
        <f t="shared" si="1"/>
        <v>0.99006622516556286</v>
      </c>
      <c r="K12" s="403">
        <v>1</v>
      </c>
      <c r="L12" s="216">
        <f t="shared" si="2"/>
        <v>0.99668874172185429</v>
      </c>
      <c r="M12" s="537">
        <v>99</v>
      </c>
      <c r="N12" s="403">
        <v>364</v>
      </c>
      <c r="O12" s="324">
        <f t="shared" si="3"/>
        <v>0.34105960264900664</v>
      </c>
      <c r="P12" s="200"/>
      <c r="R12" s="218"/>
      <c r="S12" s="219"/>
      <c r="T12" s="218"/>
      <c r="U12" s="218"/>
      <c r="V12" s="218"/>
      <c r="W12" s="219"/>
      <c r="X12" s="218"/>
      <c r="Y12" s="219"/>
      <c r="Z12" s="218"/>
      <c r="AA12" s="218"/>
      <c r="AB12" s="218"/>
      <c r="AC12" s="218"/>
      <c r="AD12" s="218"/>
      <c r="AE12" s="219"/>
      <c r="AF12" s="218"/>
    </row>
    <row r="13" spans="1:32" ht="15.75" x14ac:dyDescent="0.25">
      <c r="A13" s="200"/>
      <c r="B13" s="214">
        <v>4</v>
      </c>
      <c r="C13" s="215" t="s">
        <v>6</v>
      </c>
      <c r="D13" s="402">
        <v>225</v>
      </c>
      <c r="E13" s="403">
        <v>47</v>
      </c>
      <c r="F13" s="334">
        <f t="shared" si="0"/>
        <v>272</v>
      </c>
      <c r="G13" s="404">
        <v>60</v>
      </c>
      <c r="H13" s="404">
        <v>160</v>
      </c>
      <c r="I13" s="403">
        <v>3</v>
      </c>
      <c r="J13" s="216">
        <f t="shared" si="1"/>
        <v>0.98636363636363633</v>
      </c>
      <c r="K13" s="403">
        <v>0</v>
      </c>
      <c r="L13" s="216">
        <f t="shared" si="2"/>
        <v>1</v>
      </c>
      <c r="M13" s="537">
        <v>52</v>
      </c>
      <c r="N13" s="403">
        <v>243</v>
      </c>
      <c r="O13" s="324">
        <f t="shared" si="3"/>
        <v>0.27272727272727271</v>
      </c>
      <c r="P13" s="200"/>
    </row>
    <row r="14" spans="1:32" ht="15.75" x14ac:dyDescent="0.25">
      <c r="A14" s="200"/>
      <c r="B14" s="214">
        <v>5</v>
      </c>
      <c r="C14" s="215" t="s">
        <v>7</v>
      </c>
      <c r="D14" s="402">
        <v>293</v>
      </c>
      <c r="E14" s="403">
        <v>62</v>
      </c>
      <c r="F14" s="334">
        <f t="shared" si="0"/>
        <v>355</v>
      </c>
      <c r="G14" s="404">
        <v>91</v>
      </c>
      <c r="H14" s="404">
        <v>191</v>
      </c>
      <c r="I14" s="403">
        <v>9</v>
      </c>
      <c r="J14" s="216">
        <f t="shared" si="1"/>
        <v>0.96808510638297873</v>
      </c>
      <c r="K14" s="403">
        <v>0</v>
      </c>
      <c r="L14" s="216">
        <f t="shared" si="2"/>
        <v>1</v>
      </c>
      <c r="M14" s="537">
        <v>73</v>
      </c>
      <c r="N14" s="403">
        <v>337</v>
      </c>
      <c r="O14" s="324">
        <f t="shared" si="3"/>
        <v>0.32269503546099293</v>
      </c>
      <c r="P14" s="200"/>
    </row>
    <row r="15" spans="1:32" ht="20.25" customHeight="1" x14ac:dyDescent="0.25">
      <c r="A15" s="200"/>
      <c r="B15" s="214">
        <v>6</v>
      </c>
      <c r="C15" s="215" t="s">
        <v>8</v>
      </c>
      <c r="D15" s="402">
        <v>146</v>
      </c>
      <c r="E15" s="403">
        <v>25</v>
      </c>
      <c r="F15" s="334">
        <f t="shared" si="0"/>
        <v>171</v>
      </c>
      <c r="G15" s="404">
        <v>47</v>
      </c>
      <c r="H15" s="404">
        <v>90</v>
      </c>
      <c r="I15" s="403">
        <v>2</v>
      </c>
      <c r="J15" s="216">
        <f t="shared" si="1"/>
        <v>0.98540145985401462</v>
      </c>
      <c r="K15" s="403">
        <v>0</v>
      </c>
      <c r="L15" s="216">
        <f t="shared" si="2"/>
        <v>1</v>
      </c>
      <c r="M15" s="537">
        <v>34</v>
      </c>
      <c r="N15" s="403">
        <v>163</v>
      </c>
      <c r="O15" s="324">
        <f t="shared" si="3"/>
        <v>0.34306569343065696</v>
      </c>
      <c r="P15" s="200"/>
    </row>
    <row r="16" spans="1:32" ht="15.75" x14ac:dyDescent="0.25">
      <c r="A16" s="200"/>
      <c r="B16" s="214">
        <v>7</v>
      </c>
      <c r="C16" s="215" t="s">
        <v>9</v>
      </c>
      <c r="D16" s="402">
        <v>185</v>
      </c>
      <c r="E16" s="403">
        <v>42</v>
      </c>
      <c r="F16" s="334">
        <f t="shared" si="0"/>
        <v>227</v>
      </c>
      <c r="G16" s="404">
        <v>66</v>
      </c>
      <c r="H16" s="404">
        <v>122</v>
      </c>
      <c r="I16" s="403">
        <v>2</v>
      </c>
      <c r="J16" s="216">
        <f t="shared" si="1"/>
        <v>0.98936170212765961</v>
      </c>
      <c r="K16" s="403">
        <v>0</v>
      </c>
      <c r="L16" s="216">
        <f t="shared" si="2"/>
        <v>1</v>
      </c>
      <c r="M16" s="537">
        <v>39</v>
      </c>
      <c r="N16" s="403">
        <v>221</v>
      </c>
      <c r="O16" s="324">
        <f t="shared" si="3"/>
        <v>0.35106382978723405</v>
      </c>
      <c r="P16" s="200"/>
    </row>
    <row r="17" spans="1:19" ht="15.75" x14ac:dyDescent="0.25">
      <c r="A17" s="200"/>
      <c r="B17" s="214">
        <v>8</v>
      </c>
      <c r="C17" s="215" t="s">
        <v>10</v>
      </c>
      <c r="D17" s="402">
        <v>245</v>
      </c>
      <c r="E17" s="403">
        <v>41</v>
      </c>
      <c r="F17" s="334">
        <f t="shared" si="0"/>
        <v>286</v>
      </c>
      <c r="G17" s="404">
        <v>78</v>
      </c>
      <c r="H17" s="404">
        <v>143</v>
      </c>
      <c r="I17" s="403">
        <v>8</v>
      </c>
      <c r="J17" s="216">
        <f t="shared" si="1"/>
        <v>0.96380090497737558</v>
      </c>
      <c r="K17" s="403">
        <v>0</v>
      </c>
      <c r="L17" s="216">
        <f t="shared" si="2"/>
        <v>1</v>
      </c>
      <c r="M17" s="537">
        <v>65</v>
      </c>
      <c r="N17" s="403">
        <v>270</v>
      </c>
      <c r="O17" s="324">
        <f t="shared" si="3"/>
        <v>0.35294117647058826</v>
      </c>
      <c r="P17" s="200"/>
    </row>
    <row r="18" spans="1:19" ht="15.75" x14ac:dyDescent="0.25">
      <c r="A18" s="200"/>
      <c r="B18" s="214">
        <v>9</v>
      </c>
      <c r="C18" s="215" t="s">
        <v>11</v>
      </c>
      <c r="D18" s="402">
        <v>421</v>
      </c>
      <c r="E18" s="403">
        <v>91</v>
      </c>
      <c r="F18" s="334">
        <f t="shared" si="0"/>
        <v>512</v>
      </c>
      <c r="G18" s="404">
        <v>194</v>
      </c>
      <c r="H18" s="404">
        <v>222</v>
      </c>
      <c r="I18" s="403">
        <v>4</v>
      </c>
      <c r="J18" s="216">
        <f t="shared" si="1"/>
        <v>0.99038461538461542</v>
      </c>
      <c r="K18" s="403">
        <v>1</v>
      </c>
      <c r="L18" s="216">
        <f t="shared" si="2"/>
        <v>0.99759615384615385</v>
      </c>
      <c r="M18" s="537">
        <v>96</v>
      </c>
      <c r="N18" s="403">
        <v>476</v>
      </c>
      <c r="O18" s="324">
        <f t="shared" si="3"/>
        <v>0.46634615384615385</v>
      </c>
      <c r="P18" s="200"/>
    </row>
    <row r="19" spans="1:19" ht="15.75" x14ac:dyDescent="0.25">
      <c r="A19" s="200"/>
      <c r="B19" s="214">
        <v>10</v>
      </c>
      <c r="C19" s="215" t="s">
        <v>12</v>
      </c>
      <c r="D19" s="402">
        <v>538</v>
      </c>
      <c r="E19" s="403">
        <v>106</v>
      </c>
      <c r="F19" s="334">
        <f t="shared" si="0"/>
        <v>644</v>
      </c>
      <c r="G19" s="404">
        <v>223</v>
      </c>
      <c r="H19" s="404">
        <v>316</v>
      </c>
      <c r="I19" s="403">
        <v>12</v>
      </c>
      <c r="J19" s="216">
        <f t="shared" si="1"/>
        <v>0.97773654916512065</v>
      </c>
      <c r="K19" s="403">
        <v>1</v>
      </c>
      <c r="L19" s="216">
        <f t="shared" si="2"/>
        <v>0.99814471243042668</v>
      </c>
      <c r="M19" s="537">
        <v>105</v>
      </c>
      <c r="N19" s="403">
        <v>592</v>
      </c>
      <c r="O19" s="324">
        <f t="shared" si="3"/>
        <v>0.4137291280148423</v>
      </c>
      <c r="P19" s="200"/>
    </row>
    <row r="20" spans="1:19" ht="20.25" customHeight="1" x14ac:dyDescent="0.25">
      <c r="A20" s="200"/>
      <c r="B20" s="214">
        <v>11</v>
      </c>
      <c r="C20" s="215" t="s">
        <v>13</v>
      </c>
      <c r="D20" s="402">
        <v>600</v>
      </c>
      <c r="E20" s="403">
        <v>102</v>
      </c>
      <c r="F20" s="334">
        <f t="shared" si="0"/>
        <v>702</v>
      </c>
      <c r="G20" s="404">
        <v>184</v>
      </c>
      <c r="H20" s="404">
        <v>364</v>
      </c>
      <c r="I20" s="403">
        <v>1</v>
      </c>
      <c r="J20" s="216">
        <f t="shared" si="1"/>
        <v>0.99817518248175185</v>
      </c>
      <c r="K20" s="403">
        <v>0</v>
      </c>
      <c r="L20" s="216">
        <f t="shared" si="2"/>
        <v>1</v>
      </c>
      <c r="M20" s="537">
        <v>154</v>
      </c>
      <c r="N20" s="403">
        <v>651</v>
      </c>
      <c r="O20" s="324">
        <f t="shared" si="3"/>
        <v>0.33576642335766421</v>
      </c>
      <c r="P20" s="200"/>
    </row>
    <row r="21" spans="1:19" ht="15.75" x14ac:dyDescent="0.25">
      <c r="A21" s="200"/>
      <c r="B21" s="214">
        <v>12</v>
      </c>
      <c r="C21" s="215" t="s">
        <v>14</v>
      </c>
      <c r="D21" s="402">
        <v>631</v>
      </c>
      <c r="E21" s="403">
        <v>179</v>
      </c>
      <c r="F21" s="334">
        <f t="shared" si="0"/>
        <v>810</v>
      </c>
      <c r="G21" s="404">
        <v>233</v>
      </c>
      <c r="H21" s="404">
        <v>424</v>
      </c>
      <c r="I21" s="403">
        <v>5</v>
      </c>
      <c r="J21" s="216">
        <f t="shared" si="1"/>
        <v>0.99238964992389644</v>
      </c>
      <c r="K21" s="403">
        <v>0</v>
      </c>
      <c r="L21" s="216">
        <f t="shared" si="2"/>
        <v>1</v>
      </c>
      <c r="M21" s="537">
        <v>153</v>
      </c>
      <c r="N21" s="403">
        <v>746</v>
      </c>
      <c r="O21" s="324">
        <f t="shared" si="3"/>
        <v>0.35464231354642312</v>
      </c>
      <c r="P21" s="200"/>
    </row>
    <row r="22" spans="1:19" ht="15.75" x14ac:dyDescent="0.25">
      <c r="A22" s="200"/>
      <c r="B22" s="214">
        <v>13</v>
      </c>
      <c r="C22" s="215" t="s">
        <v>15</v>
      </c>
      <c r="D22" s="402">
        <v>511</v>
      </c>
      <c r="E22" s="403">
        <v>148</v>
      </c>
      <c r="F22" s="334">
        <f t="shared" si="0"/>
        <v>659</v>
      </c>
      <c r="G22" s="404">
        <v>200</v>
      </c>
      <c r="H22" s="404">
        <v>347</v>
      </c>
      <c r="I22" s="403">
        <v>150</v>
      </c>
      <c r="J22" s="216">
        <f t="shared" si="1"/>
        <v>0.72577696526508229</v>
      </c>
      <c r="K22" s="403">
        <v>9</v>
      </c>
      <c r="L22" s="216">
        <f t="shared" si="2"/>
        <v>0.98354661791590492</v>
      </c>
      <c r="M22" s="537">
        <v>112</v>
      </c>
      <c r="N22" s="403">
        <v>612</v>
      </c>
      <c r="O22" s="324">
        <f t="shared" si="3"/>
        <v>0.3656307129798903</v>
      </c>
      <c r="P22" s="200"/>
    </row>
    <row r="23" spans="1:19" ht="15.75" x14ac:dyDescent="0.25">
      <c r="A23" s="200"/>
      <c r="B23" s="214">
        <v>14</v>
      </c>
      <c r="C23" s="215" t="s">
        <v>16</v>
      </c>
      <c r="D23" s="402">
        <v>426</v>
      </c>
      <c r="E23" s="403">
        <v>78</v>
      </c>
      <c r="F23" s="334">
        <f t="shared" si="0"/>
        <v>504</v>
      </c>
      <c r="G23" s="404">
        <v>125</v>
      </c>
      <c r="H23" s="404">
        <v>256</v>
      </c>
      <c r="I23" s="403">
        <v>3</v>
      </c>
      <c r="J23" s="216">
        <f t="shared" si="1"/>
        <v>0.99212598425196852</v>
      </c>
      <c r="K23" s="403">
        <v>0</v>
      </c>
      <c r="L23" s="216">
        <f t="shared" si="2"/>
        <v>1</v>
      </c>
      <c r="M23" s="537">
        <v>123</v>
      </c>
      <c r="N23" s="403">
        <v>445</v>
      </c>
      <c r="O23" s="324">
        <f t="shared" si="3"/>
        <v>0.32808398950131235</v>
      </c>
      <c r="P23" s="200"/>
    </row>
    <row r="24" spans="1:19" ht="31.5" thickBot="1" x14ac:dyDescent="0.3">
      <c r="A24" s="200"/>
      <c r="B24" s="220">
        <v>15</v>
      </c>
      <c r="C24" s="221" t="s">
        <v>17</v>
      </c>
      <c r="D24" s="495">
        <v>676</v>
      </c>
      <c r="E24" s="496">
        <v>150</v>
      </c>
      <c r="F24" s="406">
        <f t="shared" si="0"/>
        <v>826</v>
      </c>
      <c r="G24" s="407">
        <v>238</v>
      </c>
      <c r="H24" s="407">
        <v>414</v>
      </c>
      <c r="I24" s="405">
        <v>34</v>
      </c>
      <c r="J24" s="408">
        <f t="shared" si="1"/>
        <v>0.94785276073619629</v>
      </c>
      <c r="K24" s="405">
        <v>0</v>
      </c>
      <c r="L24" s="408">
        <f t="shared" si="2"/>
        <v>1</v>
      </c>
      <c r="M24" s="538">
        <v>174</v>
      </c>
      <c r="N24" s="405">
        <v>772</v>
      </c>
      <c r="O24" s="409">
        <f t="shared" si="3"/>
        <v>0.36503067484662577</v>
      </c>
      <c r="P24" s="200"/>
    </row>
    <row r="25" spans="1:19" ht="16.5" thickBot="1" x14ac:dyDescent="0.3">
      <c r="A25" s="200"/>
      <c r="B25" s="509"/>
      <c r="C25" s="510" t="s">
        <v>199</v>
      </c>
      <c r="D25" s="534">
        <f t="shared" ref="D25:I25" si="4">SUM(D10:D24)</f>
        <v>6197</v>
      </c>
      <c r="E25" s="535">
        <f t="shared" si="4"/>
        <v>1365</v>
      </c>
      <c r="F25" s="512">
        <f t="shared" si="4"/>
        <v>7562</v>
      </c>
      <c r="G25" s="513">
        <f t="shared" si="4"/>
        <v>2123</v>
      </c>
      <c r="H25" s="514">
        <f t="shared" si="4"/>
        <v>3868</v>
      </c>
      <c r="I25" s="511">
        <f t="shared" si="4"/>
        <v>252</v>
      </c>
      <c r="J25" s="515">
        <f t="shared" si="1"/>
        <v>0.95793690535803711</v>
      </c>
      <c r="K25" s="511">
        <f>SUM(K10:K24)</f>
        <v>12</v>
      </c>
      <c r="L25" s="515">
        <f>1-K25/(H25+G25)</f>
        <v>0.99799699549323984</v>
      </c>
      <c r="M25" s="513">
        <f>SUM(M10:M24)</f>
        <v>1571</v>
      </c>
      <c r="N25" s="511">
        <f>SUM(N10:N24)</f>
        <v>7005</v>
      </c>
      <c r="O25" s="516">
        <f t="shared" si="3"/>
        <v>0.35436488065431482</v>
      </c>
      <c r="P25" s="200"/>
    </row>
    <row r="26" spans="1:19" ht="15.75" x14ac:dyDescent="0.25">
      <c r="A26" s="200"/>
      <c r="B26" s="502"/>
      <c r="C26" s="212" t="s">
        <v>188</v>
      </c>
      <c r="D26" s="503">
        <v>5429</v>
      </c>
      <c r="E26" s="504">
        <v>1336</v>
      </c>
      <c r="F26" s="505">
        <v>6765</v>
      </c>
      <c r="G26" s="321">
        <v>1810</v>
      </c>
      <c r="H26" s="506">
        <v>3592</v>
      </c>
      <c r="I26" s="504">
        <v>445</v>
      </c>
      <c r="J26" s="507">
        <v>0.91762310255460944</v>
      </c>
      <c r="K26" s="504">
        <v>6</v>
      </c>
      <c r="L26" s="507">
        <v>0.99888930025916323</v>
      </c>
      <c r="M26" s="321">
        <v>1363</v>
      </c>
      <c r="N26" s="504">
        <v>6289</v>
      </c>
      <c r="O26" s="508">
        <v>0.33506108848574601</v>
      </c>
      <c r="P26" s="200"/>
    </row>
    <row r="27" spans="1:19" ht="15.75" x14ac:dyDescent="0.25">
      <c r="A27" s="200"/>
      <c r="B27" s="492"/>
      <c r="C27" s="215" t="s">
        <v>155</v>
      </c>
      <c r="D27" s="402">
        <v>4722</v>
      </c>
      <c r="E27" s="403">
        <v>1008</v>
      </c>
      <c r="F27" s="334">
        <v>5730</v>
      </c>
      <c r="G27" s="321">
        <v>1665</v>
      </c>
      <c r="H27" s="404">
        <v>2725</v>
      </c>
      <c r="I27" s="403">
        <v>200</v>
      </c>
      <c r="J27" s="216">
        <v>0.95444191343963558</v>
      </c>
      <c r="K27" s="403">
        <v>10</v>
      </c>
      <c r="L27" s="216">
        <v>0.99772209567198178</v>
      </c>
      <c r="M27" s="321">
        <v>1337</v>
      </c>
      <c r="N27" s="403">
        <v>5366</v>
      </c>
      <c r="O27" s="324">
        <v>0.37927107061503418</v>
      </c>
      <c r="P27" s="200"/>
    </row>
    <row r="28" spans="1:19" ht="16.5" thickBot="1" x14ac:dyDescent="0.3">
      <c r="A28" s="200"/>
      <c r="B28" s="493"/>
      <c r="C28" s="494" t="s">
        <v>81</v>
      </c>
      <c r="D28" s="495">
        <v>4585</v>
      </c>
      <c r="E28" s="496">
        <v>1047</v>
      </c>
      <c r="F28" s="497">
        <v>5632</v>
      </c>
      <c r="G28" s="498">
        <v>1807</v>
      </c>
      <c r="H28" s="499">
        <v>2757</v>
      </c>
      <c r="I28" s="496">
        <v>213</v>
      </c>
      <c r="J28" s="500">
        <v>0.95333041191936896</v>
      </c>
      <c r="K28" s="496">
        <v>16</v>
      </c>
      <c r="L28" s="500">
        <v>0.99649430324276955</v>
      </c>
      <c r="M28" s="498">
        <v>1066</v>
      </c>
      <c r="N28" s="496">
        <v>5196</v>
      </c>
      <c r="O28" s="501">
        <v>0.39592462751971952</v>
      </c>
      <c r="P28" s="200"/>
    </row>
    <row r="29" spans="1:19" x14ac:dyDescent="0.2">
      <c r="A29" s="202"/>
      <c r="B29" s="202"/>
    </row>
    <row r="30" spans="1:19" x14ac:dyDescent="0.2">
      <c r="P30" s="200"/>
    </row>
    <row r="31" spans="1:19" x14ac:dyDescent="0.2">
      <c r="S31" s="200" t="s">
        <v>79</v>
      </c>
    </row>
    <row r="35" spans="4:13" x14ac:dyDescent="0.2">
      <c r="M35" s="200" t="s">
        <v>79</v>
      </c>
    </row>
    <row r="36" spans="4:13" x14ac:dyDescent="0.2">
      <c r="D36" s="200" t="s">
        <v>79</v>
      </c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2"/>
  <sheetViews>
    <sheetView showGridLines="0" view="pageLayout" topLeftCell="G1" zoomScaleNormal="100" workbookViewId="0">
      <selection activeCell="L35" sqref="L35:L36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3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4" t="s">
        <v>0</v>
      </c>
      <c r="J1" s="4"/>
    </row>
    <row r="3" spans="1:34" x14ac:dyDescent="0.2">
      <c r="A3" s="4" t="str">
        <f>A8</f>
        <v>Tabell 2-4-1 - A1 - Barn og unge med tiltak i barnevernet pr. 31.12.</v>
      </c>
      <c r="J3" s="4"/>
    </row>
    <row r="4" spans="1:34" x14ac:dyDescent="0.2">
      <c r="A4" s="4" t="str">
        <f>J8</f>
        <v>Tabell 2-4-1 - A2 - Barn og unge med tiltak i barnevernet i perioden 01.01 - 31.12.</v>
      </c>
      <c r="J4" s="4"/>
    </row>
    <row r="5" spans="1:34" x14ac:dyDescent="0.2">
      <c r="A5" s="4"/>
      <c r="J5" s="4"/>
    </row>
    <row r="6" spans="1:34" x14ac:dyDescent="0.2">
      <c r="A6" s="4"/>
      <c r="J6" s="4"/>
    </row>
    <row r="8" spans="1:34" s="5" customFormat="1" ht="13.5" thickBot="1" x14ac:dyDescent="0.25">
      <c r="A8" s="17" t="s">
        <v>207</v>
      </c>
      <c r="B8" s="18"/>
      <c r="C8" s="18"/>
      <c r="D8" s="18"/>
      <c r="E8" s="18"/>
      <c r="F8" s="18"/>
      <c r="G8" s="18"/>
      <c r="H8" s="18"/>
      <c r="J8" s="19" t="s">
        <v>208</v>
      </c>
      <c r="R8" s="18"/>
    </row>
    <row r="9" spans="1:34" s="5" customFormat="1" ht="84.75" thickBot="1" x14ac:dyDescent="0.25">
      <c r="A9" s="20" t="s">
        <v>1</v>
      </c>
      <c r="B9" s="21" t="s">
        <v>2</v>
      </c>
      <c r="C9" s="22" t="s">
        <v>173</v>
      </c>
      <c r="D9" s="23" t="s">
        <v>31</v>
      </c>
      <c r="E9" s="22" t="s">
        <v>156</v>
      </c>
      <c r="F9" s="23" t="s">
        <v>31</v>
      </c>
      <c r="G9" s="22" t="s">
        <v>175</v>
      </c>
      <c r="H9" s="25" t="s">
        <v>174</v>
      </c>
      <c r="J9" s="6" t="s">
        <v>1</v>
      </c>
      <c r="K9" s="7" t="s">
        <v>2</v>
      </c>
      <c r="L9" s="22" t="s">
        <v>173</v>
      </c>
      <c r="M9" s="9" t="s">
        <v>31</v>
      </c>
      <c r="N9" s="22" t="s">
        <v>156</v>
      </c>
      <c r="O9" s="9" t="s">
        <v>31</v>
      </c>
      <c r="P9" s="8" t="s">
        <v>176</v>
      </c>
      <c r="Q9" s="24" t="s">
        <v>174</v>
      </c>
      <c r="R9" s="25" t="s">
        <v>187</v>
      </c>
      <c r="T9" s="5" t="s">
        <v>79</v>
      </c>
      <c r="U9" s="5" t="s">
        <v>79</v>
      </c>
    </row>
    <row r="10" spans="1:34" ht="12.75" x14ac:dyDescent="0.2">
      <c r="A10" s="10">
        <v>1</v>
      </c>
      <c r="B10" s="11" t="s">
        <v>3</v>
      </c>
      <c r="C10" s="328">
        <v>211</v>
      </c>
      <c r="D10" s="326">
        <v>197</v>
      </c>
      <c r="E10" s="577">
        <v>168</v>
      </c>
      <c r="F10" s="325">
        <v>120</v>
      </c>
      <c r="G10" s="326">
        <v>2</v>
      </c>
      <c r="H10" s="410">
        <f>C10+E10</f>
        <v>379</v>
      </c>
      <c r="J10" s="10">
        <v>1</v>
      </c>
      <c r="K10" s="11" t="s">
        <v>3</v>
      </c>
      <c r="L10" s="328">
        <v>381</v>
      </c>
      <c r="M10" s="326">
        <v>345</v>
      </c>
      <c r="N10" s="577">
        <v>212</v>
      </c>
      <c r="O10" s="325">
        <v>145</v>
      </c>
      <c r="P10" s="326">
        <v>27</v>
      </c>
      <c r="Q10" s="410">
        <f>L10+N10-R10</f>
        <v>550</v>
      </c>
      <c r="R10" s="410">
        <v>43</v>
      </c>
      <c r="T10" s="150"/>
      <c r="U10" s="149"/>
      <c r="V10" s="150"/>
      <c r="W10" s="150"/>
      <c r="X10" s="150"/>
      <c r="Y10" s="149"/>
      <c r="Z10" s="150"/>
      <c r="AA10" s="149"/>
      <c r="AB10" s="150"/>
      <c r="AC10" s="150"/>
      <c r="AD10" s="150"/>
      <c r="AE10" s="150"/>
      <c r="AF10" s="150"/>
      <c r="AG10" s="149"/>
      <c r="AH10" s="150"/>
    </row>
    <row r="11" spans="1:34" ht="12.75" x14ac:dyDescent="0.2">
      <c r="A11" s="12">
        <v>2</v>
      </c>
      <c r="B11" s="13" t="s">
        <v>4</v>
      </c>
      <c r="C11" s="575">
        <v>222</v>
      </c>
      <c r="D11" s="130">
        <v>208</v>
      </c>
      <c r="E11" s="578">
        <v>105</v>
      </c>
      <c r="F11" s="128">
        <v>76</v>
      </c>
      <c r="G11" s="130">
        <v>4</v>
      </c>
      <c r="H11" s="411">
        <f>C11+E11</f>
        <v>327</v>
      </c>
      <c r="J11" s="12">
        <v>2</v>
      </c>
      <c r="K11" s="13" t="s">
        <v>4</v>
      </c>
      <c r="L11" s="575">
        <v>363</v>
      </c>
      <c r="M11" s="130">
        <v>333</v>
      </c>
      <c r="N11" s="578">
        <v>127</v>
      </c>
      <c r="O11" s="128">
        <v>83</v>
      </c>
      <c r="P11" s="130">
        <v>17</v>
      </c>
      <c r="Q11" s="411">
        <f t="shared" ref="Q11:Q24" si="0">L11+N11-R11</f>
        <v>473</v>
      </c>
      <c r="R11" s="411">
        <v>17</v>
      </c>
      <c r="T11" s="148"/>
      <c r="U11" s="147"/>
      <c r="V11" s="148"/>
      <c r="W11" s="148"/>
      <c r="X11" s="148"/>
      <c r="Y11" s="147"/>
      <c r="Z11" s="148"/>
      <c r="AA11" s="147"/>
      <c r="AB11" s="148"/>
      <c r="AC11" s="148"/>
      <c r="AD11" s="148"/>
      <c r="AE11" s="148"/>
      <c r="AF11" s="148"/>
      <c r="AG11" s="147"/>
      <c r="AH11" s="148"/>
    </row>
    <row r="12" spans="1:34" ht="12.75" x14ac:dyDescent="0.2">
      <c r="A12" s="12">
        <v>3</v>
      </c>
      <c r="B12" s="13" t="s">
        <v>5</v>
      </c>
      <c r="C12" s="575">
        <v>100</v>
      </c>
      <c r="D12" s="130">
        <v>95</v>
      </c>
      <c r="E12" s="578">
        <v>114</v>
      </c>
      <c r="F12" s="128">
        <v>85</v>
      </c>
      <c r="G12" s="130">
        <v>0</v>
      </c>
      <c r="H12" s="411">
        <f t="shared" ref="H12:H23" si="1">C12+E12</f>
        <v>214</v>
      </c>
      <c r="J12" s="12">
        <v>3</v>
      </c>
      <c r="K12" s="13" t="s">
        <v>5</v>
      </c>
      <c r="L12" s="575">
        <v>209</v>
      </c>
      <c r="M12" s="130">
        <v>194</v>
      </c>
      <c r="N12" s="578">
        <v>152</v>
      </c>
      <c r="O12" s="128">
        <v>103</v>
      </c>
      <c r="P12" s="130">
        <v>28</v>
      </c>
      <c r="Q12" s="411">
        <f t="shared" si="0"/>
        <v>335</v>
      </c>
      <c r="R12" s="411">
        <v>26</v>
      </c>
      <c r="T12" s="148"/>
      <c r="U12" s="147"/>
      <c r="V12" s="148"/>
      <c r="W12" s="148"/>
      <c r="X12" s="148"/>
      <c r="Y12" s="147"/>
      <c r="Z12" s="148"/>
      <c r="AA12" s="147"/>
      <c r="AB12" s="148"/>
      <c r="AC12" s="148"/>
      <c r="AD12" s="148"/>
      <c r="AE12" s="148"/>
      <c r="AF12" s="148"/>
      <c r="AG12" s="147"/>
      <c r="AH12" s="148"/>
    </row>
    <row r="13" spans="1:34" ht="12.75" x14ac:dyDescent="0.2">
      <c r="A13" s="12">
        <v>4</v>
      </c>
      <c r="B13" s="13" t="s">
        <v>6</v>
      </c>
      <c r="C13" s="575">
        <v>48</v>
      </c>
      <c r="D13" s="130">
        <v>47</v>
      </c>
      <c r="E13" s="578">
        <v>69</v>
      </c>
      <c r="F13" s="128">
        <v>53</v>
      </c>
      <c r="G13" s="130">
        <v>3</v>
      </c>
      <c r="H13" s="411">
        <f t="shared" si="1"/>
        <v>117</v>
      </c>
      <c r="J13" s="12">
        <v>4</v>
      </c>
      <c r="K13" s="13" t="s">
        <v>6</v>
      </c>
      <c r="L13" s="575">
        <v>94</v>
      </c>
      <c r="M13" s="130">
        <v>89</v>
      </c>
      <c r="N13" s="578">
        <v>80</v>
      </c>
      <c r="O13" s="128">
        <v>58</v>
      </c>
      <c r="P13" s="130">
        <v>12</v>
      </c>
      <c r="Q13" s="411">
        <f t="shared" si="0"/>
        <v>164</v>
      </c>
      <c r="R13" s="411">
        <v>10</v>
      </c>
      <c r="T13" s="148"/>
      <c r="U13" s="147"/>
      <c r="V13" s="148"/>
      <c r="W13" s="148"/>
      <c r="X13" s="148"/>
      <c r="Y13" s="147"/>
      <c r="Z13" s="148"/>
      <c r="AA13" s="147"/>
      <c r="AB13" s="148"/>
      <c r="AC13" s="148"/>
      <c r="AD13" s="148"/>
      <c r="AE13" s="148"/>
      <c r="AF13" s="148"/>
      <c r="AG13" s="147"/>
      <c r="AH13" s="148"/>
    </row>
    <row r="14" spans="1:34" x14ac:dyDescent="0.2">
      <c r="A14" s="12">
        <v>5</v>
      </c>
      <c r="B14" s="13" t="s">
        <v>7</v>
      </c>
      <c r="C14" s="575">
        <v>107</v>
      </c>
      <c r="D14" s="130">
        <v>99</v>
      </c>
      <c r="E14" s="578">
        <v>57</v>
      </c>
      <c r="F14" s="128">
        <v>42</v>
      </c>
      <c r="G14" s="130">
        <v>2</v>
      </c>
      <c r="H14" s="411">
        <f t="shared" si="1"/>
        <v>164</v>
      </c>
      <c r="J14" s="12">
        <v>5</v>
      </c>
      <c r="K14" s="13" t="s">
        <v>7</v>
      </c>
      <c r="L14" s="575">
        <v>192</v>
      </c>
      <c r="M14" s="130">
        <v>180</v>
      </c>
      <c r="N14" s="578">
        <v>68</v>
      </c>
      <c r="O14" s="128">
        <v>48</v>
      </c>
      <c r="P14" s="130">
        <v>9</v>
      </c>
      <c r="Q14" s="411">
        <f t="shared" si="0"/>
        <v>248</v>
      </c>
      <c r="R14" s="411">
        <v>12</v>
      </c>
    </row>
    <row r="15" spans="1:34" x14ac:dyDescent="0.2">
      <c r="A15" s="12">
        <v>6</v>
      </c>
      <c r="B15" s="13" t="s">
        <v>8</v>
      </c>
      <c r="C15" s="575">
        <v>52</v>
      </c>
      <c r="D15" s="130">
        <v>48</v>
      </c>
      <c r="E15" s="578">
        <v>11</v>
      </c>
      <c r="F15" s="128">
        <v>9</v>
      </c>
      <c r="G15" s="130">
        <v>1</v>
      </c>
      <c r="H15" s="411">
        <f t="shared" si="1"/>
        <v>63</v>
      </c>
      <c r="J15" s="12">
        <v>6</v>
      </c>
      <c r="K15" s="13" t="s">
        <v>8</v>
      </c>
      <c r="L15" s="575">
        <v>91</v>
      </c>
      <c r="M15" s="130">
        <v>81</v>
      </c>
      <c r="N15" s="578">
        <v>14</v>
      </c>
      <c r="O15" s="128">
        <v>12</v>
      </c>
      <c r="P15" s="130">
        <v>2</v>
      </c>
      <c r="Q15" s="411">
        <f t="shared" si="0"/>
        <v>102</v>
      </c>
      <c r="R15" s="411">
        <v>3</v>
      </c>
    </row>
    <row r="16" spans="1:34" x14ac:dyDescent="0.2">
      <c r="A16" s="12">
        <v>7</v>
      </c>
      <c r="B16" s="13" t="s">
        <v>9</v>
      </c>
      <c r="C16" s="575">
        <v>110</v>
      </c>
      <c r="D16" s="130">
        <v>106</v>
      </c>
      <c r="E16" s="578">
        <v>51</v>
      </c>
      <c r="F16" s="128">
        <v>30</v>
      </c>
      <c r="G16" s="130">
        <v>2</v>
      </c>
      <c r="H16" s="411">
        <f t="shared" si="1"/>
        <v>161</v>
      </c>
      <c r="J16" s="12">
        <v>7</v>
      </c>
      <c r="K16" s="13" t="s">
        <v>9</v>
      </c>
      <c r="L16" s="575">
        <v>160</v>
      </c>
      <c r="M16" s="130">
        <v>149</v>
      </c>
      <c r="N16" s="578">
        <v>67</v>
      </c>
      <c r="O16" s="128">
        <v>37</v>
      </c>
      <c r="P16" s="130">
        <v>10</v>
      </c>
      <c r="Q16" s="411">
        <f t="shared" si="0"/>
        <v>218</v>
      </c>
      <c r="R16" s="411">
        <v>9</v>
      </c>
      <c r="V16" s="1" t="s">
        <v>79</v>
      </c>
    </row>
    <row r="17" spans="1:21" x14ac:dyDescent="0.2">
      <c r="A17" s="12">
        <v>8</v>
      </c>
      <c r="B17" s="13" t="s">
        <v>10</v>
      </c>
      <c r="C17" s="575">
        <v>67</v>
      </c>
      <c r="D17" s="130">
        <v>67</v>
      </c>
      <c r="E17" s="578">
        <v>40</v>
      </c>
      <c r="F17" s="128">
        <v>31</v>
      </c>
      <c r="G17" s="130">
        <v>0</v>
      </c>
      <c r="H17" s="411">
        <f t="shared" si="1"/>
        <v>107</v>
      </c>
      <c r="J17" s="12">
        <v>8</v>
      </c>
      <c r="K17" s="13" t="s">
        <v>10</v>
      </c>
      <c r="L17" s="575">
        <v>141</v>
      </c>
      <c r="M17" s="130">
        <v>136</v>
      </c>
      <c r="N17" s="578">
        <v>55</v>
      </c>
      <c r="O17" s="128">
        <v>36</v>
      </c>
      <c r="P17" s="130">
        <v>6</v>
      </c>
      <c r="Q17" s="411">
        <f t="shared" si="0"/>
        <v>189</v>
      </c>
      <c r="R17" s="411">
        <v>7</v>
      </c>
    </row>
    <row r="18" spans="1:21" x14ac:dyDescent="0.2">
      <c r="A18" s="12">
        <v>9</v>
      </c>
      <c r="B18" s="13" t="s">
        <v>11</v>
      </c>
      <c r="C18" s="575">
        <v>221</v>
      </c>
      <c r="D18" s="130">
        <v>204</v>
      </c>
      <c r="E18" s="578">
        <v>60</v>
      </c>
      <c r="F18" s="128">
        <v>39</v>
      </c>
      <c r="G18" s="130">
        <v>3</v>
      </c>
      <c r="H18" s="411">
        <f t="shared" si="1"/>
        <v>281</v>
      </c>
      <c r="J18" s="12">
        <v>9</v>
      </c>
      <c r="K18" s="13" t="s">
        <v>11</v>
      </c>
      <c r="L18" s="575">
        <v>359</v>
      </c>
      <c r="M18" s="130">
        <v>333</v>
      </c>
      <c r="N18" s="578">
        <v>80</v>
      </c>
      <c r="O18" s="128">
        <v>48</v>
      </c>
      <c r="P18" s="130">
        <v>10</v>
      </c>
      <c r="Q18" s="411">
        <f t="shared" si="0"/>
        <v>426</v>
      </c>
      <c r="R18" s="411">
        <v>13</v>
      </c>
    </row>
    <row r="19" spans="1:21" x14ac:dyDescent="0.2">
      <c r="A19" s="12">
        <v>10</v>
      </c>
      <c r="B19" s="13" t="s">
        <v>12</v>
      </c>
      <c r="C19" s="575">
        <v>255</v>
      </c>
      <c r="D19" s="130">
        <v>250</v>
      </c>
      <c r="E19" s="578">
        <v>120</v>
      </c>
      <c r="F19" s="128">
        <v>83</v>
      </c>
      <c r="G19" s="130">
        <v>2</v>
      </c>
      <c r="H19" s="411">
        <f t="shared" si="1"/>
        <v>375</v>
      </c>
      <c r="J19" s="12">
        <v>10</v>
      </c>
      <c r="K19" s="13" t="s">
        <v>12</v>
      </c>
      <c r="L19" s="575">
        <v>417</v>
      </c>
      <c r="M19" s="130">
        <v>397</v>
      </c>
      <c r="N19" s="578">
        <v>167</v>
      </c>
      <c r="O19" s="128">
        <v>115</v>
      </c>
      <c r="P19" s="130">
        <v>37</v>
      </c>
      <c r="Q19" s="411">
        <f t="shared" si="0"/>
        <v>547</v>
      </c>
      <c r="R19" s="411">
        <v>37</v>
      </c>
      <c r="U19" s="1" t="s">
        <v>79</v>
      </c>
    </row>
    <row r="20" spans="1:21" s="118" customFormat="1" x14ac:dyDescent="0.2">
      <c r="A20" s="12">
        <v>11</v>
      </c>
      <c r="B20" s="13" t="s">
        <v>13</v>
      </c>
      <c r="C20" s="575">
        <v>203</v>
      </c>
      <c r="D20" s="130">
        <v>193</v>
      </c>
      <c r="E20" s="578">
        <v>105</v>
      </c>
      <c r="F20" s="128">
        <v>65</v>
      </c>
      <c r="G20" s="130">
        <v>5</v>
      </c>
      <c r="H20" s="411">
        <f t="shared" si="1"/>
        <v>308</v>
      </c>
      <c r="J20" s="12">
        <v>11</v>
      </c>
      <c r="K20" s="13" t="s">
        <v>13</v>
      </c>
      <c r="L20" s="575">
        <v>363</v>
      </c>
      <c r="M20" s="130">
        <v>343</v>
      </c>
      <c r="N20" s="578">
        <v>131</v>
      </c>
      <c r="O20" s="128">
        <v>77</v>
      </c>
      <c r="P20" s="130">
        <v>20</v>
      </c>
      <c r="Q20" s="411">
        <f t="shared" si="0"/>
        <v>478</v>
      </c>
      <c r="R20" s="411">
        <v>16</v>
      </c>
    </row>
    <row r="21" spans="1:21" x14ac:dyDescent="0.2">
      <c r="A21" s="12">
        <v>12</v>
      </c>
      <c r="B21" s="13" t="s">
        <v>14</v>
      </c>
      <c r="C21" s="575">
        <v>220</v>
      </c>
      <c r="D21" s="130">
        <v>214</v>
      </c>
      <c r="E21" s="578">
        <v>150</v>
      </c>
      <c r="F21" s="128">
        <v>120</v>
      </c>
      <c r="G21" s="130">
        <v>14</v>
      </c>
      <c r="H21" s="411">
        <f t="shared" si="1"/>
        <v>370</v>
      </c>
      <c r="J21" s="12">
        <v>12</v>
      </c>
      <c r="K21" s="13" t="s">
        <v>14</v>
      </c>
      <c r="L21" s="575">
        <v>462</v>
      </c>
      <c r="M21" s="130">
        <v>443</v>
      </c>
      <c r="N21" s="578">
        <v>186</v>
      </c>
      <c r="O21" s="128">
        <v>142</v>
      </c>
      <c r="P21" s="130">
        <v>43</v>
      </c>
      <c r="Q21" s="411">
        <f t="shared" si="0"/>
        <v>607</v>
      </c>
      <c r="R21" s="411">
        <v>41</v>
      </c>
    </row>
    <row r="22" spans="1:21" x14ac:dyDescent="0.2">
      <c r="A22" s="12">
        <v>13</v>
      </c>
      <c r="B22" s="13" t="s">
        <v>15</v>
      </c>
      <c r="C22" s="575">
        <v>230</v>
      </c>
      <c r="D22" s="130">
        <v>225</v>
      </c>
      <c r="E22" s="578">
        <v>147</v>
      </c>
      <c r="F22" s="128">
        <v>106</v>
      </c>
      <c r="G22" s="130">
        <v>3</v>
      </c>
      <c r="H22" s="411">
        <f t="shared" si="1"/>
        <v>377</v>
      </c>
      <c r="J22" s="12">
        <v>13</v>
      </c>
      <c r="K22" s="13" t="s">
        <v>15</v>
      </c>
      <c r="L22" s="575">
        <v>345</v>
      </c>
      <c r="M22" s="130">
        <v>333</v>
      </c>
      <c r="N22" s="578">
        <v>180</v>
      </c>
      <c r="O22" s="128">
        <v>121</v>
      </c>
      <c r="P22" s="130">
        <v>28</v>
      </c>
      <c r="Q22" s="411">
        <f t="shared" si="0"/>
        <v>497</v>
      </c>
      <c r="R22" s="411">
        <v>28</v>
      </c>
    </row>
    <row r="23" spans="1:21" x14ac:dyDescent="0.2">
      <c r="A23" s="12">
        <v>14</v>
      </c>
      <c r="B23" s="13" t="s">
        <v>16</v>
      </c>
      <c r="C23" s="575">
        <v>94</v>
      </c>
      <c r="D23" s="130">
        <v>92</v>
      </c>
      <c r="E23" s="578">
        <v>72</v>
      </c>
      <c r="F23" s="128">
        <v>65</v>
      </c>
      <c r="G23" s="130">
        <v>1</v>
      </c>
      <c r="H23" s="411">
        <f t="shared" si="1"/>
        <v>166</v>
      </c>
      <c r="J23" s="12">
        <v>14</v>
      </c>
      <c r="K23" s="13" t="s">
        <v>16</v>
      </c>
      <c r="L23" s="575">
        <v>213</v>
      </c>
      <c r="M23" s="130">
        <v>208</v>
      </c>
      <c r="N23" s="578">
        <v>84</v>
      </c>
      <c r="O23" s="128">
        <v>74</v>
      </c>
      <c r="P23" s="130">
        <v>10</v>
      </c>
      <c r="Q23" s="411">
        <f t="shared" si="0"/>
        <v>289</v>
      </c>
      <c r="R23" s="411">
        <v>8</v>
      </c>
    </row>
    <row r="24" spans="1:21" ht="12.75" thickBot="1" x14ac:dyDescent="0.25">
      <c r="A24" s="14">
        <v>15</v>
      </c>
      <c r="B24" s="15" t="s">
        <v>17</v>
      </c>
      <c r="C24" s="576">
        <v>364</v>
      </c>
      <c r="D24" s="131">
        <v>341</v>
      </c>
      <c r="E24" s="579">
        <v>161</v>
      </c>
      <c r="F24" s="129">
        <v>128</v>
      </c>
      <c r="G24" s="131">
        <v>3</v>
      </c>
      <c r="H24" s="412">
        <f>C24+E24</f>
        <v>525</v>
      </c>
      <c r="J24" s="14">
        <v>15</v>
      </c>
      <c r="K24" s="15" t="s">
        <v>17</v>
      </c>
      <c r="L24" s="576">
        <v>613</v>
      </c>
      <c r="M24" s="131">
        <v>561</v>
      </c>
      <c r="N24" s="579">
        <v>195</v>
      </c>
      <c r="O24" s="129">
        <v>151</v>
      </c>
      <c r="P24" s="131">
        <v>43</v>
      </c>
      <c r="Q24" s="412">
        <f t="shared" si="0"/>
        <v>776</v>
      </c>
      <c r="R24" s="412">
        <v>32</v>
      </c>
    </row>
    <row r="25" spans="1:21" s="16" customFormat="1" x14ac:dyDescent="0.2">
      <c r="A25" s="171"/>
      <c r="B25" s="327" t="s">
        <v>201</v>
      </c>
      <c r="C25" s="328">
        <f t="shared" ref="C25:H25" si="2">SUM(C10:C24)</f>
        <v>2504</v>
      </c>
      <c r="D25" s="173">
        <f t="shared" si="2"/>
        <v>2386</v>
      </c>
      <c r="E25" s="328">
        <f t="shared" si="2"/>
        <v>1430</v>
      </c>
      <c r="F25" s="172">
        <f t="shared" si="2"/>
        <v>1052</v>
      </c>
      <c r="G25" s="173">
        <f t="shared" si="2"/>
        <v>45</v>
      </c>
      <c r="H25" s="329">
        <f t="shared" si="2"/>
        <v>3934</v>
      </c>
      <c r="J25" s="44"/>
      <c r="K25" s="327" t="s">
        <v>199</v>
      </c>
      <c r="L25" s="330">
        <f t="shared" ref="L25:R25" si="3">SUM(L10:L24)</f>
        <v>4403</v>
      </c>
      <c r="M25" s="47">
        <f t="shared" si="3"/>
        <v>4125</v>
      </c>
      <c r="N25" s="330">
        <f t="shared" si="3"/>
        <v>1798</v>
      </c>
      <c r="O25" s="46">
        <f t="shared" si="3"/>
        <v>1250</v>
      </c>
      <c r="P25" s="46" t="s">
        <v>152</v>
      </c>
      <c r="Q25" s="330">
        <f t="shared" si="3"/>
        <v>5899</v>
      </c>
      <c r="R25" s="331">
        <f t="shared" si="3"/>
        <v>302</v>
      </c>
      <c r="U25" s="108"/>
    </row>
    <row r="26" spans="1:21" s="118" customFormat="1" x14ac:dyDescent="0.2">
      <c r="A26" s="132"/>
      <c r="B26" s="116" t="s">
        <v>194</v>
      </c>
      <c r="C26" s="142">
        <v>2399</v>
      </c>
      <c r="D26" s="130">
        <v>2281</v>
      </c>
      <c r="E26" s="142">
        <v>1348</v>
      </c>
      <c r="F26" s="128">
        <v>952</v>
      </c>
      <c r="G26" s="130">
        <v>52</v>
      </c>
      <c r="H26" s="143">
        <v>3747</v>
      </c>
      <c r="J26" s="48"/>
      <c r="K26" s="116" t="s">
        <v>188</v>
      </c>
      <c r="L26" s="40">
        <v>4156</v>
      </c>
      <c r="M26" s="41">
        <v>3861</v>
      </c>
      <c r="N26" s="40">
        <v>1773</v>
      </c>
      <c r="O26" s="119">
        <v>1208</v>
      </c>
      <c r="P26" s="119">
        <v>337</v>
      </c>
      <c r="Q26" s="119">
        <f>L26+N26-R26</f>
        <v>5623</v>
      </c>
      <c r="R26" s="143">
        <v>306</v>
      </c>
      <c r="T26" s="108"/>
      <c r="U26" s="108"/>
    </row>
    <row r="27" spans="1:21" s="118" customFormat="1" x14ac:dyDescent="0.2">
      <c r="A27" s="132"/>
      <c r="B27" s="116" t="s">
        <v>157</v>
      </c>
      <c r="C27" s="142">
        <v>2352</v>
      </c>
      <c r="D27" s="130">
        <v>2210</v>
      </c>
      <c r="E27" s="142">
        <v>1335</v>
      </c>
      <c r="F27" s="128">
        <v>972</v>
      </c>
      <c r="G27" s="130">
        <v>44</v>
      </c>
      <c r="H27" s="143">
        <v>3687</v>
      </c>
      <c r="J27" s="48"/>
      <c r="K27" s="116" t="s">
        <v>155</v>
      </c>
      <c r="L27" s="40">
        <v>4145</v>
      </c>
      <c r="M27" s="41">
        <v>3812</v>
      </c>
      <c r="N27" s="40">
        <v>1746</v>
      </c>
      <c r="O27" s="119">
        <v>1159</v>
      </c>
      <c r="P27" s="119">
        <v>302</v>
      </c>
      <c r="Q27" s="41">
        <f>L27+N27-R27</f>
        <v>5585</v>
      </c>
      <c r="R27" s="143">
        <v>306</v>
      </c>
      <c r="T27" s="108"/>
      <c r="U27" s="108"/>
    </row>
    <row r="28" spans="1:21" s="118" customFormat="1" ht="12.75" thickBot="1" x14ac:dyDescent="0.25">
      <c r="A28" s="146"/>
      <c r="B28" s="517" t="s">
        <v>153</v>
      </c>
      <c r="C28" s="518">
        <v>2458</v>
      </c>
      <c r="D28" s="519">
        <v>2347</v>
      </c>
      <c r="E28" s="518">
        <v>1396</v>
      </c>
      <c r="F28" s="520">
        <v>963</v>
      </c>
      <c r="G28" s="521" t="s">
        <v>152</v>
      </c>
      <c r="H28" s="522">
        <v>3854</v>
      </c>
      <c r="J28" s="146"/>
      <c r="K28" s="145" t="s">
        <v>81</v>
      </c>
      <c r="L28" s="114">
        <v>4333</v>
      </c>
      <c r="M28" s="131">
        <v>4009</v>
      </c>
      <c r="N28" s="114">
        <v>1752</v>
      </c>
      <c r="O28" s="129">
        <v>1160</v>
      </c>
      <c r="P28" s="129">
        <v>279</v>
      </c>
      <c r="Q28" s="131">
        <f>L28+N28-R28</f>
        <v>5759</v>
      </c>
      <c r="R28" s="144">
        <v>326</v>
      </c>
      <c r="T28" s="108"/>
      <c r="U28" s="108"/>
    </row>
    <row r="30" spans="1:21" x14ac:dyDescent="0.2">
      <c r="J30" s="1"/>
    </row>
    <row r="31" spans="1:21" x14ac:dyDescent="0.2">
      <c r="J31" s="1"/>
    </row>
    <row r="32" spans="1:21" x14ac:dyDescent="0.2"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  <row r="41" spans="10:10" x14ac:dyDescent="0.2">
      <c r="J41" s="1"/>
    </row>
    <row r="42" spans="10:10" x14ac:dyDescent="0.2">
      <c r="J42" s="1"/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0"/>
  <sheetViews>
    <sheetView showGridLines="0" view="pageLayout" topLeftCell="A9" zoomScaleNormal="100" workbookViewId="0">
      <selection activeCell="L35" sqref="L35:L36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11" x14ac:dyDescent="0.2">
      <c r="A1" s="4" t="s">
        <v>0</v>
      </c>
    </row>
    <row r="3" spans="1:11" x14ac:dyDescent="0.2">
      <c r="A3" s="4" t="str">
        <f>A8</f>
        <v>Tabell 2-4-1 - B1 - Barn med hjelpetiltak og omsorgstiltak, med gyldige planer ved periodeslutt pr. 31.12.</v>
      </c>
    </row>
    <row r="4" spans="1:11" x14ac:dyDescent="0.2">
      <c r="A4" s="4"/>
    </row>
    <row r="5" spans="1:11" x14ac:dyDescent="0.2">
      <c r="A5" s="4"/>
    </row>
    <row r="6" spans="1:11" x14ac:dyDescent="0.2">
      <c r="A6" s="4"/>
    </row>
    <row r="8" spans="1:11" s="5" customFormat="1" ht="15.75" thickBot="1" x14ac:dyDescent="0.25">
      <c r="A8" s="193" t="s">
        <v>202</v>
      </c>
    </row>
    <row r="9" spans="1:11" s="5" customFormat="1" ht="75.75" thickBot="1" x14ac:dyDescent="0.3">
      <c r="A9" s="179" t="s">
        <v>1</v>
      </c>
      <c r="B9" s="238" t="s">
        <v>2</v>
      </c>
      <c r="C9" s="179" t="s">
        <v>33</v>
      </c>
      <c r="D9" s="180" t="s">
        <v>34</v>
      </c>
      <c r="E9" s="179" t="s">
        <v>35</v>
      </c>
      <c r="F9" s="180" t="s">
        <v>36</v>
      </c>
      <c r="G9" s="179" t="s">
        <v>37</v>
      </c>
      <c r="H9" s="180" t="s">
        <v>38</v>
      </c>
    </row>
    <row r="10" spans="1:11" ht="14.25" x14ac:dyDescent="0.2">
      <c r="A10" s="542">
        <v>1</v>
      </c>
      <c r="B10" s="543" t="s">
        <v>3</v>
      </c>
      <c r="C10" s="183">
        <v>285</v>
      </c>
      <c r="D10" s="239">
        <v>270</v>
      </c>
      <c r="E10" s="414">
        <v>0.94736842105263153</v>
      </c>
      <c r="F10" s="415">
        <v>79</v>
      </c>
      <c r="G10" s="413">
        <v>78</v>
      </c>
      <c r="H10" s="414">
        <v>0.98734177215189878</v>
      </c>
    </row>
    <row r="11" spans="1:11" ht="14.25" x14ac:dyDescent="0.2">
      <c r="A11" s="437">
        <v>2</v>
      </c>
      <c r="B11" s="186" t="s">
        <v>4</v>
      </c>
      <c r="C11" s="380">
        <v>266</v>
      </c>
      <c r="D11" s="539">
        <v>266</v>
      </c>
      <c r="E11" s="382">
        <v>1</v>
      </c>
      <c r="F11" s="378">
        <v>54</v>
      </c>
      <c r="G11" s="381">
        <v>54</v>
      </c>
      <c r="H11" s="382">
        <v>1</v>
      </c>
    </row>
    <row r="12" spans="1:11" ht="14.25" x14ac:dyDescent="0.2">
      <c r="A12" s="437">
        <v>3</v>
      </c>
      <c r="B12" s="186" t="s">
        <v>5</v>
      </c>
      <c r="C12" s="380">
        <v>132</v>
      </c>
      <c r="D12" s="539">
        <v>125</v>
      </c>
      <c r="E12" s="382">
        <v>0.94696969696969702</v>
      </c>
      <c r="F12" s="378">
        <v>81</v>
      </c>
      <c r="G12" s="381">
        <v>81</v>
      </c>
      <c r="H12" s="382">
        <v>1</v>
      </c>
      <c r="J12" s="151"/>
      <c r="K12" s="151"/>
    </row>
    <row r="13" spans="1:11" ht="14.25" x14ac:dyDescent="0.2">
      <c r="A13" s="437">
        <v>4</v>
      </c>
      <c r="B13" s="186" t="s">
        <v>6</v>
      </c>
      <c r="C13" s="380">
        <v>76</v>
      </c>
      <c r="D13" s="539">
        <v>65</v>
      </c>
      <c r="E13" s="382">
        <v>0.85526315789473684</v>
      </c>
      <c r="F13" s="378">
        <v>36</v>
      </c>
      <c r="G13" s="381">
        <v>35</v>
      </c>
      <c r="H13" s="382">
        <v>0.97222222222222221</v>
      </c>
      <c r="J13" s="151"/>
      <c r="K13" s="151"/>
    </row>
    <row r="14" spans="1:11" ht="14.25" x14ac:dyDescent="0.2">
      <c r="A14" s="437">
        <v>5</v>
      </c>
      <c r="B14" s="186" t="s">
        <v>7</v>
      </c>
      <c r="C14" s="380">
        <v>135</v>
      </c>
      <c r="D14" s="539">
        <v>126</v>
      </c>
      <c r="E14" s="382">
        <v>0.93333333333333335</v>
      </c>
      <c r="F14" s="378">
        <v>24</v>
      </c>
      <c r="G14" s="381">
        <v>24</v>
      </c>
      <c r="H14" s="382">
        <v>1</v>
      </c>
    </row>
    <row r="15" spans="1:11" ht="14.25" x14ac:dyDescent="0.2">
      <c r="A15" s="437">
        <v>6</v>
      </c>
      <c r="B15" s="186" t="s">
        <v>8</v>
      </c>
      <c r="C15" s="380">
        <v>54</v>
      </c>
      <c r="D15" s="539">
        <v>53</v>
      </c>
      <c r="E15" s="382">
        <v>0.98148148148148151</v>
      </c>
      <c r="F15" s="378">
        <v>9</v>
      </c>
      <c r="G15" s="381">
        <v>8</v>
      </c>
      <c r="H15" s="382">
        <v>0.88888888888888884</v>
      </c>
    </row>
    <row r="16" spans="1:11" ht="14.25" x14ac:dyDescent="0.2">
      <c r="A16" s="437">
        <v>7</v>
      </c>
      <c r="B16" s="186" t="s">
        <v>9</v>
      </c>
      <c r="C16" s="380">
        <v>138</v>
      </c>
      <c r="D16" s="539">
        <v>120</v>
      </c>
      <c r="E16" s="382">
        <v>0.86956521739130432</v>
      </c>
      <c r="F16" s="378">
        <v>19</v>
      </c>
      <c r="G16" s="381">
        <v>19</v>
      </c>
      <c r="H16" s="382">
        <v>1</v>
      </c>
    </row>
    <row r="17" spans="1:13" ht="14.25" x14ac:dyDescent="0.2">
      <c r="A17" s="437">
        <v>8</v>
      </c>
      <c r="B17" s="186" t="s">
        <v>10</v>
      </c>
      <c r="C17" s="380">
        <v>92</v>
      </c>
      <c r="D17" s="539">
        <v>86</v>
      </c>
      <c r="E17" s="382">
        <v>0.93478260869565222</v>
      </c>
      <c r="F17" s="378">
        <v>10</v>
      </c>
      <c r="G17" s="381">
        <v>10</v>
      </c>
      <c r="H17" s="382">
        <v>1</v>
      </c>
    </row>
    <row r="18" spans="1:13" ht="14.25" x14ac:dyDescent="0.2">
      <c r="A18" s="437">
        <v>9</v>
      </c>
      <c r="B18" s="186" t="s">
        <v>11</v>
      </c>
      <c r="C18" s="380">
        <v>253</v>
      </c>
      <c r="D18" s="539">
        <v>253</v>
      </c>
      <c r="E18" s="382">
        <v>1</v>
      </c>
      <c r="F18" s="378">
        <v>23</v>
      </c>
      <c r="G18" s="381">
        <v>23</v>
      </c>
      <c r="H18" s="382">
        <v>1</v>
      </c>
      <c r="M18" s="1" t="s">
        <v>198</v>
      </c>
    </row>
    <row r="19" spans="1:13" ht="14.25" x14ac:dyDescent="0.2">
      <c r="A19" s="437">
        <v>10</v>
      </c>
      <c r="B19" s="186" t="s">
        <v>12</v>
      </c>
      <c r="C19" s="380">
        <v>316</v>
      </c>
      <c r="D19" s="539">
        <v>294</v>
      </c>
      <c r="E19" s="382">
        <v>0.930379746835443</v>
      </c>
      <c r="F19" s="378">
        <v>56</v>
      </c>
      <c r="G19" s="381">
        <v>56</v>
      </c>
      <c r="H19" s="382">
        <v>1</v>
      </c>
    </row>
    <row r="20" spans="1:13" ht="14.25" x14ac:dyDescent="0.2">
      <c r="A20" s="437">
        <v>11</v>
      </c>
      <c r="B20" s="186" t="s">
        <v>13</v>
      </c>
      <c r="C20" s="380">
        <v>259</v>
      </c>
      <c r="D20" s="539">
        <v>248</v>
      </c>
      <c r="E20" s="382">
        <v>0.9575289575289575</v>
      </c>
      <c r="F20" s="378">
        <v>44</v>
      </c>
      <c r="G20" s="381">
        <v>44</v>
      </c>
      <c r="H20" s="382">
        <v>1</v>
      </c>
    </row>
    <row r="21" spans="1:13" ht="14.25" x14ac:dyDescent="0.2">
      <c r="A21" s="437">
        <v>12</v>
      </c>
      <c r="B21" s="186" t="s">
        <v>14</v>
      </c>
      <c r="C21" s="380">
        <v>263</v>
      </c>
      <c r="D21" s="539">
        <v>239</v>
      </c>
      <c r="E21" s="382">
        <v>0.90874524714828897</v>
      </c>
      <c r="F21" s="378">
        <v>79</v>
      </c>
      <c r="G21" s="381">
        <v>76</v>
      </c>
      <c r="H21" s="382">
        <v>0.96202531645569622</v>
      </c>
    </row>
    <row r="22" spans="1:13" ht="14.25" x14ac:dyDescent="0.2">
      <c r="A22" s="437">
        <v>13</v>
      </c>
      <c r="B22" s="186" t="s">
        <v>15</v>
      </c>
      <c r="C22" s="380">
        <v>304</v>
      </c>
      <c r="D22" s="539">
        <v>272</v>
      </c>
      <c r="E22" s="382">
        <v>0.89473684210526316</v>
      </c>
      <c r="F22" s="378">
        <v>66</v>
      </c>
      <c r="G22" s="381">
        <v>66</v>
      </c>
      <c r="H22" s="382">
        <v>1</v>
      </c>
    </row>
    <row r="23" spans="1:13" ht="14.25" x14ac:dyDescent="0.2">
      <c r="A23" s="437">
        <v>14</v>
      </c>
      <c r="B23" s="186" t="s">
        <v>16</v>
      </c>
      <c r="C23" s="380">
        <v>121</v>
      </c>
      <c r="D23" s="539">
        <v>117</v>
      </c>
      <c r="E23" s="382">
        <v>0.96694214876033058</v>
      </c>
      <c r="F23" s="378">
        <v>43</v>
      </c>
      <c r="G23" s="381">
        <v>43</v>
      </c>
      <c r="H23" s="382">
        <v>1</v>
      </c>
    </row>
    <row r="24" spans="1:13" ht="29.25" thickBot="1" x14ac:dyDescent="0.25">
      <c r="A24" s="440">
        <v>15</v>
      </c>
      <c r="B24" s="441" t="s">
        <v>17</v>
      </c>
      <c r="C24" s="418">
        <v>422</v>
      </c>
      <c r="D24" s="540">
        <v>381</v>
      </c>
      <c r="E24" s="420">
        <v>0.90284360189573465</v>
      </c>
      <c r="F24" s="421">
        <v>96</v>
      </c>
      <c r="G24" s="419">
        <v>96</v>
      </c>
      <c r="H24" s="420">
        <v>1</v>
      </c>
    </row>
    <row r="25" spans="1:13" s="194" customFormat="1" ht="15" x14ac:dyDescent="0.25">
      <c r="A25" s="373"/>
      <c r="B25" s="466" t="s">
        <v>201</v>
      </c>
      <c r="C25" s="379">
        <f>SUM(C10:C24)</f>
        <v>3116</v>
      </c>
      <c r="D25" s="386">
        <f>SUM(D10:D24)</f>
        <v>2915</v>
      </c>
      <c r="E25" s="545">
        <f t="shared" ref="E25" si="0">D25/C25</f>
        <v>0.93549422336328625</v>
      </c>
      <c r="F25" s="548">
        <f>SUM(F10:F24)</f>
        <v>719</v>
      </c>
      <c r="G25" s="541">
        <f>SUM(G10:G24)</f>
        <v>713</v>
      </c>
      <c r="H25" s="545">
        <f t="shared" ref="H25" si="1">G25/F25</f>
        <v>0.99165507649513218</v>
      </c>
    </row>
    <row r="26" spans="1:13" s="194" customFormat="1" ht="15" x14ac:dyDescent="0.25">
      <c r="A26" s="196"/>
      <c r="B26" s="377" t="s">
        <v>196</v>
      </c>
      <c r="C26" s="187">
        <v>3157</v>
      </c>
      <c r="D26" s="242">
        <v>2942</v>
      </c>
      <c r="E26" s="546">
        <v>0.93189737092176117</v>
      </c>
      <c r="F26" s="544">
        <v>758</v>
      </c>
      <c r="G26" s="547">
        <v>746</v>
      </c>
      <c r="H26" s="546">
        <v>0.9841688654353562</v>
      </c>
    </row>
    <row r="27" spans="1:13" s="194" customFormat="1" ht="15" x14ac:dyDescent="0.25">
      <c r="A27" s="332"/>
      <c r="B27" s="376" t="s">
        <v>194</v>
      </c>
      <c r="C27" s="380">
        <v>2960</v>
      </c>
      <c r="D27" s="539">
        <v>2789</v>
      </c>
      <c r="E27" s="382">
        <v>0.94222972972972974</v>
      </c>
      <c r="F27" s="378">
        <v>742</v>
      </c>
      <c r="G27" s="381">
        <v>738</v>
      </c>
      <c r="H27" s="382">
        <v>0.99460916442048519</v>
      </c>
    </row>
    <row r="28" spans="1:13" s="194" customFormat="1" ht="15.75" thickBot="1" x14ac:dyDescent="0.3">
      <c r="A28" s="416"/>
      <c r="B28" s="417" t="s">
        <v>186</v>
      </c>
      <c r="C28" s="418">
        <v>2961</v>
      </c>
      <c r="D28" s="540">
        <v>2711</v>
      </c>
      <c r="E28" s="420">
        <v>0.91556906450523468</v>
      </c>
      <c r="F28" s="421">
        <v>734</v>
      </c>
      <c r="G28" s="419">
        <v>713</v>
      </c>
      <c r="H28" s="420">
        <v>0.97138964577656672</v>
      </c>
    </row>
    <row r="29" spans="1:13" s="194" customFormat="1" ht="15" x14ac:dyDescent="0.25">
      <c r="A29" s="332"/>
      <c r="B29" s="376" t="s">
        <v>197</v>
      </c>
      <c r="C29" s="380">
        <v>2894</v>
      </c>
      <c r="D29" s="539">
        <v>2702</v>
      </c>
      <c r="E29" s="382">
        <v>0.93365583966827925</v>
      </c>
      <c r="F29" s="378">
        <v>729</v>
      </c>
      <c r="G29" s="381">
        <v>712</v>
      </c>
      <c r="H29" s="382">
        <v>0.97668038408779145</v>
      </c>
    </row>
    <row r="30" spans="1:13" s="194" customFormat="1" ht="15.75" thickBot="1" x14ac:dyDescent="0.3">
      <c r="A30" s="416"/>
      <c r="B30" s="417" t="s">
        <v>153</v>
      </c>
      <c r="C30" s="418">
        <v>3076</v>
      </c>
      <c r="D30" s="540">
        <v>2871</v>
      </c>
      <c r="E30" s="420">
        <v>0.93335500650195058</v>
      </c>
      <c r="F30" s="421">
        <v>708</v>
      </c>
      <c r="G30" s="419">
        <v>697</v>
      </c>
      <c r="H30" s="420">
        <v>0.9844632768361582</v>
      </c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32"/>
  <sheetViews>
    <sheetView showGridLines="0" view="pageLayout" topLeftCell="A10" zoomScaleNormal="100" workbookViewId="0">
      <selection activeCell="L35" sqref="L35:L36"/>
    </sheetView>
  </sheetViews>
  <sheetFormatPr baseColWidth="10" defaultRowHeight="14.25" x14ac:dyDescent="0.2"/>
  <cols>
    <col min="1" max="1" width="4.85546875" style="227" customWidth="1"/>
    <col min="2" max="2" width="23.140625" style="226" customWidth="1"/>
    <col min="3" max="3" width="7.7109375" style="226" customWidth="1"/>
    <col min="4" max="4" width="10.7109375" style="226" customWidth="1"/>
    <col min="5" max="5" width="7.42578125" style="226" hidden="1" customWidth="1"/>
    <col min="6" max="6" width="7.5703125" style="226" customWidth="1"/>
    <col min="7" max="7" width="7.42578125" style="226" hidden="1" customWidth="1"/>
    <col min="8" max="8" width="7.5703125" style="227" hidden="1" customWidth="1"/>
    <col min="9" max="9" width="9.140625" style="226" bestFit="1" customWidth="1"/>
    <col min="10" max="10" width="7.28515625" style="226" hidden="1" customWidth="1"/>
    <col min="11" max="11" width="7.28515625" style="227" hidden="1" customWidth="1"/>
    <col min="12" max="12" width="7.28515625" style="227" customWidth="1"/>
    <col min="13" max="13" width="8.5703125" style="226" customWidth="1"/>
    <col min="14" max="14" width="7.5703125" style="226" hidden="1" customWidth="1"/>
    <col min="15" max="15" width="5.5703125" style="227" hidden="1" customWidth="1"/>
    <col min="16" max="16" width="7.140625" style="226" customWidth="1"/>
    <col min="17" max="17" width="7.140625" style="226" hidden="1" customWidth="1"/>
    <col min="18" max="18" width="5.28515625" style="227" hidden="1" customWidth="1"/>
    <col min="19" max="21" width="9" style="227" customWidth="1"/>
    <col min="22" max="22" width="7.5703125" style="226" customWidth="1"/>
    <col min="23" max="23" width="4.85546875" style="227" customWidth="1"/>
    <col min="24" max="24" width="21.85546875" style="226" customWidth="1"/>
    <col min="25" max="25" width="7.5703125" style="226" customWidth="1"/>
    <col min="26" max="26" width="9.7109375" style="226" customWidth="1"/>
    <col min="27" max="27" width="8" style="226" hidden="1" customWidth="1"/>
    <col min="28" max="28" width="7" style="226" customWidth="1"/>
    <col min="29" max="29" width="7.85546875" style="226" hidden="1" customWidth="1"/>
    <col min="30" max="30" width="9.5703125" style="226" customWidth="1"/>
    <col min="31" max="31" width="8.85546875" style="226" bestFit="1" customWidth="1"/>
    <col min="32" max="32" width="7.85546875" style="226" hidden="1" customWidth="1"/>
    <col min="33" max="33" width="10.140625" style="226" customWidth="1"/>
    <col min="34" max="34" width="5.7109375" style="226" customWidth="1"/>
    <col min="35" max="35" width="8.140625" style="226" customWidth="1"/>
    <col min="36" max="36" width="7.5703125" style="226" customWidth="1"/>
    <col min="37" max="37" width="7.85546875" style="226" hidden="1" customWidth="1"/>
    <col min="38" max="38" width="10.140625" style="226" customWidth="1"/>
    <col min="39" max="39" width="7.140625" style="226" customWidth="1"/>
    <col min="40" max="40" width="7.85546875" style="226" hidden="1" customWidth="1"/>
    <col min="41" max="41" width="7.85546875" style="226" customWidth="1"/>
    <col min="42" max="42" width="11.42578125" style="226" customWidth="1"/>
    <col min="43" max="16384" width="11.42578125" style="226"/>
  </cols>
  <sheetData>
    <row r="1" spans="1:24" x14ac:dyDescent="0.2">
      <c r="A1" s="224" t="s">
        <v>82</v>
      </c>
      <c r="B1" s="225"/>
    </row>
    <row r="2" spans="1:24" x14ac:dyDescent="0.2">
      <c r="A2" s="228" t="s">
        <v>0</v>
      </c>
      <c r="W2" s="228"/>
    </row>
    <row r="4" spans="1:24" x14ac:dyDescent="0.2">
      <c r="A4" s="229" t="s">
        <v>129</v>
      </c>
      <c r="B4" s="230"/>
      <c r="C4" s="230"/>
      <c r="D4" s="230"/>
      <c r="E4" s="230"/>
      <c r="F4" s="230"/>
      <c r="G4" s="230"/>
      <c r="H4" s="231"/>
      <c r="I4" s="230"/>
      <c r="J4" s="230"/>
      <c r="K4" s="231"/>
      <c r="L4" s="231"/>
      <c r="W4" s="228"/>
    </row>
    <row r="5" spans="1:24" x14ac:dyDescent="0.2">
      <c r="A5" s="226" t="s">
        <v>143</v>
      </c>
      <c r="W5" s="228"/>
    </row>
    <row r="6" spans="1:24" x14ac:dyDescent="0.2">
      <c r="A6" s="228" t="s">
        <v>144</v>
      </c>
      <c r="W6" s="228"/>
    </row>
    <row r="7" spans="1:24" x14ac:dyDescent="0.2">
      <c r="A7" s="228" t="s">
        <v>145</v>
      </c>
      <c r="W7" s="228"/>
    </row>
    <row r="8" spans="1:24" x14ac:dyDescent="0.2">
      <c r="A8" s="228" t="s">
        <v>146</v>
      </c>
      <c r="W8" s="228"/>
    </row>
    <row r="9" spans="1:24" x14ac:dyDescent="0.2">
      <c r="A9" s="228"/>
      <c r="W9" s="228"/>
    </row>
    <row r="10" spans="1:24" x14ac:dyDescent="0.2">
      <c r="A10" s="228" t="s">
        <v>130</v>
      </c>
      <c r="W10" s="228"/>
    </row>
    <row r="11" spans="1:24" x14ac:dyDescent="0.2">
      <c r="W11" s="228"/>
    </row>
    <row r="12" spans="1:24" x14ac:dyDescent="0.2">
      <c r="A12" s="228"/>
      <c r="W12" s="228"/>
      <c r="X12" s="226" t="s">
        <v>79</v>
      </c>
    </row>
    <row r="13" spans="1:24" x14ac:dyDescent="0.2">
      <c r="A13" s="228"/>
      <c r="W13" s="228"/>
    </row>
    <row r="14" spans="1:24" x14ac:dyDescent="0.2">
      <c r="A14" s="228"/>
      <c r="W14" s="228"/>
    </row>
    <row r="15" spans="1:24" x14ac:dyDescent="0.2">
      <c r="A15" s="228"/>
      <c r="W15" s="228"/>
    </row>
    <row r="16" spans="1:24" x14ac:dyDescent="0.2">
      <c r="A16" s="228"/>
      <c r="W16" s="228"/>
    </row>
    <row r="18" spans="1:44" x14ac:dyDescent="0.2">
      <c r="AQ18" s="226" t="s">
        <v>160</v>
      </c>
    </row>
    <row r="19" spans="1:44" s="232" customFormat="1" ht="33" customHeight="1" thickBot="1" x14ac:dyDescent="0.3">
      <c r="A19" s="635" t="s">
        <v>177</v>
      </c>
      <c r="B19" s="635"/>
      <c r="C19" s="635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W19" s="193" t="s">
        <v>178</v>
      </c>
      <c r="AQ19" s="232" t="s">
        <v>159</v>
      </c>
    </row>
    <row r="20" spans="1:44" s="232" customFormat="1" ht="125.25" customHeight="1" thickBot="1" x14ac:dyDescent="0.3">
      <c r="A20" s="427" t="s">
        <v>1</v>
      </c>
      <c r="B20" s="428" t="s">
        <v>2</v>
      </c>
      <c r="C20" s="429" t="s">
        <v>131</v>
      </c>
      <c r="D20" s="430" t="s">
        <v>158</v>
      </c>
      <c r="E20" s="431" t="s">
        <v>132</v>
      </c>
      <c r="F20" s="430" t="s">
        <v>133</v>
      </c>
      <c r="G20" s="432" t="s">
        <v>132</v>
      </c>
      <c r="H20" s="431" t="s">
        <v>134</v>
      </c>
      <c r="I20" s="235" t="s">
        <v>147</v>
      </c>
      <c r="J20" s="433" t="s">
        <v>132</v>
      </c>
      <c r="K20" s="431" t="s">
        <v>135</v>
      </c>
      <c r="L20" s="434" t="s">
        <v>148</v>
      </c>
      <c r="M20" s="430" t="s">
        <v>136</v>
      </c>
      <c r="N20" s="432" t="s">
        <v>132</v>
      </c>
      <c r="O20" s="431" t="s">
        <v>137</v>
      </c>
      <c r="P20" s="435" t="s">
        <v>138</v>
      </c>
      <c r="Q20" s="236" t="s">
        <v>132</v>
      </c>
      <c r="R20" s="180" t="s">
        <v>139</v>
      </c>
      <c r="T20" s="232" t="s">
        <v>140</v>
      </c>
      <c r="W20" s="177" t="s">
        <v>1</v>
      </c>
      <c r="X20" s="178" t="s">
        <v>2</v>
      </c>
      <c r="Y20" s="233" t="s">
        <v>131</v>
      </c>
      <c r="Z20" s="179" t="s">
        <v>158</v>
      </c>
      <c r="AA20" s="180" t="s">
        <v>132</v>
      </c>
      <c r="AB20" s="179" t="s">
        <v>133</v>
      </c>
      <c r="AC20" s="234" t="s">
        <v>132</v>
      </c>
      <c r="AD20" s="180" t="s">
        <v>134</v>
      </c>
      <c r="AE20" s="235" t="s">
        <v>147</v>
      </c>
      <c r="AF20" s="234" t="s">
        <v>132</v>
      </c>
      <c r="AG20" s="238" t="s">
        <v>149</v>
      </c>
      <c r="AH20" s="235" t="s">
        <v>148</v>
      </c>
      <c r="AI20" s="237" t="s">
        <v>150</v>
      </c>
      <c r="AJ20" s="179" t="s">
        <v>136</v>
      </c>
      <c r="AK20" s="234" t="s">
        <v>132</v>
      </c>
      <c r="AL20" s="180" t="s">
        <v>137</v>
      </c>
      <c r="AM20" s="179" t="s">
        <v>138</v>
      </c>
      <c r="AN20" s="234" t="s">
        <v>132</v>
      </c>
      <c r="AO20" s="180" t="s">
        <v>139</v>
      </c>
      <c r="AQ20" s="233" t="s">
        <v>32</v>
      </c>
      <c r="AR20" s="232" t="s">
        <v>141</v>
      </c>
    </row>
    <row r="21" spans="1:44" ht="15" thickBot="1" x14ac:dyDescent="0.25">
      <c r="A21" s="436">
        <v>1</v>
      </c>
      <c r="B21" s="182" t="s">
        <v>3</v>
      </c>
      <c r="C21" s="585">
        <f t="shared" ref="C21:P21" si="0">C44+C67+C91+C114</f>
        <v>379</v>
      </c>
      <c r="D21" s="586">
        <f t="shared" si="0"/>
        <v>215</v>
      </c>
      <c r="E21" s="586" t="e">
        <f t="shared" si="0"/>
        <v>#REF!</v>
      </c>
      <c r="F21" s="586">
        <f t="shared" si="0"/>
        <v>118</v>
      </c>
      <c r="G21" s="586" t="e">
        <f t="shared" si="0"/>
        <v>#REF!</v>
      </c>
      <c r="H21" s="586" t="e">
        <f t="shared" si="0"/>
        <v>#REF!</v>
      </c>
      <c r="I21" s="586">
        <f t="shared" si="0"/>
        <v>11</v>
      </c>
      <c r="J21" s="586" t="e">
        <f t="shared" si="0"/>
        <v>#REF!</v>
      </c>
      <c r="K21" s="586" t="e">
        <f t="shared" si="0"/>
        <v>#REF!</v>
      </c>
      <c r="L21" s="586">
        <f t="shared" si="0"/>
        <v>2</v>
      </c>
      <c r="M21" s="586">
        <f t="shared" si="0"/>
        <v>10</v>
      </c>
      <c r="N21" s="586" t="e">
        <f t="shared" si="0"/>
        <v>#REF!</v>
      </c>
      <c r="O21" s="586" t="e">
        <f t="shared" si="0"/>
        <v>#REF!</v>
      </c>
      <c r="P21" s="587">
        <f t="shared" si="0"/>
        <v>23</v>
      </c>
      <c r="Q21" s="240" t="e">
        <v>#REF!</v>
      </c>
      <c r="R21" s="241" t="e">
        <v>#REF!</v>
      </c>
      <c r="W21" s="181">
        <v>1</v>
      </c>
      <c r="X21" s="182" t="s">
        <v>3</v>
      </c>
      <c r="Y21" s="183">
        <v>602</v>
      </c>
      <c r="Z21" s="239">
        <v>398</v>
      </c>
      <c r="AA21" s="394" t="e">
        <v>#REF!</v>
      </c>
      <c r="AB21" s="183">
        <v>141</v>
      </c>
      <c r="AC21" s="184"/>
      <c r="AD21" s="239">
        <v>45644</v>
      </c>
      <c r="AE21" s="183">
        <v>16</v>
      </c>
      <c r="AF21" s="184"/>
      <c r="AG21" s="239">
        <v>2239</v>
      </c>
      <c r="AH21" s="183">
        <v>16</v>
      </c>
      <c r="AI21" s="239">
        <v>2358</v>
      </c>
      <c r="AJ21" s="183">
        <v>69</v>
      </c>
      <c r="AK21" s="184"/>
      <c r="AL21" s="239">
        <v>3073</v>
      </c>
      <c r="AM21" s="183">
        <v>23</v>
      </c>
      <c r="AN21" s="184"/>
      <c r="AO21" s="239">
        <v>6714</v>
      </c>
      <c r="AQ21" s="239">
        <f>Z21+AB21+AE21+AH21+AJ21+AM21</f>
        <v>663</v>
      </c>
      <c r="AR21" s="226">
        <f>Y21-AQ21</f>
        <v>-61</v>
      </c>
    </row>
    <row r="22" spans="1:44" ht="15" thickBot="1" x14ac:dyDescent="0.25">
      <c r="A22" s="437">
        <v>2</v>
      </c>
      <c r="B22" s="186" t="s">
        <v>4</v>
      </c>
      <c r="C22" s="588">
        <f t="shared" ref="C22:P22" si="1">C45+C68+C92+C115</f>
        <v>327</v>
      </c>
      <c r="D22" s="589">
        <f t="shared" si="1"/>
        <v>222</v>
      </c>
      <c r="E22" s="589" t="e">
        <f t="shared" si="1"/>
        <v>#REF!</v>
      </c>
      <c r="F22" s="589">
        <f t="shared" si="1"/>
        <v>60</v>
      </c>
      <c r="G22" s="589" t="e">
        <f t="shared" si="1"/>
        <v>#REF!</v>
      </c>
      <c r="H22" s="589" t="e">
        <f t="shared" si="1"/>
        <v>#REF!</v>
      </c>
      <c r="I22" s="589">
        <f t="shared" si="1"/>
        <v>9</v>
      </c>
      <c r="J22" s="589" t="e">
        <f t="shared" si="1"/>
        <v>#REF!</v>
      </c>
      <c r="K22" s="589" t="e">
        <f t="shared" si="1"/>
        <v>#REF!</v>
      </c>
      <c r="L22" s="589">
        <f t="shared" si="1"/>
        <v>7</v>
      </c>
      <c r="M22" s="589">
        <f t="shared" si="1"/>
        <v>5</v>
      </c>
      <c r="N22" s="589" t="e">
        <f t="shared" si="1"/>
        <v>#REF!</v>
      </c>
      <c r="O22" s="589" t="e">
        <f t="shared" si="1"/>
        <v>#REF!</v>
      </c>
      <c r="P22" s="590">
        <f t="shared" si="1"/>
        <v>24</v>
      </c>
      <c r="Q22" s="243" t="e">
        <v>#REF!</v>
      </c>
      <c r="R22" s="244" t="e">
        <v>#REF!</v>
      </c>
      <c r="W22" s="185">
        <v>2</v>
      </c>
      <c r="X22" s="186" t="s">
        <v>4</v>
      </c>
      <c r="Y22" s="187">
        <v>411</v>
      </c>
      <c r="Z22" s="242">
        <v>300</v>
      </c>
      <c r="AA22" s="395" t="e">
        <v>#REF!</v>
      </c>
      <c r="AB22" s="187">
        <v>67</v>
      </c>
      <c r="AC22" s="188"/>
      <c r="AD22" s="242">
        <v>21969</v>
      </c>
      <c r="AE22" s="187">
        <v>19</v>
      </c>
      <c r="AF22" s="188"/>
      <c r="AG22" s="242">
        <v>3173</v>
      </c>
      <c r="AH22" s="187">
        <v>19</v>
      </c>
      <c r="AI22" s="242">
        <v>2108</v>
      </c>
      <c r="AJ22" s="187">
        <v>23</v>
      </c>
      <c r="AK22" s="188"/>
      <c r="AL22" s="242">
        <v>3913</v>
      </c>
      <c r="AM22" s="187">
        <v>27</v>
      </c>
      <c r="AN22" s="188"/>
      <c r="AO22" s="242">
        <v>5710</v>
      </c>
      <c r="AQ22" s="239">
        <f t="shared" ref="AQ22:AQ35" si="2">Z22+AB22+AE22+AH22+AJ22+AM22</f>
        <v>455</v>
      </c>
      <c r="AR22" s="226">
        <f t="shared" ref="AR22:AR35" si="3">Y22-AQ22</f>
        <v>-44</v>
      </c>
    </row>
    <row r="23" spans="1:44" ht="15" thickBot="1" x14ac:dyDescent="0.25">
      <c r="A23" s="437">
        <v>3</v>
      </c>
      <c r="B23" s="186" t="s">
        <v>5</v>
      </c>
      <c r="C23" s="588">
        <f t="shared" ref="C23:P23" si="4">C46+C69+C93+C116</f>
        <v>214</v>
      </c>
      <c r="D23" s="589">
        <f t="shared" si="4"/>
        <v>100</v>
      </c>
      <c r="E23" s="589" t="e">
        <f t="shared" si="4"/>
        <v>#REF!</v>
      </c>
      <c r="F23" s="589">
        <f t="shared" si="4"/>
        <v>79</v>
      </c>
      <c r="G23" s="589" t="e">
        <f t="shared" si="4"/>
        <v>#REF!</v>
      </c>
      <c r="H23" s="589" t="e">
        <f t="shared" si="4"/>
        <v>#REF!</v>
      </c>
      <c r="I23" s="589">
        <f t="shared" si="4"/>
        <v>5</v>
      </c>
      <c r="J23" s="589" t="e">
        <f t="shared" si="4"/>
        <v>#REF!</v>
      </c>
      <c r="K23" s="589" t="e">
        <f t="shared" si="4"/>
        <v>#REF!</v>
      </c>
      <c r="L23" s="589">
        <f t="shared" si="4"/>
        <v>4</v>
      </c>
      <c r="M23" s="589">
        <f t="shared" si="4"/>
        <v>9</v>
      </c>
      <c r="N23" s="589" t="e">
        <f t="shared" si="4"/>
        <v>#REF!</v>
      </c>
      <c r="O23" s="589" t="e">
        <f t="shared" si="4"/>
        <v>#REF!</v>
      </c>
      <c r="P23" s="590">
        <f t="shared" si="4"/>
        <v>17</v>
      </c>
      <c r="Q23" s="243" t="e">
        <v>#REF!</v>
      </c>
      <c r="R23" s="244" t="e">
        <v>#REF!</v>
      </c>
      <c r="W23" s="185">
        <v>3</v>
      </c>
      <c r="X23" s="186" t="s">
        <v>5</v>
      </c>
      <c r="Y23" s="187">
        <v>347</v>
      </c>
      <c r="Z23" s="242">
        <v>196</v>
      </c>
      <c r="AA23" s="395" t="e">
        <v>#REF!</v>
      </c>
      <c r="AB23" s="187">
        <v>84</v>
      </c>
      <c r="AC23" s="188"/>
      <c r="AD23" s="242">
        <v>25871</v>
      </c>
      <c r="AE23" s="187">
        <v>14</v>
      </c>
      <c r="AF23" s="188"/>
      <c r="AG23" s="242">
        <v>2108</v>
      </c>
      <c r="AH23" s="187">
        <v>14</v>
      </c>
      <c r="AI23" s="242">
        <v>1803</v>
      </c>
      <c r="AJ23" s="187">
        <v>20</v>
      </c>
      <c r="AK23" s="188"/>
      <c r="AL23" s="242">
        <v>3340</v>
      </c>
      <c r="AM23" s="187">
        <v>40</v>
      </c>
      <c r="AN23" s="188"/>
      <c r="AO23" s="242">
        <v>9159</v>
      </c>
      <c r="AQ23" s="239">
        <f t="shared" si="2"/>
        <v>368</v>
      </c>
      <c r="AR23" s="226">
        <f t="shared" si="3"/>
        <v>-21</v>
      </c>
    </row>
    <row r="24" spans="1:44" ht="15.75" customHeight="1" thickBot="1" x14ac:dyDescent="0.25">
      <c r="A24" s="437">
        <v>4</v>
      </c>
      <c r="B24" s="186" t="s">
        <v>6</v>
      </c>
      <c r="C24" s="588">
        <f t="shared" ref="C24:P24" si="5">C47+C70+C94+C117</f>
        <v>117</v>
      </c>
      <c r="D24" s="589">
        <f t="shared" si="5"/>
        <v>49</v>
      </c>
      <c r="E24" s="589" t="e">
        <f t="shared" si="5"/>
        <v>#REF!</v>
      </c>
      <c r="F24" s="589">
        <f t="shared" si="5"/>
        <v>36</v>
      </c>
      <c r="G24" s="589" t="e">
        <f t="shared" si="5"/>
        <v>#REF!</v>
      </c>
      <c r="H24" s="589" t="e">
        <f t="shared" si="5"/>
        <v>#REF!</v>
      </c>
      <c r="I24" s="589">
        <f t="shared" si="5"/>
        <v>2</v>
      </c>
      <c r="J24" s="589" t="e">
        <f t="shared" si="5"/>
        <v>#REF!</v>
      </c>
      <c r="K24" s="589" t="e">
        <f t="shared" si="5"/>
        <v>#REF!</v>
      </c>
      <c r="L24" s="589">
        <f t="shared" si="5"/>
        <v>4</v>
      </c>
      <c r="M24" s="589">
        <f t="shared" si="5"/>
        <v>6</v>
      </c>
      <c r="N24" s="589" t="e">
        <f t="shared" si="5"/>
        <v>#REF!</v>
      </c>
      <c r="O24" s="589" t="e">
        <f t="shared" si="5"/>
        <v>#REF!</v>
      </c>
      <c r="P24" s="590">
        <f t="shared" si="5"/>
        <v>20</v>
      </c>
      <c r="Q24" s="243" t="e">
        <v>#REF!</v>
      </c>
      <c r="R24" s="244" t="e">
        <v>#REF!</v>
      </c>
      <c r="W24" s="185">
        <v>4</v>
      </c>
      <c r="X24" s="186" t="s">
        <v>6</v>
      </c>
      <c r="Y24" s="187">
        <v>169</v>
      </c>
      <c r="Z24" s="242">
        <v>99</v>
      </c>
      <c r="AA24" s="395" t="e">
        <v>#REF!</v>
      </c>
      <c r="AB24" s="187">
        <v>43</v>
      </c>
      <c r="AC24" s="188"/>
      <c r="AD24" s="242">
        <v>12739</v>
      </c>
      <c r="AE24" s="187">
        <v>8</v>
      </c>
      <c r="AF24" s="188"/>
      <c r="AG24" s="242">
        <v>1095</v>
      </c>
      <c r="AH24" s="187">
        <v>8</v>
      </c>
      <c r="AI24" s="242">
        <v>1169</v>
      </c>
      <c r="AJ24" s="187">
        <v>18</v>
      </c>
      <c r="AK24" s="188"/>
      <c r="AL24" s="242">
        <v>1504</v>
      </c>
      <c r="AM24" s="187">
        <v>16</v>
      </c>
      <c r="AN24" s="188"/>
      <c r="AO24" s="242">
        <v>4108</v>
      </c>
      <c r="AQ24" s="239">
        <f t="shared" si="2"/>
        <v>192</v>
      </c>
      <c r="AR24" s="226">
        <f t="shared" si="3"/>
        <v>-23</v>
      </c>
    </row>
    <row r="25" spans="1:44" ht="15" thickBot="1" x14ac:dyDescent="0.25">
      <c r="A25" s="437">
        <v>5</v>
      </c>
      <c r="B25" s="186" t="s">
        <v>7</v>
      </c>
      <c r="C25" s="588">
        <f t="shared" ref="C25:P25" si="6">C48+C71+C95+C118</f>
        <v>160</v>
      </c>
      <c r="D25" s="589">
        <f t="shared" si="6"/>
        <v>106</v>
      </c>
      <c r="E25" s="589" t="e">
        <f t="shared" si="6"/>
        <v>#REF!</v>
      </c>
      <c r="F25" s="589">
        <f t="shared" si="6"/>
        <v>24</v>
      </c>
      <c r="G25" s="589" t="e">
        <f t="shared" si="6"/>
        <v>#REF!</v>
      </c>
      <c r="H25" s="589" t="e">
        <f t="shared" si="6"/>
        <v>#REF!</v>
      </c>
      <c r="I25" s="589">
        <f t="shared" si="6"/>
        <v>5</v>
      </c>
      <c r="J25" s="589" t="e">
        <f t="shared" si="6"/>
        <v>#REF!</v>
      </c>
      <c r="K25" s="589" t="e">
        <f t="shared" si="6"/>
        <v>#REF!</v>
      </c>
      <c r="L25" s="589">
        <f t="shared" si="6"/>
        <v>2</v>
      </c>
      <c r="M25" s="589">
        <f t="shared" si="6"/>
        <v>7</v>
      </c>
      <c r="N25" s="589" t="e">
        <f t="shared" si="6"/>
        <v>#REF!</v>
      </c>
      <c r="O25" s="589" t="e">
        <f t="shared" si="6"/>
        <v>#REF!</v>
      </c>
      <c r="P25" s="590">
        <f t="shared" si="6"/>
        <v>16</v>
      </c>
      <c r="Q25" s="245" t="e">
        <v>#REF!</v>
      </c>
      <c r="R25" s="246" t="e">
        <v>#REF!</v>
      </c>
      <c r="W25" s="185">
        <v>5</v>
      </c>
      <c r="X25" s="186" t="s">
        <v>7</v>
      </c>
      <c r="Y25" s="187">
        <v>245</v>
      </c>
      <c r="Z25" s="242">
        <v>196</v>
      </c>
      <c r="AA25" s="395" t="e">
        <v>#REF!</v>
      </c>
      <c r="AB25" s="187">
        <v>32</v>
      </c>
      <c r="AC25" s="188"/>
      <c r="AD25" s="242">
        <v>9541</v>
      </c>
      <c r="AE25" s="187">
        <v>8</v>
      </c>
      <c r="AF25" s="188"/>
      <c r="AG25" s="242">
        <v>730</v>
      </c>
      <c r="AH25" s="187">
        <v>8</v>
      </c>
      <c r="AI25" s="242">
        <v>1407</v>
      </c>
      <c r="AJ25" s="187">
        <v>21</v>
      </c>
      <c r="AK25" s="188"/>
      <c r="AL25" s="242">
        <v>2744</v>
      </c>
      <c r="AM25" s="187">
        <v>13</v>
      </c>
      <c r="AN25" s="188"/>
      <c r="AO25" s="242">
        <v>3790</v>
      </c>
      <c r="AQ25" s="239">
        <f t="shared" si="2"/>
        <v>278</v>
      </c>
      <c r="AR25" s="226">
        <f t="shared" si="3"/>
        <v>-33</v>
      </c>
    </row>
    <row r="26" spans="1:44" ht="15" thickBot="1" x14ac:dyDescent="0.25">
      <c r="A26" s="437">
        <v>6</v>
      </c>
      <c r="B26" s="186" t="s">
        <v>8</v>
      </c>
      <c r="C26" s="588">
        <f t="shared" ref="C26:P26" si="7">C49+C72+C96+C119</f>
        <v>63</v>
      </c>
      <c r="D26" s="589">
        <f t="shared" si="7"/>
        <v>52</v>
      </c>
      <c r="E26" s="589" t="e">
        <f t="shared" si="7"/>
        <v>#REF!</v>
      </c>
      <c r="F26" s="589">
        <f t="shared" si="7"/>
        <v>9</v>
      </c>
      <c r="G26" s="589" t="e">
        <f t="shared" si="7"/>
        <v>#REF!</v>
      </c>
      <c r="H26" s="589" t="e">
        <f t="shared" si="7"/>
        <v>#REF!</v>
      </c>
      <c r="I26" s="589">
        <f t="shared" si="7"/>
        <v>0</v>
      </c>
      <c r="J26" s="589" t="e">
        <f t="shared" si="7"/>
        <v>#REF!</v>
      </c>
      <c r="K26" s="589" t="e">
        <f t="shared" si="7"/>
        <v>#REF!</v>
      </c>
      <c r="L26" s="589">
        <f t="shared" si="7"/>
        <v>0</v>
      </c>
      <c r="M26" s="589">
        <f t="shared" si="7"/>
        <v>2</v>
      </c>
      <c r="N26" s="589" t="e">
        <f t="shared" si="7"/>
        <v>#REF!</v>
      </c>
      <c r="O26" s="589" t="e">
        <f t="shared" si="7"/>
        <v>#REF!</v>
      </c>
      <c r="P26" s="590">
        <f t="shared" si="7"/>
        <v>0</v>
      </c>
      <c r="Q26" s="245" t="e">
        <v>#REF!</v>
      </c>
      <c r="R26" s="246" t="e">
        <v>#REF!</v>
      </c>
      <c r="W26" s="185">
        <v>6</v>
      </c>
      <c r="X26" s="186" t="s">
        <v>8</v>
      </c>
      <c r="Y26" s="187">
        <v>106</v>
      </c>
      <c r="Z26" s="242">
        <v>87</v>
      </c>
      <c r="AA26" s="395" t="e">
        <v>#REF!</v>
      </c>
      <c r="AB26" s="187">
        <v>14</v>
      </c>
      <c r="AC26" s="188"/>
      <c r="AD26" s="242">
        <v>3740</v>
      </c>
      <c r="AE26" s="187">
        <v>2</v>
      </c>
      <c r="AF26" s="188"/>
      <c r="AG26" s="242">
        <v>365</v>
      </c>
      <c r="AH26" s="187">
        <v>2</v>
      </c>
      <c r="AI26" s="242">
        <v>272</v>
      </c>
      <c r="AJ26" s="187">
        <v>1</v>
      </c>
      <c r="AK26" s="188"/>
      <c r="AL26" s="242">
        <v>365</v>
      </c>
      <c r="AM26" s="187">
        <v>3</v>
      </c>
      <c r="AN26" s="188"/>
      <c r="AO26" s="242">
        <v>774</v>
      </c>
      <c r="AQ26" s="239">
        <f t="shared" si="2"/>
        <v>109</v>
      </c>
      <c r="AR26" s="226">
        <f t="shared" si="3"/>
        <v>-3</v>
      </c>
    </row>
    <row r="27" spans="1:44" ht="15" thickBot="1" x14ac:dyDescent="0.25">
      <c r="A27" s="437">
        <v>7</v>
      </c>
      <c r="B27" s="186" t="s">
        <v>9</v>
      </c>
      <c r="C27" s="588">
        <f t="shared" ref="C27:P27" si="8">C50+C73+C97+C120</f>
        <v>161</v>
      </c>
      <c r="D27" s="589">
        <f t="shared" si="8"/>
        <v>112</v>
      </c>
      <c r="E27" s="589" t="e">
        <f t="shared" si="8"/>
        <v>#REF!</v>
      </c>
      <c r="F27" s="589">
        <f t="shared" si="8"/>
        <v>17</v>
      </c>
      <c r="G27" s="589" t="e">
        <f t="shared" si="8"/>
        <v>#REF!</v>
      </c>
      <c r="H27" s="589" t="e">
        <f t="shared" si="8"/>
        <v>#REF!</v>
      </c>
      <c r="I27" s="589">
        <f t="shared" si="8"/>
        <v>0</v>
      </c>
      <c r="J27" s="589" t="e">
        <f t="shared" si="8"/>
        <v>#REF!</v>
      </c>
      <c r="K27" s="589" t="e">
        <f t="shared" si="8"/>
        <v>#REF!</v>
      </c>
      <c r="L27" s="589">
        <f t="shared" si="8"/>
        <v>0</v>
      </c>
      <c r="M27" s="589">
        <f t="shared" si="8"/>
        <v>19</v>
      </c>
      <c r="N27" s="589" t="e">
        <f t="shared" si="8"/>
        <v>#REF!</v>
      </c>
      <c r="O27" s="589" t="e">
        <f t="shared" si="8"/>
        <v>#REF!</v>
      </c>
      <c r="P27" s="590">
        <f t="shared" si="8"/>
        <v>13</v>
      </c>
      <c r="Q27" s="245" t="e">
        <v>#REF!</v>
      </c>
      <c r="R27" s="246" t="e">
        <v>#REF!</v>
      </c>
      <c r="W27" s="185">
        <v>7</v>
      </c>
      <c r="X27" s="186" t="s">
        <v>9</v>
      </c>
      <c r="Y27" s="187">
        <v>218</v>
      </c>
      <c r="Z27" s="242">
        <v>164</v>
      </c>
      <c r="AA27" s="395" t="e">
        <v>#REF!</v>
      </c>
      <c r="AB27" s="187">
        <v>17</v>
      </c>
      <c r="AC27" s="188"/>
      <c r="AD27" s="242">
        <v>5995</v>
      </c>
      <c r="AE27" s="187">
        <v>4</v>
      </c>
      <c r="AF27" s="188"/>
      <c r="AG27" s="242">
        <v>0</v>
      </c>
      <c r="AH27" s="187">
        <v>4</v>
      </c>
      <c r="AI27" s="242">
        <v>501</v>
      </c>
      <c r="AJ27" s="187">
        <v>21</v>
      </c>
      <c r="AK27" s="188"/>
      <c r="AL27" s="242">
        <v>4010</v>
      </c>
      <c r="AM27" s="187">
        <v>24</v>
      </c>
      <c r="AN27" s="188"/>
      <c r="AO27" s="242">
        <v>6998</v>
      </c>
      <c r="AQ27" s="239">
        <f t="shared" si="2"/>
        <v>234</v>
      </c>
      <c r="AR27" s="226">
        <f t="shared" si="3"/>
        <v>-16</v>
      </c>
    </row>
    <row r="28" spans="1:44" ht="15" thickBot="1" x14ac:dyDescent="0.25">
      <c r="A28" s="437">
        <v>8</v>
      </c>
      <c r="B28" s="186" t="s">
        <v>10</v>
      </c>
      <c r="C28" s="588">
        <f t="shared" ref="C28:P28" si="9">C51+C74+C98+C121</f>
        <v>107</v>
      </c>
      <c r="D28" s="589">
        <f t="shared" si="9"/>
        <v>68</v>
      </c>
      <c r="E28" s="589" t="e">
        <f t="shared" si="9"/>
        <v>#REF!</v>
      </c>
      <c r="F28" s="589">
        <f t="shared" si="9"/>
        <v>24</v>
      </c>
      <c r="G28" s="589" t="e">
        <f t="shared" si="9"/>
        <v>#REF!</v>
      </c>
      <c r="H28" s="589" t="e">
        <f t="shared" si="9"/>
        <v>#REF!</v>
      </c>
      <c r="I28" s="589">
        <f t="shared" si="9"/>
        <v>0</v>
      </c>
      <c r="J28" s="589" t="e">
        <f t="shared" si="9"/>
        <v>#REF!</v>
      </c>
      <c r="K28" s="589" t="e">
        <f t="shared" si="9"/>
        <v>#REF!</v>
      </c>
      <c r="L28" s="589">
        <f t="shared" si="9"/>
        <v>2</v>
      </c>
      <c r="M28" s="589">
        <f t="shared" si="9"/>
        <v>4</v>
      </c>
      <c r="N28" s="589" t="e">
        <f t="shared" si="9"/>
        <v>#REF!</v>
      </c>
      <c r="O28" s="589" t="e">
        <f t="shared" si="9"/>
        <v>#REF!</v>
      </c>
      <c r="P28" s="590">
        <f t="shared" si="9"/>
        <v>9</v>
      </c>
      <c r="Q28" s="245" t="e">
        <v>#REF!</v>
      </c>
      <c r="R28" s="246" t="e">
        <v>#REF!</v>
      </c>
      <c r="W28" s="185">
        <v>8</v>
      </c>
      <c r="X28" s="186" t="s">
        <v>10</v>
      </c>
      <c r="Y28" s="187">
        <v>170</v>
      </c>
      <c r="Z28" s="242">
        <v>128</v>
      </c>
      <c r="AA28" s="395" t="e">
        <v>#REF!</v>
      </c>
      <c r="AB28" s="187">
        <v>24</v>
      </c>
      <c r="AC28" s="188"/>
      <c r="AD28" s="242">
        <v>7782</v>
      </c>
      <c r="AE28" s="187">
        <v>2</v>
      </c>
      <c r="AF28" s="188"/>
      <c r="AG28" s="242">
        <v>634</v>
      </c>
      <c r="AH28" s="187">
        <v>2</v>
      </c>
      <c r="AI28" s="242">
        <v>641</v>
      </c>
      <c r="AJ28" s="187">
        <v>11</v>
      </c>
      <c r="AK28" s="188"/>
      <c r="AL28" s="242">
        <v>2383</v>
      </c>
      <c r="AM28" s="187">
        <v>10</v>
      </c>
      <c r="AN28" s="188"/>
      <c r="AO28" s="242">
        <v>2550</v>
      </c>
      <c r="AQ28" s="239">
        <f t="shared" si="2"/>
        <v>177</v>
      </c>
      <c r="AR28" s="226">
        <f t="shared" si="3"/>
        <v>-7</v>
      </c>
    </row>
    <row r="29" spans="1:44" ht="15" thickBot="1" x14ac:dyDescent="0.25">
      <c r="A29" s="437">
        <v>9</v>
      </c>
      <c r="B29" s="186" t="s">
        <v>11</v>
      </c>
      <c r="C29" s="588">
        <f t="shared" ref="C29:P29" si="10">C52+C75+C99+C122</f>
        <v>281</v>
      </c>
      <c r="D29" s="589">
        <f t="shared" si="10"/>
        <v>221</v>
      </c>
      <c r="E29" s="589" t="e">
        <f t="shared" si="10"/>
        <v>#REF!</v>
      </c>
      <c r="F29" s="589">
        <f t="shared" si="10"/>
        <v>37</v>
      </c>
      <c r="G29" s="589" t="e">
        <f t="shared" si="10"/>
        <v>#REF!</v>
      </c>
      <c r="H29" s="589" t="e">
        <f t="shared" si="10"/>
        <v>#REF!</v>
      </c>
      <c r="I29" s="589">
        <f t="shared" si="10"/>
        <v>3</v>
      </c>
      <c r="J29" s="589" t="e">
        <f t="shared" si="10"/>
        <v>#REF!</v>
      </c>
      <c r="K29" s="589" t="e">
        <f t="shared" si="10"/>
        <v>#REF!</v>
      </c>
      <c r="L29" s="589">
        <f t="shared" si="10"/>
        <v>3</v>
      </c>
      <c r="M29" s="589">
        <f t="shared" si="10"/>
        <v>5</v>
      </c>
      <c r="N29" s="589" t="e">
        <f t="shared" si="10"/>
        <v>#REF!</v>
      </c>
      <c r="O29" s="589" t="e">
        <f t="shared" si="10"/>
        <v>#REF!</v>
      </c>
      <c r="P29" s="590">
        <f t="shared" si="10"/>
        <v>12</v>
      </c>
      <c r="Q29" s="245" t="e">
        <v>#REF!</v>
      </c>
      <c r="R29" s="246" t="e">
        <v>#REF!</v>
      </c>
      <c r="W29" s="185">
        <v>9</v>
      </c>
      <c r="X29" s="186" t="s">
        <v>11</v>
      </c>
      <c r="Y29" s="187">
        <v>370</v>
      </c>
      <c r="Z29" s="242">
        <v>279</v>
      </c>
      <c r="AA29" s="395" t="e">
        <v>#REF!</v>
      </c>
      <c r="AB29" s="187">
        <v>47</v>
      </c>
      <c r="AC29" s="188"/>
      <c r="AD29" s="242">
        <v>16037</v>
      </c>
      <c r="AE29" s="187">
        <v>8</v>
      </c>
      <c r="AF29" s="188"/>
      <c r="AG29" s="242">
        <v>365</v>
      </c>
      <c r="AH29" s="187">
        <v>8</v>
      </c>
      <c r="AI29" s="242">
        <v>187</v>
      </c>
      <c r="AJ29" s="187">
        <v>12</v>
      </c>
      <c r="AK29" s="188"/>
      <c r="AL29" s="242">
        <v>821</v>
      </c>
      <c r="AM29" s="187">
        <v>14</v>
      </c>
      <c r="AN29" s="188"/>
      <c r="AO29" s="242">
        <v>2664</v>
      </c>
      <c r="AQ29" s="239">
        <f t="shared" si="2"/>
        <v>368</v>
      </c>
      <c r="AR29" s="226">
        <f t="shared" si="3"/>
        <v>2</v>
      </c>
    </row>
    <row r="30" spans="1:44" ht="15" thickBot="1" x14ac:dyDescent="0.25">
      <c r="A30" s="437">
        <v>10</v>
      </c>
      <c r="B30" s="186" t="s">
        <v>12</v>
      </c>
      <c r="C30" s="588">
        <f t="shared" ref="C30:P30" si="11">C53+C76+C100+C123</f>
        <v>375</v>
      </c>
      <c r="D30" s="589">
        <f t="shared" si="11"/>
        <v>257</v>
      </c>
      <c r="E30" s="589" t="e">
        <f t="shared" si="11"/>
        <v>#REF!</v>
      </c>
      <c r="F30" s="589">
        <f t="shared" si="11"/>
        <v>75</v>
      </c>
      <c r="G30" s="589" t="e">
        <f t="shared" si="11"/>
        <v>#REF!</v>
      </c>
      <c r="H30" s="589" t="e">
        <f t="shared" si="11"/>
        <v>#REF!</v>
      </c>
      <c r="I30" s="589">
        <f t="shared" si="11"/>
        <v>2</v>
      </c>
      <c r="J30" s="589" t="e">
        <f t="shared" si="11"/>
        <v>#REF!</v>
      </c>
      <c r="K30" s="589" t="e">
        <f t="shared" si="11"/>
        <v>#REF!</v>
      </c>
      <c r="L30" s="589">
        <f t="shared" si="11"/>
        <v>4</v>
      </c>
      <c r="M30" s="589">
        <f t="shared" si="11"/>
        <v>9</v>
      </c>
      <c r="N30" s="589" t="e">
        <f t="shared" si="11"/>
        <v>#REF!</v>
      </c>
      <c r="O30" s="589" t="e">
        <f t="shared" si="11"/>
        <v>#REF!</v>
      </c>
      <c r="P30" s="590">
        <f t="shared" si="11"/>
        <v>28</v>
      </c>
      <c r="Q30" s="245" t="e">
        <v>#REF!</v>
      </c>
      <c r="R30" s="246" t="e">
        <v>#REF!</v>
      </c>
      <c r="W30" s="185">
        <v>10</v>
      </c>
      <c r="X30" s="186" t="s">
        <v>12</v>
      </c>
      <c r="Y30" s="187">
        <v>506</v>
      </c>
      <c r="Z30" s="242">
        <v>385</v>
      </c>
      <c r="AA30" s="395" t="e">
        <v>#REF!</v>
      </c>
      <c r="AB30" s="187">
        <v>82</v>
      </c>
      <c r="AC30" s="188"/>
      <c r="AD30" s="242">
        <v>26294</v>
      </c>
      <c r="AE30" s="187">
        <v>20</v>
      </c>
      <c r="AF30" s="188"/>
      <c r="AG30" s="242">
        <v>954</v>
      </c>
      <c r="AH30" s="187">
        <v>20</v>
      </c>
      <c r="AI30" s="242">
        <v>2531</v>
      </c>
      <c r="AJ30" s="187">
        <v>18</v>
      </c>
      <c r="AK30" s="188"/>
      <c r="AL30" s="242">
        <v>2332</v>
      </c>
      <c r="AM30" s="187">
        <v>26</v>
      </c>
      <c r="AN30" s="188"/>
      <c r="AO30" s="242">
        <v>6622</v>
      </c>
      <c r="AQ30" s="239">
        <f t="shared" si="2"/>
        <v>551</v>
      </c>
      <c r="AR30" s="226">
        <f t="shared" si="3"/>
        <v>-45</v>
      </c>
    </row>
    <row r="31" spans="1:44" ht="15" thickBot="1" x14ac:dyDescent="0.25">
      <c r="A31" s="437">
        <v>11</v>
      </c>
      <c r="B31" s="186" t="s">
        <v>13</v>
      </c>
      <c r="C31" s="588">
        <f t="shared" ref="C31:P31" si="12">C54+C77+C101+C124</f>
        <v>308</v>
      </c>
      <c r="D31" s="589">
        <f t="shared" si="12"/>
        <v>203</v>
      </c>
      <c r="E31" s="589" t="e">
        <f t="shared" si="12"/>
        <v>#REF!</v>
      </c>
      <c r="F31" s="589">
        <f t="shared" si="12"/>
        <v>42</v>
      </c>
      <c r="G31" s="589" t="e">
        <f t="shared" si="12"/>
        <v>#REF!</v>
      </c>
      <c r="H31" s="589" t="e">
        <f t="shared" si="12"/>
        <v>#REF!</v>
      </c>
      <c r="I31" s="589">
        <f t="shared" si="12"/>
        <v>3</v>
      </c>
      <c r="J31" s="589" t="e">
        <f t="shared" si="12"/>
        <v>#REF!</v>
      </c>
      <c r="K31" s="589" t="e">
        <f t="shared" si="12"/>
        <v>#REF!</v>
      </c>
      <c r="L31" s="589">
        <f t="shared" si="12"/>
        <v>6</v>
      </c>
      <c r="M31" s="589">
        <f t="shared" si="12"/>
        <v>15</v>
      </c>
      <c r="N31" s="589" t="e">
        <f t="shared" si="12"/>
        <v>#REF!</v>
      </c>
      <c r="O31" s="589" t="e">
        <f t="shared" si="12"/>
        <v>#REF!</v>
      </c>
      <c r="P31" s="590">
        <f t="shared" si="12"/>
        <v>39</v>
      </c>
      <c r="Q31" s="245" t="e">
        <v>#REF!</v>
      </c>
      <c r="R31" s="246" t="e">
        <v>#REF!</v>
      </c>
      <c r="W31" s="185">
        <v>11</v>
      </c>
      <c r="X31" s="186" t="s">
        <v>13</v>
      </c>
      <c r="Y31" s="187">
        <v>483</v>
      </c>
      <c r="Z31" s="242">
        <v>365</v>
      </c>
      <c r="AA31" s="395" t="e">
        <v>#REF!</v>
      </c>
      <c r="AB31" s="187">
        <v>80</v>
      </c>
      <c r="AC31" s="188"/>
      <c r="AD31" s="242">
        <v>22694</v>
      </c>
      <c r="AE31" s="187">
        <v>1</v>
      </c>
      <c r="AF31" s="188"/>
      <c r="AG31" s="242">
        <v>1156</v>
      </c>
      <c r="AH31" s="187">
        <v>1</v>
      </c>
      <c r="AI31" s="242">
        <v>8</v>
      </c>
      <c r="AJ31" s="187">
        <v>21</v>
      </c>
      <c r="AK31" s="188"/>
      <c r="AL31" s="242">
        <v>5136</v>
      </c>
      <c r="AM31" s="187">
        <v>46</v>
      </c>
      <c r="AN31" s="188"/>
      <c r="AO31" s="242">
        <v>10787</v>
      </c>
      <c r="AQ31" s="239">
        <f t="shared" si="2"/>
        <v>514</v>
      </c>
      <c r="AR31" s="226">
        <f t="shared" si="3"/>
        <v>-31</v>
      </c>
    </row>
    <row r="32" spans="1:44" ht="15" thickBot="1" x14ac:dyDescent="0.25">
      <c r="A32" s="437">
        <v>12</v>
      </c>
      <c r="B32" s="186" t="s">
        <v>14</v>
      </c>
      <c r="C32" s="588">
        <f t="shared" ref="C32:P32" si="13">C55+C78+C102+C125</f>
        <v>370</v>
      </c>
      <c r="D32" s="589">
        <f t="shared" si="13"/>
        <v>223</v>
      </c>
      <c r="E32" s="589" t="e">
        <f t="shared" si="13"/>
        <v>#REF!</v>
      </c>
      <c r="F32" s="589">
        <f t="shared" si="13"/>
        <v>78</v>
      </c>
      <c r="G32" s="589" t="e">
        <f t="shared" si="13"/>
        <v>#REF!</v>
      </c>
      <c r="H32" s="589" t="e">
        <f t="shared" si="13"/>
        <v>#REF!</v>
      </c>
      <c r="I32" s="589">
        <f t="shared" si="13"/>
        <v>2</v>
      </c>
      <c r="J32" s="589" t="e">
        <f t="shared" si="13"/>
        <v>#REF!</v>
      </c>
      <c r="K32" s="589" t="e">
        <f t="shared" si="13"/>
        <v>#REF!</v>
      </c>
      <c r="L32" s="589">
        <f t="shared" si="13"/>
        <v>10</v>
      </c>
      <c r="M32" s="589">
        <f t="shared" si="13"/>
        <v>34</v>
      </c>
      <c r="N32" s="589" t="e">
        <f t="shared" si="13"/>
        <v>#REF!</v>
      </c>
      <c r="O32" s="589" t="e">
        <f t="shared" si="13"/>
        <v>#REF!</v>
      </c>
      <c r="P32" s="590">
        <f t="shared" si="13"/>
        <v>23</v>
      </c>
      <c r="Q32" s="245" t="e">
        <v>#REF!</v>
      </c>
      <c r="R32" s="246" t="e">
        <v>#REF!</v>
      </c>
      <c r="W32" s="185">
        <v>12</v>
      </c>
      <c r="X32" s="186" t="s">
        <v>14</v>
      </c>
      <c r="Y32" s="187">
        <v>530</v>
      </c>
      <c r="Z32" s="242">
        <v>392</v>
      </c>
      <c r="AA32" s="395" t="e">
        <v>#REF!</v>
      </c>
      <c r="AB32" s="187">
        <v>89</v>
      </c>
      <c r="AC32" s="188"/>
      <c r="AD32" s="242">
        <v>24357</v>
      </c>
      <c r="AE32" s="187">
        <v>27</v>
      </c>
      <c r="AF32" s="188"/>
      <c r="AG32" s="242">
        <v>2569</v>
      </c>
      <c r="AH32" s="187">
        <v>27</v>
      </c>
      <c r="AI32" s="242">
        <v>3806</v>
      </c>
      <c r="AJ32" s="187">
        <v>47</v>
      </c>
      <c r="AK32" s="188"/>
      <c r="AL32" s="242">
        <v>8395</v>
      </c>
      <c r="AM32" s="187">
        <v>23</v>
      </c>
      <c r="AN32" s="188"/>
      <c r="AO32" s="242">
        <v>5890</v>
      </c>
      <c r="AQ32" s="239">
        <f t="shared" si="2"/>
        <v>605</v>
      </c>
      <c r="AR32" s="226">
        <f t="shared" si="3"/>
        <v>-75</v>
      </c>
    </row>
    <row r="33" spans="1:52" ht="15" thickBot="1" x14ac:dyDescent="0.25">
      <c r="A33" s="437">
        <v>13</v>
      </c>
      <c r="B33" s="186" t="s">
        <v>15</v>
      </c>
      <c r="C33" s="588">
        <f t="shared" ref="C33:P33" si="14">C56+C79+C103+C126</f>
        <v>377</v>
      </c>
      <c r="D33" s="589">
        <f t="shared" si="14"/>
        <v>230</v>
      </c>
      <c r="E33" s="589" t="e">
        <f t="shared" si="14"/>
        <v>#REF!</v>
      </c>
      <c r="F33" s="589">
        <f t="shared" si="14"/>
        <v>57</v>
      </c>
      <c r="G33" s="589" t="e">
        <f t="shared" si="14"/>
        <v>#REF!</v>
      </c>
      <c r="H33" s="589" t="e">
        <f t="shared" si="14"/>
        <v>#REF!</v>
      </c>
      <c r="I33" s="589">
        <f t="shared" si="14"/>
        <v>16</v>
      </c>
      <c r="J33" s="589" t="e">
        <f t="shared" si="14"/>
        <v>#REF!</v>
      </c>
      <c r="K33" s="589" t="e">
        <f t="shared" si="14"/>
        <v>#REF!</v>
      </c>
      <c r="L33" s="589">
        <f t="shared" si="14"/>
        <v>8</v>
      </c>
      <c r="M33" s="589">
        <f t="shared" si="14"/>
        <v>18</v>
      </c>
      <c r="N33" s="589" t="e">
        <f t="shared" si="14"/>
        <v>#REF!</v>
      </c>
      <c r="O33" s="589" t="e">
        <f t="shared" si="14"/>
        <v>#REF!</v>
      </c>
      <c r="P33" s="590">
        <f t="shared" si="14"/>
        <v>48</v>
      </c>
      <c r="Q33" s="245" t="e">
        <v>#REF!</v>
      </c>
      <c r="R33" s="246" t="e">
        <v>#REF!</v>
      </c>
      <c r="W33" s="185">
        <v>13</v>
      </c>
      <c r="X33" s="186" t="s">
        <v>15</v>
      </c>
      <c r="Y33" s="187">
        <v>447</v>
      </c>
      <c r="Z33" s="242">
        <v>316</v>
      </c>
      <c r="AA33" s="395" t="e">
        <v>#REF!</v>
      </c>
      <c r="AB33" s="187">
        <v>64</v>
      </c>
      <c r="AC33" s="188"/>
      <c r="AD33" s="242">
        <v>20643</v>
      </c>
      <c r="AE33" s="187">
        <v>8</v>
      </c>
      <c r="AF33" s="188"/>
      <c r="AG33" s="242">
        <v>4424</v>
      </c>
      <c r="AH33" s="187">
        <v>8</v>
      </c>
      <c r="AI33" s="242">
        <v>803</v>
      </c>
      <c r="AJ33" s="187">
        <v>25</v>
      </c>
      <c r="AK33" s="188"/>
      <c r="AL33" s="242">
        <v>5762</v>
      </c>
      <c r="AM33" s="187">
        <v>46</v>
      </c>
      <c r="AN33" s="188"/>
      <c r="AO33" s="242">
        <v>13642</v>
      </c>
      <c r="AQ33" s="239">
        <f t="shared" si="2"/>
        <v>467</v>
      </c>
      <c r="AR33" s="226">
        <f t="shared" si="3"/>
        <v>-20</v>
      </c>
    </row>
    <row r="34" spans="1:52" ht="15" thickBot="1" x14ac:dyDescent="0.25">
      <c r="A34" s="437">
        <v>14</v>
      </c>
      <c r="B34" s="186" t="s">
        <v>16</v>
      </c>
      <c r="C34" s="588">
        <f t="shared" ref="C34:P34" si="15">C57+C80+C104+C127</f>
        <v>166</v>
      </c>
      <c r="D34" s="589">
        <f t="shared" si="15"/>
        <v>95</v>
      </c>
      <c r="E34" s="589" t="e">
        <f t="shared" si="15"/>
        <v>#REF!</v>
      </c>
      <c r="F34" s="589">
        <f t="shared" si="15"/>
        <v>42</v>
      </c>
      <c r="G34" s="589" t="e">
        <f t="shared" si="15"/>
        <v>#REF!</v>
      </c>
      <c r="H34" s="589" t="e">
        <f t="shared" si="15"/>
        <v>#REF!</v>
      </c>
      <c r="I34" s="589">
        <f t="shared" si="15"/>
        <v>11</v>
      </c>
      <c r="J34" s="589" t="e">
        <f t="shared" si="15"/>
        <v>#REF!</v>
      </c>
      <c r="K34" s="589" t="e">
        <f t="shared" si="15"/>
        <v>#REF!</v>
      </c>
      <c r="L34" s="589">
        <f t="shared" si="15"/>
        <v>0</v>
      </c>
      <c r="M34" s="589">
        <f t="shared" si="15"/>
        <v>3</v>
      </c>
      <c r="N34" s="589" t="e">
        <f t="shared" si="15"/>
        <v>#REF!</v>
      </c>
      <c r="O34" s="589" t="e">
        <f t="shared" si="15"/>
        <v>#REF!</v>
      </c>
      <c r="P34" s="590">
        <f t="shared" si="15"/>
        <v>15</v>
      </c>
      <c r="Q34" s="245" t="e">
        <v>#REF!</v>
      </c>
      <c r="R34" s="246" t="e">
        <v>#REF!</v>
      </c>
      <c r="W34" s="185">
        <v>14</v>
      </c>
      <c r="X34" s="186" t="s">
        <v>16</v>
      </c>
      <c r="Y34" s="187">
        <v>245</v>
      </c>
      <c r="Z34" s="242">
        <v>182</v>
      </c>
      <c r="AA34" s="395" t="e">
        <v>#REF!</v>
      </c>
      <c r="AB34" s="187">
        <v>47</v>
      </c>
      <c r="AC34" s="188"/>
      <c r="AD34" s="242">
        <v>15187</v>
      </c>
      <c r="AE34" s="187">
        <v>5</v>
      </c>
      <c r="AF34" s="188"/>
      <c r="AG34" s="242">
        <v>4654</v>
      </c>
      <c r="AH34" s="187">
        <v>5</v>
      </c>
      <c r="AI34" s="242">
        <v>549</v>
      </c>
      <c r="AJ34" s="187">
        <v>6</v>
      </c>
      <c r="AK34" s="188"/>
      <c r="AL34" s="242">
        <v>379</v>
      </c>
      <c r="AM34" s="187">
        <v>6</v>
      </c>
      <c r="AN34" s="188"/>
      <c r="AO34" s="242">
        <v>1673</v>
      </c>
      <c r="AQ34" s="239">
        <f t="shared" si="2"/>
        <v>251</v>
      </c>
      <c r="AR34" s="226">
        <f t="shared" si="3"/>
        <v>-6</v>
      </c>
    </row>
    <row r="35" spans="1:52" ht="29.25" thickBot="1" x14ac:dyDescent="0.25">
      <c r="A35" s="438">
        <v>15</v>
      </c>
      <c r="B35" s="190" t="s">
        <v>17</v>
      </c>
      <c r="C35" s="591">
        <f t="shared" ref="C35:P35" si="16">C58+C81+C105+C128</f>
        <v>518</v>
      </c>
      <c r="D35" s="592">
        <f t="shared" si="16"/>
        <v>364</v>
      </c>
      <c r="E35" s="592" t="e">
        <f t="shared" si="16"/>
        <v>#REF!</v>
      </c>
      <c r="F35" s="592">
        <f t="shared" si="16"/>
        <v>89</v>
      </c>
      <c r="G35" s="592" t="e">
        <f t="shared" si="16"/>
        <v>#REF!</v>
      </c>
      <c r="H35" s="592" t="e">
        <f t="shared" si="16"/>
        <v>#REF!</v>
      </c>
      <c r="I35" s="592">
        <f t="shared" si="16"/>
        <v>22</v>
      </c>
      <c r="J35" s="592" t="e">
        <f t="shared" si="16"/>
        <v>#REF!</v>
      </c>
      <c r="K35" s="592" t="e">
        <f t="shared" si="16"/>
        <v>#REF!</v>
      </c>
      <c r="L35" s="592">
        <f t="shared" si="16"/>
        <v>11</v>
      </c>
      <c r="M35" s="592">
        <f t="shared" si="16"/>
        <v>25</v>
      </c>
      <c r="N35" s="592" t="e">
        <f t="shared" si="16"/>
        <v>#REF!</v>
      </c>
      <c r="O35" s="592" t="e">
        <f t="shared" si="16"/>
        <v>#REF!</v>
      </c>
      <c r="P35" s="593">
        <f t="shared" si="16"/>
        <v>14</v>
      </c>
      <c r="Q35" s="248" t="e">
        <v>#REF!</v>
      </c>
      <c r="R35" s="249" t="e">
        <v>#REF!</v>
      </c>
      <c r="W35" s="189">
        <v>15</v>
      </c>
      <c r="X35" s="190" t="s">
        <v>17</v>
      </c>
      <c r="Y35" s="371">
        <v>796</v>
      </c>
      <c r="Z35" s="372">
        <v>648</v>
      </c>
      <c r="AA35" s="396" t="e">
        <v>#REF!</v>
      </c>
      <c r="AB35" s="371">
        <v>110</v>
      </c>
      <c r="AC35" s="385"/>
      <c r="AD35" s="372">
        <v>31363</v>
      </c>
      <c r="AE35" s="371">
        <v>32</v>
      </c>
      <c r="AF35" s="385"/>
      <c r="AG35" s="372">
        <v>7005</v>
      </c>
      <c r="AH35" s="371">
        <v>32</v>
      </c>
      <c r="AI35" s="372">
        <v>4180</v>
      </c>
      <c r="AJ35" s="371">
        <v>43</v>
      </c>
      <c r="AK35" s="385"/>
      <c r="AL35" s="372">
        <v>9358</v>
      </c>
      <c r="AM35" s="371">
        <v>20</v>
      </c>
      <c r="AN35" s="385"/>
      <c r="AO35" s="372">
        <v>4118</v>
      </c>
      <c r="AQ35" s="239">
        <f t="shared" si="2"/>
        <v>885</v>
      </c>
      <c r="AR35" s="226">
        <f t="shared" si="3"/>
        <v>-89</v>
      </c>
    </row>
    <row r="36" spans="1:52" s="194" customFormat="1" ht="15.75" thickBot="1" x14ac:dyDescent="0.3">
      <c r="A36" s="373"/>
      <c r="B36" s="423" t="s">
        <v>199</v>
      </c>
      <c r="C36" s="374">
        <f>SUM(C21:C35)</f>
        <v>3923</v>
      </c>
      <c r="D36" s="374">
        <f t="shared" ref="D36:P36" si="17">SUM(D21:D35)</f>
        <v>2517</v>
      </c>
      <c r="E36" s="374" t="e">
        <f t="shared" si="17"/>
        <v>#REF!</v>
      </c>
      <c r="F36" s="374">
        <f t="shared" si="17"/>
        <v>787</v>
      </c>
      <c r="G36" s="374" t="e">
        <f t="shared" si="17"/>
        <v>#REF!</v>
      </c>
      <c r="H36" s="374" t="e">
        <f t="shared" si="17"/>
        <v>#REF!</v>
      </c>
      <c r="I36" s="374">
        <f t="shared" si="17"/>
        <v>91</v>
      </c>
      <c r="J36" s="374" t="e">
        <f t="shared" si="17"/>
        <v>#REF!</v>
      </c>
      <c r="K36" s="374" t="e">
        <f t="shared" si="17"/>
        <v>#REF!</v>
      </c>
      <c r="L36" s="374">
        <f t="shared" si="17"/>
        <v>63</v>
      </c>
      <c r="M36" s="374">
        <f t="shared" si="17"/>
        <v>171</v>
      </c>
      <c r="N36" s="374" t="e">
        <f t="shared" si="17"/>
        <v>#REF!</v>
      </c>
      <c r="O36" s="374" t="e">
        <f t="shared" si="17"/>
        <v>#REF!</v>
      </c>
      <c r="P36" s="386">
        <f t="shared" si="17"/>
        <v>301</v>
      </c>
      <c r="Q36" s="195" t="e">
        <v>#REF!</v>
      </c>
      <c r="R36" s="250" t="e">
        <v>#REF!</v>
      </c>
      <c r="S36" s="251"/>
      <c r="T36" s="251"/>
      <c r="U36" s="251"/>
      <c r="W36" s="373"/>
      <c r="X36" s="387" t="s">
        <v>199</v>
      </c>
      <c r="Y36" s="379">
        <f>SUM(Y21:Y35)</f>
        <v>5645</v>
      </c>
      <c r="Z36" s="386">
        <f t="shared" ref="Z36:AO36" si="18">SUM(Z21:Z35)</f>
        <v>4135</v>
      </c>
      <c r="AA36" s="425" t="e">
        <f t="shared" si="18"/>
        <v>#REF!</v>
      </c>
      <c r="AB36" s="379">
        <f t="shared" si="18"/>
        <v>941</v>
      </c>
      <c r="AC36" s="374">
        <f t="shared" si="18"/>
        <v>0</v>
      </c>
      <c r="AD36" s="386">
        <f t="shared" si="18"/>
        <v>289856</v>
      </c>
      <c r="AE36" s="379">
        <f t="shared" si="18"/>
        <v>174</v>
      </c>
      <c r="AF36" s="374">
        <f t="shared" si="18"/>
        <v>0</v>
      </c>
      <c r="AG36" s="386">
        <f t="shared" si="18"/>
        <v>31471</v>
      </c>
      <c r="AH36" s="379">
        <f t="shared" si="18"/>
        <v>174</v>
      </c>
      <c r="AI36" s="386">
        <f t="shared" si="18"/>
        <v>22323</v>
      </c>
      <c r="AJ36" s="379">
        <f t="shared" si="18"/>
        <v>356</v>
      </c>
      <c r="AK36" s="374">
        <f t="shared" si="18"/>
        <v>0</v>
      </c>
      <c r="AL36" s="386">
        <f t="shared" si="18"/>
        <v>53515</v>
      </c>
      <c r="AM36" s="379">
        <f t="shared" si="18"/>
        <v>337</v>
      </c>
      <c r="AN36" s="374">
        <f t="shared" si="18"/>
        <v>0</v>
      </c>
      <c r="AO36" s="386">
        <f t="shared" si="18"/>
        <v>85199</v>
      </c>
      <c r="AQ36" s="397">
        <f>SUM(AQ21:AQ35)</f>
        <v>6117</v>
      </c>
    </row>
    <row r="37" spans="1:52" ht="15" thickBot="1" x14ac:dyDescent="0.25">
      <c r="A37" s="332"/>
      <c r="B37" s="580" t="s">
        <v>188</v>
      </c>
      <c r="C37" s="581">
        <v>3735</v>
      </c>
      <c r="D37" s="581">
        <v>2408</v>
      </c>
      <c r="E37" s="581" t="e">
        <v>#REF!</v>
      </c>
      <c r="F37" s="581">
        <v>764</v>
      </c>
      <c r="G37" s="581" t="e">
        <v>#REF!</v>
      </c>
      <c r="H37" s="581" t="e">
        <v>#REF!</v>
      </c>
      <c r="I37" s="581">
        <v>88</v>
      </c>
      <c r="J37" s="581" t="e">
        <v>#REF!</v>
      </c>
      <c r="K37" s="581" t="e">
        <v>#REF!</v>
      </c>
      <c r="L37" s="581">
        <v>71</v>
      </c>
      <c r="M37" s="581">
        <v>139</v>
      </c>
      <c r="N37" s="581" t="e">
        <v>#REF!</v>
      </c>
      <c r="O37" s="581" t="e">
        <v>#REF!</v>
      </c>
      <c r="P37" s="539">
        <v>265</v>
      </c>
      <c r="Q37" s="383" t="e">
        <v>#REF!</v>
      </c>
      <c r="R37" s="252" t="e">
        <v>#REF!</v>
      </c>
      <c r="W37" s="332"/>
      <c r="X37" s="582" t="s">
        <v>188</v>
      </c>
      <c r="Y37" s="380">
        <v>5645</v>
      </c>
      <c r="Z37" s="539">
        <v>4135</v>
      </c>
      <c r="AA37" s="583" t="e">
        <v>#REF!</v>
      </c>
      <c r="AB37" s="380">
        <v>941</v>
      </c>
      <c r="AC37" s="581">
        <v>0</v>
      </c>
      <c r="AD37" s="539">
        <v>289856</v>
      </c>
      <c r="AE37" s="380">
        <v>174</v>
      </c>
      <c r="AF37" s="581">
        <v>0</v>
      </c>
      <c r="AG37" s="539">
        <v>31471</v>
      </c>
      <c r="AH37" s="380">
        <v>174</v>
      </c>
      <c r="AI37" s="539">
        <v>22323</v>
      </c>
      <c r="AJ37" s="380">
        <v>356</v>
      </c>
      <c r="AK37" s="581">
        <v>0</v>
      </c>
      <c r="AL37" s="539">
        <v>53515</v>
      </c>
      <c r="AM37" s="380">
        <v>337</v>
      </c>
      <c r="AN37" s="581">
        <v>0</v>
      </c>
      <c r="AO37" s="539">
        <v>85199</v>
      </c>
      <c r="AQ37" s="584">
        <v>5684</v>
      </c>
    </row>
    <row r="38" spans="1:52" s="194" customFormat="1" ht="15.75" thickBot="1" x14ac:dyDescent="0.3">
      <c r="A38" s="196"/>
      <c r="B38" s="422" t="s">
        <v>155</v>
      </c>
      <c r="C38" s="188">
        <v>3667</v>
      </c>
      <c r="D38" s="188">
        <v>2357</v>
      </c>
      <c r="E38" s="188" t="e">
        <v>#REF!</v>
      </c>
      <c r="F38" s="188">
        <v>797</v>
      </c>
      <c r="G38" s="188" t="e">
        <v>#REF!</v>
      </c>
      <c r="H38" s="188" t="e">
        <v>#REF!</v>
      </c>
      <c r="I38" s="188">
        <v>78</v>
      </c>
      <c r="J38" s="188" t="e">
        <v>#REF!</v>
      </c>
      <c r="K38" s="188" t="e">
        <v>#REF!</v>
      </c>
      <c r="L38" s="188">
        <v>48</v>
      </c>
      <c r="M38" s="188">
        <v>148</v>
      </c>
      <c r="N38" s="188" t="e">
        <v>#REF!</v>
      </c>
      <c r="O38" s="188" t="e">
        <v>#REF!</v>
      </c>
      <c r="P38" s="242">
        <v>239</v>
      </c>
      <c r="Q38" s="195"/>
      <c r="R38" s="250"/>
      <c r="S38" s="251"/>
      <c r="T38" s="251"/>
      <c r="U38" s="251"/>
      <c r="W38" s="196"/>
      <c r="X38" s="388" t="s">
        <v>155</v>
      </c>
      <c r="Y38" s="187">
        <v>5671</v>
      </c>
      <c r="Z38" s="242">
        <v>4146</v>
      </c>
      <c r="AA38" s="395" t="e">
        <v>#REF!</v>
      </c>
      <c r="AB38" s="187">
        <v>934</v>
      </c>
      <c r="AC38" s="188">
        <v>0</v>
      </c>
      <c r="AD38" s="242">
        <v>296336</v>
      </c>
      <c r="AE38" s="187">
        <v>96</v>
      </c>
      <c r="AF38" s="188">
        <v>0</v>
      </c>
      <c r="AG38" s="242">
        <v>31100</v>
      </c>
      <c r="AH38" s="187">
        <v>143</v>
      </c>
      <c r="AI38" s="242">
        <v>14641</v>
      </c>
      <c r="AJ38" s="187">
        <v>365</v>
      </c>
      <c r="AK38" s="188">
        <v>0</v>
      </c>
      <c r="AL38" s="242">
        <v>55807</v>
      </c>
      <c r="AM38" s="187">
        <v>360</v>
      </c>
      <c r="AN38" s="188">
        <v>0</v>
      </c>
      <c r="AO38" s="242">
        <v>84174</v>
      </c>
      <c r="AQ38" s="392"/>
    </row>
    <row r="39" spans="1:52" ht="15" thickBot="1" x14ac:dyDescent="0.25">
      <c r="A39" s="197"/>
      <c r="B39" s="424" t="s">
        <v>81</v>
      </c>
      <c r="C39" s="192">
        <v>3808</v>
      </c>
      <c r="D39" s="192">
        <v>2448</v>
      </c>
      <c r="E39" s="192" t="e">
        <v>#REF!</v>
      </c>
      <c r="F39" s="192">
        <v>766</v>
      </c>
      <c r="G39" s="192" t="e">
        <v>#REF!</v>
      </c>
      <c r="H39" s="192" t="e">
        <v>#REF!</v>
      </c>
      <c r="I39" s="192">
        <v>72</v>
      </c>
      <c r="J39" s="192" t="e">
        <v>#REF!</v>
      </c>
      <c r="K39" s="192" t="e">
        <v>#REF!</v>
      </c>
      <c r="L39" s="192">
        <v>37</v>
      </c>
      <c r="M39" s="192">
        <v>200</v>
      </c>
      <c r="N39" s="192" t="e">
        <v>#REF!</v>
      </c>
      <c r="O39" s="192" t="e">
        <v>#REF!</v>
      </c>
      <c r="P39" s="247">
        <v>260</v>
      </c>
      <c r="Q39" s="383" t="e">
        <v>#REF!</v>
      </c>
      <c r="R39" s="252" t="e">
        <v>#REF!</v>
      </c>
      <c r="W39" s="197"/>
      <c r="X39" s="389" t="s">
        <v>81</v>
      </c>
      <c r="Y39" s="191">
        <v>5769</v>
      </c>
      <c r="Z39" s="247">
        <v>4320</v>
      </c>
      <c r="AA39" s="426" t="e">
        <v>#REF!</v>
      </c>
      <c r="AB39" s="191">
        <v>916</v>
      </c>
      <c r="AC39" s="192">
        <v>0</v>
      </c>
      <c r="AD39" s="247">
        <v>272028</v>
      </c>
      <c r="AE39" s="191">
        <v>87</v>
      </c>
      <c r="AF39" s="192">
        <v>0</v>
      </c>
      <c r="AG39" s="247">
        <v>26323</v>
      </c>
      <c r="AH39" s="191">
        <v>99</v>
      </c>
      <c r="AI39" s="247">
        <v>10543</v>
      </c>
      <c r="AJ39" s="191">
        <v>406</v>
      </c>
      <c r="AK39" s="192">
        <v>0</v>
      </c>
      <c r="AL39" s="247">
        <v>61357</v>
      </c>
      <c r="AM39" s="191">
        <v>319</v>
      </c>
      <c r="AN39" s="192">
        <v>0</v>
      </c>
      <c r="AO39" s="247" t="s">
        <v>183</v>
      </c>
      <c r="AQ39" s="391"/>
    </row>
    <row r="40" spans="1:52" x14ac:dyDescent="0.2">
      <c r="A40" s="253" t="s">
        <v>151</v>
      </c>
      <c r="W40" s="228"/>
    </row>
    <row r="41" spans="1:52" x14ac:dyDescent="0.2">
      <c r="AP41" s="393"/>
    </row>
    <row r="42" spans="1:52" s="232" customFormat="1" ht="27" customHeight="1" thickBot="1" x14ac:dyDescent="0.3">
      <c r="A42" s="635" t="s">
        <v>179</v>
      </c>
      <c r="B42" s="635"/>
      <c r="C42" s="635"/>
      <c r="D42" s="635"/>
      <c r="E42" s="635"/>
      <c r="F42" s="635"/>
      <c r="G42" s="635"/>
      <c r="H42" s="635"/>
      <c r="I42" s="635"/>
      <c r="J42" s="635"/>
      <c r="K42" s="635"/>
      <c r="L42" s="635"/>
      <c r="M42" s="635"/>
      <c r="N42" s="635"/>
      <c r="O42" s="635"/>
      <c r="P42" s="635"/>
      <c r="T42" s="232" t="s">
        <v>79</v>
      </c>
      <c r="W42" s="227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 t="s">
        <v>79</v>
      </c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</row>
    <row r="43" spans="1:52" s="232" customFormat="1" ht="98.25" customHeight="1" thickBot="1" x14ac:dyDescent="0.3">
      <c r="A43" s="427" t="s">
        <v>1</v>
      </c>
      <c r="B43" s="428" t="s">
        <v>2</v>
      </c>
      <c r="C43" s="429" t="str">
        <f>$C$20</f>
        <v>Barn med tiltak i barne-vernet i alt</v>
      </c>
      <c r="D43" s="430" t="str">
        <f>$D$20</f>
        <v>Av disse med tiltak som ikke er plasserings-tiltak</v>
      </c>
      <c r="E43" s="439" t="s">
        <v>132</v>
      </c>
      <c r="F43" s="235" t="str">
        <f>$F$20</f>
        <v>Antall barn i foster-hjem</v>
      </c>
      <c r="G43" s="433" t="s">
        <v>132</v>
      </c>
      <c r="H43" s="439" t="s">
        <v>134</v>
      </c>
      <c r="I43" s="235" t="str">
        <f>$I$20</f>
        <v>Antall barn i familie-hjem</v>
      </c>
      <c r="J43" s="433" t="s">
        <v>132</v>
      </c>
      <c r="K43" s="431" t="s">
        <v>135</v>
      </c>
      <c r="L43" s="434" t="str">
        <f>$L$20</f>
        <v>Antall barn i beredskaps-hjem</v>
      </c>
      <c r="M43" s="430" t="str">
        <f>$M$20</f>
        <v>Antall barn i inst-itusjon</v>
      </c>
      <c r="N43" s="432" t="s">
        <v>132</v>
      </c>
      <c r="O43" s="431" t="s">
        <v>137</v>
      </c>
      <c r="P43" s="435" t="str">
        <f>$P$20</f>
        <v>Antall barn i hybel o.a.</v>
      </c>
      <c r="Q43" s="236" t="s">
        <v>132</v>
      </c>
      <c r="R43" s="180" t="s">
        <v>139</v>
      </c>
      <c r="W43" s="227"/>
      <c r="X43" s="226"/>
      <c r="Y43" s="226"/>
      <c r="Z43" s="226" t="s">
        <v>79</v>
      </c>
      <c r="AA43" s="226"/>
      <c r="AB43" s="226"/>
      <c r="AC43" s="226"/>
      <c r="AD43" s="226" t="s">
        <v>79</v>
      </c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</row>
    <row r="44" spans="1:52" ht="15" customHeight="1" x14ac:dyDescent="0.2">
      <c r="A44" s="436">
        <v>1</v>
      </c>
      <c r="B44" s="182" t="s">
        <v>3</v>
      </c>
      <c r="C44" s="183">
        <v>54</v>
      </c>
      <c r="D44" s="184">
        <v>43</v>
      </c>
      <c r="E44" s="184"/>
      <c r="F44" s="184">
        <v>11</v>
      </c>
      <c r="G44" s="184"/>
      <c r="H44" s="184"/>
      <c r="I44" s="184">
        <v>0</v>
      </c>
      <c r="J44" s="184"/>
      <c r="K44" s="184"/>
      <c r="L44" s="184">
        <v>0</v>
      </c>
      <c r="M44" s="184">
        <v>0</v>
      </c>
      <c r="N44" s="184"/>
      <c r="O44" s="184"/>
      <c r="P44" s="239">
        <v>0</v>
      </c>
      <c r="Q44" s="254" t="e">
        <v>#REF!</v>
      </c>
      <c r="R44" s="255" t="e">
        <v>#REF!</v>
      </c>
    </row>
    <row r="45" spans="1:52" ht="12.75" customHeight="1" x14ac:dyDescent="0.2">
      <c r="A45" s="437">
        <v>2</v>
      </c>
      <c r="B45" s="186" t="s">
        <v>4</v>
      </c>
      <c r="C45" s="187">
        <v>72</v>
      </c>
      <c r="D45" s="188">
        <v>58</v>
      </c>
      <c r="E45" s="188"/>
      <c r="F45" s="188">
        <v>10</v>
      </c>
      <c r="G45" s="188"/>
      <c r="H45" s="188"/>
      <c r="I45" s="188">
        <v>0</v>
      </c>
      <c r="J45" s="188"/>
      <c r="K45" s="188"/>
      <c r="L45" s="188">
        <v>4</v>
      </c>
      <c r="M45" s="188">
        <v>0</v>
      </c>
      <c r="N45" s="188"/>
      <c r="O45" s="188"/>
      <c r="P45" s="242">
        <v>0</v>
      </c>
      <c r="Q45" s="243" t="e">
        <v>#REF!</v>
      </c>
      <c r="R45" s="244" t="e">
        <v>#REF!</v>
      </c>
      <c r="AO45" s="226" t="s">
        <v>79</v>
      </c>
    </row>
    <row r="46" spans="1:52" x14ac:dyDescent="0.2">
      <c r="A46" s="437">
        <v>3</v>
      </c>
      <c r="B46" s="186" t="s">
        <v>5</v>
      </c>
      <c r="C46" s="187">
        <v>43</v>
      </c>
      <c r="D46" s="188">
        <v>22</v>
      </c>
      <c r="E46" s="188"/>
      <c r="F46" s="188">
        <v>20</v>
      </c>
      <c r="G46" s="188"/>
      <c r="H46" s="188"/>
      <c r="I46" s="188">
        <v>0</v>
      </c>
      <c r="J46" s="188"/>
      <c r="K46" s="188"/>
      <c r="L46" s="188">
        <v>1</v>
      </c>
      <c r="M46" s="188">
        <v>0</v>
      </c>
      <c r="N46" s="188"/>
      <c r="O46" s="188"/>
      <c r="P46" s="242">
        <v>0</v>
      </c>
      <c r="Q46" s="243" t="e">
        <v>#REF!</v>
      </c>
      <c r="R46" s="244" t="e">
        <v>#REF!</v>
      </c>
    </row>
    <row r="47" spans="1:52" x14ac:dyDescent="0.2">
      <c r="A47" s="437">
        <v>4</v>
      </c>
      <c r="B47" s="186" t="s">
        <v>6</v>
      </c>
      <c r="C47" s="187">
        <v>26</v>
      </c>
      <c r="D47" s="188">
        <v>13</v>
      </c>
      <c r="E47" s="188"/>
      <c r="F47" s="188">
        <v>10</v>
      </c>
      <c r="G47" s="188"/>
      <c r="H47" s="188"/>
      <c r="I47" s="188">
        <v>0</v>
      </c>
      <c r="J47" s="188"/>
      <c r="K47" s="188"/>
      <c r="L47" s="188">
        <v>3</v>
      </c>
      <c r="M47" s="188">
        <v>0</v>
      </c>
      <c r="N47" s="188"/>
      <c r="O47" s="188"/>
      <c r="P47" s="242">
        <v>0</v>
      </c>
      <c r="Q47" s="243" t="e">
        <v>#REF!</v>
      </c>
      <c r="R47" s="244" t="e">
        <v>#REF!</v>
      </c>
    </row>
    <row r="48" spans="1:52" x14ac:dyDescent="0.2">
      <c r="A48" s="437">
        <v>5</v>
      </c>
      <c r="B48" s="186" t="s">
        <v>7</v>
      </c>
      <c r="C48" s="187">
        <v>24</v>
      </c>
      <c r="D48" s="188">
        <v>17</v>
      </c>
      <c r="E48" s="188"/>
      <c r="F48" s="188">
        <v>7</v>
      </c>
      <c r="G48" s="188"/>
      <c r="H48" s="188"/>
      <c r="I48" s="188">
        <v>0</v>
      </c>
      <c r="J48" s="188"/>
      <c r="K48" s="188"/>
      <c r="L48" s="188">
        <v>0</v>
      </c>
      <c r="M48" s="188">
        <v>0</v>
      </c>
      <c r="N48" s="188"/>
      <c r="O48" s="188"/>
      <c r="P48" s="242">
        <v>0</v>
      </c>
      <c r="Q48" s="243" t="e">
        <v>#REF!</v>
      </c>
      <c r="R48" s="244" t="e">
        <v>#REF!</v>
      </c>
    </row>
    <row r="49" spans="1:52" ht="20.25" customHeight="1" x14ac:dyDescent="0.2">
      <c r="A49" s="437">
        <v>6</v>
      </c>
      <c r="B49" s="186" t="s">
        <v>8</v>
      </c>
      <c r="C49" s="187">
        <v>9</v>
      </c>
      <c r="D49" s="188">
        <v>9</v>
      </c>
      <c r="E49" s="188"/>
      <c r="F49" s="188">
        <v>0</v>
      </c>
      <c r="G49" s="188"/>
      <c r="H49" s="188"/>
      <c r="I49" s="188">
        <v>0</v>
      </c>
      <c r="J49" s="188"/>
      <c r="K49" s="188"/>
      <c r="L49" s="188">
        <v>0</v>
      </c>
      <c r="M49" s="188">
        <v>0</v>
      </c>
      <c r="N49" s="188"/>
      <c r="O49" s="188"/>
      <c r="P49" s="242">
        <v>0</v>
      </c>
      <c r="Q49" s="243" t="e">
        <v>#REF!</v>
      </c>
      <c r="R49" s="244" t="e">
        <v>#REF!</v>
      </c>
    </row>
    <row r="50" spans="1:52" x14ac:dyDescent="0.2">
      <c r="A50" s="437">
        <v>7</v>
      </c>
      <c r="B50" s="186" t="s">
        <v>9</v>
      </c>
      <c r="C50" s="187">
        <v>26</v>
      </c>
      <c r="D50" s="188">
        <v>21</v>
      </c>
      <c r="E50" s="188"/>
      <c r="F50" s="188">
        <v>5</v>
      </c>
      <c r="G50" s="188"/>
      <c r="H50" s="188"/>
      <c r="I50" s="188">
        <v>0</v>
      </c>
      <c r="J50" s="188"/>
      <c r="K50" s="188"/>
      <c r="L50" s="188">
        <v>0</v>
      </c>
      <c r="M50" s="188">
        <v>0</v>
      </c>
      <c r="N50" s="188"/>
      <c r="O50" s="188"/>
      <c r="P50" s="242">
        <v>0</v>
      </c>
      <c r="Q50" s="243" t="e">
        <v>#REF!</v>
      </c>
      <c r="R50" s="244" t="e">
        <v>#REF!</v>
      </c>
    </row>
    <row r="51" spans="1:52" x14ac:dyDescent="0.2">
      <c r="A51" s="437">
        <v>8</v>
      </c>
      <c r="B51" s="186" t="s">
        <v>10</v>
      </c>
      <c r="C51" s="187">
        <v>21</v>
      </c>
      <c r="D51" s="188">
        <v>20</v>
      </c>
      <c r="E51" s="188"/>
      <c r="F51" s="188">
        <v>1</v>
      </c>
      <c r="G51" s="188"/>
      <c r="H51" s="188"/>
      <c r="I51" s="188">
        <v>0</v>
      </c>
      <c r="J51" s="188"/>
      <c r="K51" s="188"/>
      <c r="L51" s="188">
        <v>0</v>
      </c>
      <c r="M51" s="188">
        <v>0</v>
      </c>
      <c r="N51" s="188"/>
      <c r="O51" s="188"/>
      <c r="P51" s="242">
        <v>0</v>
      </c>
      <c r="Q51" s="243" t="e">
        <v>#REF!</v>
      </c>
      <c r="R51" s="244" t="e">
        <v>#REF!</v>
      </c>
    </row>
    <row r="52" spans="1:52" x14ac:dyDescent="0.2">
      <c r="A52" s="437">
        <v>9</v>
      </c>
      <c r="B52" s="186" t="s">
        <v>11</v>
      </c>
      <c r="C52" s="187">
        <v>52</v>
      </c>
      <c r="D52" s="188">
        <v>49</v>
      </c>
      <c r="E52" s="188"/>
      <c r="F52" s="188">
        <v>2</v>
      </c>
      <c r="G52" s="188"/>
      <c r="H52" s="188"/>
      <c r="I52" s="188">
        <v>0</v>
      </c>
      <c r="J52" s="188"/>
      <c r="K52" s="188"/>
      <c r="L52" s="188">
        <v>0</v>
      </c>
      <c r="M52" s="188">
        <v>1</v>
      </c>
      <c r="N52" s="188"/>
      <c r="O52" s="188"/>
      <c r="P52" s="242">
        <v>0</v>
      </c>
      <c r="Q52" s="243" t="e">
        <v>#REF!</v>
      </c>
      <c r="R52" s="244" t="e">
        <v>#REF!</v>
      </c>
    </row>
    <row r="53" spans="1:52" x14ac:dyDescent="0.2">
      <c r="A53" s="437">
        <v>10</v>
      </c>
      <c r="B53" s="186" t="s">
        <v>12</v>
      </c>
      <c r="C53" s="187">
        <v>69</v>
      </c>
      <c r="D53" s="188">
        <v>61</v>
      </c>
      <c r="E53" s="188"/>
      <c r="F53" s="188">
        <v>7</v>
      </c>
      <c r="G53" s="188"/>
      <c r="H53" s="188"/>
      <c r="I53" s="188">
        <v>0</v>
      </c>
      <c r="J53" s="188"/>
      <c r="K53" s="188"/>
      <c r="L53" s="188">
        <v>1</v>
      </c>
      <c r="M53" s="188">
        <v>0</v>
      </c>
      <c r="N53" s="188"/>
      <c r="O53" s="188"/>
      <c r="P53" s="242">
        <v>0</v>
      </c>
      <c r="Q53" s="243" t="e">
        <v>#REF!</v>
      </c>
      <c r="R53" s="244" t="e">
        <v>#REF!</v>
      </c>
    </row>
    <row r="54" spans="1:52" ht="20.25" customHeight="1" x14ac:dyDescent="0.2">
      <c r="A54" s="437">
        <v>11</v>
      </c>
      <c r="B54" s="186" t="s">
        <v>13</v>
      </c>
      <c r="C54" s="187">
        <v>62</v>
      </c>
      <c r="D54" s="188">
        <v>54</v>
      </c>
      <c r="E54" s="188"/>
      <c r="F54" s="188">
        <v>4</v>
      </c>
      <c r="G54" s="188"/>
      <c r="H54" s="188"/>
      <c r="I54" s="188">
        <v>0</v>
      </c>
      <c r="J54" s="188"/>
      <c r="K54" s="188"/>
      <c r="L54" s="188">
        <v>4</v>
      </c>
      <c r="M54" s="188">
        <v>0</v>
      </c>
      <c r="N54" s="188"/>
      <c r="O54" s="188"/>
      <c r="P54" s="242">
        <v>0</v>
      </c>
      <c r="Q54" s="243" t="e">
        <v>#REF!</v>
      </c>
      <c r="R54" s="244" t="e">
        <v>#REF!</v>
      </c>
    </row>
    <row r="55" spans="1:52" x14ac:dyDescent="0.2">
      <c r="A55" s="437">
        <v>12</v>
      </c>
      <c r="B55" s="186" t="s">
        <v>14</v>
      </c>
      <c r="C55" s="187">
        <v>76</v>
      </c>
      <c r="D55" s="188">
        <v>63</v>
      </c>
      <c r="E55" s="188"/>
      <c r="F55" s="188">
        <v>11</v>
      </c>
      <c r="G55" s="188"/>
      <c r="H55" s="188"/>
      <c r="I55" s="188">
        <v>0</v>
      </c>
      <c r="J55" s="188"/>
      <c r="K55" s="188"/>
      <c r="L55" s="188">
        <v>1</v>
      </c>
      <c r="M55" s="188">
        <v>2</v>
      </c>
      <c r="N55" s="188"/>
      <c r="O55" s="188"/>
      <c r="P55" s="242">
        <v>0</v>
      </c>
      <c r="Q55" s="243" t="e">
        <v>#REF!</v>
      </c>
      <c r="R55" s="244" t="e">
        <v>#REF!</v>
      </c>
    </row>
    <row r="56" spans="1:52" x14ac:dyDescent="0.2">
      <c r="A56" s="437">
        <v>13</v>
      </c>
      <c r="B56" s="186" t="s">
        <v>15</v>
      </c>
      <c r="C56" s="187">
        <v>67</v>
      </c>
      <c r="D56" s="188">
        <v>50</v>
      </c>
      <c r="E56" s="188"/>
      <c r="F56" s="188">
        <v>12</v>
      </c>
      <c r="G56" s="188"/>
      <c r="H56" s="188"/>
      <c r="I56" s="188">
        <v>0</v>
      </c>
      <c r="J56" s="188"/>
      <c r="K56" s="188"/>
      <c r="L56" s="188">
        <v>4</v>
      </c>
      <c r="M56" s="188">
        <v>1</v>
      </c>
      <c r="N56" s="188"/>
      <c r="O56" s="188"/>
      <c r="P56" s="242">
        <v>0</v>
      </c>
      <c r="Q56" s="243" t="e">
        <v>#REF!</v>
      </c>
      <c r="R56" s="244" t="e">
        <v>#REF!</v>
      </c>
    </row>
    <row r="57" spans="1:52" x14ac:dyDescent="0.2">
      <c r="A57" s="437">
        <v>14</v>
      </c>
      <c r="B57" s="186" t="s">
        <v>16</v>
      </c>
      <c r="C57" s="187">
        <v>17</v>
      </c>
      <c r="D57" s="188">
        <v>14</v>
      </c>
      <c r="E57" s="188"/>
      <c r="F57" s="188">
        <v>3</v>
      </c>
      <c r="G57" s="188"/>
      <c r="H57" s="188"/>
      <c r="I57" s="188">
        <v>0</v>
      </c>
      <c r="J57" s="188"/>
      <c r="K57" s="188"/>
      <c r="L57" s="188">
        <v>0</v>
      </c>
      <c r="M57" s="188">
        <v>0</v>
      </c>
      <c r="N57" s="188"/>
      <c r="O57" s="188"/>
      <c r="P57" s="242">
        <v>0</v>
      </c>
      <c r="Q57" s="243" t="e">
        <v>#REF!</v>
      </c>
      <c r="R57" s="244" t="e">
        <v>#REF!</v>
      </c>
    </row>
    <row r="58" spans="1:52" ht="29.25" thickBot="1" x14ac:dyDescent="0.25">
      <c r="A58" s="440">
        <v>15</v>
      </c>
      <c r="B58" s="441" t="s">
        <v>17</v>
      </c>
      <c r="C58" s="191">
        <v>96</v>
      </c>
      <c r="D58" s="192">
        <v>80</v>
      </c>
      <c r="E58" s="192"/>
      <c r="F58" s="192">
        <v>13</v>
      </c>
      <c r="G58" s="192"/>
      <c r="H58" s="192"/>
      <c r="I58" s="192">
        <v>0</v>
      </c>
      <c r="J58" s="192"/>
      <c r="K58" s="192"/>
      <c r="L58" s="192">
        <v>3</v>
      </c>
      <c r="M58" s="192">
        <v>0</v>
      </c>
      <c r="N58" s="192"/>
      <c r="O58" s="192"/>
      <c r="P58" s="247">
        <v>0</v>
      </c>
      <c r="Q58" s="256" t="e">
        <v>#REF!</v>
      </c>
      <c r="R58" s="257" t="e">
        <v>#REF!</v>
      </c>
    </row>
    <row r="59" spans="1:52" s="194" customFormat="1" ht="25.5" customHeight="1" thickBot="1" x14ac:dyDescent="0.3">
      <c r="A59" s="373"/>
      <c r="B59" s="423" t="s">
        <v>199</v>
      </c>
      <c r="C59" s="374">
        <f>SUM(C44:C58)</f>
        <v>714</v>
      </c>
      <c r="D59" s="374">
        <f t="shared" ref="D59:R59" si="19">SUM(D44:D58)</f>
        <v>574</v>
      </c>
      <c r="E59" s="374">
        <f t="shared" si="19"/>
        <v>0</v>
      </c>
      <c r="F59" s="374">
        <f t="shared" si="19"/>
        <v>116</v>
      </c>
      <c r="G59" s="374">
        <f t="shared" si="19"/>
        <v>0</v>
      </c>
      <c r="H59" s="374">
        <f t="shared" si="19"/>
        <v>0</v>
      </c>
      <c r="I59" s="374">
        <f t="shared" si="19"/>
        <v>0</v>
      </c>
      <c r="J59" s="374">
        <f t="shared" si="19"/>
        <v>0</v>
      </c>
      <c r="K59" s="374">
        <f t="shared" si="19"/>
        <v>0</v>
      </c>
      <c r="L59" s="374">
        <f t="shared" si="19"/>
        <v>21</v>
      </c>
      <c r="M59" s="374">
        <f t="shared" si="19"/>
        <v>4</v>
      </c>
      <c r="N59" s="374">
        <f t="shared" si="19"/>
        <v>0</v>
      </c>
      <c r="O59" s="374">
        <f t="shared" si="19"/>
        <v>0</v>
      </c>
      <c r="P59" s="386">
        <f t="shared" si="19"/>
        <v>0</v>
      </c>
      <c r="Q59" s="195" t="e">
        <f t="shared" si="19"/>
        <v>#REF!</v>
      </c>
      <c r="R59" s="250" t="e">
        <f t="shared" si="19"/>
        <v>#REF!</v>
      </c>
      <c r="S59" s="251"/>
      <c r="T59" s="251"/>
      <c r="U59" s="251"/>
      <c r="W59" s="227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</row>
    <row r="60" spans="1:52" ht="25.5" customHeight="1" thickBot="1" x14ac:dyDescent="0.25">
      <c r="A60" s="332"/>
      <c r="B60" s="580" t="s">
        <v>188</v>
      </c>
      <c r="C60" s="581">
        <v>686</v>
      </c>
      <c r="D60" s="581">
        <v>538</v>
      </c>
      <c r="E60" s="581">
        <v>0</v>
      </c>
      <c r="F60" s="581">
        <v>115</v>
      </c>
      <c r="G60" s="581">
        <v>0</v>
      </c>
      <c r="H60" s="581">
        <v>0</v>
      </c>
      <c r="I60" s="581">
        <v>2</v>
      </c>
      <c r="J60" s="581">
        <v>0</v>
      </c>
      <c r="K60" s="581">
        <v>0</v>
      </c>
      <c r="L60" s="581">
        <v>29</v>
      </c>
      <c r="M60" s="581">
        <v>2</v>
      </c>
      <c r="N60" s="581">
        <v>0</v>
      </c>
      <c r="O60" s="581">
        <v>0</v>
      </c>
      <c r="P60" s="539">
        <v>0</v>
      </c>
      <c r="Q60" s="383" t="e">
        <v>#REF!</v>
      </c>
      <c r="R60" s="252" t="e">
        <v>#REF!</v>
      </c>
    </row>
    <row r="61" spans="1:52" ht="25.5" customHeight="1" thickBot="1" x14ac:dyDescent="0.25">
      <c r="A61" s="196"/>
      <c r="B61" s="422" t="s">
        <v>155</v>
      </c>
      <c r="C61" s="188">
        <v>664</v>
      </c>
      <c r="D61" s="188">
        <v>520</v>
      </c>
      <c r="E61" s="188">
        <v>0</v>
      </c>
      <c r="F61" s="188">
        <v>128</v>
      </c>
      <c r="G61" s="188">
        <v>0</v>
      </c>
      <c r="H61" s="188">
        <v>0</v>
      </c>
      <c r="I61" s="188">
        <v>1</v>
      </c>
      <c r="J61" s="188">
        <v>0</v>
      </c>
      <c r="K61" s="188">
        <v>0</v>
      </c>
      <c r="L61" s="188">
        <v>13</v>
      </c>
      <c r="M61" s="188">
        <v>3</v>
      </c>
      <c r="N61" s="188">
        <v>0</v>
      </c>
      <c r="O61" s="188">
        <v>0</v>
      </c>
      <c r="P61" s="242">
        <v>0</v>
      </c>
      <c r="Q61" s="383" t="e">
        <v>#REF!</v>
      </c>
      <c r="R61" s="252" t="e">
        <v>#REF!</v>
      </c>
    </row>
    <row r="62" spans="1:52" ht="25.5" customHeight="1" thickBot="1" x14ac:dyDescent="0.25">
      <c r="A62" s="197"/>
      <c r="B62" s="424" t="s">
        <v>81</v>
      </c>
      <c r="C62" s="192">
        <v>725</v>
      </c>
      <c r="D62" s="192">
        <v>587</v>
      </c>
      <c r="E62" s="192">
        <v>0</v>
      </c>
      <c r="F62" s="192">
        <v>107</v>
      </c>
      <c r="G62" s="192">
        <v>0</v>
      </c>
      <c r="H62" s="192">
        <v>0</v>
      </c>
      <c r="I62" s="192">
        <v>1</v>
      </c>
      <c r="J62" s="192">
        <v>0</v>
      </c>
      <c r="K62" s="192">
        <v>0</v>
      </c>
      <c r="L62" s="192">
        <v>17</v>
      </c>
      <c r="M62" s="192">
        <v>11</v>
      </c>
      <c r="N62" s="192">
        <v>0</v>
      </c>
      <c r="O62" s="192">
        <v>0</v>
      </c>
      <c r="P62" s="247">
        <v>0</v>
      </c>
      <c r="Q62" s="384" t="e">
        <v>#REF!</v>
      </c>
      <c r="R62" s="258" t="s">
        <v>142</v>
      </c>
    </row>
    <row r="65" spans="1:52" s="232" customFormat="1" ht="38.25" customHeight="1" thickBot="1" x14ac:dyDescent="0.3">
      <c r="A65" s="635" t="s">
        <v>180</v>
      </c>
      <c r="B65" s="635"/>
      <c r="C65" s="635"/>
      <c r="D65" s="635"/>
      <c r="E65" s="635"/>
      <c r="F65" s="635"/>
      <c r="G65" s="635"/>
      <c r="H65" s="635"/>
      <c r="I65" s="635"/>
      <c r="J65" s="635"/>
      <c r="K65" s="635"/>
      <c r="L65" s="635"/>
      <c r="M65" s="635"/>
      <c r="N65" s="635"/>
      <c r="O65" s="635"/>
      <c r="P65" s="635"/>
      <c r="W65" s="227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</row>
    <row r="66" spans="1:52" s="232" customFormat="1" ht="89.25" customHeight="1" thickBot="1" x14ac:dyDescent="0.3">
      <c r="A66" s="427" t="s">
        <v>1</v>
      </c>
      <c r="B66" s="428" t="s">
        <v>2</v>
      </c>
      <c r="C66" s="429" t="str">
        <f>$C$20</f>
        <v>Barn med tiltak i barne-vernet i alt</v>
      </c>
      <c r="D66" s="430" t="str">
        <f>$D$20</f>
        <v>Av disse med tiltak som ikke er plasserings-tiltak</v>
      </c>
      <c r="E66" s="439" t="s">
        <v>132</v>
      </c>
      <c r="F66" s="235" t="str">
        <f>$F$20</f>
        <v>Antall barn i foster-hjem</v>
      </c>
      <c r="G66" s="433" t="s">
        <v>132</v>
      </c>
      <c r="H66" s="439" t="s">
        <v>134</v>
      </c>
      <c r="I66" s="235" t="str">
        <f>$I$20</f>
        <v>Antall barn i familie-hjem</v>
      </c>
      <c r="J66" s="433" t="s">
        <v>132</v>
      </c>
      <c r="K66" s="431" t="s">
        <v>135</v>
      </c>
      <c r="L66" s="434" t="str">
        <f>$L$20</f>
        <v>Antall barn i beredskaps-hjem</v>
      </c>
      <c r="M66" s="430" t="str">
        <f>$M$20</f>
        <v>Antall barn i inst-itusjon</v>
      </c>
      <c r="N66" s="432" t="s">
        <v>132</v>
      </c>
      <c r="O66" s="431" t="s">
        <v>137</v>
      </c>
      <c r="P66" s="435" t="str">
        <f>$P$20</f>
        <v>Antall barn i hybel o.a.</v>
      </c>
      <c r="Q66" s="236" t="s">
        <v>132</v>
      </c>
      <c r="R66" s="180" t="s">
        <v>139</v>
      </c>
      <c r="W66" s="227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</row>
    <row r="67" spans="1:52" ht="15" customHeight="1" x14ac:dyDescent="0.25">
      <c r="A67" s="436">
        <v>1</v>
      </c>
      <c r="B67" s="182" t="s">
        <v>3</v>
      </c>
      <c r="C67" s="183">
        <v>138</v>
      </c>
      <c r="D67" s="184">
        <v>92</v>
      </c>
      <c r="E67" s="184" t="e">
        <v>#REF!</v>
      </c>
      <c r="F67" s="184">
        <v>38</v>
      </c>
      <c r="G67" s="184" t="e">
        <v>#REF!</v>
      </c>
      <c r="H67" s="184" t="e">
        <v>#REF!</v>
      </c>
      <c r="I67" s="184">
        <v>6</v>
      </c>
      <c r="J67" s="184" t="e">
        <v>#REF!</v>
      </c>
      <c r="K67" s="184" t="e">
        <v>#REF!</v>
      </c>
      <c r="L67" s="184">
        <v>1</v>
      </c>
      <c r="M67" s="184">
        <v>1</v>
      </c>
      <c r="N67" s="184" t="e">
        <v>#REF!</v>
      </c>
      <c r="O67" s="184" t="e">
        <v>#REF!</v>
      </c>
      <c r="P67" s="239">
        <v>0</v>
      </c>
      <c r="Q67" s="254" t="e">
        <v>#REF!</v>
      </c>
      <c r="R67" s="255" t="e">
        <v>#REF!</v>
      </c>
      <c r="S67" s="232"/>
      <c r="T67" s="232"/>
      <c r="U67" s="232"/>
    </row>
    <row r="68" spans="1:52" ht="12.75" customHeight="1" x14ac:dyDescent="0.25">
      <c r="A68" s="437">
        <v>2</v>
      </c>
      <c r="B68" s="186" t="s">
        <v>4</v>
      </c>
      <c r="C68" s="187">
        <v>119</v>
      </c>
      <c r="D68" s="188">
        <v>89</v>
      </c>
      <c r="E68" s="188" t="e">
        <v>#REF!</v>
      </c>
      <c r="F68" s="188">
        <v>23</v>
      </c>
      <c r="G68" s="188" t="e">
        <v>#REF!</v>
      </c>
      <c r="H68" s="188" t="e">
        <v>#REF!</v>
      </c>
      <c r="I68" s="188">
        <v>4</v>
      </c>
      <c r="J68" s="188" t="e">
        <v>#REF!</v>
      </c>
      <c r="K68" s="188" t="e">
        <v>#REF!</v>
      </c>
      <c r="L68" s="188">
        <v>3</v>
      </c>
      <c r="M68" s="188">
        <v>0</v>
      </c>
      <c r="N68" s="188" t="e">
        <v>#REF!</v>
      </c>
      <c r="O68" s="188" t="e">
        <v>#REF!</v>
      </c>
      <c r="P68" s="242">
        <v>0</v>
      </c>
      <c r="Q68" s="243" t="e">
        <v>#REF!</v>
      </c>
      <c r="R68" s="244" t="e">
        <v>#REF!</v>
      </c>
      <c r="S68" s="232"/>
      <c r="T68" s="232"/>
      <c r="U68" s="232"/>
    </row>
    <row r="69" spans="1:52" ht="15" x14ac:dyDescent="0.25">
      <c r="A69" s="437">
        <v>3</v>
      </c>
      <c r="B69" s="186" t="s">
        <v>5</v>
      </c>
      <c r="C69" s="187">
        <v>87</v>
      </c>
      <c r="D69" s="188">
        <v>51</v>
      </c>
      <c r="E69" s="188" t="e">
        <v>#REF!</v>
      </c>
      <c r="F69" s="188">
        <v>30</v>
      </c>
      <c r="G69" s="188" t="e">
        <v>#REF!</v>
      </c>
      <c r="H69" s="188" t="e">
        <v>#REF!</v>
      </c>
      <c r="I69" s="188">
        <v>1</v>
      </c>
      <c r="J69" s="188" t="e">
        <v>#REF!</v>
      </c>
      <c r="K69" s="188" t="e">
        <v>#REF!</v>
      </c>
      <c r="L69" s="188">
        <v>2</v>
      </c>
      <c r="M69" s="188">
        <v>3</v>
      </c>
      <c r="N69" s="188" t="e">
        <v>#REF!</v>
      </c>
      <c r="O69" s="188" t="e">
        <v>#REF!</v>
      </c>
      <c r="P69" s="242">
        <v>0</v>
      </c>
      <c r="Q69" s="243" t="e">
        <v>#REF!</v>
      </c>
      <c r="R69" s="244" t="e">
        <v>#REF!</v>
      </c>
      <c r="S69" s="232"/>
      <c r="T69" s="232"/>
      <c r="U69" s="232"/>
    </row>
    <row r="70" spans="1:52" ht="15" x14ac:dyDescent="0.25">
      <c r="A70" s="437">
        <v>4</v>
      </c>
      <c r="B70" s="186" t="s">
        <v>6</v>
      </c>
      <c r="C70" s="187">
        <v>25</v>
      </c>
      <c r="D70" s="188">
        <v>16</v>
      </c>
      <c r="E70" s="188" t="e">
        <v>#REF!</v>
      </c>
      <c r="F70" s="188">
        <v>9</v>
      </c>
      <c r="G70" s="188" t="e">
        <v>#REF!</v>
      </c>
      <c r="H70" s="188" t="e">
        <v>#REF!</v>
      </c>
      <c r="I70" s="188">
        <v>0</v>
      </c>
      <c r="J70" s="188" t="e">
        <v>#REF!</v>
      </c>
      <c r="K70" s="188" t="e">
        <v>#REF!</v>
      </c>
      <c r="L70" s="188">
        <v>0</v>
      </c>
      <c r="M70" s="188">
        <v>0</v>
      </c>
      <c r="N70" s="188" t="e">
        <v>#REF!</v>
      </c>
      <c r="O70" s="188" t="e">
        <v>#REF!</v>
      </c>
      <c r="P70" s="242">
        <v>0</v>
      </c>
      <c r="Q70" s="243" t="e">
        <v>#REF!</v>
      </c>
      <c r="R70" s="244" t="e">
        <v>#REF!</v>
      </c>
      <c r="S70" s="232"/>
      <c r="T70" s="232"/>
      <c r="U70" s="232"/>
    </row>
    <row r="71" spans="1:52" ht="15" x14ac:dyDescent="0.25">
      <c r="A71" s="437">
        <v>5</v>
      </c>
      <c r="B71" s="186" t="s">
        <v>7</v>
      </c>
      <c r="C71" s="187">
        <v>58</v>
      </c>
      <c r="D71" s="188">
        <v>51</v>
      </c>
      <c r="E71" s="188" t="e">
        <v>#REF!</v>
      </c>
      <c r="F71" s="188">
        <v>6</v>
      </c>
      <c r="G71" s="188" t="e">
        <v>#REF!</v>
      </c>
      <c r="H71" s="188" t="e">
        <v>#REF!</v>
      </c>
      <c r="I71" s="188">
        <v>0</v>
      </c>
      <c r="J71" s="188" t="e">
        <v>#REF!</v>
      </c>
      <c r="K71" s="188" t="e">
        <v>#REF!</v>
      </c>
      <c r="L71" s="188">
        <v>0</v>
      </c>
      <c r="M71" s="188">
        <v>1</v>
      </c>
      <c r="N71" s="188" t="e">
        <v>#REF!</v>
      </c>
      <c r="O71" s="188" t="e">
        <v>#REF!</v>
      </c>
      <c r="P71" s="242">
        <v>0</v>
      </c>
      <c r="Q71" s="243" t="e">
        <v>#REF!</v>
      </c>
      <c r="R71" s="244" t="e">
        <v>#REF!</v>
      </c>
      <c r="S71" s="232"/>
      <c r="T71" s="232"/>
      <c r="U71" s="232"/>
      <c r="X71" s="226" t="s">
        <v>79</v>
      </c>
    </row>
    <row r="72" spans="1:52" ht="20.25" customHeight="1" x14ac:dyDescent="0.2">
      <c r="A72" s="437">
        <v>6</v>
      </c>
      <c r="B72" s="186" t="s">
        <v>8</v>
      </c>
      <c r="C72" s="187">
        <v>32</v>
      </c>
      <c r="D72" s="188">
        <v>28</v>
      </c>
      <c r="E72" s="188" t="e">
        <v>#REF!</v>
      </c>
      <c r="F72" s="188">
        <v>4</v>
      </c>
      <c r="G72" s="188" t="e">
        <v>#REF!</v>
      </c>
      <c r="H72" s="188" t="e">
        <v>#REF!</v>
      </c>
      <c r="I72" s="188">
        <v>0</v>
      </c>
      <c r="J72" s="188" t="e">
        <v>#REF!</v>
      </c>
      <c r="K72" s="188" t="e">
        <v>#REF!</v>
      </c>
      <c r="L72" s="188">
        <v>0</v>
      </c>
      <c r="M72" s="188">
        <v>0</v>
      </c>
      <c r="N72" s="188" t="e">
        <v>#REF!</v>
      </c>
      <c r="O72" s="188" t="e">
        <v>#REF!</v>
      </c>
      <c r="P72" s="242">
        <v>0</v>
      </c>
      <c r="Q72" s="243" t="e">
        <v>#REF!</v>
      </c>
      <c r="R72" s="244" t="e">
        <v>#REF!</v>
      </c>
    </row>
    <row r="73" spans="1:52" x14ac:dyDescent="0.2">
      <c r="A73" s="437">
        <v>7</v>
      </c>
      <c r="B73" s="186" t="s">
        <v>9</v>
      </c>
      <c r="C73" s="187">
        <v>47</v>
      </c>
      <c r="D73" s="188">
        <v>43</v>
      </c>
      <c r="E73" s="188" t="e">
        <v>#REF!</v>
      </c>
      <c r="F73" s="188">
        <v>3</v>
      </c>
      <c r="G73" s="188" t="e">
        <v>#REF!</v>
      </c>
      <c r="H73" s="188" t="e">
        <v>#REF!</v>
      </c>
      <c r="I73" s="188">
        <v>0</v>
      </c>
      <c r="J73" s="188" t="e">
        <v>#REF!</v>
      </c>
      <c r="K73" s="188" t="e">
        <v>#REF!</v>
      </c>
      <c r="L73" s="188">
        <v>0</v>
      </c>
      <c r="M73" s="188">
        <v>1</v>
      </c>
      <c r="N73" s="188" t="e">
        <v>#REF!</v>
      </c>
      <c r="O73" s="188" t="e">
        <v>#REF!</v>
      </c>
      <c r="P73" s="242">
        <v>0</v>
      </c>
      <c r="Q73" s="243" t="e">
        <v>#REF!</v>
      </c>
      <c r="R73" s="244" t="e">
        <v>#REF!</v>
      </c>
    </row>
    <row r="74" spans="1:52" x14ac:dyDescent="0.2">
      <c r="A74" s="437">
        <v>8</v>
      </c>
      <c r="B74" s="186" t="s">
        <v>10</v>
      </c>
      <c r="C74" s="187">
        <v>44</v>
      </c>
      <c r="D74" s="188">
        <v>30</v>
      </c>
      <c r="E74" s="188" t="e">
        <v>#REF!</v>
      </c>
      <c r="F74" s="188">
        <v>13</v>
      </c>
      <c r="G74" s="188" t="e">
        <v>#REF!</v>
      </c>
      <c r="H74" s="188" t="e">
        <v>#REF!</v>
      </c>
      <c r="I74" s="188">
        <v>0</v>
      </c>
      <c r="J74" s="188" t="e">
        <v>#REF!</v>
      </c>
      <c r="K74" s="188" t="e">
        <v>#REF!</v>
      </c>
      <c r="L74" s="188">
        <v>1</v>
      </c>
      <c r="M74" s="188">
        <v>0</v>
      </c>
      <c r="N74" s="188" t="e">
        <v>#REF!</v>
      </c>
      <c r="O74" s="188" t="e">
        <v>#REF!</v>
      </c>
      <c r="P74" s="242">
        <v>0</v>
      </c>
      <c r="Q74" s="243" t="e">
        <v>#REF!</v>
      </c>
      <c r="R74" s="244" t="e">
        <v>#REF!</v>
      </c>
    </row>
    <row r="75" spans="1:52" x14ac:dyDescent="0.2">
      <c r="A75" s="437">
        <v>9</v>
      </c>
      <c r="B75" s="186" t="s">
        <v>11</v>
      </c>
      <c r="C75" s="187">
        <v>108</v>
      </c>
      <c r="D75" s="188">
        <v>95</v>
      </c>
      <c r="E75" s="188" t="e">
        <v>#REF!</v>
      </c>
      <c r="F75" s="188">
        <v>7</v>
      </c>
      <c r="G75" s="188" t="e">
        <v>#REF!</v>
      </c>
      <c r="H75" s="188" t="e">
        <v>#REF!</v>
      </c>
      <c r="I75" s="188">
        <v>3</v>
      </c>
      <c r="J75" s="188" t="e">
        <v>#REF!</v>
      </c>
      <c r="K75" s="188" t="e">
        <v>#REF!</v>
      </c>
      <c r="L75" s="188">
        <v>2</v>
      </c>
      <c r="M75" s="188">
        <v>1</v>
      </c>
      <c r="N75" s="188" t="e">
        <v>#REF!</v>
      </c>
      <c r="O75" s="188" t="e">
        <v>#REF!</v>
      </c>
      <c r="P75" s="242">
        <v>0</v>
      </c>
      <c r="Q75" s="243" t="e">
        <v>#REF!</v>
      </c>
      <c r="R75" s="244" t="e">
        <v>#REF!</v>
      </c>
    </row>
    <row r="76" spans="1:52" x14ac:dyDescent="0.2">
      <c r="A76" s="437">
        <v>10</v>
      </c>
      <c r="B76" s="186" t="s">
        <v>12</v>
      </c>
      <c r="C76" s="187">
        <v>153</v>
      </c>
      <c r="D76" s="188">
        <v>123</v>
      </c>
      <c r="E76" s="188" t="e">
        <v>#REF!</v>
      </c>
      <c r="F76" s="188">
        <v>28</v>
      </c>
      <c r="G76" s="188" t="e">
        <v>#REF!</v>
      </c>
      <c r="H76" s="188" t="e">
        <v>#REF!</v>
      </c>
      <c r="I76" s="188">
        <v>1</v>
      </c>
      <c r="J76" s="188" t="e">
        <v>#REF!</v>
      </c>
      <c r="K76" s="188" t="e">
        <v>#REF!</v>
      </c>
      <c r="L76" s="188">
        <v>1</v>
      </c>
      <c r="M76" s="188">
        <v>0</v>
      </c>
      <c r="N76" s="188" t="e">
        <v>#REF!</v>
      </c>
      <c r="O76" s="188" t="e">
        <v>#REF!</v>
      </c>
      <c r="P76" s="242">
        <v>0</v>
      </c>
      <c r="Q76" s="243" t="e">
        <v>#REF!</v>
      </c>
      <c r="R76" s="244" t="e">
        <v>#REF!</v>
      </c>
    </row>
    <row r="77" spans="1:52" ht="20.25" customHeight="1" x14ac:dyDescent="0.2">
      <c r="A77" s="437">
        <v>11</v>
      </c>
      <c r="B77" s="186" t="s">
        <v>13</v>
      </c>
      <c r="C77" s="187">
        <v>115</v>
      </c>
      <c r="D77" s="188">
        <v>88</v>
      </c>
      <c r="E77" s="188" t="e">
        <v>#REF!</v>
      </c>
      <c r="F77" s="188">
        <v>24</v>
      </c>
      <c r="G77" s="188" t="e">
        <v>#REF!</v>
      </c>
      <c r="H77" s="188" t="e">
        <v>#REF!</v>
      </c>
      <c r="I77" s="188">
        <v>1</v>
      </c>
      <c r="J77" s="188" t="e">
        <v>#REF!</v>
      </c>
      <c r="K77" s="188" t="e">
        <v>#REF!</v>
      </c>
      <c r="L77" s="188">
        <v>1</v>
      </c>
      <c r="M77" s="188">
        <v>1</v>
      </c>
      <c r="N77" s="188" t="e">
        <v>#REF!</v>
      </c>
      <c r="O77" s="188" t="e">
        <v>#REF!</v>
      </c>
      <c r="P77" s="242">
        <v>0</v>
      </c>
      <c r="Q77" s="243" t="e">
        <v>#REF!</v>
      </c>
      <c r="R77" s="244" t="e">
        <v>#REF!</v>
      </c>
    </row>
    <row r="78" spans="1:52" x14ac:dyDescent="0.2">
      <c r="A78" s="437">
        <v>12</v>
      </c>
      <c r="B78" s="186" t="s">
        <v>14</v>
      </c>
      <c r="C78" s="187">
        <v>138</v>
      </c>
      <c r="D78" s="188">
        <v>89</v>
      </c>
      <c r="E78" s="188" t="e">
        <v>#REF!</v>
      </c>
      <c r="F78" s="188">
        <v>33</v>
      </c>
      <c r="G78" s="188" t="e">
        <v>#REF!</v>
      </c>
      <c r="H78" s="188" t="e">
        <v>#REF!</v>
      </c>
      <c r="I78" s="188">
        <v>0</v>
      </c>
      <c r="J78" s="188" t="e">
        <v>#REF!</v>
      </c>
      <c r="K78" s="188" t="e">
        <v>#REF!</v>
      </c>
      <c r="L78" s="188">
        <v>7</v>
      </c>
      <c r="M78" s="188">
        <v>9</v>
      </c>
      <c r="N78" s="188" t="e">
        <v>#REF!</v>
      </c>
      <c r="O78" s="188" t="e">
        <v>#REF!</v>
      </c>
      <c r="P78" s="242">
        <v>0</v>
      </c>
      <c r="Q78" s="243" t="e">
        <v>#REF!</v>
      </c>
      <c r="R78" s="244" t="e">
        <v>#REF!</v>
      </c>
    </row>
    <row r="79" spans="1:52" x14ac:dyDescent="0.2">
      <c r="A79" s="437">
        <v>13</v>
      </c>
      <c r="B79" s="186" t="s">
        <v>15</v>
      </c>
      <c r="C79" s="187">
        <v>147</v>
      </c>
      <c r="D79" s="188">
        <v>116</v>
      </c>
      <c r="E79" s="188" t="e">
        <v>#REF!</v>
      </c>
      <c r="F79" s="188">
        <v>21</v>
      </c>
      <c r="G79" s="188" t="e">
        <v>#REF!</v>
      </c>
      <c r="H79" s="188" t="e">
        <v>#REF!</v>
      </c>
      <c r="I79" s="188">
        <v>4</v>
      </c>
      <c r="J79" s="188" t="e">
        <v>#REF!</v>
      </c>
      <c r="K79" s="188" t="e">
        <v>#REF!</v>
      </c>
      <c r="L79" s="188">
        <v>4</v>
      </c>
      <c r="M79" s="188">
        <v>2</v>
      </c>
      <c r="N79" s="188" t="e">
        <v>#REF!</v>
      </c>
      <c r="O79" s="188" t="e">
        <v>#REF!</v>
      </c>
      <c r="P79" s="242">
        <v>0</v>
      </c>
      <c r="Q79" s="243" t="e">
        <v>#REF!</v>
      </c>
      <c r="R79" s="244" t="e">
        <v>#REF!</v>
      </c>
    </row>
    <row r="80" spans="1:52" x14ac:dyDescent="0.2">
      <c r="A80" s="437">
        <v>14</v>
      </c>
      <c r="B80" s="186" t="s">
        <v>16</v>
      </c>
      <c r="C80" s="187">
        <v>73</v>
      </c>
      <c r="D80" s="188">
        <v>53</v>
      </c>
      <c r="E80" s="188" t="e">
        <v>#REF!</v>
      </c>
      <c r="F80" s="188">
        <v>14</v>
      </c>
      <c r="G80" s="188" t="e">
        <v>#REF!</v>
      </c>
      <c r="H80" s="188" t="e">
        <v>#REF!</v>
      </c>
      <c r="I80" s="188">
        <v>5</v>
      </c>
      <c r="J80" s="188" t="e">
        <v>#REF!</v>
      </c>
      <c r="K80" s="188" t="e">
        <v>#REF!</v>
      </c>
      <c r="L80" s="188">
        <v>0</v>
      </c>
      <c r="M80" s="188">
        <v>1</v>
      </c>
      <c r="N80" s="188" t="e">
        <v>#REF!</v>
      </c>
      <c r="O80" s="188" t="e">
        <v>#REF!</v>
      </c>
      <c r="P80" s="242">
        <v>0</v>
      </c>
      <c r="Q80" s="243" t="e">
        <v>#REF!</v>
      </c>
      <c r="R80" s="244" t="e">
        <v>#REF!</v>
      </c>
    </row>
    <row r="81" spans="1:52" ht="29.25" thickBot="1" x14ac:dyDescent="0.25">
      <c r="A81" s="440">
        <v>15</v>
      </c>
      <c r="B81" s="441" t="s">
        <v>17</v>
      </c>
      <c r="C81" s="191">
        <v>218</v>
      </c>
      <c r="D81" s="192">
        <v>177</v>
      </c>
      <c r="E81" s="192" t="e">
        <v>#REF!</v>
      </c>
      <c r="F81" s="192">
        <v>22</v>
      </c>
      <c r="G81" s="192" t="e">
        <v>#REF!</v>
      </c>
      <c r="H81" s="192" t="e">
        <v>#REF!</v>
      </c>
      <c r="I81" s="192">
        <v>6</v>
      </c>
      <c r="J81" s="192" t="e">
        <v>#REF!</v>
      </c>
      <c r="K81" s="192" t="e">
        <v>#REF!</v>
      </c>
      <c r="L81" s="192">
        <v>7</v>
      </c>
      <c r="M81" s="192">
        <v>6</v>
      </c>
      <c r="N81" s="192" t="e">
        <v>#REF!</v>
      </c>
      <c r="O81" s="192" t="e">
        <v>#REF!</v>
      </c>
      <c r="P81" s="247">
        <v>0</v>
      </c>
      <c r="Q81" s="256" t="e">
        <v>#REF!</v>
      </c>
      <c r="R81" s="257" t="e">
        <v>#REF!</v>
      </c>
    </row>
    <row r="82" spans="1:52" s="194" customFormat="1" ht="25.5" customHeight="1" thickBot="1" x14ac:dyDescent="0.3">
      <c r="A82" s="373"/>
      <c r="B82" s="423" t="s">
        <v>199</v>
      </c>
      <c r="C82" s="374">
        <f>SUM(C67:C81)</f>
        <v>1502</v>
      </c>
      <c r="D82" s="374">
        <f t="shared" ref="D82" si="20">SUM(D67:D81)</f>
        <v>1141</v>
      </c>
      <c r="E82" s="374" t="e">
        <f t="shared" ref="E82" si="21">SUM(E67:E81)</f>
        <v>#REF!</v>
      </c>
      <c r="F82" s="374">
        <f t="shared" ref="F82" si="22">SUM(F67:F81)</f>
        <v>275</v>
      </c>
      <c r="G82" s="374" t="e">
        <f t="shared" ref="G82" si="23">SUM(G67:G81)</f>
        <v>#REF!</v>
      </c>
      <c r="H82" s="374" t="e">
        <f t="shared" ref="H82" si="24">SUM(H67:H81)</f>
        <v>#REF!</v>
      </c>
      <c r="I82" s="374">
        <f t="shared" ref="I82" si="25">SUM(I67:I81)</f>
        <v>31</v>
      </c>
      <c r="J82" s="374" t="e">
        <f t="shared" ref="J82" si="26">SUM(J67:J81)</f>
        <v>#REF!</v>
      </c>
      <c r="K82" s="374" t="e">
        <f t="shared" ref="K82" si="27">SUM(K67:K81)</f>
        <v>#REF!</v>
      </c>
      <c r="L82" s="374">
        <f t="shared" ref="L82" si="28">SUM(L67:L81)</f>
        <v>29</v>
      </c>
      <c r="M82" s="374">
        <f t="shared" ref="M82" si="29">SUM(M67:M81)</f>
        <v>26</v>
      </c>
      <c r="N82" s="374" t="e">
        <f t="shared" ref="N82" si="30">SUM(N67:N81)</f>
        <v>#REF!</v>
      </c>
      <c r="O82" s="374" t="e">
        <f t="shared" ref="O82" si="31">SUM(O67:O81)</f>
        <v>#REF!</v>
      </c>
      <c r="P82" s="386">
        <f t="shared" ref="P82" si="32">SUM(P67:P81)</f>
        <v>0</v>
      </c>
      <c r="Q82" s="390" t="e">
        <v>#REF!</v>
      </c>
      <c r="R82" s="259" t="s">
        <v>142</v>
      </c>
      <c r="S82" s="251"/>
      <c r="T82" s="251"/>
      <c r="U82" s="251"/>
      <c r="W82" s="227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</row>
    <row r="83" spans="1:52" ht="25.5" customHeight="1" thickBot="1" x14ac:dyDescent="0.25">
      <c r="A83" s="332"/>
      <c r="B83" s="580" t="s">
        <v>188</v>
      </c>
      <c r="C83" s="581">
        <v>1430</v>
      </c>
      <c r="D83" s="581">
        <v>1082</v>
      </c>
      <c r="E83" s="581" t="e">
        <v>#REF!</v>
      </c>
      <c r="F83" s="581">
        <v>269</v>
      </c>
      <c r="G83" s="581" t="e">
        <v>#REF!</v>
      </c>
      <c r="H83" s="581" t="e">
        <v>#REF!</v>
      </c>
      <c r="I83" s="581">
        <v>31</v>
      </c>
      <c r="J83" s="581" t="e">
        <v>#REF!</v>
      </c>
      <c r="K83" s="581" t="e">
        <v>#REF!</v>
      </c>
      <c r="L83" s="581">
        <v>29</v>
      </c>
      <c r="M83" s="581">
        <v>19</v>
      </c>
      <c r="N83" s="581" t="e">
        <v>#REF!</v>
      </c>
      <c r="O83" s="581" t="e">
        <v>#REF!</v>
      </c>
      <c r="P83" s="539">
        <v>0</v>
      </c>
      <c r="Q83" s="384" t="e">
        <v>#REF!</v>
      </c>
      <c r="R83" s="258" t="s">
        <v>142</v>
      </c>
    </row>
    <row r="84" spans="1:52" ht="25.5" customHeight="1" thickBot="1" x14ac:dyDescent="0.25">
      <c r="A84" s="196"/>
      <c r="B84" s="422" t="s">
        <v>155</v>
      </c>
      <c r="C84" s="188">
        <v>1398</v>
      </c>
      <c r="D84" s="188">
        <v>1046</v>
      </c>
      <c r="E84" s="188" t="e">
        <v>#REF!</v>
      </c>
      <c r="F84" s="188">
        <v>272</v>
      </c>
      <c r="G84" s="188" t="e">
        <v>#REF!</v>
      </c>
      <c r="H84" s="188" t="e">
        <v>#REF!</v>
      </c>
      <c r="I84" s="188">
        <v>29</v>
      </c>
      <c r="J84" s="188" t="e">
        <v>#REF!</v>
      </c>
      <c r="K84" s="188" t="e">
        <v>#REF!</v>
      </c>
      <c r="L84" s="188">
        <v>26</v>
      </c>
      <c r="M84" s="188">
        <v>21</v>
      </c>
      <c r="N84" s="188" t="e">
        <v>#REF!</v>
      </c>
      <c r="O84" s="188" t="e">
        <v>#REF!</v>
      </c>
      <c r="P84" s="242">
        <v>0</v>
      </c>
      <c r="Q84" s="384" t="e">
        <v>#REF!</v>
      </c>
      <c r="R84" s="258" t="s">
        <v>142</v>
      </c>
    </row>
    <row r="85" spans="1:52" ht="25.5" customHeight="1" thickBot="1" x14ac:dyDescent="0.25">
      <c r="A85" s="197"/>
      <c r="B85" s="424" t="s">
        <v>81</v>
      </c>
      <c r="C85" s="192">
        <v>1431</v>
      </c>
      <c r="D85" s="192">
        <v>1084</v>
      </c>
      <c r="E85" s="192" t="e">
        <v>#REF!</v>
      </c>
      <c r="F85" s="192">
        <v>261</v>
      </c>
      <c r="G85" s="192" t="e">
        <v>#REF!</v>
      </c>
      <c r="H85" s="192" t="e">
        <v>#REF!</v>
      </c>
      <c r="I85" s="192">
        <v>29</v>
      </c>
      <c r="J85" s="192" t="e">
        <v>#REF!</v>
      </c>
      <c r="K85" s="192" t="e">
        <v>#REF!</v>
      </c>
      <c r="L85" s="192">
        <v>18</v>
      </c>
      <c r="M85" s="192">
        <v>32</v>
      </c>
      <c r="N85" s="192" t="e">
        <v>#REF!</v>
      </c>
      <c r="O85" s="192" t="e">
        <v>#REF!</v>
      </c>
      <c r="P85" s="247">
        <v>1</v>
      </c>
      <c r="Q85" s="384" t="e">
        <v>#REF!</v>
      </c>
      <c r="R85" s="258" t="s">
        <v>142</v>
      </c>
    </row>
    <row r="89" spans="1:52" s="232" customFormat="1" ht="35.25" customHeight="1" thickBot="1" x14ac:dyDescent="0.3">
      <c r="A89" s="636" t="s">
        <v>181</v>
      </c>
      <c r="B89" s="636"/>
      <c r="C89" s="636"/>
      <c r="D89" s="636"/>
      <c r="E89" s="636"/>
      <c r="F89" s="636"/>
      <c r="G89" s="636"/>
      <c r="H89" s="636"/>
      <c r="I89" s="636"/>
      <c r="J89" s="636"/>
      <c r="K89" s="636"/>
      <c r="L89" s="636"/>
      <c r="M89" s="636"/>
      <c r="N89" s="636"/>
      <c r="O89" s="636"/>
      <c r="P89" s="636"/>
      <c r="W89" s="227"/>
      <c r="X89" s="226"/>
      <c r="Y89" s="226"/>
      <c r="Z89" s="226"/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</row>
    <row r="90" spans="1:52" s="232" customFormat="1" ht="89.25" customHeight="1" thickBot="1" x14ac:dyDescent="0.3">
      <c r="A90" s="427" t="s">
        <v>1</v>
      </c>
      <c r="B90" s="428" t="s">
        <v>2</v>
      </c>
      <c r="C90" s="429" t="str">
        <f>$C$20</f>
        <v>Barn med tiltak i barne-vernet i alt</v>
      </c>
      <c r="D90" s="430" t="str">
        <f>$D$20</f>
        <v>Av disse med tiltak som ikke er plasserings-tiltak</v>
      </c>
      <c r="E90" s="439" t="s">
        <v>132</v>
      </c>
      <c r="F90" s="235" t="str">
        <f>$F$20</f>
        <v>Antall barn i foster-hjem</v>
      </c>
      <c r="G90" s="433" t="s">
        <v>132</v>
      </c>
      <c r="H90" s="439" t="s">
        <v>134</v>
      </c>
      <c r="I90" s="235" t="str">
        <f>$I$20</f>
        <v>Antall barn i familie-hjem</v>
      </c>
      <c r="J90" s="433" t="s">
        <v>132</v>
      </c>
      <c r="K90" s="431" t="s">
        <v>135</v>
      </c>
      <c r="L90" s="434" t="str">
        <f>$L$20</f>
        <v>Antall barn i beredskaps-hjem</v>
      </c>
      <c r="M90" s="430" t="str">
        <f>$M$20</f>
        <v>Antall barn i inst-itusjon</v>
      </c>
      <c r="N90" s="432" t="s">
        <v>132</v>
      </c>
      <c r="O90" s="431" t="s">
        <v>137</v>
      </c>
      <c r="P90" s="435" t="str">
        <f>$P$20</f>
        <v>Antall barn i hybel o.a.</v>
      </c>
      <c r="Q90" s="236" t="s">
        <v>132</v>
      </c>
      <c r="R90" s="180" t="s">
        <v>139</v>
      </c>
      <c r="W90" s="227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226"/>
      <c r="AQ90" s="226"/>
      <c r="AR90" s="226"/>
      <c r="AS90" s="226"/>
      <c r="AT90" s="226"/>
      <c r="AU90" s="226"/>
      <c r="AV90" s="226"/>
      <c r="AW90" s="226"/>
      <c r="AX90" s="226"/>
      <c r="AY90" s="226"/>
      <c r="AZ90" s="226"/>
    </row>
    <row r="91" spans="1:52" ht="15" customHeight="1" x14ac:dyDescent="0.2">
      <c r="A91" s="436">
        <v>1</v>
      </c>
      <c r="B91" s="182" t="s">
        <v>3</v>
      </c>
      <c r="C91" s="183">
        <v>125</v>
      </c>
      <c r="D91" s="184">
        <v>63</v>
      </c>
      <c r="E91" s="184" t="e">
        <v>#REF!</v>
      </c>
      <c r="F91" s="184">
        <v>47</v>
      </c>
      <c r="G91" s="184" t="e">
        <v>#REF!</v>
      </c>
      <c r="H91" s="184" t="e">
        <v>#REF!</v>
      </c>
      <c r="I91" s="184">
        <v>5</v>
      </c>
      <c r="J91" s="184" t="e">
        <v>#REF!</v>
      </c>
      <c r="K91" s="184" t="e">
        <v>#REF!</v>
      </c>
      <c r="L91" s="184">
        <v>1</v>
      </c>
      <c r="M91" s="184">
        <v>8</v>
      </c>
      <c r="N91" s="184" t="e">
        <v>#REF!</v>
      </c>
      <c r="O91" s="184" t="e">
        <v>#REF!</v>
      </c>
      <c r="P91" s="239">
        <v>1</v>
      </c>
      <c r="Q91" s="254" t="e">
        <v>#REF!</v>
      </c>
      <c r="R91" s="255" t="e">
        <v>#REF!</v>
      </c>
    </row>
    <row r="92" spans="1:52" ht="12.75" customHeight="1" x14ac:dyDescent="0.2">
      <c r="A92" s="437">
        <v>2</v>
      </c>
      <c r="B92" s="186" t="s">
        <v>4</v>
      </c>
      <c r="C92" s="187">
        <v>93</v>
      </c>
      <c r="D92" s="188">
        <v>61</v>
      </c>
      <c r="E92" s="188" t="e">
        <v>#REF!</v>
      </c>
      <c r="F92" s="188">
        <v>15</v>
      </c>
      <c r="G92" s="188" t="e">
        <v>#REF!</v>
      </c>
      <c r="H92" s="188" t="e">
        <v>#REF!</v>
      </c>
      <c r="I92" s="188">
        <v>5</v>
      </c>
      <c r="J92" s="188" t="e">
        <v>#REF!</v>
      </c>
      <c r="K92" s="188" t="e">
        <v>#REF!</v>
      </c>
      <c r="L92" s="188">
        <v>0</v>
      </c>
      <c r="M92" s="188">
        <v>4</v>
      </c>
      <c r="N92" s="188" t="e">
        <v>#REF!</v>
      </c>
      <c r="O92" s="188" t="e">
        <v>#REF!</v>
      </c>
      <c r="P92" s="242">
        <v>8</v>
      </c>
      <c r="Q92" s="243" t="e">
        <v>#REF!</v>
      </c>
      <c r="R92" s="244" t="e">
        <v>#REF!</v>
      </c>
    </row>
    <row r="93" spans="1:52" x14ac:dyDescent="0.2">
      <c r="A93" s="437">
        <v>3</v>
      </c>
      <c r="B93" s="186" t="s">
        <v>5</v>
      </c>
      <c r="C93" s="187">
        <v>50</v>
      </c>
      <c r="D93" s="188">
        <v>22</v>
      </c>
      <c r="E93" s="188" t="e">
        <v>#REF!</v>
      </c>
      <c r="F93" s="188">
        <v>19</v>
      </c>
      <c r="G93" s="188" t="e">
        <v>#REF!</v>
      </c>
      <c r="H93" s="188" t="e">
        <v>#REF!</v>
      </c>
      <c r="I93" s="188">
        <v>4</v>
      </c>
      <c r="J93" s="188" t="e">
        <v>#REF!</v>
      </c>
      <c r="K93" s="188" t="e">
        <v>#REF!</v>
      </c>
      <c r="L93" s="188">
        <v>1</v>
      </c>
      <c r="M93" s="188">
        <v>4</v>
      </c>
      <c r="N93" s="188" t="e">
        <v>#REF!</v>
      </c>
      <c r="O93" s="188" t="e">
        <v>#REF!</v>
      </c>
      <c r="P93" s="242">
        <v>0</v>
      </c>
      <c r="Q93" s="243" t="e">
        <v>#REF!</v>
      </c>
      <c r="R93" s="244" t="e">
        <v>#REF!</v>
      </c>
    </row>
    <row r="94" spans="1:52" x14ac:dyDescent="0.2">
      <c r="A94" s="437">
        <v>4</v>
      </c>
      <c r="B94" s="186" t="s">
        <v>6</v>
      </c>
      <c r="C94" s="187">
        <v>46</v>
      </c>
      <c r="D94" s="188">
        <v>16</v>
      </c>
      <c r="E94" s="188" t="e">
        <v>#REF!</v>
      </c>
      <c r="F94" s="188">
        <v>15</v>
      </c>
      <c r="G94" s="188" t="e">
        <v>#REF!</v>
      </c>
      <c r="H94" s="188" t="e">
        <v>#REF!</v>
      </c>
      <c r="I94" s="188">
        <v>2</v>
      </c>
      <c r="J94" s="188" t="e">
        <v>#REF!</v>
      </c>
      <c r="K94" s="188" t="e">
        <v>#REF!</v>
      </c>
      <c r="L94" s="188">
        <v>1</v>
      </c>
      <c r="M94" s="188">
        <v>5</v>
      </c>
      <c r="N94" s="188" t="e">
        <v>#REF!</v>
      </c>
      <c r="O94" s="188" t="e">
        <v>#REF!</v>
      </c>
      <c r="P94" s="242">
        <v>7</v>
      </c>
      <c r="Q94" s="243" t="e">
        <v>#REF!</v>
      </c>
      <c r="R94" s="244" t="e">
        <v>#REF!</v>
      </c>
    </row>
    <row r="95" spans="1:52" x14ac:dyDescent="0.2">
      <c r="A95" s="437">
        <v>5</v>
      </c>
      <c r="B95" s="186" t="s">
        <v>7</v>
      </c>
      <c r="C95" s="187">
        <v>58</v>
      </c>
      <c r="D95" s="188">
        <v>30</v>
      </c>
      <c r="E95" s="188" t="e">
        <v>#REF!</v>
      </c>
      <c r="F95" s="188">
        <v>10</v>
      </c>
      <c r="G95" s="188" t="e">
        <v>#REF!</v>
      </c>
      <c r="H95" s="188" t="e">
        <v>#REF!</v>
      </c>
      <c r="I95" s="188">
        <v>4</v>
      </c>
      <c r="J95" s="188" t="e">
        <v>#REF!</v>
      </c>
      <c r="K95" s="188" t="e">
        <v>#REF!</v>
      </c>
      <c r="L95" s="188">
        <v>2</v>
      </c>
      <c r="M95" s="188">
        <v>5</v>
      </c>
      <c r="N95" s="188" t="e">
        <v>#REF!</v>
      </c>
      <c r="O95" s="188" t="e">
        <v>#REF!</v>
      </c>
      <c r="P95" s="242">
        <v>7</v>
      </c>
      <c r="Q95" s="243" t="e">
        <v>#REF!</v>
      </c>
      <c r="R95" s="244" t="e">
        <v>#REF!</v>
      </c>
    </row>
    <row r="96" spans="1:52" ht="20.25" customHeight="1" x14ac:dyDescent="0.2">
      <c r="A96" s="437">
        <v>6</v>
      </c>
      <c r="B96" s="186" t="s">
        <v>8</v>
      </c>
      <c r="C96" s="187">
        <v>16</v>
      </c>
      <c r="D96" s="188">
        <v>11</v>
      </c>
      <c r="E96" s="188" t="e">
        <v>#REF!</v>
      </c>
      <c r="F96" s="188">
        <v>3</v>
      </c>
      <c r="G96" s="188" t="e">
        <v>#REF!</v>
      </c>
      <c r="H96" s="188" t="e">
        <v>#REF!</v>
      </c>
      <c r="I96" s="188">
        <v>0</v>
      </c>
      <c r="J96" s="188" t="e">
        <v>#REF!</v>
      </c>
      <c r="K96" s="188" t="e">
        <v>#REF!</v>
      </c>
      <c r="L96" s="188">
        <v>0</v>
      </c>
      <c r="M96" s="188">
        <v>2</v>
      </c>
      <c r="N96" s="188" t="e">
        <v>#REF!</v>
      </c>
      <c r="O96" s="188" t="e">
        <v>#REF!</v>
      </c>
      <c r="P96" s="242">
        <v>0</v>
      </c>
      <c r="Q96" s="243" t="e">
        <v>#REF!</v>
      </c>
      <c r="R96" s="244" t="e">
        <v>#REF!</v>
      </c>
    </row>
    <row r="97" spans="1:52" x14ac:dyDescent="0.2">
      <c r="A97" s="437">
        <v>7</v>
      </c>
      <c r="B97" s="186" t="s">
        <v>9</v>
      </c>
      <c r="C97" s="187">
        <v>63</v>
      </c>
      <c r="D97" s="188">
        <v>48</v>
      </c>
      <c r="E97" s="188" t="e">
        <v>#REF!</v>
      </c>
      <c r="F97" s="188">
        <v>4</v>
      </c>
      <c r="G97" s="188" t="e">
        <v>#REF!</v>
      </c>
      <c r="H97" s="188" t="e">
        <v>#REF!</v>
      </c>
      <c r="I97" s="188">
        <v>0</v>
      </c>
      <c r="J97" s="188" t="e">
        <v>#REF!</v>
      </c>
      <c r="K97" s="188" t="e">
        <v>#REF!</v>
      </c>
      <c r="L97" s="188">
        <v>0</v>
      </c>
      <c r="M97" s="188">
        <v>11</v>
      </c>
      <c r="N97" s="188" t="e">
        <v>#REF!</v>
      </c>
      <c r="O97" s="188" t="e">
        <v>#REF!</v>
      </c>
      <c r="P97" s="242">
        <v>0</v>
      </c>
      <c r="Q97" s="243" t="e">
        <v>#REF!</v>
      </c>
      <c r="R97" s="244" t="e">
        <v>#REF!</v>
      </c>
    </row>
    <row r="98" spans="1:52" x14ac:dyDescent="0.2">
      <c r="A98" s="437">
        <v>8</v>
      </c>
      <c r="B98" s="186" t="s">
        <v>10</v>
      </c>
      <c r="C98" s="187">
        <v>33</v>
      </c>
      <c r="D98" s="188">
        <v>17</v>
      </c>
      <c r="E98" s="188" t="e">
        <v>#REF!</v>
      </c>
      <c r="F98" s="188">
        <v>8</v>
      </c>
      <c r="G98" s="188" t="e">
        <v>#REF!</v>
      </c>
      <c r="H98" s="188" t="e">
        <v>#REF!</v>
      </c>
      <c r="I98" s="188">
        <v>0</v>
      </c>
      <c r="J98" s="188" t="e">
        <v>#REF!</v>
      </c>
      <c r="K98" s="188" t="e">
        <v>#REF!</v>
      </c>
      <c r="L98" s="188">
        <v>1</v>
      </c>
      <c r="M98" s="188">
        <v>4</v>
      </c>
      <c r="N98" s="188" t="e">
        <v>#REF!</v>
      </c>
      <c r="O98" s="188" t="e">
        <v>#REF!</v>
      </c>
      <c r="P98" s="242">
        <v>3</v>
      </c>
      <c r="Q98" s="243" t="e">
        <v>#REF!</v>
      </c>
      <c r="R98" s="244" t="e">
        <v>#REF!</v>
      </c>
    </row>
    <row r="99" spans="1:52" x14ac:dyDescent="0.2">
      <c r="A99" s="437">
        <v>9</v>
      </c>
      <c r="B99" s="186" t="s">
        <v>11</v>
      </c>
      <c r="C99" s="187">
        <v>83</v>
      </c>
      <c r="D99" s="188">
        <v>60</v>
      </c>
      <c r="E99" s="188" t="e">
        <v>#REF!</v>
      </c>
      <c r="F99" s="188">
        <v>17</v>
      </c>
      <c r="G99" s="188" t="e">
        <v>#REF!</v>
      </c>
      <c r="H99" s="188" t="e">
        <v>#REF!</v>
      </c>
      <c r="I99" s="188">
        <v>0</v>
      </c>
      <c r="J99" s="188" t="e">
        <v>#REF!</v>
      </c>
      <c r="K99" s="188" t="e">
        <v>#REF!</v>
      </c>
      <c r="L99" s="188">
        <v>1</v>
      </c>
      <c r="M99" s="188">
        <v>3</v>
      </c>
      <c r="N99" s="188" t="e">
        <v>#REF!</v>
      </c>
      <c r="O99" s="188" t="e">
        <v>#REF!</v>
      </c>
      <c r="P99" s="242">
        <v>2</v>
      </c>
      <c r="Q99" s="243" t="e">
        <v>#REF!</v>
      </c>
      <c r="R99" s="244" t="e">
        <v>#REF!</v>
      </c>
    </row>
    <row r="100" spans="1:52" x14ac:dyDescent="0.2">
      <c r="A100" s="437">
        <v>10</v>
      </c>
      <c r="B100" s="186" t="s">
        <v>12</v>
      </c>
      <c r="C100" s="187">
        <v>112</v>
      </c>
      <c r="D100" s="188">
        <v>67</v>
      </c>
      <c r="E100" s="188" t="e">
        <v>#REF!</v>
      </c>
      <c r="F100" s="188">
        <v>30</v>
      </c>
      <c r="G100" s="188" t="e">
        <v>#REF!</v>
      </c>
      <c r="H100" s="188" t="e">
        <v>#REF!</v>
      </c>
      <c r="I100" s="188">
        <v>1</v>
      </c>
      <c r="J100" s="188" t="e">
        <v>#REF!</v>
      </c>
      <c r="K100" s="188" t="e">
        <v>#REF!</v>
      </c>
      <c r="L100" s="188">
        <v>2</v>
      </c>
      <c r="M100" s="188">
        <v>8</v>
      </c>
      <c r="N100" s="188" t="e">
        <v>#REF!</v>
      </c>
      <c r="O100" s="188" t="e">
        <v>#REF!</v>
      </c>
      <c r="P100" s="242">
        <v>4</v>
      </c>
      <c r="Q100" s="243" t="e">
        <v>#REF!</v>
      </c>
      <c r="R100" s="244" t="e">
        <v>#REF!</v>
      </c>
    </row>
    <row r="101" spans="1:52" ht="20.25" customHeight="1" x14ac:dyDescent="0.2">
      <c r="A101" s="437">
        <v>11</v>
      </c>
      <c r="B101" s="186" t="s">
        <v>13</v>
      </c>
      <c r="C101" s="187">
        <v>81</v>
      </c>
      <c r="D101" s="188">
        <v>51</v>
      </c>
      <c r="E101" s="188" t="e">
        <v>#REF!</v>
      </c>
      <c r="F101" s="188">
        <v>11</v>
      </c>
      <c r="G101" s="188" t="e">
        <v>#REF!</v>
      </c>
      <c r="H101" s="188" t="e">
        <v>#REF!</v>
      </c>
      <c r="I101" s="188">
        <v>1</v>
      </c>
      <c r="J101" s="188" t="e">
        <v>#REF!</v>
      </c>
      <c r="K101" s="188" t="e">
        <v>#REF!</v>
      </c>
      <c r="L101" s="188">
        <v>1</v>
      </c>
      <c r="M101" s="188">
        <v>12</v>
      </c>
      <c r="N101" s="188" t="e">
        <v>#REF!</v>
      </c>
      <c r="O101" s="188" t="e">
        <v>#REF!</v>
      </c>
      <c r="P101" s="242">
        <v>5</v>
      </c>
      <c r="Q101" s="243" t="e">
        <v>#REF!</v>
      </c>
      <c r="R101" s="244" t="e">
        <v>#REF!</v>
      </c>
    </row>
    <row r="102" spans="1:52" x14ac:dyDescent="0.2">
      <c r="A102" s="437">
        <v>12</v>
      </c>
      <c r="B102" s="186" t="s">
        <v>14</v>
      </c>
      <c r="C102" s="187">
        <v>121</v>
      </c>
      <c r="D102" s="188">
        <v>65</v>
      </c>
      <c r="E102" s="188" t="e">
        <v>#REF!</v>
      </c>
      <c r="F102" s="188">
        <v>33</v>
      </c>
      <c r="G102" s="188" t="e">
        <v>#REF!</v>
      </c>
      <c r="H102" s="188" t="e">
        <v>#REF!</v>
      </c>
      <c r="I102" s="188">
        <v>2</v>
      </c>
      <c r="J102" s="188" t="e">
        <v>#REF!</v>
      </c>
      <c r="K102" s="188" t="e">
        <v>#REF!</v>
      </c>
      <c r="L102" s="188">
        <v>2</v>
      </c>
      <c r="M102" s="188">
        <v>18</v>
      </c>
      <c r="N102" s="188" t="e">
        <v>#REF!</v>
      </c>
      <c r="O102" s="188" t="e">
        <v>#REF!</v>
      </c>
      <c r="P102" s="242">
        <v>0</v>
      </c>
      <c r="Q102" s="243" t="e">
        <v>#REF!</v>
      </c>
      <c r="R102" s="244" t="e">
        <v>#REF!</v>
      </c>
    </row>
    <row r="103" spans="1:52" x14ac:dyDescent="0.2">
      <c r="A103" s="437">
        <v>13</v>
      </c>
      <c r="B103" s="186" t="s">
        <v>15</v>
      </c>
      <c r="C103" s="187">
        <v>117</v>
      </c>
      <c r="D103" s="188">
        <v>59</v>
      </c>
      <c r="E103" s="188" t="e">
        <v>#REF!</v>
      </c>
      <c r="F103" s="188">
        <v>18</v>
      </c>
      <c r="G103" s="188" t="e">
        <v>#REF!</v>
      </c>
      <c r="H103" s="188" t="e">
        <v>#REF!</v>
      </c>
      <c r="I103" s="188">
        <v>12</v>
      </c>
      <c r="J103" s="188" t="e">
        <v>#REF!</v>
      </c>
      <c r="K103" s="188" t="e">
        <v>#REF!</v>
      </c>
      <c r="L103" s="188">
        <v>0</v>
      </c>
      <c r="M103" s="188">
        <v>13</v>
      </c>
      <c r="N103" s="188" t="e">
        <v>#REF!</v>
      </c>
      <c r="O103" s="188" t="e">
        <v>#REF!</v>
      </c>
      <c r="P103" s="242">
        <v>15</v>
      </c>
      <c r="Q103" s="243" t="e">
        <v>#REF!</v>
      </c>
      <c r="R103" s="244" t="e">
        <v>#REF!</v>
      </c>
    </row>
    <row r="104" spans="1:52" x14ac:dyDescent="0.2">
      <c r="A104" s="437">
        <v>14</v>
      </c>
      <c r="B104" s="186" t="s">
        <v>16</v>
      </c>
      <c r="C104" s="187">
        <v>67</v>
      </c>
      <c r="D104" s="188">
        <v>26</v>
      </c>
      <c r="E104" s="188" t="e">
        <v>#REF!</v>
      </c>
      <c r="F104" s="188">
        <v>22</v>
      </c>
      <c r="G104" s="188" t="e">
        <v>#REF!</v>
      </c>
      <c r="H104" s="188" t="e">
        <v>#REF!</v>
      </c>
      <c r="I104" s="188">
        <v>5</v>
      </c>
      <c r="J104" s="188" t="e">
        <v>#REF!</v>
      </c>
      <c r="K104" s="188" t="e">
        <v>#REF!</v>
      </c>
      <c r="L104" s="188">
        <v>0</v>
      </c>
      <c r="M104" s="188">
        <v>2</v>
      </c>
      <c r="N104" s="188" t="e">
        <v>#REF!</v>
      </c>
      <c r="O104" s="188" t="e">
        <v>#REF!</v>
      </c>
      <c r="P104" s="242">
        <v>12</v>
      </c>
      <c r="Q104" s="243" t="e">
        <v>#REF!</v>
      </c>
      <c r="R104" s="244" t="e">
        <v>#REF!</v>
      </c>
      <c r="AD104" s="226" t="s">
        <v>79</v>
      </c>
    </row>
    <row r="105" spans="1:52" ht="29.25" thickBot="1" x14ac:dyDescent="0.25">
      <c r="A105" s="440">
        <v>15</v>
      </c>
      <c r="B105" s="441" t="s">
        <v>17</v>
      </c>
      <c r="C105" s="191">
        <v>148</v>
      </c>
      <c r="D105" s="192">
        <v>84</v>
      </c>
      <c r="E105" s="192" t="e">
        <v>#REF!</v>
      </c>
      <c r="F105" s="192">
        <v>38</v>
      </c>
      <c r="G105" s="192" t="e">
        <v>#REF!</v>
      </c>
      <c r="H105" s="192" t="e">
        <v>#REF!</v>
      </c>
      <c r="I105" s="192">
        <v>15</v>
      </c>
      <c r="J105" s="192" t="e">
        <v>#REF!</v>
      </c>
      <c r="K105" s="192" t="e">
        <v>#REF!</v>
      </c>
      <c r="L105" s="192">
        <v>1</v>
      </c>
      <c r="M105" s="192">
        <v>16</v>
      </c>
      <c r="N105" s="192" t="e">
        <v>#REF!</v>
      </c>
      <c r="O105" s="192" t="e">
        <v>#REF!</v>
      </c>
      <c r="P105" s="247">
        <v>1</v>
      </c>
      <c r="Q105" s="256" t="e">
        <v>#REF!</v>
      </c>
      <c r="R105" s="257" t="e">
        <v>#REF!</v>
      </c>
    </row>
    <row r="106" spans="1:52" s="194" customFormat="1" ht="25.5" customHeight="1" thickBot="1" x14ac:dyDescent="0.3">
      <c r="A106" s="373"/>
      <c r="B106" s="423" t="s">
        <v>199</v>
      </c>
      <c r="C106" s="374">
        <f>SUM(C91:C105)</f>
        <v>1213</v>
      </c>
      <c r="D106" s="374">
        <f t="shared" ref="D106" si="33">SUM(D91:D105)</f>
        <v>680</v>
      </c>
      <c r="E106" s="374" t="e">
        <f t="shared" ref="E106" si="34">SUM(E91:E105)</f>
        <v>#REF!</v>
      </c>
      <c r="F106" s="374">
        <f t="shared" ref="F106" si="35">SUM(F91:F105)</f>
        <v>290</v>
      </c>
      <c r="G106" s="374" t="e">
        <f t="shared" ref="G106" si="36">SUM(G91:G105)</f>
        <v>#REF!</v>
      </c>
      <c r="H106" s="374" t="e">
        <f t="shared" ref="H106" si="37">SUM(H91:H105)</f>
        <v>#REF!</v>
      </c>
      <c r="I106" s="374">
        <f t="shared" ref="I106" si="38">SUM(I91:I105)</f>
        <v>56</v>
      </c>
      <c r="J106" s="374" t="e">
        <f t="shared" ref="J106" si="39">SUM(J91:J105)</f>
        <v>#REF!</v>
      </c>
      <c r="K106" s="374" t="e">
        <f t="shared" ref="K106" si="40">SUM(K91:K105)</f>
        <v>#REF!</v>
      </c>
      <c r="L106" s="374">
        <f t="shared" ref="L106" si="41">SUM(L91:L105)</f>
        <v>13</v>
      </c>
      <c r="M106" s="374">
        <f t="shared" ref="M106" si="42">SUM(M91:M105)</f>
        <v>115</v>
      </c>
      <c r="N106" s="374" t="e">
        <f t="shared" ref="N106" si="43">SUM(N91:N105)</f>
        <v>#REF!</v>
      </c>
      <c r="O106" s="374" t="e">
        <f t="shared" ref="O106" si="44">SUM(O91:O105)</f>
        <v>#REF!</v>
      </c>
      <c r="P106" s="386">
        <f t="shared" ref="P106" si="45">SUM(P91:P105)</f>
        <v>65</v>
      </c>
      <c r="Q106" s="390" t="e">
        <v>#REF!</v>
      </c>
      <c r="R106" s="259" t="s">
        <v>142</v>
      </c>
      <c r="S106" s="251"/>
      <c r="T106" s="251"/>
      <c r="U106" s="251"/>
      <c r="W106" s="227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</row>
    <row r="107" spans="1:52" ht="25.5" customHeight="1" thickBot="1" x14ac:dyDescent="0.25">
      <c r="A107" s="332"/>
      <c r="B107" s="580" t="s">
        <v>188</v>
      </c>
      <c r="C107" s="581">
        <v>1139</v>
      </c>
      <c r="D107" s="581">
        <v>668</v>
      </c>
      <c r="E107" s="581" t="e">
        <v>#REF!</v>
      </c>
      <c r="F107" s="581">
        <v>273</v>
      </c>
      <c r="G107" s="581" t="e">
        <v>#REF!</v>
      </c>
      <c r="H107" s="581" t="e">
        <v>#REF!</v>
      </c>
      <c r="I107" s="581">
        <v>51</v>
      </c>
      <c r="J107" s="581" t="e">
        <v>#REF!</v>
      </c>
      <c r="K107" s="581" t="e">
        <v>#REF!</v>
      </c>
      <c r="L107" s="581">
        <v>12</v>
      </c>
      <c r="M107" s="581">
        <v>104</v>
      </c>
      <c r="N107" s="581" t="e">
        <v>#REF!</v>
      </c>
      <c r="O107" s="581" t="e">
        <v>#REF!</v>
      </c>
      <c r="P107" s="539">
        <v>33</v>
      </c>
      <c r="Q107" s="384" t="e">
        <v>#REF!</v>
      </c>
      <c r="R107" s="258" t="s">
        <v>142</v>
      </c>
    </row>
    <row r="108" spans="1:52" ht="25.5" customHeight="1" thickBot="1" x14ac:dyDescent="0.25">
      <c r="A108" s="196"/>
      <c r="B108" s="422" t="s">
        <v>155</v>
      </c>
      <c r="C108" s="188">
        <v>1102</v>
      </c>
      <c r="D108" s="188">
        <v>643</v>
      </c>
      <c r="E108" s="188" t="e">
        <v>#REF!</v>
      </c>
      <c r="F108" s="188">
        <v>270</v>
      </c>
      <c r="G108" s="188" t="e">
        <v>#REF!</v>
      </c>
      <c r="H108" s="188" t="e">
        <v>#REF!</v>
      </c>
      <c r="I108" s="188">
        <v>43</v>
      </c>
      <c r="J108" s="188" t="e">
        <v>#REF!</v>
      </c>
      <c r="K108" s="188" t="e">
        <v>#REF!</v>
      </c>
      <c r="L108" s="188">
        <v>9</v>
      </c>
      <c r="M108" s="188">
        <v>109</v>
      </c>
      <c r="N108" s="188" t="e">
        <v>#REF!</v>
      </c>
      <c r="O108" s="188" t="e">
        <v>#REF!</v>
      </c>
      <c r="P108" s="242">
        <v>29</v>
      </c>
      <c r="Q108" s="384" t="e">
        <v>#REF!</v>
      </c>
      <c r="R108" s="258" t="s">
        <v>142</v>
      </c>
    </row>
    <row r="109" spans="1:52" ht="25.5" customHeight="1" thickBot="1" x14ac:dyDescent="0.25">
      <c r="A109" s="197"/>
      <c r="B109" s="424" t="s">
        <v>81</v>
      </c>
      <c r="C109" s="192">
        <v>1124</v>
      </c>
      <c r="D109" s="192">
        <v>646</v>
      </c>
      <c r="E109" s="192" t="e">
        <v>#REF!</v>
      </c>
      <c r="F109" s="192">
        <v>277</v>
      </c>
      <c r="G109" s="192" t="e">
        <v>#REF!</v>
      </c>
      <c r="H109" s="192" t="e">
        <v>#REF!</v>
      </c>
      <c r="I109" s="192">
        <v>39</v>
      </c>
      <c r="J109" s="192" t="e">
        <v>#REF!</v>
      </c>
      <c r="K109" s="192" t="e">
        <v>#REF!</v>
      </c>
      <c r="L109" s="192">
        <v>2</v>
      </c>
      <c r="M109" s="192">
        <v>123</v>
      </c>
      <c r="N109" s="192" t="e">
        <v>#REF!</v>
      </c>
      <c r="O109" s="192" t="e">
        <v>#REF!</v>
      </c>
      <c r="P109" s="247">
        <v>30</v>
      </c>
      <c r="Q109" s="384" t="e">
        <v>#REF!</v>
      </c>
      <c r="R109" s="258" t="s">
        <v>142</v>
      </c>
    </row>
    <row r="112" spans="1:52" s="232" customFormat="1" ht="31.5" customHeight="1" thickBot="1" x14ac:dyDescent="0.3">
      <c r="A112" s="635" t="s">
        <v>182</v>
      </c>
      <c r="B112" s="635"/>
      <c r="C112" s="635"/>
      <c r="D112" s="635"/>
      <c r="E112" s="635"/>
      <c r="F112" s="635"/>
      <c r="G112" s="635"/>
      <c r="H112" s="635"/>
      <c r="I112" s="635"/>
      <c r="J112" s="635"/>
      <c r="K112" s="635"/>
      <c r="L112" s="635"/>
      <c r="M112" s="635"/>
      <c r="N112" s="635"/>
      <c r="O112" s="635"/>
      <c r="P112" s="635"/>
      <c r="W112" s="227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</row>
    <row r="113" spans="1:52" s="232" customFormat="1" ht="88.5" customHeight="1" thickBot="1" x14ac:dyDescent="0.3">
      <c r="A113" s="427" t="s">
        <v>1</v>
      </c>
      <c r="B113" s="428" t="s">
        <v>2</v>
      </c>
      <c r="C113" s="429" t="str">
        <f>$C$20</f>
        <v>Barn med tiltak i barne-vernet i alt</v>
      </c>
      <c r="D113" s="430" t="str">
        <f>$D$20</f>
        <v>Av disse med tiltak som ikke er plasserings-tiltak</v>
      </c>
      <c r="E113" s="439" t="s">
        <v>132</v>
      </c>
      <c r="F113" s="235" t="str">
        <f>$F$20</f>
        <v>Antall barn i foster-hjem</v>
      </c>
      <c r="G113" s="433" t="s">
        <v>132</v>
      </c>
      <c r="H113" s="439" t="s">
        <v>134</v>
      </c>
      <c r="I113" s="235" t="str">
        <f>$I$20</f>
        <v>Antall barn i familie-hjem</v>
      </c>
      <c r="J113" s="433" t="s">
        <v>132</v>
      </c>
      <c r="K113" s="431" t="s">
        <v>135</v>
      </c>
      <c r="L113" s="434" t="str">
        <f>$L$20</f>
        <v>Antall barn i beredskaps-hjem</v>
      </c>
      <c r="M113" s="430" t="str">
        <f>$M$20</f>
        <v>Antall barn i inst-itusjon</v>
      </c>
      <c r="N113" s="432" t="s">
        <v>132</v>
      </c>
      <c r="O113" s="431" t="s">
        <v>137</v>
      </c>
      <c r="P113" s="435" t="str">
        <f>$P$20</f>
        <v>Antall barn i hybel o.a.</v>
      </c>
      <c r="Q113" s="236" t="s">
        <v>132</v>
      </c>
      <c r="R113" s="180" t="s">
        <v>139</v>
      </c>
      <c r="W113" s="227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</row>
    <row r="114" spans="1:52" ht="15" customHeight="1" x14ac:dyDescent="0.2">
      <c r="A114" s="436">
        <v>1</v>
      </c>
      <c r="B114" s="182" t="s">
        <v>3</v>
      </c>
      <c r="C114" s="183">
        <v>62</v>
      </c>
      <c r="D114" s="184">
        <v>17</v>
      </c>
      <c r="E114" s="184" t="e">
        <v>#REF!</v>
      </c>
      <c r="F114" s="184">
        <v>22</v>
      </c>
      <c r="G114" s="184" t="e">
        <v>#REF!</v>
      </c>
      <c r="H114" s="184" t="e">
        <v>#REF!</v>
      </c>
      <c r="I114" s="184">
        <v>0</v>
      </c>
      <c r="J114" s="184" t="e">
        <v>#REF!</v>
      </c>
      <c r="K114" s="184" t="e">
        <v>#REF!</v>
      </c>
      <c r="L114" s="184">
        <v>0</v>
      </c>
      <c r="M114" s="184">
        <v>1</v>
      </c>
      <c r="N114" s="184" t="e">
        <v>#REF!</v>
      </c>
      <c r="O114" s="184" t="e">
        <v>#REF!</v>
      </c>
      <c r="P114" s="239">
        <v>22</v>
      </c>
      <c r="Q114" s="254" t="e">
        <v>#REF!</v>
      </c>
      <c r="R114" s="255" t="e">
        <v>#REF!</v>
      </c>
    </row>
    <row r="115" spans="1:52" ht="12.75" customHeight="1" x14ac:dyDescent="0.2">
      <c r="A115" s="437">
        <v>2</v>
      </c>
      <c r="B115" s="186" t="s">
        <v>4</v>
      </c>
      <c r="C115" s="187">
        <v>43</v>
      </c>
      <c r="D115" s="188">
        <v>14</v>
      </c>
      <c r="E115" s="188" t="e">
        <v>#REF!</v>
      </c>
      <c r="F115" s="188">
        <v>12</v>
      </c>
      <c r="G115" s="188" t="e">
        <v>#REF!</v>
      </c>
      <c r="H115" s="188" t="e">
        <v>#REF!</v>
      </c>
      <c r="I115" s="188">
        <v>0</v>
      </c>
      <c r="J115" s="188" t="e">
        <v>#REF!</v>
      </c>
      <c r="K115" s="188" t="e">
        <v>#REF!</v>
      </c>
      <c r="L115" s="188">
        <v>0</v>
      </c>
      <c r="M115" s="188">
        <v>1</v>
      </c>
      <c r="N115" s="188" t="e">
        <v>#REF!</v>
      </c>
      <c r="O115" s="188" t="e">
        <v>#REF!</v>
      </c>
      <c r="P115" s="242">
        <v>16</v>
      </c>
      <c r="Q115" s="243" t="e">
        <v>#REF!</v>
      </c>
      <c r="R115" s="244" t="e">
        <v>#REF!</v>
      </c>
    </row>
    <row r="116" spans="1:52" x14ac:dyDescent="0.2">
      <c r="A116" s="437">
        <v>3</v>
      </c>
      <c r="B116" s="186" t="s">
        <v>5</v>
      </c>
      <c r="C116" s="187">
        <v>34</v>
      </c>
      <c r="D116" s="188">
        <v>5</v>
      </c>
      <c r="E116" s="188" t="e">
        <v>#REF!</v>
      </c>
      <c r="F116" s="188">
        <v>10</v>
      </c>
      <c r="G116" s="188" t="e">
        <v>#REF!</v>
      </c>
      <c r="H116" s="188" t="e">
        <v>#REF!</v>
      </c>
      <c r="I116" s="188">
        <v>0</v>
      </c>
      <c r="J116" s="188" t="e">
        <v>#REF!</v>
      </c>
      <c r="K116" s="188" t="e">
        <v>#REF!</v>
      </c>
      <c r="L116" s="188">
        <v>0</v>
      </c>
      <c r="M116" s="188">
        <v>2</v>
      </c>
      <c r="N116" s="188" t="e">
        <v>#REF!</v>
      </c>
      <c r="O116" s="188" t="e">
        <v>#REF!</v>
      </c>
      <c r="P116" s="242">
        <v>17</v>
      </c>
      <c r="Q116" s="243" t="e">
        <v>#REF!</v>
      </c>
      <c r="R116" s="244" t="e">
        <v>#REF!</v>
      </c>
    </row>
    <row r="117" spans="1:52" x14ac:dyDescent="0.2">
      <c r="A117" s="437">
        <v>4</v>
      </c>
      <c r="B117" s="186" t="s">
        <v>6</v>
      </c>
      <c r="C117" s="187">
        <v>20</v>
      </c>
      <c r="D117" s="188">
        <v>4</v>
      </c>
      <c r="E117" s="188" t="e">
        <v>#REF!</v>
      </c>
      <c r="F117" s="188">
        <v>2</v>
      </c>
      <c r="G117" s="188" t="e">
        <v>#REF!</v>
      </c>
      <c r="H117" s="188" t="e">
        <v>#REF!</v>
      </c>
      <c r="I117" s="188">
        <v>0</v>
      </c>
      <c r="J117" s="188" t="e">
        <v>#REF!</v>
      </c>
      <c r="K117" s="188" t="e">
        <v>#REF!</v>
      </c>
      <c r="L117" s="188">
        <v>0</v>
      </c>
      <c r="M117" s="188">
        <v>1</v>
      </c>
      <c r="N117" s="188" t="e">
        <v>#REF!</v>
      </c>
      <c r="O117" s="188" t="e">
        <v>#REF!</v>
      </c>
      <c r="P117" s="242">
        <v>13</v>
      </c>
      <c r="Q117" s="243" t="e">
        <v>#REF!</v>
      </c>
      <c r="R117" s="244" t="e">
        <v>#REF!</v>
      </c>
    </row>
    <row r="118" spans="1:52" x14ac:dyDescent="0.2">
      <c r="A118" s="437">
        <v>5</v>
      </c>
      <c r="B118" s="186" t="s">
        <v>7</v>
      </c>
      <c r="C118" s="187">
        <v>20</v>
      </c>
      <c r="D118" s="188">
        <v>8</v>
      </c>
      <c r="E118" s="188" t="e">
        <v>#REF!</v>
      </c>
      <c r="F118" s="188">
        <v>1</v>
      </c>
      <c r="G118" s="188" t="e">
        <v>#REF!</v>
      </c>
      <c r="H118" s="188" t="e">
        <v>#REF!</v>
      </c>
      <c r="I118" s="188">
        <v>1</v>
      </c>
      <c r="J118" s="188" t="e">
        <v>#REF!</v>
      </c>
      <c r="K118" s="188" t="e">
        <v>#REF!</v>
      </c>
      <c r="L118" s="188">
        <v>0</v>
      </c>
      <c r="M118" s="188">
        <v>1</v>
      </c>
      <c r="N118" s="188" t="e">
        <v>#REF!</v>
      </c>
      <c r="O118" s="188" t="e">
        <v>#REF!</v>
      </c>
      <c r="P118" s="242">
        <v>9</v>
      </c>
      <c r="Q118" s="243" t="e">
        <v>#REF!</v>
      </c>
      <c r="R118" s="244" t="e">
        <v>#REF!</v>
      </c>
    </row>
    <row r="119" spans="1:52" ht="20.25" customHeight="1" x14ac:dyDescent="0.2">
      <c r="A119" s="437">
        <v>6</v>
      </c>
      <c r="B119" s="186" t="s">
        <v>8</v>
      </c>
      <c r="C119" s="187">
        <v>6</v>
      </c>
      <c r="D119" s="188">
        <v>4</v>
      </c>
      <c r="E119" s="188" t="e">
        <v>#REF!</v>
      </c>
      <c r="F119" s="188">
        <v>2</v>
      </c>
      <c r="G119" s="188" t="e">
        <v>#REF!</v>
      </c>
      <c r="H119" s="188" t="e">
        <v>#REF!</v>
      </c>
      <c r="I119" s="188">
        <v>0</v>
      </c>
      <c r="J119" s="188" t="e">
        <v>#REF!</v>
      </c>
      <c r="K119" s="188" t="e">
        <v>#REF!</v>
      </c>
      <c r="L119" s="188">
        <v>0</v>
      </c>
      <c r="M119" s="188">
        <v>0</v>
      </c>
      <c r="N119" s="188" t="e">
        <v>#REF!</v>
      </c>
      <c r="O119" s="188" t="e">
        <v>#REF!</v>
      </c>
      <c r="P119" s="242">
        <v>0</v>
      </c>
      <c r="Q119" s="243" t="e">
        <v>#REF!</v>
      </c>
      <c r="R119" s="244" t="e">
        <v>#REF!</v>
      </c>
    </row>
    <row r="120" spans="1:52" x14ac:dyDescent="0.2">
      <c r="A120" s="437">
        <v>7</v>
      </c>
      <c r="B120" s="186" t="s">
        <v>9</v>
      </c>
      <c r="C120" s="187">
        <v>25</v>
      </c>
      <c r="D120" s="188">
        <v>0</v>
      </c>
      <c r="E120" s="188" t="e">
        <v>#REF!</v>
      </c>
      <c r="F120" s="188">
        <v>5</v>
      </c>
      <c r="G120" s="188" t="e">
        <v>#REF!</v>
      </c>
      <c r="H120" s="188" t="e">
        <v>#REF!</v>
      </c>
      <c r="I120" s="188">
        <v>0</v>
      </c>
      <c r="J120" s="188" t="e">
        <v>#REF!</v>
      </c>
      <c r="K120" s="188" t="e">
        <v>#REF!</v>
      </c>
      <c r="L120" s="188">
        <v>0</v>
      </c>
      <c r="M120" s="188">
        <v>7</v>
      </c>
      <c r="N120" s="188" t="e">
        <v>#REF!</v>
      </c>
      <c r="O120" s="188" t="e">
        <v>#REF!</v>
      </c>
      <c r="P120" s="242">
        <v>13</v>
      </c>
      <c r="Q120" s="243" t="e">
        <v>#REF!</v>
      </c>
      <c r="R120" s="244" t="e">
        <v>#REF!</v>
      </c>
    </row>
    <row r="121" spans="1:52" x14ac:dyDescent="0.2">
      <c r="A121" s="437">
        <v>8</v>
      </c>
      <c r="B121" s="186" t="s">
        <v>10</v>
      </c>
      <c r="C121" s="187">
        <v>9</v>
      </c>
      <c r="D121" s="188">
        <v>1</v>
      </c>
      <c r="E121" s="188" t="e">
        <v>#REF!</v>
      </c>
      <c r="F121" s="188">
        <v>2</v>
      </c>
      <c r="G121" s="188" t="e">
        <v>#REF!</v>
      </c>
      <c r="H121" s="188" t="e">
        <v>#REF!</v>
      </c>
      <c r="I121" s="188">
        <v>0</v>
      </c>
      <c r="J121" s="188" t="e">
        <v>#REF!</v>
      </c>
      <c r="K121" s="188" t="e">
        <v>#REF!</v>
      </c>
      <c r="L121" s="188">
        <v>0</v>
      </c>
      <c r="M121" s="188">
        <v>0</v>
      </c>
      <c r="N121" s="188" t="e">
        <v>#REF!</v>
      </c>
      <c r="O121" s="188" t="e">
        <v>#REF!</v>
      </c>
      <c r="P121" s="242">
        <v>6</v>
      </c>
      <c r="Q121" s="243" t="e">
        <v>#REF!</v>
      </c>
      <c r="R121" s="244" t="e">
        <v>#REF!</v>
      </c>
    </row>
    <row r="122" spans="1:52" x14ac:dyDescent="0.2">
      <c r="A122" s="437">
        <v>9</v>
      </c>
      <c r="B122" s="186" t="s">
        <v>11</v>
      </c>
      <c r="C122" s="187">
        <v>38</v>
      </c>
      <c r="D122" s="188">
        <v>17</v>
      </c>
      <c r="E122" s="188" t="e">
        <v>#REF!</v>
      </c>
      <c r="F122" s="188">
        <v>11</v>
      </c>
      <c r="G122" s="188" t="e">
        <v>#REF!</v>
      </c>
      <c r="H122" s="188" t="e">
        <v>#REF!</v>
      </c>
      <c r="I122" s="188">
        <v>0</v>
      </c>
      <c r="J122" s="188" t="e">
        <v>#REF!</v>
      </c>
      <c r="K122" s="188" t="e">
        <v>#REF!</v>
      </c>
      <c r="L122" s="188">
        <v>0</v>
      </c>
      <c r="M122" s="188">
        <v>0</v>
      </c>
      <c r="N122" s="188" t="e">
        <v>#REF!</v>
      </c>
      <c r="O122" s="188" t="e">
        <v>#REF!</v>
      </c>
      <c r="P122" s="242">
        <v>10</v>
      </c>
      <c r="Q122" s="243" t="e">
        <v>#REF!</v>
      </c>
      <c r="R122" s="244" t="e">
        <v>#REF!</v>
      </c>
    </row>
    <row r="123" spans="1:52" x14ac:dyDescent="0.2">
      <c r="A123" s="437">
        <v>10</v>
      </c>
      <c r="B123" s="186" t="s">
        <v>12</v>
      </c>
      <c r="C123" s="187">
        <v>41</v>
      </c>
      <c r="D123" s="188">
        <v>6</v>
      </c>
      <c r="E123" s="188" t="e">
        <v>#REF!</v>
      </c>
      <c r="F123" s="188">
        <v>10</v>
      </c>
      <c r="G123" s="188" t="e">
        <v>#REF!</v>
      </c>
      <c r="H123" s="188" t="e">
        <v>#REF!</v>
      </c>
      <c r="I123" s="188">
        <v>0</v>
      </c>
      <c r="J123" s="188" t="e">
        <v>#REF!</v>
      </c>
      <c r="K123" s="188" t="e">
        <v>#REF!</v>
      </c>
      <c r="L123" s="188">
        <v>0</v>
      </c>
      <c r="M123" s="188">
        <v>1</v>
      </c>
      <c r="N123" s="188" t="e">
        <v>#REF!</v>
      </c>
      <c r="O123" s="188" t="e">
        <v>#REF!</v>
      </c>
      <c r="P123" s="242">
        <v>24</v>
      </c>
      <c r="Q123" s="243" t="e">
        <v>#REF!</v>
      </c>
      <c r="R123" s="244" t="e">
        <v>#REF!</v>
      </c>
    </row>
    <row r="124" spans="1:52" ht="20.25" customHeight="1" x14ac:dyDescent="0.2">
      <c r="A124" s="437">
        <v>11</v>
      </c>
      <c r="B124" s="186" t="s">
        <v>13</v>
      </c>
      <c r="C124" s="187">
        <v>50</v>
      </c>
      <c r="D124" s="188">
        <v>10</v>
      </c>
      <c r="E124" s="188" t="e">
        <v>#REF!</v>
      </c>
      <c r="F124" s="188">
        <v>3</v>
      </c>
      <c r="G124" s="188" t="e">
        <v>#REF!</v>
      </c>
      <c r="H124" s="188" t="e">
        <v>#REF!</v>
      </c>
      <c r="I124" s="188">
        <v>1</v>
      </c>
      <c r="J124" s="188" t="e">
        <v>#REF!</v>
      </c>
      <c r="K124" s="188" t="e">
        <v>#REF!</v>
      </c>
      <c r="L124" s="188">
        <v>0</v>
      </c>
      <c r="M124" s="188">
        <v>2</v>
      </c>
      <c r="N124" s="188" t="e">
        <v>#REF!</v>
      </c>
      <c r="O124" s="188" t="e">
        <v>#REF!</v>
      </c>
      <c r="P124" s="242">
        <v>34</v>
      </c>
      <c r="Q124" s="243" t="e">
        <v>#REF!</v>
      </c>
      <c r="R124" s="244" t="e">
        <v>#REF!</v>
      </c>
    </row>
    <row r="125" spans="1:52" x14ac:dyDescent="0.2">
      <c r="A125" s="437">
        <v>12</v>
      </c>
      <c r="B125" s="186" t="s">
        <v>14</v>
      </c>
      <c r="C125" s="187">
        <v>35</v>
      </c>
      <c r="D125" s="188">
        <v>6</v>
      </c>
      <c r="E125" s="188" t="e">
        <v>#REF!</v>
      </c>
      <c r="F125" s="188">
        <v>1</v>
      </c>
      <c r="G125" s="188" t="e">
        <v>#REF!</v>
      </c>
      <c r="H125" s="188" t="e">
        <v>#REF!</v>
      </c>
      <c r="I125" s="188">
        <v>0</v>
      </c>
      <c r="J125" s="188" t="e">
        <v>#REF!</v>
      </c>
      <c r="K125" s="188" t="e">
        <v>#REF!</v>
      </c>
      <c r="L125" s="188">
        <v>0</v>
      </c>
      <c r="M125" s="188">
        <v>5</v>
      </c>
      <c r="N125" s="188" t="e">
        <v>#REF!</v>
      </c>
      <c r="O125" s="188" t="e">
        <v>#REF!</v>
      </c>
      <c r="P125" s="242">
        <v>23</v>
      </c>
      <c r="Q125" s="243" t="e">
        <v>#REF!</v>
      </c>
      <c r="R125" s="244" t="e">
        <v>#REF!</v>
      </c>
    </row>
    <row r="126" spans="1:52" x14ac:dyDescent="0.2">
      <c r="A126" s="437">
        <v>13</v>
      </c>
      <c r="B126" s="186" t="s">
        <v>15</v>
      </c>
      <c r="C126" s="187">
        <v>46</v>
      </c>
      <c r="D126" s="188">
        <v>5</v>
      </c>
      <c r="E126" s="188" t="e">
        <v>#REF!</v>
      </c>
      <c r="F126" s="188">
        <v>6</v>
      </c>
      <c r="G126" s="188" t="e">
        <v>#REF!</v>
      </c>
      <c r="H126" s="188" t="e">
        <v>#REF!</v>
      </c>
      <c r="I126" s="188">
        <v>0</v>
      </c>
      <c r="J126" s="188" t="e">
        <v>#REF!</v>
      </c>
      <c r="K126" s="188" t="e">
        <v>#REF!</v>
      </c>
      <c r="L126" s="188">
        <v>0</v>
      </c>
      <c r="M126" s="188">
        <v>2</v>
      </c>
      <c r="N126" s="188" t="e">
        <v>#REF!</v>
      </c>
      <c r="O126" s="188" t="e">
        <v>#REF!</v>
      </c>
      <c r="P126" s="242">
        <v>33</v>
      </c>
      <c r="Q126" s="243" t="e">
        <v>#REF!</v>
      </c>
      <c r="R126" s="244" t="e">
        <v>#REF!</v>
      </c>
    </row>
    <row r="127" spans="1:52" x14ac:dyDescent="0.2">
      <c r="A127" s="437">
        <v>14</v>
      </c>
      <c r="B127" s="186" t="s">
        <v>16</v>
      </c>
      <c r="C127" s="187">
        <v>9</v>
      </c>
      <c r="D127" s="188">
        <v>2</v>
      </c>
      <c r="E127" s="188" t="e">
        <v>#REF!</v>
      </c>
      <c r="F127" s="188">
        <v>3</v>
      </c>
      <c r="G127" s="188" t="e">
        <v>#REF!</v>
      </c>
      <c r="H127" s="188" t="e">
        <v>#REF!</v>
      </c>
      <c r="I127" s="188">
        <v>1</v>
      </c>
      <c r="J127" s="188" t="e">
        <v>#REF!</v>
      </c>
      <c r="K127" s="188" t="e">
        <v>#REF!</v>
      </c>
      <c r="L127" s="188">
        <v>0</v>
      </c>
      <c r="M127" s="188">
        <v>0</v>
      </c>
      <c r="N127" s="188" t="e">
        <v>#REF!</v>
      </c>
      <c r="O127" s="188" t="e">
        <v>#REF!</v>
      </c>
      <c r="P127" s="242">
        <v>3</v>
      </c>
      <c r="Q127" s="243" t="e">
        <v>#REF!</v>
      </c>
      <c r="R127" s="244" t="e">
        <v>#REF!</v>
      </c>
    </row>
    <row r="128" spans="1:52" ht="29.25" thickBot="1" x14ac:dyDescent="0.25">
      <c r="A128" s="440">
        <v>15</v>
      </c>
      <c r="B128" s="441" t="s">
        <v>17</v>
      </c>
      <c r="C128" s="191">
        <v>56</v>
      </c>
      <c r="D128" s="192">
        <v>23</v>
      </c>
      <c r="E128" s="192" t="e">
        <v>#REF!</v>
      </c>
      <c r="F128" s="192">
        <v>16</v>
      </c>
      <c r="G128" s="192" t="e">
        <v>#REF!</v>
      </c>
      <c r="H128" s="192" t="e">
        <v>#REF!</v>
      </c>
      <c r="I128" s="192">
        <v>1</v>
      </c>
      <c r="J128" s="192" t="e">
        <v>#REF!</v>
      </c>
      <c r="K128" s="192" t="e">
        <v>#REF!</v>
      </c>
      <c r="L128" s="192">
        <v>0</v>
      </c>
      <c r="M128" s="192">
        <v>3</v>
      </c>
      <c r="N128" s="192" t="e">
        <v>#REF!</v>
      </c>
      <c r="O128" s="192" t="e">
        <v>#REF!</v>
      </c>
      <c r="P128" s="247">
        <v>13</v>
      </c>
      <c r="Q128" s="256" t="e">
        <v>#REF!</v>
      </c>
      <c r="R128" s="257" t="e">
        <v>#REF!</v>
      </c>
    </row>
    <row r="129" spans="1:52" s="194" customFormat="1" ht="25.5" customHeight="1" thickBot="1" x14ac:dyDescent="0.3">
      <c r="A129" s="373"/>
      <c r="B129" s="423" t="s">
        <v>199</v>
      </c>
      <c r="C129" s="374">
        <f>SUM(C114:C128)</f>
        <v>494</v>
      </c>
      <c r="D129" s="374">
        <f t="shared" ref="D129" si="46">SUM(D114:D128)</f>
        <v>122</v>
      </c>
      <c r="E129" s="374" t="e">
        <f t="shared" ref="E129" si="47">SUM(E114:E128)</f>
        <v>#REF!</v>
      </c>
      <c r="F129" s="374">
        <f t="shared" ref="F129" si="48">SUM(F114:F128)</f>
        <v>106</v>
      </c>
      <c r="G129" s="374" t="e">
        <f t="shared" ref="G129" si="49">SUM(G114:G128)</f>
        <v>#REF!</v>
      </c>
      <c r="H129" s="374" t="e">
        <f t="shared" ref="H129" si="50">SUM(H114:H128)</f>
        <v>#REF!</v>
      </c>
      <c r="I129" s="374">
        <f t="shared" ref="I129" si="51">SUM(I114:I128)</f>
        <v>4</v>
      </c>
      <c r="J129" s="374" t="e">
        <f t="shared" ref="J129" si="52">SUM(J114:J128)</f>
        <v>#REF!</v>
      </c>
      <c r="K129" s="374" t="e">
        <f t="shared" ref="K129" si="53">SUM(K114:K128)</f>
        <v>#REF!</v>
      </c>
      <c r="L129" s="374">
        <f t="shared" ref="L129" si="54">SUM(L114:L128)</f>
        <v>0</v>
      </c>
      <c r="M129" s="374">
        <f t="shared" ref="M129" si="55">SUM(M114:M128)</f>
        <v>26</v>
      </c>
      <c r="N129" s="374" t="e">
        <f t="shared" ref="N129" si="56">SUM(N114:N128)</f>
        <v>#REF!</v>
      </c>
      <c r="O129" s="374" t="e">
        <f t="shared" ref="O129" si="57">SUM(O114:O128)</f>
        <v>#REF!</v>
      </c>
      <c r="P129" s="386">
        <f t="shared" ref="P129" si="58">SUM(P114:P128)</f>
        <v>236</v>
      </c>
      <c r="Q129" s="390" t="e">
        <v>#REF!</v>
      </c>
      <c r="R129" s="259" t="s">
        <v>142</v>
      </c>
      <c r="S129" s="251"/>
      <c r="T129" s="251"/>
      <c r="U129" s="251"/>
      <c r="W129" s="227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6"/>
      <c r="AW129" s="226"/>
      <c r="AX129" s="226"/>
      <c r="AY129" s="226"/>
      <c r="AZ129" s="226"/>
    </row>
    <row r="130" spans="1:52" ht="25.5" customHeight="1" thickBot="1" x14ac:dyDescent="0.25">
      <c r="A130" s="332"/>
      <c r="B130" s="580" t="s">
        <v>188</v>
      </c>
      <c r="C130" s="581">
        <v>480</v>
      </c>
      <c r="D130" s="581">
        <v>120</v>
      </c>
      <c r="E130" s="581" t="e">
        <v>#REF!</v>
      </c>
      <c r="F130" s="581">
        <v>107</v>
      </c>
      <c r="G130" s="581" t="e">
        <v>#REF!</v>
      </c>
      <c r="H130" s="581" t="e">
        <v>#REF!</v>
      </c>
      <c r="I130" s="581">
        <v>4</v>
      </c>
      <c r="J130" s="581" t="e">
        <v>#REF!</v>
      </c>
      <c r="K130" s="581" t="e">
        <v>#REF!</v>
      </c>
      <c r="L130" s="581">
        <v>1</v>
      </c>
      <c r="M130" s="581">
        <v>14</v>
      </c>
      <c r="N130" s="581" t="e">
        <v>#REF!</v>
      </c>
      <c r="O130" s="581" t="e">
        <v>#REF!</v>
      </c>
      <c r="P130" s="539">
        <v>232</v>
      </c>
      <c r="Q130" s="384" t="e">
        <v>#REF!</v>
      </c>
      <c r="R130" s="258" t="s">
        <v>142</v>
      </c>
    </row>
    <row r="131" spans="1:52" ht="25.5" customHeight="1" thickBot="1" x14ac:dyDescent="0.25">
      <c r="A131" s="196"/>
      <c r="B131" s="422" t="s">
        <v>155</v>
      </c>
      <c r="C131" s="188">
        <v>503</v>
      </c>
      <c r="D131" s="188">
        <v>148</v>
      </c>
      <c r="E131" s="188" t="e">
        <v>#REF!</v>
      </c>
      <c r="F131" s="188">
        <v>127</v>
      </c>
      <c r="G131" s="188" t="e">
        <v>#REF!</v>
      </c>
      <c r="H131" s="188" t="e">
        <v>#REF!</v>
      </c>
      <c r="I131" s="188">
        <v>5</v>
      </c>
      <c r="J131" s="188" t="e">
        <v>#REF!</v>
      </c>
      <c r="K131" s="188" t="e">
        <v>#REF!</v>
      </c>
      <c r="L131" s="188">
        <v>0</v>
      </c>
      <c r="M131" s="188">
        <v>15</v>
      </c>
      <c r="N131" s="188" t="e">
        <v>#REF!</v>
      </c>
      <c r="O131" s="188" t="e">
        <v>#REF!</v>
      </c>
      <c r="P131" s="242">
        <v>210</v>
      </c>
      <c r="Q131" s="384" t="e">
        <v>#REF!</v>
      </c>
      <c r="R131" s="258" t="s">
        <v>142</v>
      </c>
    </row>
    <row r="132" spans="1:52" ht="25.5" customHeight="1" thickBot="1" x14ac:dyDescent="0.25">
      <c r="A132" s="197"/>
      <c r="B132" s="424" t="s">
        <v>81</v>
      </c>
      <c r="C132" s="192">
        <v>528</v>
      </c>
      <c r="D132" s="192">
        <v>131</v>
      </c>
      <c r="E132" s="192" t="e">
        <v>#REF!</v>
      </c>
      <c r="F132" s="192">
        <v>121</v>
      </c>
      <c r="G132" s="192" t="e">
        <v>#REF!</v>
      </c>
      <c r="H132" s="192" t="e">
        <v>#REF!</v>
      </c>
      <c r="I132" s="192">
        <v>3</v>
      </c>
      <c r="J132" s="192" t="e">
        <v>#REF!</v>
      </c>
      <c r="K132" s="192" t="e">
        <v>#REF!</v>
      </c>
      <c r="L132" s="192">
        <v>0</v>
      </c>
      <c r="M132" s="192">
        <v>34</v>
      </c>
      <c r="N132" s="192" t="e">
        <v>#REF!</v>
      </c>
      <c r="O132" s="192" t="e">
        <v>#REF!</v>
      </c>
      <c r="P132" s="247">
        <v>229</v>
      </c>
      <c r="Q132" s="384" t="e">
        <v>#REF!</v>
      </c>
      <c r="R132" s="258" t="s">
        <v>142</v>
      </c>
    </row>
  </sheetData>
  <mergeCells count="5">
    <mergeCell ref="A42:P42"/>
    <mergeCell ref="A112:P112"/>
    <mergeCell ref="A89:P89"/>
    <mergeCell ref="A65:P65"/>
    <mergeCell ref="A19:P19"/>
  </mergeCells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  <colBreaks count="1" manualBreakCount="1">
    <brk id="22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6"/>
  <sheetViews>
    <sheetView showGridLines="0" view="pageLayout" topLeftCell="A11" zoomScaleNormal="100" workbookViewId="0">
      <selection activeCell="L35" sqref="L35:L36"/>
    </sheetView>
  </sheetViews>
  <sheetFormatPr baseColWidth="10" defaultRowHeight="14.25" x14ac:dyDescent="0.2"/>
  <cols>
    <col min="1" max="1" width="4.85546875" style="54" customWidth="1"/>
    <col min="2" max="2" width="22" style="120" bestFit="1" customWidth="1"/>
    <col min="3" max="4" width="12.7109375" style="120" customWidth="1"/>
    <col min="5" max="5" width="13.42578125" style="120" customWidth="1"/>
    <col min="6" max="6" width="15" style="120" customWidth="1"/>
    <col min="7" max="7" width="15.7109375" style="120" bestFit="1" customWidth="1"/>
    <col min="8" max="8" width="11.140625" style="120" customWidth="1"/>
    <col min="9" max="9" width="11.42578125" style="120" customWidth="1"/>
    <col min="10" max="16384" width="11.42578125" style="120"/>
  </cols>
  <sheetData>
    <row r="1" spans="1:12" x14ac:dyDescent="0.2">
      <c r="A1" s="76" t="s">
        <v>82</v>
      </c>
      <c r="B1" s="77"/>
    </row>
    <row r="2" spans="1:12" x14ac:dyDescent="0.2">
      <c r="A2" s="55" t="s">
        <v>0</v>
      </c>
    </row>
    <row r="4" spans="1:12" x14ac:dyDescent="0.2">
      <c r="A4" s="55" t="s">
        <v>83</v>
      </c>
    </row>
    <row r="6" spans="1:12" s="56" customFormat="1" ht="26.25" customHeight="1" thickBot="1" x14ac:dyDescent="0.3">
      <c r="A6" s="57" t="s">
        <v>83</v>
      </c>
    </row>
    <row r="7" spans="1:12" s="56" customFormat="1" ht="75.75" customHeight="1" thickBot="1" x14ac:dyDescent="0.3">
      <c r="A7" s="58" t="s">
        <v>1</v>
      </c>
      <c r="B7" s="59" t="s">
        <v>2</v>
      </c>
      <c r="C7" s="60" t="s">
        <v>84</v>
      </c>
      <c r="D7" s="61" t="s">
        <v>85</v>
      </c>
      <c r="E7" s="62" t="s">
        <v>86</v>
      </c>
      <c r="F7" s="260" t="s">
        <v>87</v>
      </c>
      <c r="G7" s="60" t="s">
        <v>88</v>
      </c>
      <c r="H7" s="62" t="s">
        <v>89</v>
      </c>
    </row>
    <row r="8" spans="1:12" ht="15" customHeight="1" x14ac:dyDescent="0.2">
      <c r="A8" s="63">
        <v>1</v>
      </c>
      <c r="B8" s="121" t="s">
        <v>3</v>
      </c>
      <c r="C8" s="261">
        <v>110</v>
      </c>
      <c r="D8" s="262">
        <v>34</v>
      </c>
      <c r="E8" s="598">
        <f>SUM(C8:D8)</f>
        <v>144</v>
      </c>
      <c r="F8" s="261">
        <v>64</v>
      </c>
      <c r="G8" s="170">
        <v>46</v>
      </c>
      <c r="H8" s="262">
        <v>10</v>
      </c>
      <c r="K8" s="87"/>
      <c r="L8" s="87"/>
    </row>
    <row r="9" spans="1:12" ht="12.75" customHeight="1" x14ac:dyDescent="0.2">
      <c r="A9" s="65">
        <v>2</v>
      </c>
      <c r="B9" s="122" t="s">
        <v>4</v>
      </c>
      <c r="C9" s="263">
        <v>65</v>
      </c>
      <c r="D9" s="264">
        <v>19</v>
      </c>
      <c r="E9" s="599">
        <f t="shared" ref="E9:E22" si="0">SUM(C9:D9)</f>
        <v>84</v>
      </c>
      <c r="F9" s="263">
        <v>44</v>
      </c>
      <c r="G9" s="112">
        <v>21</v>
      </c>
      <c r="H9" s="264">
        <v>3</v>
      </c>
      <c r="K9" s="87"/>
      <c r="L9" s="87"/>
    </row>
    <row r="10" spans="1:12" x14ac:dyDescent="0.2">
      <c r="A10" s="65">
        <v>3</v>
      </c>
      <c r="B10" s="122" t="s">
        <v>5</v>
      </c>
      <c r="C10" s="263">
        <v>82</v>
      </c>
      <c r="D10" s="264">
        <v>16</v>
      </c>
      <c r="E10" s="599">
        <f t="shared" si="0"/>
        <v>98</v>
      </c>
      <c r="F10" s="263">
        <v>57</v>
      </c>
      <c r="G10" s="112">
        <v>25</v>
      </c>
      <c r="H10" s="264">
        <v>0</v>
      </c>
      <c r="K10" s="87"/>
      <c r="L10" s="87"/>
    </row>
    <row r="11" spans="1:12" x14ac:dyDescent="0.2">
      <c r="A11" s="65">
        <v>4</v>
      </c>
      <c r="B11" s="122" t="s">
        <v>6</v>
      </c>
      <c r="C11" s="263">
        <v>40</v>
      </c>
      <c r="D11" s="264">
        <v>4</v>
      </c>
      <c r="E11" s="599">
        <f t="shared" si="0"/>
        <v>44</v>
      </c>
      <c r="F11" s="263">
        <v>26</v>
      </c>
      <c r="G11" s="112">
        <v>14</v>
      </c>
      <c r="H11" s="264">
        <v>1</v>
      </c>
      <c r="K11" s="87"/>
      <c r="L11" s="87" t="s">
        <v>79</v>
      </c>
    </row>
    <row r="12" spans="1:12" x14ac:dyDescent="0.2">
      <c r="A12" s="65">
        <v>5</v>
      </c>
      <c r="B12" s="122" t="s">
        <v>7</v>
      </c>
      <c r="C12" s="263">
        <v>33</v>
      </c>
      <c r="D12" s="264">
        <v>8</v>
      </c>
      <c r="E12" s="599">
        <f t="shared" si="0"/>
        <v>41</v>
      </c>
      <c r="F12" s="263">
        <v>21</v>
      </c>
      <c r="G12" s="112">
        <v>12</v>
      </c>
      <c r="H12" s="264">
        <v>7</v>
      </c>
      <c r="K12" s="87"/>
      <c r="L12" s="87"/>
    </row>
    <row r="13" spans="1:12" ht="20.25" customHeight="1" x14ac:dyDescent="0.2">
      <c r="A13" s="65">
        <v>6</v>
      </c>
      <c r="B13" s="122" t="s">
        <v>8</v>
      </c>
      <c r="C13" s="263">
        <v>9</v>
      </c>
      <c r="D13" s="264">
        <v>2</v>
      </c>
      <c r="E13" s="599">
        <f t="shared" si="0"/>
        <v>11</v>
      </c>
      <c r="F13" s="263">
        <v>8</v>
      </c>
      <c r="G13" s="112">
        <v>1</v>
      </c>
      <c r="H13" s="264">
        <v>0</v>
      </c>
      <c r="K13" s="87"/>
      <c r="L13" s="87"/>
    </row>
    <row r="14" spans="1:12" x14ac:dyDescent="0.2">
      <c r="A14" s="65">
        <v>7</v>
      </c>
      <c r="B14" s="122" t="s">
        <v>9</v>
      </c>
      <c r="C14" s="263">
        <v>16</v>
      </c>
      <c r="D14" s="264">
        <v>6</v>
      </c>
      <c r="E14" s="599">
        <f t="shared" si="0"/>
        <v>22</v>
      </c>
      <c r="F14" s="263">
        <v>11</v>
      </c>
      <c r="G14" s="112">
        <v>5</v>
      </c>
      <c r="H14" s="264">
        <v>2</v>
      </c>
      <c r="K14" s="87"/>
      <c r="L14" s="87"/>
    </row>
    <row r="15" spans="1:12" x14ac:dyDescent="0.2">
      <c r="A15" s="65">
        <v>8</v>
      </c>
      <c r="B15" s="122" t="s">
        <v>10</v>
      </c>
      <c r="C15" s="263">
        <v>25</v>
      </c>
      <c r="D15" s="264">
        <v>9</v>
      </c>
      <c r="E15" s="599">
        <f t="shared" si="0"/>
        <v>34</v>
      </c>
      <c r="F15" s="263">
        <v>18</v>
      </c>
      <c r="G15" s="112">
        <v>7</v>
      </c>
      <c r="H15" s="264">
        <v>2</v>
      </c>
      <c r="K15" s="87"/>
      <c r="L15" s="87"/>
    </row>
    <row r="16" spans="1:12" x14ac:dyDescent="0.2">
      <c r="A16" s="65">
        <v>9</v>
      </c>
      <c r="B16" s="122" t="s">
        <v>11</v>
      </c>
      <c r="C16" s="263">
        <v>33</v>
      </c>
      <c r="D16" s="264">
        <v>17</v>
      </c>
      <c r="E16" s="599">
        <f t="shared" si="0"/>
        <v>50</v>
      </c>
      <c r="F16" s="263">
        <v>24</v>
      </c>
      <c r="G16" s="112">
        <v>9</v>
      </c>
      <c r="H16" s="264">
        <v>3</v>
      </c>
      <c r="K16" s="87"/>
      <c r="L16" s="87"/>
    </row>
    <row r="17" spans="1:12" x14ac:dyDescent="0.2">
      <c r="A17" s="65">
        <v>10</v>
      </c>
      <c r="B17" s="122" t="s">
        <v>12</v>
      </c>
      <c r="C17" s="263">
        <v>96</v>
      </c>
      <c r="D17" s="264">
        <v>20</v>
      </c>
      <c r="E17" s="599">
        <f t="shared" si="0"/>
        <v>116</v>
      </c>
      <c r="F17" s="263">
        <v>63</v>
      </c>
      <c r="G17" s="112">
        <v>33</v>
      </c>
      <c r="H17" s="264">
        <v>0</v>
      </c>
      <c r="K17" s="87"/>
      <c r="L17" s="87"/>
    </row>
    <row r="18" spans="1:12" ht="20.25" customHeight="1" x14ac:dyDescent="0.2">
      <c r="A18" s="65">
        <v>11</v>
      </c>
      <c r="B18" s="122" t="s">
        <v>13</v>
      </c>
      <c r="C18" s="263">
        <v>59</v>
      </c>
      <c r="D18" s="264">
        <v>14</v>
      </c>
      <c r="E18" s="599">
        <f t="shared" si="0"/>
        <v>73</v>
      </c>
      <c r="F18" s="263">
        <v>51</v>
      </c>
      <c r="G18" s="112">
        <v>8</v>
      </c>
      <c r="H18" s="264">
        <v>0</v>
      </c>
      <c r="K18" s="87"/>
      <c r="L18" s="87" t="s">
        <v>79</v>
      </c>
    </row>
    <row r="19" spans="1:12" x14ac:dyDescent="0.2">
      <c r="A19" s="65">
        <v>12</v>
      </c>
      <c r="B19" s="122" t="s">
        <v>14</v>
      </c>
      <c r="C19" s="263">
        <v>87</v>
      </c>
      <c r="D19" s="264">
        <v>11</v>
      </c>
      <c r="E19" s="599">
        <f t="shared" si="0"/>
        <v>98</v>
      </c>
      <c r="F19" s="263">
        <v>61</v>
      </c>
      <c r="G19" s="112">
        <v>26</v>
      </c>
      <c r="H19" s="264">
        <v>3</v>
      </c>
      <c r="K19" s="87"/>
      <c r="L19" s="87"/>
    </row>
    <row r="20" spans="1:12" x14ac:dyDescent="0.2">
      <c r="A20" s="65">
        <v>13</v>
      </c>
      <c r="B20" s="122" t="s">
        <v>15</v>
      </c>
      <c r="C20" s="263">
        <v>68</v>
      </c>
      <c r="D20" s="264">
        <v>11</v>
      </c>
      <c r="E20" s="599">
        <f t="shared" si="0"/>
        <v>79</v>
      </c>
      <c r="F20" s="263">
        <v>56</v>
      </c>
      <c r="G20" s="112">
        <v>12</v>
      </c>
      <c r="H20" s="264">
        <v>2</v>
      </c>
      <c r="K20" s="87"/>
      <c r="L20" s="87"/>
    </row>
    <row r="21" spans="1:12" x14ac:dyDescent="0.2">
      <c r="A21" s="65">
        <v>14</v>
      </c>
      <c r="B21" s="122" t="s">
        <v>16</v>
      </c>
      <c r="C21" s="263">
        <v>59</v>
      </c>
      <c r="D21" s="264">
        <v>6</v>
      </c>
      <c r="E21" s="599">
        <f t="shared" si="0"/>
        <v>65</v>
      </c>
      <c r="F21" s="263">
        <v>54</v>
      </c>
      <c r="G21" s="112">
        <v>5</v>
      </c>
      <c r="H21" s="264">
        <v>0</v>
      </c>
      <c r="K21" s="87"/>
      <c r="L21" s="87"/>
    </row>
    <row r="22" spans="1:12" ht="29.25" thickBot="1" x14ac:dyDescent="0.25">
      <c r="A22" s="67">
        <v>15</v>
      </c>
      <c r="B22" s="68" t="s">
        <v>17</v>
      </c>
      <c r="C22" s="596">
        <v>125</v>
      </c>
      <c r="D22" s="597">
        <v>24</v>
      </c>
      <c r="E22" s="600">
        <f t="shared" si="0"/>
        <v>149</v>
      </c>
      <c r="F22" s="596">
        <v>90</v>
      </c>
      <c r="G22" s="601">
        <v>35</v>
      </c>
      <c r="H22" s="597">
        <v>6</v>
      </c>
      <c r="K22" s="87"/>
      <c r="L22" s="87"/>
    </row>
    <row r="23" spans="1:12" s="110" customFormat="1" ht="19.5" customHeight="1" x14ac:dyDescent="0.25">
      <c r="A23" s="70"/>
      <c r="B23" s="71" t="s">
        <v>199</v>
      </c>
      <c r="C23" s="267">
        <f>SUM(C8:C22)</f>
        <v>907</v>
      </c>
      <c r="D23" s="267">
        <f t="shared" ref="D23:H23" si="1">SUM(D8:D22)</f>
        <v>201</v>
      </c>
      <c r="E23" s="267">
        <f t="shared" si="1"/>
        <v>1108</v>
      </c>
      <c r="F23" s="594">
        <f t="shared" si="1"/>
        <v>648</v>
      </c>
      <c r="G23" s="594">
        <f t="shared" si="1"/>
        <v>259</v>
      </c>
      <c r="H23" s="595">
        <f t="shared" si="1"/>
        <v>39</v>
      </c>
      <c r="I23" s="110" t="s">
        <v>79</v>
      </c>
      <c r="K23" s="89"/>
    </row>
    <row r="24" spans="1:12" ht="19.5" customHeight="1" x14ac:dyDescent="0.2">
      <c r="A24" s="138"/>
      <c r="B24" s="124" t="s">
        <v>188</v>
      </c>
      <c r="C24" s="398">
        <v>872</v>
      </c>
      <c r="D24" s="398">
        <v>240</v>
      </c>
      <c r="E24" s="398">
        <v>1112</v>
      </c>
      <c r="F24" s="398">
        <v>596</v>
      </c>
      <c r="G24" s="398">
        <v>276</v>
      </c>
      <c r="H24" s="399">
        <v>60</v>
      </c>
      <c r="I24" s="120" t="s">
        <v>79</v>
      </c>
      <c r="K24" s="87"/>
    </row>
    <row r="25" spans="1:12" ht="19.5" customHeight="1" x14ac:dyDescent="0.2">
      <c r="A25" s="138"/>
      <c r="B25" s="124" t="s">
        <v>155</v>
      </c>
      <c r="C25" s="398">
        <v>830</v>
      </c>
      <c r="D25" s="398">
        <v>242</v>
      </c>
      <c r="E25" s="398">
        <v>1072</v>
      </c>
      <c r="F25" s="398">
        <v>486</v>
      </c>
      <c r="G25" s="398">
        <v>343</v>
      </c>
      <c r="H25" s="399">
        <v>68</v>
      </c>
      <c r="I25" s="120" t="s">
        <v>79</v>
      </c>
      <c r="K25" s="87"/>
    </row>
    <row r="26" spans="1:12" ht="19.5" customHeight="1" thickBot="1" x14ac:dyDescent="0.25">
      <c r="A26" s="97"/>
      <c r="B26" s="126" t="s">
        <v>81</v>
      </c>
      <c r="C26" s="127">
        <v>841</v>
      </c>
      <c r="D26" s="127">
        <v>209</v>
      </c>
      <c r="E26" s="127">
        <v>1050</v>
      </c>
      <c r="F26" s="127">
        <v>487</v>
      </c>
      <c r="G26" s="127">
        <v>367</v>
      </c>
      <c r="H26" s="266">
        <v>86</v>
      </c>
      <c r="K26" s="87"/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"/>
  <sheetViews>
    <sheetView showGridLines="0" view="pageLayout" topLeftCell="A7" zoomScaleNormal="100" workbookViewId="0">
      <selection activeCell="L35" sqref="L35:L36"/>
    </sheetView>
  </sheetViews>
  <sheetFormatPr baseColWidth="10" defaultRowHeight="14.25" x14ac:dyDescent="0.2"/>
  <cols>
    <col min="1" max="1" width="4.85546875" style="54" customWidth="1"/>
    <col min="2" max="2" width="22" style="53" bestFit="1" customWidth="1"/>
    <col min="3" max="3" width="11" style="53" customWidth="1"/>
    <col min="4" max="4" width="12" style="53" customWidth="1"/>
    <col min="5" max="5" width="11.140625" style="53" customWidth="1"/>
    <col min="6" max="6" width="11.28515625" style="53" customWidth="1"/>
    <col min="7" max="7" width="10.42578125" style="53" customWidth="1"/>
    <col min="8" max="8" width="10.85546875" style="53" customWidth="1"/>
    <col min="9" max="9" width="10.28515625" style="53" customWidth="1"/>
    <col min="10" max="11" width="11.85546875" style="53" customWidth="1"/>
    <col min="12" max="16384" width="11.42578125" style="53"/>
  </cols>
  <sheetData>
    <row r="1" spans="1:11" x14ac:dyDescent="0.2">
      <c r="A1" s="76" t="s">
        <v>82</v>
      </c>
      <c r="B1" s="77"/>
    </row>
    <row r="2" spans="1:11" x14ac:dyDescent="0.2">
      <c r="A2" s="78"/>
      <c r="B2" s="79"/>
    </row>
    <row r="3" spans="1:11" x14ac:dyDescent="0.2">
      <c r="A3" s="55" t="s">
        <v>0</v>
      </c>
    </row>
    <row r="5" spans="1:11" x14ac:dyDescent="0.2">
      <c r="A5" s="55" t="s">
        <v>90</v>
      </c>
    </row>
    <row r="7" spans="1:11" s="56" customFormat="1" ht="26.25" customHeight="1" thickBot="1" x14ac:dyDescent="0.3">
      <c r="A7" s="57" t="s">
        <v>90</v>
      </c>
    </row>
    <row r="8" spans="1:11" s="56" customFormat="1" ht="26.25" customHeight="1" thickBot="1" x14ac:dyDescent="0.3">
      <c r="A8" s="80"/>
      <c r="B8" s="81"/>
      <c r="C8" s="82"/>
      <c r="D8" s="83"/>
      <c r="E8" s="83"/>
      <c r="F8" s="83"/>
      <c r="G8" s="83"/>
      <c r="H8" s="83"/>
      <c r="I8" s="83"/>
      <c r="J8" s="83"/>
      <c r="K8" s="84"/>
    </row>
    <row r="9" spans="1:11" s="56" customFormat="1" ht="129.75" thickBot="1" x14ac:dyDescent="0.3">
      <c r="A9" s="58" t="s">
        <v>1</v>
      </c>
      <c r="B9" s="59" t="s">
        <v>2</v>
      </c>
      <c r="C9" s="85" t="s">
        <v>124</v>
      </c>
      <c r="D9" s="85" t="s">
        <v>125</v>
      </c>
      <c r="E9" s="85" t="s">
        <v>91</v>
      </c>
      <c r="F9" s="85" t="s">
        <v>126</v>
      </c>
      <c r="G9" s="85" t="s">
        <v>127</v>
      </c>
      <c r="H9" s="85" t="s">
        <v>92</v>
      </c>
      <c r="I9" s="85" t="s">
        <v>124</v>
      </c>
      <c r="J9" s="85" t="s">
        <v>128</v>
      </c>
      <c r="K9" s="86" t="s">
        <v>93</v>
      </c>
    </row>
    <row r="10" spans="1:11" ht="15" customHeight="1" x14ac:dyDescent="0.2">
      <c r="A10" s="63">
        <v>1</v>
      </c>
      <c r="B10" s="64" t="s">
        <v>3</v>
      </c>
      <c r="C10" s="604">
        <v>110</v>
      </c>
      <c r="D10" s="169">
        <v>362</v>
      </c>
      <c r="E10" s="335">
        <v>3.290909090909091</v>
      </c>
      <c r="F10" s="169">
        <v>13</v>
      </c>
      <c r="G10" s="169">
        <v>44</v>
      </c>
      <c r="H10" s="335">
        <v>3.3846153846153846</v>
      </c>
      <c r="I10" s="169">
        <v>110</v>
      </c>
      <c r="J10" s="169">
        <v>404</v>
      </c>
      <c r="K10" s="605">
        <v>3.6727272727272728</v>
      </c>
    </row>
    <row r="11" spans="1:11" ht="12.75" customHeight="1" x14ac:dyDescent="0.2">
      <c r="A11" s="65">
        <v>2</v>
      </c>
      <c r="B11" s="66" t="s">
        <v>4</v>
      </c>
      <c r="C11" s="602">
        <v>65</v>
      </c>
      <c r="D11" s="125">
        <v>235</v>
      </c>
      <c r="E11" s="92">
        <v>3.6153846153846154</v>
      </c>
      <c r="F11" s="125">
        <v>12</v>
      </c>
      <c r="G11" s="125">
        <v>43</v>
      </c>
      <c r="H11" s="92">
        <v>3.5833333333333335</v>
      </c>
      <c r="I11" s="125">
        <v>65</v>
      </c>
      <c r="J11" s="125">
        <v>256</v>
      </c>
      <c r="K11" s="603">
        <v>3.9384615384615387</v>
      </c>
    </row>
    <row r="12" spans="1:11" x14ac:dyDescent="0.2">
      <c r="A12" s="65">
        <v>3</v>
      </c>
      <c r="B12" s="66" t="s">
        <v>5</v>
      </c>
      <c r="C12" s="602">
        <v>82</v>
      </c>
      <c r="D12" s="125">
        <v>296</v>
      </c>
      <c r="E12" s="92">
        <v>3.6097560975609757</v>
      </c>
      <c r="F12" s="125">
        <v>5</v>
      </c>
      <c r="G12" s="125">
        <v>19</v>
      </c>
      <c r="H12" s="92">
        <v>3.8</v>
      </c>
      <c r="I12" s="125">
        <v>82</v>
      </c>
      <c r="J12" s="125">
        <v>316</v>
      </c>
      <c r="K12" s="603">
        <v>3.8536585365853657</v>
      </c>
    </row>
    <row r="13" spans="1:11" x14ac:dyDescent="0.2">
      <c r="A13" s="65">
        <v>4</v>
      </c>
      <c r="B13" s="66" t="s">
        <v>6</v>
      </c>
      <c r="C13" s="602">
        <v>40</v>
      </c>
      <c r="D13" s="125">
        <v>144</v>
      </c>
      <c r="E13" s="92">
        <v>3.6</v>
      </c>
      <c r="F13" s="125">
        <v>9</v>
      </c>
      <c r="G13" s="125">
        <v>34</v>
      </c>
      <c r="H13" s="92">
        <v>3.7777777777777777</v>
      </c>
      <c r="I13" s="125">
        <v>40</v>
      </c>
      <c r="J13" s="125">
        <v>157</v>
      </c>
      <c r="K13" s="603">
        <v>3.9249999999999998</v>
      </c>
    </row>
    <row r="14" spans="1:11" x14ac:dyDescent="0.2">
      <c r="A14" s="65">
        <v>5</v>
      </c>
      <c r="B14" s="66" t="s">
        <v>7</v>
      </c>
      <c r="C14" s="602">
        <v>33</v>
      </c>
      <c r="D14" s="125">
        <v>112</v>
      </c>
      <c r="E14" s="92">
        <v>3.393939393939394</v>
      </c>
      <c r="F14" s="125">
        <v>6</v>
      </c>
      <c r="G14" s="125">
        <v>24</v>
      </c>
      <c r="H14" s="92">
        <v>4</v>
      </c>
      <c r="I14" s="125">
        <v>33</v>
      </c>
      <c r="J14" s="125">
        <v>127</v>
      </c>
      <c r="K14" s="603">
        <v>3.8484848484848486</v>
      </c>
    </row>
    <row r="15" spans="1:11" ht="20.25" customHeight="1" x14ac:dyDescent="0.2">
      <c r="A15" s="65">
        <v>6</v>
      </c>
      <c r="B15" s="66" t="s">
        <v>8</v>
      </c>
      <c r="C15" s="602">
        <v>9</v>
      </c>
      <c r="D15" s="125">
        <v>34</v>
      </c>
      <c r="E15" s="92">
        <v>3.7777777777777777</v>
      </c>
      <c r="F15" s="125">
        <v>15</v>
      </c>
      <c r="G15" s="125">
        <v>60</v>
      </c>
      <c r="H15" s="92">
        <v>4</v>
      </c>
      <c r="I15" s="125">
        <v>9</v>
      </c>
      <c r="J15" s="125">
        <v>35</v>
      </c>
      <c r="K15" s="603">
        <v>3.8888888888888888</v>
      </c>
    </row>
    <row r="16" spans="1:11" x14ac:dyDescent="0.2">
      <c r="A16" s="65">
        <v>7</v>
      </c>
      <c r="B16" s="66" t="s">
        <v>9</v>
      </c>
      <c r="C16" s="602">
        <v>16</v>
      </c>
      <c r="D16" s="125">
        <v>52</v>
      </c>
      <c r="E16" s="92">
        <v>3.25</v>
      </c>
      <c r="F16" s="125">
        <v>12</v>
      </c>
      <c r="G16" s="125">
        <v>43</v>
      </c>
      <c r="H16" s="92">
        <v>3.5833333333333335</v>
      </c>
      <c r="I16" s="125">
        <v>16</v>
      </c>
      <c r="J16" s="125">
        <v>57</v>
      </c>
      <c r="K16" s="603">
        <v>3.5625</v>
      </c>
    </row>
    <row r="17" spans="1:11" x14ac:dyDescent="0.2">
      <c r="A17" s="65">
        <v>8</v>
      </c>
      <c r="B17" s="66" t="s">
        <v>10</v>
      </c>
      <c r="C17" s="602">
        <v>25</v>
      </c>
      <c r="D17" s="125">
        <v>85</v>
      </c>
      <c r="E17" s="92">
        <v>3.4</v>
      </c>
      <c r="F17" s="125">
        <v>13</v>
      </c>
      <c r="G17" s="125">
        <v>41</v>
      </c>
      <c r="H17" s="92">
        <v>3.1538461538461537</v>
      </c>
      <c r="I17" s="125">
        <v>25</v>
      </c>
      <c r="J17" s="125">
        <v>89</v>
      </c>
      <c r="K17" s="603">
        <v>3.56</v>
      </c>
    </row>
    <row r="18" spans="1:11" x14ac:dyDescent="0.2">
      <c r="A18" s="65">
        <v>9</v>
      </c>
      <c r="B18" s="66" t="s">
        <v>11</v>
      </c>
      <c r="C18" s="602">
        <v>33</v>
      </c>
      <c r="D18" s="125">
        <v>114</v>
      </c>
      <c r="E18" s="92">
        <v>3.4545454545454546</v>
      </c>
      <c r="F18" s="125">
        <v>7</v>
      </c>
      <c r="G18" s="125">
        <v>23</v>
      </c>
      <c r="H18" s="92">
        <v>3.2857142857142856</v>
      </c>
      <c r="I18" s="125">
        <v>33</v>
      </c>
      <c r="J18" s="125">
        <v>132</v>
      </c>
      <c r="K18" s="603">
        <v>4</v>
      </c>
    </row>
    <row r="19" spans="1:11" x14ac:dyDescent="0.2">
      <c r="A19" s="65">
        <v>10</v>
      </c>
      <c r="B19" s="66" t="s">
        <v>12</v>
      </c>
      <c r="C19" s="602">
        <v>96</v>
      </c>
      <c r="D19" s="125">
        <v>332</v>
      </c>
      <c r="E19" s="92">
        <v>3.4583333333333335</v>
      </c>
      <c r="F19" s="125">
        <v>13</v>
      </c>
      <c r="G19" s="125">
        <v>48</v>
      </c>
      <c r="H19" s="92">
        <v>3.6923076923076925</v>
      </c>
      <c r="I19" s="125">
        <v>96</v>
      </c>
      <c r="J19" s="125">
        <v>343</v>
      </c>
      <c r="K19" s="603">
        <v>3.5729166666666665</v>
      </c>
    </row>
    <row r="20" spans="1:11" ht="20.25" customHeight="1" x14ac:dyDescent="0.2">
      <c r="A20" s="65">
        <v>11</v>
      </c>
      <c r="B20" s="66" t="s">
        <v>13</v>
      </c>
      <c r="C20" s="602">
        <v>59</v>
      </c>
      <c r="D20" s="125">
        <v>225</v>
      </c>
      <c r="E20" s="92">
        <v>3.8135593220338984</v>
      </c>
      <c r="F20" s="125">
        <v>21</v>
      </c>
      <c r="G20" s="125">
        <v>74</v>
      </c>
      <c r="H20" s="92">
        <v>3.5238095238095237</v>
      </c>
      <c r="I20" s="125">
        <v>59</v>
      </c>
      <c r="J20" s="125">
        <v>236</v>
      </c>
      <c r="K20" s="603">
        <v>4</v>
      </c>
    </row>
    <row r="21" spans="1:11" x14ac:dyDescent="0.2">
      <c r="A21" s="65">
        <v>12</v>
      </c>
      <c r="B21" s="66" t="s">
        <v>14</v>
      </c>
      <c r="C21" s="602">
        <v>87</v>
      </c>
      <c r="D21" s="125">
        <v>307</v>
      </c>
      <c r="E21" s="92">
        <v>3.5287356321839081</v>
      </c>
      <c r="F21" s="125">
        <v>18</v>
      </c>
      <c r="G21" s="125">
        <v>62</v>
      </c>
      <c r="H21" s="92">
        <v>3.4444444444444446</v>
      </c>
      <c r="I21" s="125">
        <v>87</v>
      </c>
      <c r="J21" s="125">
        <v>322</v>
      </c>
      <c r="K21" s="603">
        <v>3.7011494252873565</v>
      </c>
    </row>
    <row r="22" spans="1:11" x14ac:dyDescent="0.2">
      <c r="A22" s="65">
        <v>13</v>
      </c>
      <c r="B22" s="66" t="s">
        <v>15</v>
      </c>
      <c r="C22" s="602">
        <v>68</v>
      </c>
      <c r="D22" s="125">
        <v>251</v>
      </c>
      <c r="E22" s="92">
        <v>3.6911764705882355</v>
      </c>
      <c r="F22" s="125">
        <v>22</v>
      </c>
      <c r="G22" s="125">
        <v>75</v>
      </c>
      <c r="H22" s="92">
        <v>3.4090909090909092</v>
      </c>
      <c r="I22" s="125">
        <v>68</v>
      </c>
      <c r="J22" s="125">
        <v>262</v>
      </c>
      <c r="K22" s="603">
        <v>3.8529411764705883</v>
      </c>
    </row>
    <row r="23" spans="1:11" x14ac:dyDescent="0.2">
      <c r="A23" s="65">
        <v>14</v>
      </c>
      <c r="B23" s="66" t="s">
        <v>16</v>
      </c>
      <c r="C23" s="602">
        <v>59</v>
      </c>
      <c r="D23" s="125">
        <v>228</v>
      </c>
      <c r="E23" s="92">
        <v>3.8644067796610169</v>
      </c>
      <c r="F23" s="125">
        <v>26</v>
      </c>
      <c r="G23" s="125">
        <v>101</v>
      </c>
      <c r="H23" s="92">
        <v>3.8846153846153846</v>
      </c>
      <c r="I23" s="125">
        <v>56</v>
      </c>
      <c r="J23" s="125">
        <v>224</v>
      </c>
      <c r="K23" s="603">
        <v>4</v>
      </c>
    </row>
    <row r="24" spans="1:11" ht="29.25" thickBot="1" x14ac:dyDescent="0.25">
      <c r="A24" s="67">
        <v>15</v>
      </c>
      <c r="B24" s="68" t="s">
        <v>17</v>
      </c>
      <c r="C24" s="606">
        <v>123</v>
      </c>
      <c r="D24" s="607">
        <v>421</v>
      </c>
      <c r="E24" s="608">
        <v>3.4227642276422765</v>
      </c>
      <c r="F24" s="607">
        <v>38</v>
      </c>
      <c r="G24" s="607">
        <v>129</v>
      </c>
      <c r="H24" s="608">
        <v>3.3947368421052633</v>
      </c>
      <c r="I24" s="607">
        <v>123</v>
      </c>
      <c r="J24" s="607">
        <v>443</v>
      </c>
      <c r="K24" s="609">
        <v>3.6016260162601625</v>
      </c>
    </row>
    <row r="25" spans="1:11" s="69" customFormat="1" ht="19.5" customHeight="1" x14ac:dyDescent="0.25">
      <c r="A25" s="70"/>
      <c r="B25" s="466" t="s">
        <v>199</v>
      </c>
      <c r="C25" s="523">
        <v>854</v>
      </c>
      <c r="D25" s="75">
        <v>2386</v>
      </c>
      <c r="E25" s="93">
        <v>3.2134292565947242</v>
      </c>
      <c r="F25" s="75">
        <v>187</v>
      </c>
      <c r="G25" s="75">
        <v>515</v>
      </c>
      <c r="H25" s="93">
        <v>2.9623655913978495</v>
      </c>
      <c r="I25" s="75">
        <v>854</v>
      </c>
      <c r="J25" s="75">
        <v>2292</v>
      </c>
      <c r="K25" s="94">
        <v>3.6199040767386093</v>
      </c>
    </row>
    <row r="26" spans="1:11" s="120" customFormat="1" ht="19.5" customHeight="1" x14ac:dyDescent="0.2">
      <c r="A26" s="138"/>
      <c r="B26" s="376" t="s">
        <v>188</v>
      </c>
      <c r="C26" s="602">
        <v>854</v>
      </c>
      <c r="D26" s="125">
        <v>2386</v>
      </c>
      <c r="E26" s="92">
        <v>3.2134292565947242</v>
      </c>
      <c r="F26" s="125">
        <v>187</v>
      </c>
      <c r="G26" s="125">
        <v>515</v>
      </c>
      <c r="H26" s="92">
        <v>2.9623655913978495</v>
      </c>
      <c r="I26" s="125">
        <v>854</v>
      </c>
      <c r="J26" s="125">
        <v>2292</v>
      </c>
      <c r="K26" s="603">
        <v>3.6199040767386093</v>
      </c>
    </row>
    <row r="27" spans="1:11" s="120" customFormat="1" ht="19.5" customHeight="1" x14ac:dyDescent="0.2">
      <c r="A27" s="95"/>
      <c r="B27" s="377" t="s">
        <v>155</v>
      </c>
      <c r="C27" s="524">
        <v>854</v>
      </c>
      <c r="D27" s="123">
        <v>2386</v>
      </c>
      <c r="E27" s="91">
        <v>3.2134292565947242</v>
      </c>
      <c r="F27" s="123">
        <v>187</v>
      </c>
      <c r="G27" s="123">
        <v>515</v>
      </c>
      <c r="H27" s="91">
        <v>2.9623655913978495</v>
      </c>
      <c r="I27" s="123">
        <v>854</v>
      </c>
      <c r="J27" s="123">
        <v>2292</v>
      </c>
      <c r="K27" s="96">
        <v>3.6199040767386093</v>
      </c>
    </row>
    <row r="28" spans="1:11" s="120" customFormat="1" ht="19.5" customHeight="1" thickBot="1" x14ac:dyDescent="0.25">
      <c r="A28" s="97"/>
      <c r="B28" s="375" t="s">
        <v>81</v>
      </c>
      <c r="C28" s="525">
        <v>854</v>
      </c>
      <c r="D28" s="127">
        <v>2386</v>
      </c>
      <c r="E28" s="98">
        <v>3.2134292565947242</v>
      </c>
      <c r="F28" s="127">
        <v>187</v>
      </c>
      <c r="G28" s="127">
        <v>515</v>
      </c>
      <c r="H28" s="98">
        <v>2.9623655913978495</v>
      </c>
      <c r="I28" s="127">
        <v>854</v>
      </c>
      <c r="J28" s="127">
        <v>2292</v>
      </c>
      <c r="K28" s="99">
        <v>3.6199040767386093</v>
      </c>
    </row>
  </sheetData>
  <pageMargins left="0.7" right="0.7" top="0.78740157499999996" bottom="0.78740157499999996" header="0.3" footer="0.3"/>
  <pageSetup paperSize="9" scale="105" orientation="landscape" r:id="rId1"/>
  <headerFooter>
    <oddFooter>&amp;L&amp;F&amp;RÅrsstatistikk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10</vt:i4>
      </vt:variant>
    </vt:vector>
  </HeadingPairs>
  <TitlesOfParts>
    <vt:vector size="21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'Tabell_2_-_5_-_Tilsyn-fost_hj_'!Utskriftsområde</vt:lpstr>
      <vt:lpstr>'Tabell_2-1-K-Fritidsklubber'!Utskriftsområde</vt:lpstr>
      <vt:lpstr>'Tabell_2-4-3-Barn_i_fosterhj'!Utskriftsområde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Grethe Lied Felde</cp:lastModifiedBy>
  <cp:lastPrinted>2017-04-07T06:20:04Z</cp:lastPrinted>
  <dcterms:created xsi:type="dcterms:W3CDTF">2003-11-04T12:39:02Z</dcterms:created>
  <dcterms:modified xsi:type="dcterms:W3CDTF">2017-04-10T08:28:16Z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