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120" windowWidth="14295" windowHeight="10980" tabRatio="860"/>
  </bookViews>
  <sheets>
    <sheet name="Tab_4_1_A_Hovedtall Hele byen" sheetId="58" r:id="rId1"/>
    <sheet name=" Tab_4_1_B Hovedtall Bydelene" sheetId="59" r:id="rId2"/>
    <sheet name="Tab_4_1_C Brutto stønad " sheetId="60" r:id="rId3"/>
    <sheet name="Tabell_4-2_A- Aktklient" sheetId="54" r:id="rId4"/>
    <sheet name="Tabell 4_4_klient m_u øk.sos.hj" sheetId="61" r:id="rId5"/>
    <sheet name="Kriteriebef" sheetId="55" r:id="rId6"/>
    <sheet name="Kriterier" sheetId="56" r:id="rId7"/>
  </sheets>
  <externalReferences>
    <externalReference r:id="rId8"/>
  </externalReferences>
  <definedNames>
    <definedName name="t">'[1]MAL2T-2003B_XLS'!$G$7:$G$731</definedName>
    <definedName name="tall1" localSheetId="1">'[1]MAL2T-2003B_XLS'!$G$7:$G$731</definedName>
    <definedName name="tall1" localSheetId="0">'[1]MAL2T-2003B_XLS'!$G$7:$G$731</definedName>
    <definedName name="tall1" localSheetId="2">'[1]MAL2T-2003B_XLS'!$G$7:$G$731</definedName>
    <definedName name="tall1" localSheetId="3">'[1]MAL2T-2003B_XLS'!$G$7:$G$731</definedName>
    <definedName name="tall1">'[1]MAL2T-2003B_XLS'!$G$7:$G$731</definedName>
    <definedName name="_xlnm.Print_Area" localSheetId="1">' Tab_4_1_B Hovedtall Bydelene'!$A$8:$O$42</definedName>
    <definedName name="_xlnm.Print_Area" localSheetId="0">'Tab_4_1_A_Hovedtall Hele byen'!$A$6:$L$35</definedName>
    <definedName name="_xlnm.Print_Area" localSheetId="2">'Tab_4_1_C Brutto stønad '!$A$8:$M$30</definedName>
    <definedName name="_xlnm.Print_Area" localSheetId="4">'Tabell 4_4_klient m_u øk.sos.hj'!$A$6:$H$28</definedName>
    <definedName name="_xlnm.Print_Area" localSheetId="3">'Tabell_4-2_A- Aktklient'!$A$6:$J$36</definedName>
  </definedNames>
  <calcPr calcId="145621"/>
</workbook>
</file>

<file path=xl/calcChain.xml><?xml version="1.0" encoding="utf-8"?>
<calcChain xmlns="http://schemas.openxmlformats.org/spreadsheetml/2006/main">
  <c r="F8" i="61" l="1"/>
  <c r="G8" i="61" s="1"/>
  <c r="F9" i="61"/>
  <c r="G9" i="61" s="1"/>
  <c r="H9" i="61" l="1"/>
  <c r="H8" i="61"/>
  <c r="A4" i="58" l="1"/>
  <c r="J24" i="54" l="1"/>
  <c r="H10" i="54" l="1"/>
  <c r="J10" i="54" l="1"/>
  <c r="H21" i="54"/>
  <c r="G24" i="54" l="1"/>
  <c r="F24" i="54"/>
  <c r="E24" i="54"/>
  <c r="D24" i="54"/>
  <c r="C24" i="54"/>
  <c r="J23" i="54"/>
  <c r="H23" i="54"/>
  <c r="J22" i="54"/>
  <c r="H22" i="54"/>
  <c r="J21" i="54"/>
  <c r="J20" i="54"/>
  <c r="H20" i="54"/>
  <c r="J19" i="54"/>
  <c r="H19" i="54"/>
  <c r="J18" i="54"/>
  <c r="H18" i="54"/>
  <c r="J17" i="54"/>
  <c r="H17" i="54"/>
  <c r="J16" i="54"/>
  <c r="H16" i="54"/>
  <c r="J15" i="54"/>
  <c r="H15" i="54"/>
  <c r="J14" i="54"/>
  <c r="H14" i="54"/>
  <c r="J13" i="54"/>
  <c r="H13" i="54"/>
  <c r="J12" i="54"/>
  <c r="H12" i="54"/>
  <c r="J11" i="54"/>
  <c r="H11" i="54"/>
  <c r="J9" i="54"/>
  <c r="H9" i="54"/>
  <c r="A3" i="54"/>
  <c r="A4" i="60"/>
  <c r="A4" i="59"/>
  <c r="H24" i="54" l="1"/>
  <c r="T20" i="55"/>
  <c r="B20" i="55"/>
  <c r="T19" i="55"/>
  <c r="B19" i="55"/>
  <c r="T18" i="55"/>
  <c r="B18" i="55"/>
  <c r="T17" i="55"/>
  <c r="B17" i="55"/>
  <c r="T16" i="55"/>
  <c r="B16" i="55"/>
  <c r="T15" i="55"/>
  <c r="B15" i="55"/>
  <c r="T14" i="55"/>
  <c r="B14" i="55"/>
  <c r="T13" i="55"/>
  <c r="B13" i="55"/>
  <c r="T12" i="55"/>
  <c r="B12" i="55"/>
  <c r="T11" i="55"/>
  <c r="B11" i="55"/>
  <c r="T10" i="55"/>
  <c r="B10" i="55"/>
  <c r="T9" i="55"/>
  <c r="B9" i="55"/>
  <c r="T8" i="55"/>
  <c r="B8" i="55"/>
  <c r="T7" i="55"/>
  <c r="B7" i="55"/>
  <c r="T6" i="55"/>
  <c r="B6" i="55"/>
  <c r="T5" i="55"/>
  <c r="B5" i="55"/>
  <c r="T4" i="55"/>
  <c r="R4" i="55"/>
  <c r="Q4" i="55"/>
  <c r="P4" i="55"/>
  <c r="O4" i="55"/>
  <c r="N4" i="55"/>
  <c r="M4" i="55"/>
  <c r="L4" i="55"/>
  <c r="K4" i="55"/>
  <c r="J4" i="55"/>
  <c r="I4" i="55"/>
  <c r="H4" i="55"/>
  <c r="G4" i="55"/>
  <c r="F4" i="55"/>
  <c r="E4" i="55"/>
  <c r="D4" i="55"/>
  <c r="C4" i="55"/>
  <c r="B4" i="55"/>
  <c r="E23" i="61" l="1"/>
  <c r="D23" i="61"/>
  <c r="F10" i="61" l="1"/>
  <c r="F11" i="61"/>
  <c r="F12" i="61"/>
  <c r="F13" i="61"/>
  <c r="F14" i="61"/>
  <c r="F15" i="61"/>
  <c r="F16" i="61"/>
  <c r="F17" i="61"/>
  <c r="F18" i="61"/>
  <c r="F19" i="61"/>
  <c r="F20" i="61"/>
  <c r="F21" i="61"/>
  <c r="F22" i="61"/>
  <c r="C23" i="61"/>
  <c r="H21" i="61" l="1"/>
  <c r="G21" i="61"/>
  <c r="H17" i="61"/>
  <c r="G17" i="61"/>
  <c r="H13" i="61"/>
  <c r="G13" i="61"/>
  <c r="H20" i="61"/>
  <c r="G20" i="61"/>
  <c r="H12" i="61"/>
  <c r="G12" i="61"/>
  <c r="H16" i="61"/>
  <c r="G16" i="61"/>
  <c r="H19" i="61"/>
  <c r="G19" i="61"/>
  <c r="H15" i="61"/>
  <c r="G15" i="61"/>
  <c r="G11" i="61"/>
  <c r="H11" i="61"/>
  <c r="H22" i="61"/>
  <c r="G22" i="61"/>
  <c r="H18" i="61"/>
  <c r="G18" i="61"/>
  <c r="H14" i="61"/>
  <c r="G14" i="61"/>
  <c r="H10" i="61"/>
  <c r="G10" i="61"/>
  <c r="F23" i="61"/>
  <c r="H23" i="61" l="1"/>
  <c r="G23" i="61"/>
</calcChain>
</file>

<file path=xl/comments1.xml><?xml version="1.0" encoding="utf-8"?>
<comments xmlns="http://schemas.openxmlformats.org/spreadsheetml/2006/main">
  <authors>
    <author>jarlbrat</author>
  </authors>
  <commentList>
    <comment ref="F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9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0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3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5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6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7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9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0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1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2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<sst xmlns="http://schemas.openxmlformats.org/spreadsheetml/2006/main" count="300" uniqueCount="162">
  <si>
    <t>Annen hjelp til livsopphold</t>
  </si>
  <si>
    <t>Lån omgjort til bidrag</t>
  </si>
  <si>
    <t>Basisbeløp</t>
  </si>
  <si>
    <t>Hjelp til andre formål</t>
  </si>
  <si>
    <t>Husleie/-strøm</t>
  </si>
  <si>
    <t>BIDRAG</t>
  </si>
  <si>
    <t>LÅN</t>
  </si>
  <si>
    <t>BIDRAG + LÅN</t>
  </si>
  <si>
    <t xml:space="preserve">Sum inntekter </t>
  </si>
  <si>
    <t>Bolig-etablering</t>
  </si>
  <si>
    <t>Renter boliglån</t>
  </si>
  <si>
    <t>SUM 1. tertial 2011</t>
  </si>
  <si>
    <t>SUM 1. tertial 2012</t>
  </si>
  <si>
    <t>Dette arket inneholder:</t>
  </si>
  <si>
    <t>Nr.</t>
  </si>
  <si>
    <t>Navn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</si>
  <si>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</si>
  <si>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</si>
  <si>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</si>
  <si>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</si>
  <si>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</si>
  <si>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</si>
  <si>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</si>
  <si>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</si>
  <si>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</si>
  <si>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</si>
  <si>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</si>
  <si>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</si>
  <si>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</si>
  <si>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</si>
  <si>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</si>
  <si>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 xml:space="preserve">Kilde: Agresso </t>
  </si>
  <si>
    <t>Sum brutto lån til klienter 2)</t>
  </si>
  <si>
    <t>Sum brutto bidrag til klienter 1)</t>
  </si>
  <si>
    <t xml:space="preserve">  herav flyktninger</t>
  </si>
  <si>
    <t>Bidrag etter type utgift 1)</t>
  </si>
  <si>
    <t xml:space="preserve"> </t>
  </si>
  <si>
    <t>Totalt brutto bidrag og lån til klienter</t>
  </si>
  <si>
    <t>Sum brutto utgifter</t>
  </si>
  <si>
    <t>Sum netto utgifter</t>
  </si>
  <si>
    <t>Sum inntekter 2)</t>
  </si>
  <si>
    <t>Sum brutto utgifter 1)</t>
  </si>
  <si>
    <t>Sum brutto utgifter 3)</t>
  </si>
  <si>
    <t>Sum inntekter 4)</t>
  </si>
  <si>
    <t>Noter:</t>
  </si>
  <si>
    <r>
      <rPr>
        <b/>
        <sz val="10"/>
        <color rgb="FF000000"/>
        <rFont val="Calibri"/>
        <family val="2"/>
        <scheme val="minor"/>
      </rPr>
      <t>1)</t>
    </r>
    <r>
      <rPr>
        <sz val="10"/>
        <color rgb="FF000000"/>
        <rFont val="Calibri"/>
        <family val="2"/>
        <scheme val="minor"/>
      </rPr>
      <t xml:space="preserve"> Kostnadsartene 14701-14709</t>
    </r>
  </si>
  <si>
    <r>
      <rPr>
        <b/>
        <sz val="10"/>
        <color rgb="FF000000"/>
        <rFont val="Calibri"/>
        <family val="2"/>
        <scheme val="minor"/>
      </rPr>
      <t>2)</t>
    </r>
    <r>
      <rPr>
        <sz val="10"/>
        <color rgb="FF000000"/>
        <rFont val="Calibri"/>
        <family val="2"/>
        <scheme val="minor"/>
      </rPr>
      <t xml:space="preserve"> Kostnadsartene 15201-15209</t>
    </r>
  </si>
  <si>
    <r>
      <rPr>
        <b/>
        <sz val="10"/>
        <color rgb="FF000000"/>
        <rFont val="Calibri"/>
        <family val="2"/>
        <scheme val="minor"/>
      </rPr>
      <t>3)</t>
    </r>
    <r>
      <rPr>
        <sz val="10"/>
        <color rgb="FF000000"/>
        <rFont val="Calibri"/>
        <family val="2"/>
        <scheme val="minor"/>
      </rPr>
      <t xml:space="preserve"> Utlån til klienter</t>
    </r>
  </si>
  <si>
    <r>
      <rPr>
        <b/>
        <sz val="10"/>
        <color rgb="FF000000"/>
        <rFont val="Calibri"/>
        <family val="2"/>
        <scheme val="minor"/>
      </rPr>
      <t>4)</t>
    </r>
    <r>
      <rPr>
        <sz val="10"/>
        <color rgb="FF000000"/>
        <rFont val="Calibri"/>
        <family val="2"/>
        <scheme val="minor"/>
      </rPr>
      <t xml:space="preserve"> Innbetalte avdrag på lån</t>
    </r>
  </si>
  <si>
    <t>Herav antall:</t>
  </si>
  <si>
    <t>18 - 24  år - flyktninger</t>
  </si>
  <si>
    <t>18 - 24  år - øvrige</t>
  </si>
  <si>
    <t>25  år  og eldre - flyktninger</t>
  </si>
  <si>
    <t>25  år  og eldre - øvrige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</si>
  <si>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</si>
  <si>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</si>
  <si>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</si>
  <si>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</si>
  <si>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</si>
  <si>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</si>
  <si>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</si>
  <si>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</si>
  <si>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</si>
  <si>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</si>
  <si>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</si>
  <si>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</si>
  <si>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67-74 år</t>
  </si>
  <si>
    <t>75-79 år</t>
  </si>
  <si>
    <t>80-84 år</t>
  </si>
  <si>
    <t>85-89 år</t>
  </si>
  <si>
    <t>90 år +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</si>
  <si>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</si>
  <si>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</si>
  <si>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</si>
  <si>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</si>
  <si>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</si>
  <si>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</si>
  <si>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</si>
  <si>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</si>
  <si>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</si>
  <si>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</si>
  <si>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</si>
  <si>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</si>
  <si>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</si>
  <si>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</si>
  <si>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</si>
  <si>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</si>
  <si>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</si>
  <si>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Kilde:Statistisk sentralbyrå/Oslo kommune, Bydelsstatistikken</t>
  </si>
  <si>
    <t>SUM 1.-2. tertial 2012</t>
  </si>
  <si>
    <t>Brutto utbetalt stønad</t>
  </si>
  <si>
    <t>Brutto utbetalt stønad pr. klient i % av gj.snittet  for hele byen</t>
  </si>
  <si>
    <t>Kontrollsum ant. klienter pr. mnd.</t>
  </si>
  <si>
    <t>Kun årsstatistikk</t>
  </si>
  <si>
    <t>Tabell 4 - 4 - Antall klienter - med øk. sosialhjelp - med vedtak men uten øk. sosialhjelp - mottatt råd og veiledning - akkumulert pr. 31.12.</t>
  </si>
  <si>
    <t>Sum klienter</t>
  </si>
  <si>
    <t>SUM 1.-3. tertial 2012</t>
  </si>
  <si>
    <t>Antall klienter uten vedtak (kun mottatt råd og veiledning)</t>
  </si>
  <si>
    <t>Antall klienter med vedtak som ikke har mottatt økonomisk sosialhjelp</t>
  </si>
  <si>
    <t>Gj.sn. antall aktive klienter med øk. støtte pr. mnd.</t>
  </si>
  <si>
    <t>Andel klienter uten vedtak (kun mottatt råd og veiledning)    i % av totalt antall klienter</t>
  </si>
  <si>
    <t>Andel klienter med vedtak som ikke har mottatt øk. sosialhjelp i % av totalt antall klienter</t>
  </si>
  <si>
    <t>SUM 1. tertial 2013</t>
  </si>
  <si>
    <t>Døgn-overnatting</t>
  </si>
  <si>
    <t>SUM 2. tertial 2013</t>
  </si>
  <si>
    <t>SUM 1.-2. tertial 2013</t>
  </si>
  <si>
    <t>SUM 3. tertial 2013</t>
  </si>
  <si>
    <t>Antall klienter med økonomisk sosialhjelp</t>
  </si>
  <si>
    <r>
      <t>SUM bydeler 2012</t>
    </r>
    <r>
      <rPr>
        <vertAlign val="superscript"/>
        <sz val="10"/>
        <color rgb="FF000000"/>
        <rFont val="Arial"/>
        <family val="2"/>
      </rPr>
      <t xml:space="preserve"> 1)</t>
    </r>
  </si>
  <si>
    <t>* Dette antallet for 2012 er underrapportert</t>
  </si>
  <si>
    <t>10 824*</t>
  </si>
  <si>
    <t>SUM 1.-3. tertial 2013</t>
  </si>
  <si>
    <t xml:space="preserve">     (99 % på by-nivå)</t>
  </si>
  <si>
    <r>
      <rPr>
        <b/>
        <vertAlign val="superscript"/>
        <sz val="10"/>
        <color rgb="FF000000"/>
        <rFont val="Arial"/>
        <family val="2"/>
      </rPr>
      <t>1)</t>
    </r>
    <r>
      <rPr>
        <sz val="11"/>
        <color theme="1"/>
        <rFont val="Calibri"/>
        <family val="2"/>
        <scheme val="minor"/>
      </rPr>
      <t xml:space="preserve"> I Sum bydeler er det ikke korrigert for klienter som har mottatt stønad i flere bydeler. Dette medfører at Sum bydeler er høyere enn antallet  </t>
    </r>
  </si>
  <si>
    <t xml:space="preserve">   individer med økonomisk sosialhjelp Oslo som helhet.</t>
  </si>
  <si>
    <t>SUM 1. kvartal 2014</t>
  </si>
  <si>
    <t>Sum over 67 år</t>
  </si>
  <si>
    <t>SUM 1.-2. tertial 2014</t>
  </si>
  <si>
    <t>SUM 2. tertial 2014</t>
  </si>
  <si>
    <t>SUM 1.-3. tertial 2014</t>
  </si>
  <si>
    <t>SUM bydeler 2013 1)</t>
  </si>
  <si>
    <t>SUM 3. tertial 2014</t>
  </si>
  <si>
    <t>SUM 1.-3.tertial 2014</t>
  </si>
  <si>
    <t>SUM 1.-2.tertial 2014</t>
  </si>
  <si>
    <t>SUM 1. KVARTAL 2014</t>
  </si>
  <si>
    <t>SUM 1.-3. tertial 2011</t>
  </si>
  <si>
    <t>SUM 1.-2. tertial 2011</t>
  </si>
  <si>
    <t>SUM 1.-3. tertial 2010</t>
  </si>
  <si>
    <t>Tabell 02.07. Kriteriebefolkningen i bydelene etter alder per 1.1.2015*</t>
  </si>
  <si>
    <t>* I aldersgruppene over 66 år er institusjonsbeboere i andre bydeler og kommuner tilbakeført til den bydelen som betaler for dem. (Herav 103 utenbys bosatte institusjonsbeboere)</t>
  </si>
  <si>
    <t>SUM 1. KVARTAL 2015</t>
  </si>
  <si>
    <t>SUM 1. kvartal 2015</t>
  </si>
  <si>
    <t xml:space="preserve">FO4 Økonomisk sosialhjelp  </t>
  </si>
  <si>
    <t>Kilde: Grønt hefte budsjett 2015, tab 3.2</t>
  </si>
  <si>
    <t>Kostnadsnøkkel av FO4 Økonomisk sosialhjelp og Kvalifiseringsprogram (KVP) 2015</t>
  </si>
  <si>
    <t>SUM 1.-2.tertial 2015</t>
  </si>
  <si>
    <t xml:space="preserve">     statlig bostøtte (samlet 91% på by-nivå)</t>
  </si>
  <si>
    <t>SUM 1.KVARTAL 2015</t>
  </si>
  <si>
    <t>Bydel Grünerløkka 1)</t>
  </si>
  <si>
    <t>Brutto utbetalt stønad pr. klient pr. mnd. i perioden 4)</t>
  </si>
  <si>
    <r>
      <t xml:space="preserve">4) </t>
    </r>
    <r>
      <rPr>
        <i/>
        <sz val="9"/>
        <color rgb="FF000000"/>
        <rFont val="Arial"/>
        <family val="2"/>
      </rPr>
      <t>Brutto utbetaling pr klient pr måned = gjennomsnittlig anvist økonomisk sosialhjelp pr klient pr utbetalingsmåned.</t>
    </r>
  </si>
  <si>
    <r>
      <t xml:space="preserve"> 1) </t>
    </r>
    <r>
      <rPr>
        <i/>
        <sz val="9"/>
        <color theme="1"/>
        <rFont val="Arial"/>
        <family val="2"/>
      </rPr>
      <t>Antall og beløp for bydel Grünerløkka inkluderer brukere i den byomfattende Oslo-piloten. Disse brukerne er ikke fordelt på flyktninger/øvrige mottakere pr 2. tertial 2015</t>
    </r>
  </si>
  <si>
    <r>
      <t xml:space="preserve">3) </t>
    </r>
    <r>
      <rPr>
        <i/>
        <sz val="9"/>
        <color rgb="FF000000"/>
        <rFont val="Arial"/>
        <family val="2"/>
      </rPr>
      <t>Jf notene over.</t>
    </r>
  </si>
  <si>
    <t>Tabell 4-1-C  Økonomisk sosialhjelp - brutto stønad (bidrag og lån) til klienter - regnskapsført for perioden 01.01.-31.12.2015</t>
  </si>
  <si>
    <t>SUM 1.-3.tertial 2015</t>
  </si>
  <si>
    <t>Tabell 4-1-B  Økonomisk sosialhjelp - brutto og netto utgift - regnskapsført for perioden 01.01.-31.12.2015.  Bydelene.</t>
  </si>
  <si>
    <r>
      <rPr>
        <b/>
        <sz val="10"/>
        <rFont val="Calibri"/>
        <family val="2"/>
        <scheme val="minor"/>
      </rPr>
      <t>1)</t>
    </r>
    <r>
      <rPr>
        <sz val="10"/>
        <rFont val="Calibri"/>
        <family val="2"/>
        <scheme val="minor"/>
      </rPr>
      <t xml:space="preserve"> I all hovedsak bidrag til klienter</t>
    </r>
  </si>
  <si>
    <r>
      <rPr>
        <b/>
        <sz val="10"/>
        <rFont val="Calibri"/>
        <family val="2"/>
        <scheme val="minor"/>
      </rPr>
      <t>2)</t>
    </r>
    <r>
      <rPr>
        <sz val="10"/>
        <rFont val="Calibri"/>
        <family val="2"/>
        <scheme val="minor"/>
      </rPr>
      <t xml:space="preserve"> I all hovedsak trygderefusjoner og </t>
    </r>
  </si>
  <si>
    <t>SUM 1.-3. tertial 2015</t>
  </si>
  <si>
    <t>Tabell 4-1-A   Økonomisk sosialhjelp - brutto og netto utgift - regnskapsført for perioden 01.01.-31.12.2015.  Hele byen.</t>
  </si>
  <si>
    <r>
      <rPr>
        <b/>
        <sz val="10"/>
        <rFont val="Calibri"/>
        <family val="2"/>
        <scheme val="minor"/>
      </rPr>
      <t>1)</t>
    </r>
    <r>
      <rPr>
        <sz val="10"/>
        <rFont val="Calibri"/>
        <family val="2"/>
        <scheme val="minor"/>
      </rPr>
      <t xml:space="preserve"> I all hovedsak bidrag til klienter (utgjorde 99 % i 1.-3.tertial 2015)</t>
    </r>
  </si>
  <si>
    <r>
      <rPr>
        <b/>
        <sz val="10"/>
        <rFont val="Calibri"/>
        <family val="2"/>
        <scheme val="minor"/>
      </rPr>
      <t>2)</t>
    </r>
    <r>
      <rPr>
        <sz val="10"/>
        <rFont val="Calibri"/>
        <family val="2"/>
        <scheme val="minor"/>
      </rPr>
      <t xml:space="preserve"> I all hovedsak trygderefusjoner og statlig bostøtte (utgjorde samlet 91% i 1.-3. tertial 2015)</t>
    </r>
  </si>
  <si>
    <t>SUM 3. tertial 2015 3)</t>
  </si>
  <si>
    <t>Tabell 4-2 - A - Gjennomsnittlig antall aktive klienter og brutto tilkjent stønad pr. klient pr. mnd. i perioden  31.08.-31.12</t>
  </si>
  <si>
    <r>
      <t>Bydel Nordstrand</t>
    </r>
    <r>
      <rPr>
        <b/>
        <sz val="10"/>
        <color rgb="FF000000"/>
        <rFont val="Arial"/>
        <family val="2"/>
      </rPr>
      <t xml:space="preserve"> </t>
    </r>
  </si>
  <si>
    <t xml:space="preserve">SUM 2. tertial 2015 </t>
  </si>
  <si>
    <t>Bydel Stovner 2)</t>
  </si>
  <si>
    <t xml:space="preserve"> 2) Av tekniske årsaker foreligger ikke fordelingen på flyktninger/øvrige mottakere for Bydel Stovner pr 3.tertial 2015. Disse er fordelt iht den relative fordelingen pr 2.tertial 2015.</t>
  </si>
  <si>
    <t>SUM bydeler 2014 1)</t>
  </si>
  <si>
    <r>
      <t>SUM bydeler 2015</t>
    </r>
    <r>
      <rPr>
        <b/>
        <vertAlign val="superscript"/>
        <sz val="10"/>
        <color rgb="FF000000"/>
        <rFont val="Arial"/>
        <family val="2"/>
      </rPr>
      <t xml:space="preserve"> 1)</t>
    </r>
  </si>
  <si>
    <t>2)</t>
  </si>
  <si>
    <t>2) Bydel Stovner har ikke levert tall for antall klienter akkumulert pga overgang til FASIT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</si>
</sst>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 * #,##0.00_ ;_ * \-#,##0.00_ ;_ * &quot;-&quot;??_ ;_ @_ "/>
    <numFmt numFmtId="164" formatCode="#,##0_ ;[Red]\-#,##0\ "/>
    <numFmt numFmtId="165" formatCode="#,##0;[Red]#,##0"/>
    <numFmt numFmtId="166" formatCode="0&quot; &quot;%"/>
    <numFmt numFmtId="167" formatCode="#,##0;&quot;-&quot;#,##0"/>
    <numFmt numFmtId="168" formatCode="&quot; &quot;#,##0.00&quot; &quot;;&quot; (&quot;#,##0.00&quot;)&quot;;&quot; -&quot;00&quot; &quot;;&quot; &quot;@&quot; &quot;"/>
    <numFmt numFmtId="169" formatCode="&quot; &quot;#,##0&quot; &quot;;&quot; (&quot;#,##0&quot;)&quot;;&quot; -&quot;00&quot; &quot;;&quot; &quot;@&quot; &quot;"/>
    <numFmt numFmtId="170" formatCode="&quot; &quot;#,##0.0&quot; &quot;;&quot; (&quot;#,##0.0&quot;)&quot;;&quot; -&quot;00&quot; &quot;;&quot; &quot;@&quot; &quot;"/>
    <numFmt numFmtId="171" formatCode="0.0&quot; &quot;%"/>
    <numFmt numFmtId="172" formatCode="0.0\ %"/>
    <numFmt numFmtId="173" formatCode="_(* #,##0.00_);_(* \(#,##0.00\);_(* &quot;-&quot;??_);_(@_)"/>
    <numFmt numFmtId="174" formatCode="0%"/>
    <numFmt numFmtId="175" formatCode="#,##0.000"/>
    <numFmt numFmtId="176" formatCode="#,##0.0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000000"/>
      <name val="Times New Roman"/>
      <family val="1"/>
    </font>
    <font>
      <i/>
      <sz val="10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505E1"/>
      <name val="Arial"/>
      <family val="2"/>
    </font>
    <font>
      <i/>
      <sz val="10"/>
      <color rgb="FF0505E1"/>
      <name val="Arial"/>
      <family val="2"/>
    </font>
    <font>
      <b/>
      <sz val="10"/>
      <color rgb="FF0505E1"/>
      <name val="Arial"/>
      <family val="2"/>
    </font>
    <font>
      <b/>
      <sz val="10"/>
      <color rgb="FF0505E1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  <font>
      <b/>
      <i/>
      <u/>
      <sz val="10"/>
      <color rgb="FF000000"/>
      <name val="Arial"/>
      <family val="2"/>
    </font>
    <font>
      <b/>
      <sz val="11"/>
      <name val="Calibri"/>
      <family val="2"/>
      <scheme val="minor"/>
    </font>
    <font>
      <b/>
      <i/>
      <sz val="11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indexed="44"/>
        <bgColor indexed="64"/>
      </patternFill>
    </fill>
  </fills>
  <borders count="17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thin">
        <color rgb="FF000000"/>
      </left>
      <right style="thin">
        <color rgb="FF000000"/>
      </right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auto="1"/>
      </right>
      <top style="thick">
        <color rgb="FF000000"/>
      </top>
      <bottom/>
      <diagonal/>
    </border>
    <border>
      <left style="thin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58">
    <xf numFmtId="0" fontId="0" fillId="0" borderId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0" fontId="8" fillId="0" borderId="0" applyNumberFormat="0" applyFont="0" applyBorder="0" applyProtection="0"/>
    <xf numFmtId="0" fontId="8" fillId="0" borderId="0" applyNumberFormat="0" applyFont="0" applyBorder="0" applyProtection="0"/>
    <xf numFmtId="0" fontId="16" fillId="0" borderId="0" applyNumberFormat="0" applyBorder="0" applyProtection="0"/>
    <xf numFmtId="16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23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39" fillId="0" borderId="0"/>
    <xf numFmtId="173" fontId="2" fillId="0" borderId="0" applyFont="0" applyFill="0" applyBorder="0" applyAlignment="0" applyProtection="0"/>
    <xf numFmtId="0" fontId="2" fillId="0" borderId="0"/>
    <xf numFmtId="0" fontId="23" fillId="0" borderId="0"/>
    <xf numFmtId="17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2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40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2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2" fillId="0" borderId="0"/>
    <xf numFmtId="0" fontId="43" fillId="0" borderId="0"/>
    <xf numFmtId="9" fontId="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43" fillId="0" borderId="0"/>
    <xf numFmtId="166" fontId="8" fillId="0" borderId="0" applyFont="0" applyFill="0" applyBorder="0" applyAlignment="0" applyProtection="0"/>
    <xf numFmtId="0" fontId="8" fillId="2" borderId="0" applyNumberFormat="0" applyFont="0" applyBorder="0" applyAlignment="0" applyProtection="0"/>
    <xf numFmtId="0" fontId="16" fillId="0" borderId="0" applyNumberFormat="0" applyBorder="0" applyProtection="0"/>
    <xf numFmtId="0" fontId="1" fillId="0" borderId="0"/>
    <xf numFmtId="0" fontId="1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3" fillId="0" borderId="0"/>
    <xf numFmtId="0" fontId="2" fillId="0" borderId="0"/>
    <xf numFmtId="168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3" fillId="0" borderId="0"/>
    <xf numFmtId="0" fontId="1" fillId="0" borderId="0"/>
    <xf numFmtId="0" fontId="43" fillId="0" borderId="0"/>
    <xf numFmtId="0" fontId="44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4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497">
    <xf numFmtId="0" fontId="0" fillId="0" borderId="0" xfId="0"/>
    <xf numFmtId="0" fontId="8" fillId="0" borderId="0" xfId="19" applyAlignment="1">
      <alignment horizontal="left"/>
    </xf>
    <xf numFmtId="3" fontId="8" fillId="0" borderId="0" xfId="19" applyNumberFormat="1"/>
    <xf numFmtId="166" fontId="8" fillId="0" borderId="0" xfId="20" applyBorder="1"/>
    <xf numFmtId="0" fontId="8" fillId="0" borderId="0" xfId="19" applyFont="1"/>
    <xf numFmtId="0" fontId="8" fillId="0" borderId="0" xfId="19" applyFont="1" applyAlignment="1">
      <alignment horizontal="left"/>
    </xf>
    <xf numFmtId="3" fontId="21" fillId="0" borderId="0" xfId="19" applyNumberFormat="1" applyFont="1" applyAlignment="1">
      <alignment horizontal="left"/>
    </xf>
    <xf numFmtId="169" fontId="21" fillId="0" borderId="0" xfId="25" applyNumberFormat="1" applyFont="1"/>
    <xf numFmtId="3" fontId="21" fillId="0" borderId="0" xfId="19" applyNumberFormat="1" applyFont="1" applyAlignment="1">
      <alignment horizontal="center"/>
    </xf>
    <xf numFmtId="0" fontId="21" fillId="0" borderId="0" xfId="19" applyFont="1" applyAlignment="1">
      <alignment horizontal="left"/>
    </xf>
    <xf numFmtId="0" fontId="22" fillId="0" borderId="0" xfId="19" applyFont="1" applyAlignment="1">
      <alignment horizontal="left" vertical="center"/>
    </xf>
    <xf numFmtId="0" fontId="22" fillId="0" borderId="0" xfId="19" applyFont="1" applyAlignment="1">
      <alignment horizontal="center" wrapText="1"/>
    </xf>
    <xf numFmtId="169" fontId="22" fillId="0" borderId="0" xfId="25" applyNumberFormat="1" applyFont="1" applyAlignment="1">
      <alignment horizontal="center" wrapText="1"/>
    </xf>
    <xf numFmtId="0" fontId="22" fillId="0" borderId="0" xfId="19" applyFont="1"/>
    <xf numFmtId="0" fontId="21" fillId="0" borderId="0" xfId="19" applyFont="1" applyAlignment="1">
      <alignment horizontal="center"/>
    </xf>
    <xf numFmtId="0" fontId="0" fillId="2" borderId="0" xfId="0" applyFill="1" applyAlignment="1"/>
    <xf numFmtId="0" fontId="0" fillId="2" borderId="0" xfId="0" applyFill="1"/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52" xfId="0" applyFont="1" applyBorder="1" applyAlignment="1">
      <alignment horizontal="center" wrapText="1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wrapText="1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wrapText="1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wrapText="1"/>
    </xf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9" fillId="0" borderId="29" xfId="0" applyFont="1" applyBorder="1" applyAlignment="1">
      <alignment horizontal="center" wrapText="1"/>
    </xf>
    <xf numFmtId="1" fontId="2" fillId="0" borderId="0" xfId="0" applyNumberFormat="1" applyFont="1"/>
    <xf numFmtId="3" fontId="2" fillId="0" borderId="0" xfId="0" applyNumberFormat="1" applyFont="1" applyFill="1"/>
    <xf numFmtId="3" fontId="2" fillId="0" borderId="0" xfId="0" applyNumberFormat="1" applyFont="1"/>
    <xf numFmtId="0" fontId="9" fillId="0" borderId="108" xfId="0" applyFont="1" applyBorder="1" applyAlignment="1">
      <alignment horizontal="center"/>
    </xf>
    <xf numFmtId="3" fontId="9" fillId="0" borderId="109" xfId="0" applyNumberFormat="1" applyFont="1" applyFill="1" applyBorder="1" applyAlignment="1">
      <alignment wrapText="1"/>
    </xf>
    <xf numFmtId="3" fontId="30" fillId="0" borderId="109" xfId="0" applyNumberFormat="1" applyFont="1" applyFill="1" applyBorder="1"/>
    <xf numFmtId="0" fontId="11" fillId="0" borderId="0" xfId="21" applyFont="1" applyFill="1" applyBorder="1" applyAlignment="1" applyProtection="1"/>
    <xf numFmtId="3" fontId="11" fillId="0" borderId="0" xfId="21" applyNumberFormat="1" applyFont="1" applyFill="1" applyBorder="1" applyAlignment="1" applyProtection="1"/>
    <xf numFmtId="0" fontId="33" fillId="0" borderId="0" xfId="19" applyFont="1" applyFill="1"/>
    <xf numFmtId="0" fontId="34" fillId="0" borderId="0" xfId="19" applyFont="1" applyFill="1" applyAlignment="1">
      <alignment wrapText="1"/>
    </xf>
    <xf numFmtId="166" fontId="8" fillId="0" borderId="0" xfId="20"/>
    <xf numFmtId="0" fontId="7" fillId="0" borderId="0" xfId="21" applyFont="1" applyFill="1" applyAlignment="1" applyProtection="1"/>
    <xf numFmtId="0" fontId="8" fillId="0" borderId="0" xfId="19" applyBorder="1"/>
    <xf numFmtId="0" fontId="17" fillId="0" borderId="0" xfId="19" applyFont="1" applyBorder="1"/>
    <xf numFmtId="166" fontId="17" fillId="0" borderId="0" xfId="20" applyFont="1" applyBorder="1"/>
    <xf numFmtId="165" fontId="17" fillId="0" borderId="0" xfId="19" applyNumberFormat="1" applyFont="1" applyBorder="1"/>
    <xf numFmtId="3" fontId="17" fillId="0" borderId="0" xfId="19" applyNumberFormat="1" applyFont="1" applyBorder="1"/>
    <xf numFmtId="172" fontId="17" fillId="0" borderId="0" xfId="19" applyNumberFormat="1" applyFont="1" applyBorder="1"/>
    <xf numFmtId="3" fontId="18" fillId="0" borderId="0" xfId="22" applyNumberFormat="1" applyFont="1" applyFill="1" applyBorder="1" applyAlignment="1" applyProtection="1">
      <alignment wrapText="1"/>
    </xf>
    <xf numFmtId="0" fontId="31" fillId="0" borderId="0" xfId="19" applyFont="1"/>
    <xf numFmtId="0" fontId="31" fillId="0" borderId="0" xfId="19" applyFont="1" applyBorder="1"/>
    <xf numFmtId="0" fontId="32" fillId="0" borderId="0" xfId="19" applyFont="1" applyBorder="1"/>
    <xf numFmtId="0" fontId="9" fillId="0" borderId="0" xfId="19" applyFont="1"/>
    <xf numFmtId="0" fontId="12" fillId="0" borderId="0" xfId="19" applyFont="1" applyFill="1"/>
    <xf numFmtId="0" fontId="13" fillId="0" borderId="0" xfId="19" applyFont="1" applyFill="1" applyAlignment="1">
      <alignment wrapText="1"/>
    </xf>
    <xf numFmtId="0" fontId="7" fillId="0" borderId="0" xfId="22" applyFont="1" applyFill="1" applyAlignment="1" applyProtection="1"/>
    <xf numFmtId="3" fontId="35" fillId="0" borderId="119" xfId="19" applyNumberFormat="1" applyFont="1" applyFill="1" applyBorder="1"/>
    <xf numFmtId="3" fontId="35" fillId="0" borderId="114" xfId="25" applyNumberFormat="1" applyFont="1" applyFill="1" applyBorder="1"/>
    <xf numFmtId="3" fontId="35" fillId="0" borderId="39" xfId="19" applyNumberFormat="1" applyFont="1" applyFill="1" applyBorder="1"/>
    <xf numFmtId="0" fontId="38" fillId="0" borderId="118" xfId="22" applyFont="1" applyFill="1" applyBorder="1" applyAlignment="1" applyProtection="1">
      <alignment wrapText="1"/>
    </xf>
    <xf numFmtId="0" fontId="38" fillId="0" borderId="114" xfId="22" applyFont="1" applyFill="1" applyBorder="1" applyAlignment="1" applyProtection="1">
      <alignment wrapText="1"/>
    </xf>
    <xf numFmtId="0" fontId="38" fillId="0" borderId="43" xfId="22" applyFont="1" applyFill="1" applyBorder="1" applyAlignment="1" applyProtection="1">
      <alignment wrapText="1"/>
    </xf>
    <xf numFmtId="3" fontId="35" fillId="0" borderId="42" xfId="19" applyNumberFormat="1" applyFont="1" applyFill="1" applyBorder="1"/>
    <xf numFmtId="3" fontId="35" fillId="0" borderId="44" xfId="19" applyNumberFormat="1" applyFont="1" applyFill="1" applyBorder="1"/>
    <xf numFmtId="0" fontId="8" fillId="0" borderId="0" xfId="19"/>
    <xf numFmtId="0" fontId="2" fillId="0" borderId="0" xfId="19" applyFont="1"/>
    <xf numFmtId="3" fontId="25" fillId="0" borderId="72" xfId="25" applyNumberFormat="1" applyFont="1" applyBorder="1" applyAlignment="1">
      <alignment horizontal="right" vertical="center"/>
    </xf>
    <xf numFmtId="0" fontId="25" fillId="0" borderId="0" xfId="68" applyNumberFormat="1" applyFont="1" applyBorder="1"/>
    <xf numFmtId="0" fontId="24" fillId="0" borderId="0" xfId="26" applyFont="1" applyAlignment="1"/>
    <xf numFmtId="3" fontId="20" fillId="0" borderId="0" xfId="122" applyNumberFormat="1" applyFont="1" applyBorder="1"/>
    <xf numFmtId="3" fontId="25" fillId="3" borderId="0" xfId="34" applyNumberFormat="1" applyFont="1" applyFill="1" applyBorder="1" applyAlignment="1"/>
    <xf numFmtId="3" fontId="25" fillId="0" borderId="72" xfId="34" applyNumberFormat="1" applyFont="1" applyBorder="1" applyAlignment="1">
      <alignment horizontal="right" vertical="center"/>
    </xf>
    <xf numFmtId="3" fontId="25" fillId="3" borderId="11" xfId="34" applyNumberFormat="1" applyFont="1" applyFill="1" applyBorder="1" applyAlignment="1"/>
    <xf numFmtId="0" fontId="20" fillId="0" borderId="0" xfId="122" applyNumberFormat="1" applyFont="1" applyBorder="1"/>
    <xf numFmtId="1" fontId="25" fillId="0" borderId="72" xfId="26" applyNumberFormat="1" applyFont="1" applyBorder="1" applyAlignment="1">
      <alignment horizontal="right" vertical="center"/>
    </xf>
    <xf numFmtId="3" fontId="20" fillId="0" borderId="11" xfId="34" applyNumberFormat="1" applyFont="1" applyBorder="1" applyAlignment="1">
      <alignment horizontal="right"/>
    </xf>
    <xf numFmtId="1" fontId="25" fillId="0" borderId="8" xfId="122" applyNumberFormat="1" applyFont="1" applyBorder="1" applyAlignment="1">
      <alignment vertical="center"/>
    </xf>
    <xf numFmtId="0" fontId="25" fillId="0" borderId="11" xfId="122" applyNumberFormat="1" applyFont="1" applyBorder="1" applyAlignment="1">
      <alignment vertical="center"/>
    </xf>
    <xf numFmtId="3" fontId="20" fillId="0" borderId="0" xfId="34" applyNumberFormat="1" applyFont="1" applyBorder="1" applyAlignment="1">
      <alignment horizontal="right"/>
    </xf>
    <xf numFmtId="0" fontId="25" fillId="0" borderId="11" xfId="68" applyNumberFormat="1" applyFont="1" applyBorder="1"/>
    <xf numFmtId="3" fontId="25" fillId="3" borderId="72" xfId="34" applyNumberFormat="1" applyFont="1" applyFill="1" applyBorder="1" applyAlignment="1">
      <alignment horizontal="right" vertical="center"/>
    </xf>
    <xf numFmtId="1" fontId="25" fillId="3" borderId="72" xfId="26" applyNumberFormat="1" applyFont="1" applyFill="1" applyBorder="1" applyAlignment="1">
      <alignment horizontal="right" vertical="center"/>
    </xf>
    <xf numFmtId="0" fontId="9" fillId="0" borderId="24" xfId="19" applyFont="1" applyFill="1" applyBorder="1" applyAlignment="1">
      <alignment horizontal="center" wrapText="1"/>
    </xf>
    <xf numFmtId="3" fontId="35" fillId="0" borderId="121" xfId="25" applyNumberFormat="1" applyFont="1" applyFill="1" applyBorder="1"/>
    <xf numFmtId="0" fontId="9" fillId="0" borderId="27" xfId="19" applyFont="1" applyFill="1" applyBorder="1" applyAlignment="1">
      <alignment horizontal="center" wrapText="1"/>
    </xf>
    <xf numFmtId="3" fontId="35" fillId="0" borderId="122" xfId="25" applyNumberFormat="1" applyFont="1" applyFill="1" applyBorder="1"/>
    <xf numFmtId="0" fontId="21" fillId="0" borderId="0" xfId="19" applyFont="1"/>
    <xf numFmtId="0" fontId="11" fillId="0" borderId="0" xfId="19" applyFont="1"/>
    <xf numFmtId="0" fontId="19" fillId="0" borderId="0" xfId="19" applyFont="1"/>
    <xf numFmtId="0" fontId="8" fillId="0" borderId="0" xfId="0" applyFont="1"/>
    <xf numFmtId="3" fontId="29" fillId="0" borderId="121" xfId="25" applyNumberFormat="1" applyFont="1" applyFill="1" applyBorder="1"/>
    <xf numFmtId="3" fontId="29" fillId="0" borderId="125" xfId="0" applyNumberFormat="1" applyFont="1" applyFill="1" applyBorder="1"/>
    <xf numFmtId="3" fontId="29" fillId="0" borderId="138" xfId="0" applyNumberFormat="1" applyFont="1" applyFill="1" applyBorder="1" applyAlignment="1">
      <alignment horizontal="right"/>
    </xf>
    <xf numFmtId="171" fontId="29" fillId="0" borderId="122" xfId="20" applyNumberFormat="1" applyFont="1" applyFill="1" applyBorder="1"/>
    <xf numFmtId="171" fontId="29" fillId="0" borderId="123" xfId="20" applyNumberFormat="1" applyFont="1" applyFill="1" applyBorder="1"/>
    <xf numFmtId="3" fontId="29" fillId="0" borderId="96" xfId="0" applyNumberFormat="1" applyFont="1" applyFill="1" applyBorder="1"/>
    <xf numFmtId="3" fontId="8" fillId="0" borderId="121" xfId="0" applyNumberFormat="1" applyFont="1" applyFill="1" applyBorder="1" applyAlignment="1">
      <alignment wrapText="1"/>
    </xf>
    <xf numFmtId="0" fontId="9" fillId="0" borderId="121" xfId="0" applyFont="1" applyFill="1" applyBorder="1" applyAlignment="1">
      <alignment horizontal="center"/>
    </xf>
    <xf numFmtId="0" fontId="8" fillId="0" borderId="44" xfId="0" applyFont="1" applyBorder="1" applyAlignment="1">
      <alignment horizontal="center"/>
    </xf>
    <xf numFmtId="3" fontId="8" fillId="0" borderId="44" xfId="0" applyNumberFormat="1" applyFont="1" applyFill="1" applyBorder="1" applyAlignment="1">
      <alignment wrapText="1"/>
    </xf>
    <xf numFmtId="3" fontId="29" fillId="0" borderId="44" xfId="0" applyNumberFormat="1" applyFont="1" applyFill="1" applyBorder="1"/>
    <xf numFmtId="0" fontId="21" fillId="0" borderId="0" xfId="19" applyFont="1" applyFill="1"/>
    <xf numFmtId="0" fontId="6" fillId="0" borderId="0" xfId="19" applyFont="1"/>
    <xf numFmtId="0" fontId="9" fillId="0" borderId="70" xfId="0" applyFont="1" applyFill="1" applyBorder="1" applyAlignment="1">
      <alignment horizontal="center" wrapText="1"/>
    </xf>
    <xf numFmtId="0" fontId="9" fillId="0" borderId="56" xfId="0" applyFont="1" applyFill="1" applyBorder="1" applyAlignment="1">
      <alignment horizontal="center" wrapText="1"/>
    </xf>
    <xf numFmtId="0" fontId="9" fillId="0" borderId="67" xfId="0" applyFont="1" applyFill="1" applyBorder="1" applyAlignment="1">
      <alignment horizontal="center" wrapText="1"/>
    </xf>
    <xf numFmtId="0" fontId="9" fillId="0" borderId="98" xfId="0" applyFont="1" applyFill="1" applyBorder="1" applyAlignment="1">
      <alignment horizontal="center" wrapText="1"/>
    </xf>
    <xf numFmtId="0" fontId="9" fillId="0" borderId="99" xfId="0" applyFont="1" applyFill="1" applyBorder="1" applyAlignment="1">
      <alignment horizontal="center" wrapText="1"/>
    </xf>
    <xf numFmtId="3" fontId="29" fillId="0" borderId="55" xfId="25" applyNumberFormat="1" applyFont="1" applyFill="1" applyBorder="1"/>
    <xf numFmtId="171" fontId="29" fillId="0" borderId="95" xfId="20" applyNumberFormat="1" applyFont="1" applyFill="1" applyBorder="1"/>
    <xf numFmtId="171" fontId="29" fillId="0" borderId="83" xfId="20" applyNumberFormat="1" applyFont="1" applyFill="1" applyBorder="1"/>
    <xf numFmtId="3" fontId="29" fillId="0" borderId="81" xfId="25" applyNumberFormat="1" applyFont="1" applyFill="1" applyBorder="1"/>
    <xf numFmtId="171" fontId="29" fillId="0" borderId="96" xfId="20" applyNumberFormat="1" applyFont="1" applyFill="1" applyBorder="1"/>
    <xf numFmtId="171" fontId="29" fillId="0" borderId="84" xfId="20" applyNumberFormat="1" applyFont="1" applyFill="1" applyBorder="1"/>
    <xf numFmtId="171" fontId="29" fillId="0" borderId="106" xfId="20" applyNumberFormat="1" applyFont="1" applyFill="1" applyBorder="1"/>
    <xf numFmtId="171" fontId="29" fillId="0" borderId="107" xfId="20" applyNumberFormat="1" applyFont="1" applyFill="1" applyBorder="1"/>
    <xf numFmtId="171" fontId="30" fillId="0" borderId="110" xfId="20" applyNumberFormat="1" applyFont="1" applyFill="1" applyBorder="1"/>
    <xf numFmtId="171" fontId="30" fillId="0" borderId="111" xfId="20" applyNumberFormat="1" applyFont="1" applyFill="1" applyBorder="1"/>
    <xf numFmtId="0" fontId="46" fillId="0" borderId="0" xfId="0" applyFont="1"/>
    <xf numFmtId="0" fontId="12" fillId="0" borderId="0" xfId="0" applyFont="1"/>
    <xf numFmtId="1" fontId="46" fillId="0" borderId="0" xfId="0" applyNumberFormat="1" applyFont="1"/>
    <xf numFmtId="0" fontId="47" fillId="0" borderId="0" xfId="0" applyFont="1"/>
    <xf numFmtId="3" fontId="20" fillId="0" borderId="0" xfId="0" applyNumberFormat="1" applyFont="1"/>
    <xf numFmtId="0" fontId="26" fillId="0" borderId="0" xfId="0" applyFont="1" applyBorder="1"/>
    <xf numFmtId="0" fontId="48" fillId="0" borderId="0" xfId="113" applyFont="1" applyBorder="1"/>
    <xf numFmtId="0" fontId="46" fillId="0" borderId="0" xfId="113" applyFont="1"/>
    <xf numFmtId="3" fontId="46" fillId="0" borderId="0" xfId="0" applyNumberFormat="1" applyFont="1" applyFill="1"/>
    <xf numFmtId="3" fontId="46" fillId="0" borderId="0" xfId="0" applyNumberFormat="1" applyFont="1"/>
    <xf numFmtId="3" fontId="35" fillId="0" borderId="121" xfId="19" applyNumberFormat="1" applyFont="1" applyFill="1" applyBorder="1"/>
    <xf numFmtId="0" fontId="37" fillId="0" borderId="152" xfId="22" applyFont="1" applyFill="1" applyBorder="1" applyAlignment="1" applyProtection="1">
      <alignment wrapText="1"/>
    </xf>
    <xf numFmtId="3" fontId="35" fillId="0" borderId="120" xfId="19" applyNumberFormat="1" applyFont="1" applyFill="1" applyBorder="1"/>
    <xf numFmtId="3" fontId="35" fillId="0" borderId="122" xfId="19" applyNumberFormat="1" applyFont="1" applyFill="1" applyBorder="1"/>
    <xf numFmtId="0" fontId="49" fillId="0" borderId="153" xfId="0" applyFont="1" applyFill="1" applyBorder="1" applyAlignment="1">
      <alignment horizontal="center" wrapText="1"/>
    </xf>
    <xf numFmtId="175" fontId="0" fillId="0" borderId="154" xfId="0" applyNumberFormat="1" applyFill="1" applyBorder="1" applyAlignment="1"/>
    <xf numFmtId="175" fontId="0" fillId="0" borderId="155" xfId="0" applyNumberFormat="1" applyFill="1" applyBorder="1" applyAlignment="1"/>
    <xf numFmtId="175" fontId="0" fillId="0" borderId="156" xfId="0" applyNumberFormat="1" applyFill="1" applyBorder="1" applyAlignment="1"/>
    <xf numFmtId="175" fontId="0" fillId="0" borderId="149" xfId="0" applyNumberFormat="1" applyFill="1" applyBorder="1" applyAlignment="1"/>
    <xf numFmtId="0" fontId="38" fillId="0" borderId="159" xfId="22" applyFont="1" applyFill="1" applyBorder="1" applyAlignment="1" applyProtection="1">
      <alignment wrapText="1"/>
    </xf>
    <xf numFmtId="3" fontId="35" fillId="0" borderId="160" xfId="19" applyNumberFormat="1" applyFont="1" applyFill="1" applyBorder="1"/>
    <xf numFmtId="0" fontId="38" fillId="0" borderId="158" xfId="22" applyFont="1" applyFill="1" applyBorder="1" applyAlignment="1" applyProtection="1">
      <alignment wrapText="1"/>
    </xf>
    <xf numFmtId="0" fontId="38" fillId="0" borderId="138" xfId="22" applyFont="1" applyFill="1" applyBorder="1" applyAlignment="1" applyProtection="1">
      <alignment wrapText="1"/>
    </xf>
    <xf numFmtId="0" fontId="50" fillId="0" borderId="0" xfId="19" applyFont="1"/>
    <xf numFmtId="0" fontId="21" fillId="0" borderId="0" xfId="19" applyFont="1" applyBorder="1"/>
    <xf numFmtId="3" fontId="51" fillId="0" borderId="0" xfId="60" applyNumberFormat="1" applyFont="1" applyFill="1" applyBorder="1" applyAlignment="1" applyProtection="1">
      <alignment horizontal="left"/>
    </xf>
    <xf numFmtId="0" fontId="22" fillId="0" borderId="0" xfId="19" applyFont="1" applyFill="1"/>
    <xf numFmtId="3" fontId="36" fillId="0" borderId="47" xfId="19" applyNumberFormat="1" applyFont="1" applyFill="1" applyBorder="1"/>
    <xf numFmtId="0" fontId="8" fillId="0" borderId="129" xfId="19" applyFont="1" applyFill="1" applyBorder="1" applyAlignment="1">
      <alignment vertical="center"/>
    </xf>
    <xf numFmtId="0" fontId="8" fillId="0" borderId="17" xfId="19" applyFont="1" applyFill="1" applyBorder="1" applyAlignment="1">
      <alignment vertical="center" wrapText="1"/>
    </xf>
    <xf numFmtId="3" fontId="35" fillId="0" borderId="117" xfId="25" applyNumberFormat="1" applyFont="1" applyFill="1" applyBorder="1" applyAlignment="1">
      <alignment vertical="center"/>
    </xf>
    <xf numFmtId="0" fontId="8" fillId="0" borderId="126" xfId="19" applyFont="1" applyFill="1" applyBorder="1" applyAlignment="1">
      <alignment vertical="center"/>
    </xf>
    <xf numFmtId="0" fontId="8" fillId="0" borderId="21" xfId="19" applyFont="1" applyFill="1" applyBorder="1" applyAlignment="1">
      <alignment vertical="center" wrapText="1"/>
    </xf>
    <xf numFmtId="3" fontId="35" fillId="0" borderId="124" xfId="25" applyNumberFormat="1" applyFont="1" applyFill="1" applyBorder="1" applyAlignment="1">
      <alignment vertical="center"/>
    </xf>
    <xf numFmtId="0" fontId="8" fillId="0" borderId="130" xfId="19" applyFont="1" applyFill="1" applyBorder="1" applyAlignment="1">
      <alignment vertical="center"/>
    </xf>
    <xf numFmtId="0" fontId="8" fillId="0" borderId="25" xfId="19" applyFont="1" applyFill="1" applyBorder="1" applyAlignment="1">
      <alignment vertical="center" wrapText="1"/>
    </xf>
    <xf numFmtId="3" fontId="35" fillId="0" borderId="125" xfId="25" applyNumberFormat="1" applyFont="1" applyFill="1" applyBorder="1" applyAlignment="1">
      <alignment vertical="center"/>
    </xf>
    <xf numFmtId="0" fontId="39" fillId="0" borderId="0" xfId="60" applyFont="1" applyFill="1" applyBorder="1" applyAlignment="1" applyProtection="1">
      <alignment horizontal="right"/>
    </xf>
    <xf numFmtId="172" fontId="45" fillId="0" borderId="0" xfId="130" applyNumberFormat="1" applyFont="1" applyFill="1"/>
    <xf numFmtId="2" fontId="0" fillId="0" borderId="0" xfId="0" applyNumberFormat="1" applyFill="1"/>
    <xf numFmtId="2" fontId="21" fillId="0" borderId="0" xfId="19" applyNumberFormat="1" applyFont="1" applyFill="1"/>
    <xf numFmtId="3" fontId="22" fillId="0" borderId="0" xfId="19" applyNumberFormat="1" applyFont="1" applyFill="1"/>
    <xf numFmtId="0" fontId="36" fillId="0" borderId="0" xfId="19" applyFont="1" applyFill="1" applyAlignment="1">
      <alignment horizontal="left" vertical="center"/>
    </xf>
    <xf numFmtId="0" fontId="22" fillId="0" borderId="0" xfId="19" applyFont="1" applyFill="1" applyAlignment="1">
      <alignment horizontal="center" wrapText="1"/>
    </xf>
    <xf numFmtId="169" fontId="22" fillId="0" borderId="0" xfId="25" applyNumberFormat="1" applyFont="1" applyFill="1" applyAlignment="1">
      <alignment horizontal="center" wrapText="1"/>
    </xf>
    <xf numFmtId="0" fontId="9" fillId="0" borderId="4" xfId="19" applyFont="1" applyFill="1" applyBorder="1" applyAlignment="1">
      <alignment horizontal="left" vertical="center"/>
    </xf>
    <xf numFmtId="0" fontId="9" fillId="0" borderId="100" xfId="19" applyFont="1" applyFill="1" applyBorder="1" applyAlignment="1">
      <alignment horizontal="center" wrapText="1"/>
    </xf>
    <xf numFmtId="0" fontId="9" fillId="0" borderId="101" xfId="19" applyFont="1" applyFill="1" applyBorder="1" applyAlignment="1">
      <alignment horizontal="center" wrapText="1"/>
    </xf>
    <xf numFmtId="169" fontId="9" fillId="0" borderId="115" xfId="25" applyNumberFormat="1" applyFont="1" applyFill="1" applyBorder="1" applyAlignment="1">
      <alignment horizontal="center" wrapText="1"/>
    </xf>
    <xf numFmtId="169" fontId="9" fillId="0" borderId="1" xfId="25" applyNumberFormat="1" applyFont="1" applyFill="1" applyBorder="1" applyAlignment="1">
      <alignment horizontal="center"/>
    </xf>
    <xf numFmtId="170" fontId="9" fillId="0" borderId="5" xfId="25" applyNumberFormat="1" applyFont="1" applyFill="1" applyBorder="1" applyAlignment="1">
      <alignment horizontal="center" wrapText="1"/>
    </xf>
    <xf numFmtId="0" fontId="9" fillId="0" borderId="128" xfId="19" applyFont="1" applyFill="1" applyBorder="1" applyAlignment="1">
      <alignment horizontal="center" wrapText="1"/>
    </xf>
    <xf numFmtId="0" fontId="9" fillId="0" borderId="34" xfId="19" applyFont="1" applyFill="1" applyBorder="1" applyAlignment="1">
      <alignment horizontal="center" wrapText="1"/>
    </xf>
    <xf numFmtId="0" fontId="9" fillId="0" borderId="71" xfId="19" applyFont="1" applyFill="1" applyBorder="1" applyAlignment="1">
      <alignment horizontal="center" wrapText="1"/>
    </xf>
    <xf numFmtId="0" fontId="9" fillId="0" borderId="25" xfId="19" applyFont="1" applyFill="1" applyBorder="1" applyAlignment="1">
      <alignment horizontal="center" wrapText="1"/>
    </xf>
    <xf numFmtId="170" fontId="9" fillId="0" borderId="75" xfId="25" applyNumberFormat="1" applyFont="1" applyFill="1" applyBorder="1" applyAlignment="1">
      <alignment horizontal="center" wrapText="1"/>
    </xf>
    <xf numFmtId="176" fontId="35" fillId="0" borderId="116" xfId="25" applyNumberFormat="1" applyFont="1" applyFill="1" applyBorder="1" applyAlignment="1">
      <alignment vertical="center"/>
    </xf>
    <xf numFmtId="176" fontId="35" fillId="0" borderId="142" xfId="25" applyNumberFormat="1" applyFont="1" applyFill="1" applyBorder="1" applyAlignment="1">
      <alignment vertical="center"/>
    </xf>
    <xf numFmtId="2" fontId="0" fillId="0" borderId="0" xfId="0" applyNumberFormat="1" applyFill="1" applyAlignment="1">
      <alignment horizontal="left"/>
    </xf>
    <xf numFmtId="176" fontId="35" fillId="0" borderId="137" xfId="25" applyNumberFormat="1" applyFont="1" applyFill="1" applyBorder="1" applyAlignment="1">
      <alignment vertical="center"/>
    </xf>
    <xf numFmtId="0" fontId="9" fillId="0" borderId="151" xfId="19" applyFont="1" applyFill="1" applyBorder="1" applyAlignment="1">
      <alignment horizontal="center"/>
    </xf>
    <xf numFmtId="3" fontId="36" fillId="0" borderId="161" xfId="19" applyNumberFormat="1" applyFont="1" applyFill="1" applyBorder="1"/>
    <xf numFmtId="3" fontId="36" fillId="0" borderId="146" xfId="25" applyNumberFormat="1" applyFont="1" applyFill="1" applyBorder="1"/>
    <xf numFmtId="176" fontId="36" fillId="0" borderId="162" xfId="25" applyNumberFormat="1" applyFont="1" applyFill="1" applyBorder="1"/>
    <xf numFmtId="0" fontId="8" fillId="0" borderId="125" xfId="19" applyFont="1" applyFill="1" applyBorder="1" applyAlignment="1">
      <alignment horizontal="center"/>
    </xf>
    <xf numFmtId="3" fontId="35" fillId="0" borderId="137" xfId="19" applyNumberFormat="1" applyFont="1" applyFill="1" applyBorder="1"/>
    <xf numFmtId="3" fontId="35" fillId="0" borderId="160" xfId="25" applyNumberFormat="1" applyFont="1" applyFill="1" applyBorder="1"/>
    <xf numFmtId="3" fontId="35" fillId="0" borderId="123" xfId="25" applyNumberFormat="1" applyFont="1" applyFill="1" applyBorder="1"/>
    <xf numFmtId="176" fontId="35" fillId="0" borderId="123" xfId="25" applyNumberFormat="1" applyFont="1" applyFill="1" applyBorder="1"/>
    <xf numFmtId="0" fontId="8" fillId="0" borderId="117" xfId="19" applyFont="1" applyFill="1" applyBorder="1" applyAlignment="1">
      <alignment horizontal="center"/>
    </xf>
    <xf numFmtId="3" fontId="35" fillId="0" borderId="116" xfId="19" applyNumberFormat="1" applyFont="1" applyFill="1" applyBorder="1"/>
    <xf numFmtId="3" fontId="35" fillId="0" borderId="95" xfId="25" applyNumberFormat="1" applyFont="1" applyFill="1" applyBorder="1"/>
    <xf numFmtId="3" fontId="35" fillId="0" borderId="120" xfId="25" applyNumberFormat="1" applyFont="1" applyFill="1" applyBorder="1"/>
    <xf numFmtId="170" fontId="35" fillId="0" borderId="83" xfId="25" applyNumberFormat="1" applyFont="1" applyFill="1" applyBorder="1"/>
    <xf numFmtId="0" fontId="8" fillId="0" borderId="124" xfId="19" applyFont="1" applyFill="1" applyBorder="1" applyAlignment="1">
      <alignment horizontal="center"/>
    </xf>
    <xf numFmtId="3" fontId="35" fillId="0" borderId="142" xfId="19" applyNumberFormat="1" applyFont="1" applyFill="1" applyBorder="1"/>
    <xf numFmtId="3" fontId="35" fillId="0" borderId="96" xfId="25" applyNumberFormat="1" applyFont="1" applyFill="1" applyBorder="1"/>
    <xf numFmtId="170" fontId="35" fillId="0" borderId="84" xfId="25" applyNumberFormat="1" applyFont="1" applyFill="1" applyBorder="1"/>
    <xf numFmtId="170" fontId="35" fillId="0" borderId="123" xfId="25" applyNumberFormat="1" applyFont="1" applyFill="1" applyBorder="1"/>
    <xf numFmtId="0" fontId="8" fillId="0" borderId="136" xfId="19" applyFont="1" applyFill="1" applyBorder="1" applyAlignment="1">
      <alignment horizontal="center"/>
    </xf>
    <xf numFmtId="3" fontId="35" fillId="0" borderId="135" xfId="19" applyNumberFormat="1" applyFont="1" applyFill="1" applyBorder="1"/>
    <xf numFmtId="3" fontId="35" fillId="0" borderId="163" xfId="25" applyNumberFormat="1" applyFont="1" applyFill="1" applyBorder="1"/>
    <xf numFmtId="3" fontId="35" fillId="0" borderId="82" xfId="25" applyNumberFormat="1" applyFont="1" applyFill="1" applyBorder="1"/>
    <xf numFmtId="3" fontId="35" fillId="0" borderId="43" xfId="25" applyNumberFormat="1" applyFont="1" applyFill="1" applyBorder="1"/>
    <xf numFmtId="170" fontId="35" fillId="0" borderId="6" xfId="25" applyNumberFormat="1" applyFont="1" applyFill="1" applyBorder="1"/>
    <xf numFmtId="0" fontId="9" fillId="0" borderId="131" xfId="19" applyFont="1" applyFill="1" applyBorder="1" applyAlignment="1">
      <alignment horizontal="center"/>
    </xf>
    <xf numFmtId="3" fontId="35" fillId="0" borderId="164" xfId="25" applyNumberFormat="1" applyFont="1" applyFill="1" applyBorder="1"/>
    <xf numFmtId="3" fontId="35" fillId="0" borderId="97" xfId="25" applyNumberFormat="1" applyFont="1" applyFill="1" applyBorder="1"/>
    <xf numFmtId="3" fontId="35" fillId="0" borderId="118" xfId="25" applyNumberFormat="1" applyFont="1" applyFill="1" applyBorder="1"/>
    <xf numFmtId="170" fontId="35" fillId="0" borderId="132" xfId="25" applyNumberFormat="1" applyFont="1" applyFill="1" applyBorder="1"/>
    <xf numFmtId="0" fontId="8" fillId="0" borderId="133" xfId="19" applyFont="1" applyFill="1" applyBorder="1" applyAlignment="1">
      <alignment horizontal="center"/>
    </xf>
    <xf numFmtId="3" fontId="35" fillId="0" borderId="165" xfId="25" applyNumberFormat="1" applyFont="1" applyFill="1" applyBorder="1"/>
    <xf numFmtId="3" fontId="35" fillId="0" borderId="40" xfId="25" applyNumberFormat="1" applyFont="1" applyFill="1" applyBorder="1"/>
    <xf numFmtId="170" fontId="35" fillId="0" borderId="134" xfId="25" applyNumberFormat="1" applyFont="1" applyFill="1" applyBorder="1"/>
    <xf numFmtId="0" fontId="21" fillId="0" borderId="0" xfId="19" applyFont="1" applyFill="1" applyBorder="1"/>
    <xf numFmtId="3" fontId="35" fillId="0" borderId="0" xfId="25" applyNumberFormat="1" applyFont="1" applyFill="1" applyBorder="1"/>
    <xf numFmtId="170" fontId="35" fillId="0" borderId="0" xfId="25" applyNumberFormat="1" applyFont="1" applyFill="1" applyBorder="1"/>
    <xf numFmtId="0" fontId="8" fillId="0" borderId="0" xfId="19" applyFont="1" applyFill="1" applyAlignment="1">
      <alignment horizontal="left"/>
    </xf>
    <xf numFmtId="0" fontId="8" fillId="0" borderId="0" xfId="19" applyFont="1" applyFill="1"/>
    <xf numFmtId="169" fontId="21" fillId="0" borderId="0" xfId="25" applyNumberFormat="1" applyFont="1" applyFill="1"/>
    <xf numFmtId="0" fontId="21" fillId="0" borderId="0" xfId="19" applyFont="1" applyFill="1" applyAlignment="1">
      <alignment horizontal="center"/>
    </xf>
    <xf numFmtId="3" fontId="21" fillId="0" borderId="0" xfId="19" applyNumberFormat="1" applyFont="1" applyFill="1"/>
    <xf numFmtId="0" fontId="9" fillId="0" borderId="0" xfId="19" applyFont="1" applyAlignment="1">
      <alignment horizontal="left" vertical="center"/>
    </xf>
    <xf numFmtId="0" fontId="9" fillId="0" borderId="0" xfId="19" applyFont="1" applyAlignment="1">
      <alignment horizontal="center" wrapText="1"/>
    </xf>
    <xf numFmtId="0" fontId="9" fillId="0" borderId="29" xfId="19" applyFont="1" applyBorder="1" applyAlignment="1">
      <alignment horizontal="left" vertical="center"/>
    </xf>
    <xf numFmtId="0" fontId="9" fillId="0" borderId="56" xfId="19" applyFont="1" applyBorder="1" applyAlignment="1">
      <alignment horizontal="center" wrapText="1"/>
    </xf>
    <xf numFmtId="0" fontId="10" fillId="0" borderId="33" xfId="19" applyFont="1" applyBorder="1" applyAlignment="1">
      <alignment horizontal="center" wrapText="1"/>
    </xf>
    <xf numFmtId="0" fontId="10" fillId="0" borderId="53" xfId="19" applyFont="1" applyBorder="1" applyAlignment="1">
      <alignment horizontal="center" wrapText="1"/>
    </xf>
    <xf numFmtId="0" fontId="56" fillId="0" borderId="39" xfId="0" applyFont="1" applyBorder="1" applyAlignment="1">
      <alignment horizontal="center" wrapText="1"/>
    </xf>
    <xf numFmtId="0" fontId="56" fillId="0" borderId="40" xfId="0" applyFont="1" applyBorder="1" applyAlignment="1">
      <alignment horizontal="center" wrapText="1"/>
    </xf>
    <xf numFmtId="0" fontId="56" fillId="0" borderId="41" xfId="0" applyFont="1" applyBorder="1" applyAlignment="1">
      <alignment horizontal="center" wrapText="1"/>
    </xf>
    <xf numFmtId="0" fontId="11" fillId="0" borderId="16" xfId="19" applyFont="1" applyFill="1" applyBorder="1" applyAlignment="1">
      <alignment horizontal="center"/>
    </xf>
    <xf numFmtId="0" fontId="11" fillId="0" borderId="17" xfId="19" applyFont="1" applyFill="1" applyBorder="1" applyAlignment="1">
      <alignment wrapText="1"/>
    </xf>
    <xf numFmtId="3" fontId="58" fillId="0" borderId="16" xfId="19" applyNumberFormat="1" applyFont="1" applyFill="1" applyBorder="1"/>
    <xf numFmtId="3" fontId="58" fillId="0" borderId="18" xfId="19" applyNumberFormat="1" applyFont="1" applyFill="1" applyBorder="1"/>
    <xf numFmtId="3" fontId="58" fillId="0" borderId="19" xfId="19" applyNumberFormat="1" applyFont="1" applyFill="1" applyBorder="1"/>
    <xf numFmtId="3" fontId="58" fillId="0" borderId="17" xfId="19" applyNumberFormat="1" applyFont="1" applyFill="1" applyBorder="1"/>
    <xf numFmtId="3" fontId="59" fillId="0" borderId="59" xfId="19" applyNumberFormat="1" applyFont="1" applyFill="1" applyBorder="1"/>
    <xf numFmtId="3" fontId="59" fillId="0" borderId="49" xfId="19" applyNumberFormat="1" applyFont="1" applyFill="1" applyBorder="1"/>
    <xf numFmtId="0" fontId="11" fillId="0" borderId="20" xfId="19" applyFont="1" applyFill="1" applyBorder="1" applyAlignment="1">
      <alignment horizontal="center"/>
    </xf>
    <xf numFmtId="0" fontId="11" fillId="0" borderId="21" xfId="19" applyFont="1" applyFill="1" applyBorder="1" applyAlignment="1">
      <alignment wrapText="1"/>
    </xf>
    <xf numFmtId="3" fontId="58" fillId="0" borderId="20" xfId="19" applyNumberFormat="1" applyFont="1" applyFill="1" applyBorder="1"/>
    <xf numFmtId="3" fontId="58" fillId="0" borderId="22" xfId="19" applyNumberFormat="1" applyFont="1" applyFill="1" applyBorder="1"/>
    <xf numFmtId="3" fontId="58" fillId="0" borderId="23" xfId="19" applyNumberFormat="1" applyFont="1" applyFill="1" applyBorder="1"/>
    <xf numFmtId="3" fontId="58" fillId="0" borderId="21" xfId="19" applyNumberFormat="1" applyFont="1" applyFill="1" applyBorder="1"/>
    <xf numFmtId="3" fontId="59" fillId="0" borderId="60" xfId="19" applyNumberFormat="1" applyFont="1" applyFill="1" applyBorder="1"/>
    <xf numFmtId="3" fontId="59" fillId="0" borderId="50" xfId="19" applyNumberFormat="1" applyFont="1" applyFill="1" applyBorder="1"/>
    <xf numFmtId="0" fontId="11" fillId="0" borderId="24" xfId="19" applyFont="1" applyFill="1" applyBorder="1" applyAlignment="1">
      <alignment horizontal="center"/>
    </xf>
    <xf numFmtId="0" fontId="11" fillId="0" borderId="25" xfId="19" applyFont="1" applyFill="1" applyBorder="1" applyAlignment="1">
      <alignment wrapText="1"/>
    </xf>
    <xf numFmtId="3" fontId="58" fillId="0" borderId="24" xfId="19" applyNumberFormat="1" applyFont="1" applyFill="1" applyBorder="1"/>
    <xf numFmtId="3" fontId="58" fillId="0" borderId="26" xfId="19" applyNumberFormat="1" applyFont="1" applyFill="1" applyBorder="1"/>
    <xf numFmtId="3" fontId="58" fillId="0" borderId="27" xfId="19" applyNumberFormat="1" applyFont="1" applyFill="1" applyBorder="1"/>
    <xf numFmtId="3" fontId="58" fillId="0" borderId="28" xfId="19" applyNumberFormat="1" applyFont="1" applyFill="1" applyBorder="1"/>
    <xf numFmtId="3" fontId="59" fillId="0" borderId="61" xfId="19" applyNumberFormat="1" applyFont="1" applyFill="1" applyBorder="1"/>
    <xf numFmtId="3" fontId="59" fillId="0" borderId="51" xfId="19" applyNumberFormat="1" applyFont="1" applyFill="1" applyBorder="1"/>
    <xf numFmtId="0" fontId="60" fillId="0" borderId="29" xfId="22" applyFont="1" applyFill="1" applyBorder="1" applyAlignment="1" applyProtection="1">
      <alignment horizontal="center" vertical="center"/>
    </xf>
    <xf numFmtId="0" fontId="57" fillId="0" borderId="167" xfId="22" applyFont="1" applyFill="1" applyBorder="1" applyAlignment="1" applyProtection="1">
      <alignment vertical="center" wrapText="1"/>
    </xf>
    <xf numFmtId="3" fontId="61" fillId="0" borderId="29" xfId="22" applyNumberFormat="1" applyFont="1" applyFill="1" applyBorder="1" applyAlignment="1" applyProtection="1">
      <alignment vertical="center" wrapText="1"/>
    </xf>
    <xf numFmtId="3" fontId="61" fillId="0" borderId="157" xfId="22" applyNumberFormat="1" applyFont="1" applyFill="1" applyBorder="1" applyAlignment="1" applyProtection="1">
      <alignment vertical="center" wrapText="1"/>
    </xf>
    <xf numFmtId="3" fontId="61" fillId="0" borderId="167" xfId="22" applyNumberFormat="1" applyFont="1" applyFill="1" applyBorder="1" applyAlignment="1" applyProtection="1">
      <alignment vertical="center" wrapText="1"/>
    </xf>
    <xf numFmtId="3" fontId="18" fillId="0" borderId="74" xfId="22" applyNumberFormat="1" applyFont="1" applyFill="1" applyBorder="1" applyAlignment="1" applyProtection="1">
      <alignment vertical="center" wrapText="1"/>
    </xf>
    <xf numFmtId="3" fontId="18" fillId="0" borderId="168" xfId="22" applyNumberFormat="1" applyFont="1" applyFill="1" applyBorder="1" applyAlignment="1" applyProtection="1">
      <alignment vertical="center" wrapText="1"/>
    </xf>
    <xf numFmtId="0" fontId="60" fillId="0" borderId="20" xfId="22" applyFont="1" applyFill="1" applyBorder="1" applyAlignment="1" applyProtection="1">
      <alignment horizontal="center" vertical="center"/>
    </xf>
    <xf numFmtId="0" fontId="60" fillId="0" borderId="21" xfId="22" applyFont="1" applyFill="1" applyBorder="1" applyAlignment="1" applyProtection="1">
      <alignment vertical="center" wrapText="1"/>
    </xf>
    <xf numFmtId="3" fontId="62" fillId="0" borderId="20" xfId="22" applyNumberFormat="1" applyFont="1" applyFill="1" applyBorder="1" applyAlignment="1" applyProtection="1">
      <alignment vertical="center" wrapText="1"/>
    </xf>
    <xf numFmtId="3" fontId="62" fillId="0" borderId="30" xfId="22" applyNumberFormat="1" applyFont="1" applyFill="1" applyBorder="1" applyAlignment="1" applyProtection="1">
      <alignment vertical="center" wrapText="1"/>
    </xf>
    <xf numFmtId="3" fontId="62" fillId="0" borderId="21" xfId="22" applyNumberFormat="1" applyFont="1" applyFill="1" applyBorder="1" applyAlignment="1" applyProtection="1">
      <alignment vertical="center" wrapText="1"/>
    </xf>
    <xf numFmtId="3" fontId="63" fillId="0" borderId="60" xfId="22" applyNumberFormat="1" applyFont="1" applyFill="1" applyBorder="1" applyAlignment="1" applyProtection="1">
      <alignment vertical="center" wrapText="1"/>
    </xf>
    <xf numFmtId="3" fontId="63" fillId="0" borderId="50" xfId="22" applyNumberFormat="1" applyFont="1" applyFill="1" applyBorder="1" applyAlignment="1" applyProtection="1">
      <alignment vertical="center" wrapText="1"/>
    </xf>
    <xf numFmtId="0" fontId="60" fillId="0" borderId="31" xfId="22" applyFont="1" applyFill="1" applyBorder="1" applyAlignment="1" applyProtection="1">
      <alignment horizontal="center" vertical="center"/>
    </xf>
    <xf numFmtId="0" fontId="60" fillId="0" borderId="28" xfId="22" applyFont="1" applyFill="1" applyBorder="1" applyAlignment="1" applyProtection="1">
      <alignment vertical="center" wrapText="1"/>
    </xf>
    <xf numFmtId="3" fontId="62" fillId="0" borderId="31" xfId="22" applyNumberFormat="1" applyFont="1" applyFill="1" applyBorder="1" applyAlignment="1" applyProtection="1">
      <alignment vertical="center" wrapText="1"/>
    </xf>
    <xf numFmtId="3" fontId="62" fillId="0" borderId="32" xfId="22" applyNumberFormat="1" applyFont="1" applyFill="1" applyBorder="1" applyAlignment="1" applyProtection="1">
      <alignment vertical="center" wrapText="1"/>
    </xf>
    <xf numFmtId="3" fontId="62" fillId="0" borderId="28" xfId="22" applyNumberFormat="1" applyFont="1" applyFill="1" applyBorder="1" applyAlignment="1" applyProtection="1">
      <alignment vertical="center" wrapText="1"/>
    </xf>
    <xf numFmtId="3" fontId="63" fillId="0" borderId="61" xfId="22" applyNumberFormat="1" applyFont="1" applyFill="1" applyBorder="1" applyAlignment="1" applyProtection="1">
      <alignment vertical="center" wrapText="1"/>
    </xf>
    <xf numFmtId="3" fontId="63" fillId="0" borderId="51" xfId="22" applyNumberFormat="1" applyFont="1" applyFill="1" applyBorder="1" applyAlignment="1" applyProtection="1">
      <alignment vertical="center" wrapText="1"/>
    </xf>
    <xf numFmtId="0" fontId="60" fillId="0" borderId="113" xfId="22" applyFont="1" applyFill="1" applyBorder="1" applyAlignment="1" applyProtection="1">
      <alignment horizontal="center" vertical="center"/>
    </xf>
    <xf numFmtId="0" fontId="60" fillId="0" borderId="139" xfId="22" applyFont="1" applyFill="1" applyBorder="1" applyAlignment="1" applyProtection="1">
      <alignment vertical="center" wrapText="1"/>
    </xf>
    <xf numFmtId="3" fontId="62" fillId="0" borderId="113" xfId="22" applyNumberFormat="1" applyFont="1" applyFill="1" applyBorder="1" applyAlignment="1" applyProtection="1">
      <alignment vertical="center" wrapText="1"/>
    </xf>
    <xf numFmtId="3" fontId="62" fillId="0" borderId="58" xfId="22" applyNumberFormat="1" applyFont="1" applyFill="1" applyBorder="1" applyAlignment="1" applyProtection="1">
      <alignment vertical="center" wrapText="1"/>
    </xf>
    <xf numFmtId="3" fontId="62" fillId="0" borderId="139" xfId="22" applyNumberFormat="1" applyFont="1" applyFill="1" applyBorder="1" applyAlignment="1" applyProtection="1">
      <alignment vertical="center" wrapText="1"/>
    </xf>
    <xf numFmtId="3" fontId="63" fillId="0" borderId="140" xfId="22" applyNumberFormat="1" applyFont="1" applyFill="1" applyBorder="1" applyAlignment="1" applyProtection="1">
      <alignment vertical="center" wrapText="1"/>
    </xf>
    <xf numFmtId="3" fontId="63" fillId="0" borderId="141" xfId="22" applyNumberFormat="1" applyFont="1" applyFill="1" applyBorder="1" applyAlignment="1" applyProtection="1">
      <alignment vertical="center" wrapText="1"/>
    </xf>
    <xf numFmtId="0" fontId="60" fillId="0" borderId="167" xfId="22" applyFont="1" applyFill="1" applyBorder="1" applyAlignment="1" applyProtection="1">
      <alignment vertical="center" wrapText="1"/>
    </xf>
    <xf numFmtId="3" fontId="62" fillId="0" borderId="29" xfId="22" applyNumberFormat="1" applyFont="1" applyFill="1" applyBorder="1" applyAlignment="1" applyProtection="1">
      <alignment vertical="center" wrapText="1"/>
    </xf>
    <xf numFmtId="3" fontId="62" fillId="0" borderId="157" xfId="22" applyNumberFormat="1" applyFont="1" applyFill="1" applyBorder="1" applyAlignment="1" applyProtection="1">
      <alignment vertical="center" wrapText="1"/>
    </xf>
    <xf numFmtId="3" fontId="62" fillId="0" borderId="167" xfId="22" applyNumberFormat="1" applyFont="1" applyFill="1" applyBorder="1" applyAlignment="1" applyProtection="1">
      <alignment vertical="center" wrapText="1"/>
    </xf>
    <xf numFmtId="3" fontId="63" fillId="0" borderId="74" xfId="22" applyNumberFormat="1" applyFont="1" applyFill="1" applyBorder="1" applyAlignment="1" applyProtection="1">
      <alignment vertical="center" wrapText="1"/>
    </xf>
    <xf numFmtId="3" fontId="63" fillId="0" borderId="168" xfId="22" applyNumberFormat="1" applyFont="1" applyFill="1" applyBorder="1" applyAlignment="1" applyProtection="1">
      <alignment vertical="center" wrapText="1"/>
    </xf>
    <xf numFmtId="0" fontId="10" fillId="0" borderId="16" xfId="22" applyFont="1" applyFill="1" applyBorder="1" applyAlignment="1" applyProtection="1">
      <alignment horizontal="center" vertical="center"/>
    </xf>
    <xf numFmtId="0" fontId="11" fillId="0" borderId="17" xfId="22" applyFont="1" applyFill="1" applyBorder="1" applyAlignment="1" applyProtection="1">
      <alignment vertical="center"/>
    </xf>
    <xf numFmtId="3" fontId="64" fillId="0" borderId="16" xfId="22" applyNumberFormat="1" applyFont="1" applyFill="1" applyBorder="1" applyAlignment="1" applyProtection="1">
      <alignment vertical="center"/>
    </xf>
    <xf numFmtId="3" fontId="64" fillId="0" borderId="150" xfId="22" applyNumberFormat="1" applyFont="1" applyFill="1" applyBorder="1" applyAlignment="1" applyProtection="1">
      <alignment vertical="center"/>
    </xf>
    <xf numFmtId="3" fontId="64" fillId="0" borderId="17" xfId="22" applyNumberFormat="1" applyFont="1" applyFill="1" applyBorder="1" applyAlignment="1" applyProtection="1">
      <alignment vertical="center"/>
    </xf>
    <xf numFmtId="3" fontId="65" fillId="0" borderId="62" xfId="22" applyNumberFormat="1" applyFont="1" applyFill="1" applyBorder="1" applyAlignment="1" applyProtection="1">
      <alignment vertical="center"/>
    </xf>
    <xf numFmtId="3" fontId="65" fillId="0" borderId="169" xfId="22" applyNumberFormat="1" applyFont="1" applyFill="1" applyBorder="1" applyAlignment="1" applyProtection="1">
      <alignment vertical="center"/>
    </xf>
    <xf numFmtId="0" fontId="10" fillId="0" borderId="20" xfId="22" applyFont="1" applyFill="1" applyBorder="1" applyAlignment="1" applyProtection="1">
      <alignment horizontal="center" vertical="center"/>
    </xf>
    <xf numFmtId="0" fontId="11" fillId="0" borderId="21" xfId="22" applyFont="1" applyFill="1" applyBorder="1" applyAlignment="1" applyProtection="1">
      <alignment vertical="center"/>
    </xf>
    <xf numFmtId="3" fontId="64" fillId="0" borderId="20" xfId="22" applyNumberFormat="1" applyFont="1" applyFill="1" applyBorder="1" applyAlignment="1" applyProtection="1">
      <alignment vertical="center"/>
    </xf>
    <xf numFmtId="3" fontId="64" fillId="0" borderId="30" xfId="22" applyNumberFormat="1" applyFont="1" applyFill="1" applyBorder="1" applyAlignment="1" applyProtection="1">
      <alignment vertical="center"/>
    </xf>
    <xf numFmtId="3" fontId="64" fillId="0" borderId="21" xfId="22" applyNumberFormat="1" applyFont="1" applyFill="1" applyBorder="1" applyAlignment="1" applyProtection="1">
      <alignment vertical="center"/>
    </xf>
    <xf numFmtId="3" fontId="65" fillId="0" borderId="60" xfId="22" applyNumberFormat="1" applyFont="1" applyFill="1" applyBorder="1" applyAlignment="1" applyProtection="1">
      <alignment vertical="center"/>
    </xf>
    <xf numFmtId="3" fontId="65" fillId="0" borderId="50" xfId="22" applyNumberFormat="1" applyFont="1" applyFill="1" applyBorder="1" applyAlignment="1" applyProtection="1">
      <alignment vertical="center"/>
    </xf>
    <xf numFmtId="0" fontId="10" fillId="0" borderId="31" xfId="22" applyFont="1" applyFill="1" applyBorder="1" applyAlignment="1" applyProtection="1">
      <alignment horizontal="center" vertical="center"/>
    </xf>
    <xf numFmtId="0" fontId="11" fillId="0" borderId="28" xfId="22" applyFont="1" applyFill="1" applyBorder="1" applyAlignment="1" applyProtection="1">
      <alignment vertical="center"/>
    </xf>
    <xf numFmtId="3" fontId="64" fillId="0" borderId="31" xfId="22" applyNumberFormat="1" applyFont="1" applyFill="1" applyBorder="1" applyAlignment="1" applyProtection="1">
      <alignment vertical="center"/>
    </xf>
    <xf numFmtId="3" fontId="64" fillId="0" borderId="32" xfId="22" applyNumberFormat="1" applyFont="1" applyFill="1" applyBorder="1" applyAlignment="1" applyProtection="1">
      <alignment vertical="center"/>
    </xf>
    <xf numFmtId="3" fontId="64" fillId="0" borderId="28" xfId="22" applyNumberFormat="1" applyFont="1" applyFill="1" applyBorder="1" applyAlignment="1" applyProtection="1">
      <alignment vertical="center"/>
    </xf>
    <xf numFmtId="3" fontId="65" fillId="0" borderId="61" xfId="22" applyNumberFormat="1" applyFont="1" applyFill="1" applyBorder="1" applyAlignment="1" applyProtection="1">
      <alignment vertical="center"/>
    </xf>
    <xf numFmtId="3" fontId="65" fillId="0" borderId="51" xfId="22" applyNumberFormat="1" applyFont="1" applyFill="1" applyBorder="1" applyAlignment="1" applyProtection="1">
      <alignment vertical="center"/>
    </xf>
    <xf numFmtId="0" fontId="10" fillId="0" borderId="33" xfId="22" applyFont="1" applyFill="1" applyBorder="1" applyAlignment="1" applyProtection="1">
      <alignment horizontal="center" vertical="center"/>
    </xf>
    <xf numFmtId="0" fontId="11" fillId="0" borderId="34" xfId="22" applyFont="1" applyFill="1" applyBorder="1" applyAlignment="1" applyProtection="1">
      <alignment vertical="center"/>
    </xf>
    <xf numFmtId="3" fontId="64" fillId="0" borderId="33" xfId="22" applyNumberFormat="1" applyFont="1" applyFill="1" applyBorder="1" applyAlignment="1" applyProtection="1">
      <alignment vertical="center"/>
    </xf>
    <xf numFmtId="3" fontId="64" fillId="0" borderId="147" xfId="22" applyNumberFormat="1" applyFont="1" applyFill="1" applyBorder="1" applyAlignment="1" applyProtection="1">
      <alignment vertical="center"/>
    </xf>
    <xf numFmtId="3" fontId="64" fillId="0" borderId="34" xfId="22" applyNumberFormat="1" applyFont="1" applyFill="1" applyBorder="1" applyAlignment="1" applyProtection="1">
      <alignment vertical="center"/>
    </xf>
    <xf numFmtId="3" fontId="65" fillId="0" borderId="45" xfId="22" applyNumberFormat="1" applyFont="1" applyFill="1" applyBorder="1" applyAlignment="1" applyProtection="1">
      <alignment vertical="center"/>
    </xf>
    <xf numFmtId="3" fontId="65" fillId="0" borderId="170" xfId="22" applyNumberFormat="1" applyFont="1" applyFill="1" applyBorder="1" applyAlignment="1" applyProtection="1">
      <alignment vertical="center"/>
    </xf>
    <xf numFmtId="0" fontId="4" fillId="0" borderId="31" xfId="0" applyFont="1" applyFill="1" applyBorder="1" applyAlignment="1">
      <alignment horizontal="center" wrapText="1"/>
    </xf>
    <xf numFmtId="0" fontId="4" fillId="0" borderId="63" xfId="0" applyFont="1" applyFill="1" applyBorder="1" applyAlignment="1">
      <alignment horizontal="center" wrapText="1"/>
    </xf>
    <xf numFmtId="0" fontId="4" fillId="0" borderId="64" xfId="0" applyFont="1" applyFill="1" applyBorder="1" applyAlignment="1">
      <alignment horizontal="center" wrapText="1"/>
    </xf>
    <xf numFmtId="0" fontId="4" fillId="0" borderId="37" xfId="0" applyFont="1" applyFill="1" applyBorder="1" applyAlignment="1">
      <alignment horizontal="center" wrapText="1"/>
    </xf>
    <xf numFmtId="164" fontId="4" fillId="0" borderId="65" xfId="0" applyNumberFormat="1" applyFont="1" applyFill="1" applyBorder="1" applyAlignment="1">
      <alignment horizontal="center" wrapText="1"/>
    </xf>
    <xf numFmtId="0" fontId="4" fillId="0" borderId="66" xfId="0" applyFont="1" applyBorder="1" applyAlignment="1">
      <alignment horizontal="center" wrapText="1"/>
    </xf>
    <xf numFmtId="0" fontId="4" fillId="0" borderId="65" xfId="0" applyFont="1" applyFill="1" applyBorder="1" applyAlignment="1">
      <alignment horizontal="center" wrapText="1"/>
    </xf>
    <xf numFmtId="0" fontId="4" fillId="0" borderId="66" xfId="0" applyFont="1" applyFill="1" applyBorder="1" applyAlignment="1">
      <alignment horizontal="center" wrapText="1"/>
    </xf>
    <xf numFmtId="0" fontId="11" fillId="0" borderId="42" xfId="19" applyFont="1" applyFill="1" applyBorder="1" applyAlignment="1">
      <alignment horizontal="center"/>
    </xf>
    <xf numFmtId="0" fontId="11" fillId="0" borderId="43" xfId="19" applyFont="1" applyFill="1" applyBorder="1" applyAlignment="1">
      <alignment wrapText="1"/>
    </xf>
    <xf numFmtId="165" fontId="6" fillId="0" borderId="3" xfId="0" applyNumberFormat="1" applyFont="1" applyFill="1" applyBorder="1" applyAlignment="1">
      <alignment horizontal="right"/>
    </xf>
    <xf numFmtId="165" fontId="6" fillId="0" borderId="70" xfId="0" applyNumberFormat="1" applyFont="1" applyFill="1" applyBorder="1" applyAlignment="1">
      <alignment horizontal="right"/>
    </xf>
    <xf numFmtId="165" fontId="6" fillId="0" borderId="6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0" fontId="66" fillId="0" borderId="17" xfId="19" applyFont="1" applyFill="1" applyBorder="1" applyAlignment="1">
      <alignment wrapText="1"/>
    </xf>
    <xf numFmtId="165" fontId="67" fillId="0" borderId="3" xfId="0" applyNumberFormat="1" applyFont="1" applyFill="1" applyBorder="1" applyAlignment="1">
      <alignment horizontal="right"/>
    </xf>
    <xf numFmtId="165" fontId="67" fillId="0" borderId="82" xfId="0" applyNumberFormat="1" applyFont="1" applyFill="1" applyBorder="1" applyAlignment="1">
      <alignment horizontal="right"/>
    </xf>
    <xf numFmtId="165" fontId="67" fillId="0" borderId="6" xfId="0" applyNumberFormat="1" applyFont="1" applyFill="1" applyBorder="1" applyAlignment="1">
      <alignment horizontal="right"/>
    </xf>
    <xf numFmtId="165" fontId="67" fillId="0" borderId="0" xfId="0" applyNumberFormat="1" applyFont="1" applyFill="1" applyBorder="1" applyAlignment="1">
      <alignment horizontal="right"/>
    </xf>
    <xf numFmtId="0" fontId="6" fillId="0" borderId="0" xfId="19" applyFont="1" applyBorder="1"/>
    <xf numFmtId="165" fontId="6" fillId="0" borderId="10" xfId="0" applyNumberFormat="1" applyFont="1" applyFill="1" applyBorder="1" applyAlignment="1">
      <alignment horizontal="right"/>
    </xf>
    <xf numFmtId="165" fontId="6" fillId="0" borderId="89" xfId="0" applyNumberFormat="1" applyFont="1" applyFill="1" applyBorder="1" applyAlignment="1">
      <alignment horizontal="right"/>
    </xf>
    <xf numFmtId="165" fontId="6" fillId="0" borderId="9" xfId="0" applyNumberFormat="1" applyFont="1" applyFill="1" applyBorder="1" applyAlignment="1">
      <alignment horizontal="right"/>
    </xf>
    <xf numFmtId="165" fontId="6" fillId="0" borderId="8" xfId="0" applyNumberFormat="1" applyFont="1" applyFill="1" applyBorder="1" applyAlignment="1">
      <alignment horizontal="right"/>
    </xf>
    <xf numFmtId="165" fontId="67" fillId="0" borderId="12" xfId="0" applyNumberFormat="1" applyFont="1" applyFill="1" applyBorder="1" applyAlignment="1">
      <alignment horizontal="right"/>
    </xf>
    <xf numFmtId="165" fontId="67" fillId="0" borderId="90" xfId="0" applyNumberFormat="1" applyFont="1" applyFill="1" applyBorder="1" applyAlignment="1">
      <alignment horizontal="right"/>
    </xf>
    <xf numFmtId="165" fontId="67" fillId="0" borderId="13" xfId="0" applyNumberFormat="1" applyFont="1" applyFill="1" applyBorder="1" applyAlignment="1">
      <alignment horizontal="right"/>
    </xf>
    <xf numFmtId="165" fontId="67" fillId="0" borderId="11" xfId="0" applyNumberFormat="1" applyFont="1" applyFill="1" applyBorder="1" applyAlignment="1">
      <alignment horizontal="right"/>
    </xf>
    <xf numFmtId="0" fontId="66" fillId="0" borderId="43" xfId="19" applyFont="1" applyFill="1" applyBorder="1" applyAlignment="1">
      <alignment wrapText="1"/>
    </xf>
    <xf numFmtId="0" fontId="60" fillId="0" borderId="103" xfId="21" applyFont="1" applyFill="1" applyBorder="1" applyAlignment="1" applyProtection="1">
      <alignment horizontal="center"/>
    </xf>
    <xf numFmtId="0" fontId="57" fillId="0" borderId="104" xfId="21" applyFont="1" applyFill="1" applyBorder="1" applyAlignment="1" applyProtection="1">
      <alignment wrapText="1"/>
    </xf>
    <xf numFmtId="165" fontId="4" fillId="0" borderId="91" xfId="0" applyNumberFormat="1" applyFont="1" applyFill="1" applyBorder="1" applyAlignment="1">
      <alignment horizontal="right"/>
    </xf>
    <xf numFmtId="165" fontId="4" fillId="0" borderId="92" xfId="0" applyNumberFormat="1" applyFont="1" applyFill="1" applyBorder="1" applyAlignment="1">
      <alignment horizontal="right"/>
    </xf>
    <xf numFmtId="165" fontId="4" fillId="0" borderId="93" xfId="0" applyNumberFormat="1" applyFont="1" applyFill="1" applyBorder="1" applyAlignment="1">
      <alignment horizontal="right"/>
    </xf>
    <xf numFmtId="0" fontId="60" fillId="0" borderId="33" xfId="21" applyFont="1" applyFill="1" applyBorder="1" applyAlignment="1" applyProtection="1">
      <alignment horizontal="center"/>
    </xf>
    <xf numFmtId="0" fontId="56" fillId="0" borderId="105" xfId="21" applyFont="1" applyFill="1" applyBorder="1" applyAlignment="1" applyProtection="1">
      <alignment wrapText="1"/>
    </xf>
    <xf numFmtId="165" fontId="68" fillId="0" borderId="2" xfId="0" applyNumberFormat="1" applyFont="1" applyFill="1" applyBorder="1" applyAlignment="1">
      <alignment horizontal="right"/>
    </xf>
    <xf numFmtId="165" fontId="68" fillId="0" borderId="94" xfId="0" applyNumberFormat="1" applyFont="1" applyFill="1" applyBorder="1" applyAlignment="1">
      <alignment horizontal="right"/>
    </xf>
    <xf numFmtId="165" fontId="68" fillId="0" borderId="7" xfId="0" applyNumberFormat="1" applyFont="1" applyFill="1" applyBorder="1" applyAlignment="1">
      <alignment horizontal="right"/>
    </xf>
    <xf numFmtId="0" fontId="9" fillId="0" borderId="57" xfId="19" applyFont="1" applyBorder="1" applyAlignment="1">
      <alignment horizontal="left" vertical="center"/>
    </xf>
    <xf numFmtId="0" fontId="4" fillId="0" borderId="24" xfId="0" applyFont="1" applyFill="1" applyBorder="1" applyAlignment="1">
      <alignment horizont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75" xfId="0" applyFont="1" applyFill="1" applyBorder="1" applyAlignment="1">
      <alignment horizontal="center" wrapText="1"/>
    </xf>
    <xf numFmtId="0" fontId="4" fillId="0" borderId="76" xfId="0" applyFont="1" applyFill="1" applyBorder="1" applyAlignment="1">
      <alignment horizontal="center" wrapText="1"/>
    </xf>
    <xf numFmtId="164" fontId="4" fillId="0" borderId="77" xfId="0" applyNumberFormat="1" applyFont="1" applyFill="1" applyBorder="1" applyAlignment="1">
      <alignment horizontal="center" wrapText="1"/>
    </xf>
    <xf numFmtId="0" fontId="4" fillId="0" borderId="78" xfId="0" applyFont="1" applyBorder="1" applyAlignment="1">
      <alignment horizontal="center" wrapText="1"/>
    </xf>
    <xf numFmtId="0" fontId="4" fillId="0" borderId="77" xfId="0" applyFont="1" applyFill="1" applyBorder="1" applyAlignment="1">
      <alignment horizontal="center" wrapText="1"/>
    </xf>
    <xf numFmtId="0" fontId="4" fillId="0" borderId="78" xfId="0" applyFont="1" applyFill="1" applyBorder="1" applyAlignment="1">
      <alignment horizontal="center" wrapText="1"/>
    </xf>
    <xf numFmtId="0" fontId="10" fillId="0" borderId="42" xfId="19" applyFont="1" applyBorder="1" applyAlignment="1">
      <alignment horizontal="center" wrapText="1"/>
    </xf>
    <xf numFmtId="0" fontId="10" fillId="0" borderId="56" xfId="21" applyFont="1" applyFill="1" applyBorder="1" applyAlignment="1" applyProtection="1"/>
    <xf numFmtId="165" fontId="4" fillId="0" borderId="57" xfId="0" applyNumberFormat="1" applyFont="1" applyFill="1" applyBorder="1" applyAlignment="1">
      <alignment horizontal="right"/>
    </xf>
    <xf numFmtId="165" fontId="4" fillId="0" borderId="70" xfId="0" applyNumberFormat="1" applyFont="1" applyFill="1" applyBorder="1" applyAlignment="1">
      <alignment horizontal="right"/>
    </xf>
    <xf numFmtId="165" fontId="4" fillId="0" borderId="79" xfId="0" applyNumberFormat="1" applyFont="1" applyFill="1" applyBorder="1" applyAlignment="1">
      <alignment horizontal="right"/>
    </xf>
    <xf numFmtId="165" fontId="4" fillId="0" borderId="74" xfId="0" applyNumberFormat="1" applyFont="1" applyFill="1" applyBorder="1" applyAlignment="1">
      <alignment horizontal="right"/>
    </xf>
    <xf numFmtId="0" fontId="69" fillId="0" borderId="85" xfId="21" applyFont="1" applyFill="1" applyBorder="1" applyAlignment="1" applyProtection="1"/>
    <xf numFmtId="165" fontId="68" fillId="0" borderId="3" xfId="0" applyNumberFormat="1" applyFont="1" applyFill="1" applyBorder="1" applyAlignment="1">
      <alignment horizontal="right"/>
    </xf>
    <xf numFmtId="165" fontId="68" fillId="0" borderId="82" xfId="0" applyNumberFormat="1" applyFont="1" applyFill="1" applyBorder="1" applyAlignment="1">
      <alignment horizontal="right"/>
    </xf>
    <xf numFmtId="165" fontId="68" fillId="0" borderId="6" xfId="0" applyNumberFormat="1" applyFont="1" applyFill="1" applyBorder="1" applyAlignment="1">
      <alignment horizontal="right"/>
    </xf>
    <xf numFmtId="0" fontId="10" fillId="0" borderId="24" xfId="19" applyFont="1" applyBorder="1" applyAlignment="1">
      <alignment horizontal="center" wrapText="1"/>
    </xf>
    <xf numFmtId="0" fontId="11" fillId="0" borderId="69" xfId="21" applyFont="1" applyFill="1" applyBorder="1" applyAlignment="1" applyProtection="1"/>
    <xf numFmtId="165" fontId="6" fillId="0" borderId="166" xfId="0" applyNumberFormat="1" applyFont="1" applyFill="1" applyBorder="1" applyAlignment="1">
      <alignment horizontal="right"/>
    </xf>
    <xf numFmtId="165" fontId="6" fillId="0" borderId="27" xfId="0" applyNumberFormat="1" applyFont="1" applyFill="1" applyBorder="1" applyAlignment="1">
      <alignment horizontal="right"/>
    </xf>
    <xf numFmtId="165" fontId="6" fillId="0" borderId="87" xfId="0" applyNumberFormat="1" applyFont="1" applyFill="1" applyBorder="1" applyAlignment="1">
      <alignment horizontal="right"/>
    </xf>
    <xf numFmtId="165" fontId="6" fillId="0" borderId="88" xfId="0" applyNumberFormat="1" applyFont="1" applyFill="1" applyBorder="1" applyAlignment="1">
      <alignment horizontal="right"/>
    </xf>
    <xf numFmtId="0" fontId="10" fillId="0" borderId="16" xfId="19" applyFont="1" applyBorder="1" applyAlignment="1">
      <alignment horizontal="center" wrapText="1"/>
    </xf>
    <xf numFmtId="0" fontId="66" fillId="0" borderId="68" xfId="21" applyFont="1" applyFill="1" applyBorder="1" applyAlignment="1" applyProtection="1"/>
    <xf numFmtId="165" fontId="67" fillId="0" borderId="150" xfId="0" applyNumberFormat="1" applyFont="1" applyFill="1" applyBorder="1" applyAlignment="1">
      <alignment horizontal="right"/>
    </xf>
    <xf numFmtId="165" fontId="67" fillId="0" borderId="19" xfId="0" applyNumberFormat="1" applyFont="1" applyFill="1" applyBorder="1" applyAlignment="1">
      <alignment horizontal="right"/>
    </xf>
    <xf numFmtId="165" fontId="67" fillId="0" borderId="73" xfId="0" applyNumberFormat="1" applyFont="1" applyFill="1" applyBorder="1" applyAlignment="1">
      <alignment horizontal="right"/>
    </xf>
    <xf numFmtId="165" fontId="67" fillId="0" borderId="62" xfId="0" applyNumberFormat="1" applyFont="1" applyFill="1" applyBorder="1" applyAlignment="1">
      <alignment horizontal="right"/>
    </xf>
    <xf numFmtId="0" fontId="66" fillId="0" borderId="143" xfId="21" applyFont="1" applyFill="1" applyBorder="1" applyAlignment="1" applyProtection="1"/>
    <xf numFmtId="165" fontId="67" fillId="0" borderId="147" xfId="0" applyNumberFormat="1" applyFont="1" applyFill="1" applyBorder="1" applyAlignment="1">
      <alignment horizontal="right"/>
    </xf>
    <xf numFmtId="165" fontId="67" fillId="0" borderId="144" xfId="0" applyNumberFormat="1" applyFont="1" applyFill="1" applyBorder="1" applyAlignment="1">
      <alignment horizontal="right"/>
    </xf>
    <xf numFmtId="165" fontId="67" fillId="0" borderId="46" xfId="0" applyNumberFormat="1" applyFont="1" applyFill="1" applyBorder="1" applyAlignment="1">
      <alignment horizontal="right"/>
    </xf>
    <xf numFmtId="165" fontId="67" fillId="0" borderId="45" xfId="0" applyNumberFormat="1" applyFont="1" applyFill="1" applyBorder="1" applyAlignment="1">
      <alignment horizontal="right"/>
    </xf>
    <xf numFmtId="0" fontId="66" fillId="0" borderId="29" xfId="19" applyFont="1" applyBorder="1" applyAlignment="1">
      <alignment horizontal="center" wrapText="1"/>
    </xf>
    <xf numFmtId="0" fontId="11" fillId="0" borderId="56" xfId="21" applyFont="1" applyFill="1" applyBorder="1" applyAlignment="1" applyProtection="1"/>
    <xf numFmtId="165" fontId="6" fillId="0" borderId="157" xfId="0" applyNumberFormat="1" applyFont="1" applyFill="1" applyBorder="1" applyAlignment="1">
      <alignment horizontal="right"/>
    </xf>
    <xf numFmtId="165" fontId="6" fillId="0" borderId="79" xfId="0" applyNumberFormat="1" applyFont="1" applyFill="1" applyBorder="1" applyAlignment="1">
      <alignment horizontal="right"/>
    </xf>
    <xf numFmtId="165" fontId="6" fillId="0" borderId="74" xfId="0" applyNumberFormat="1" applyFont="1" applyFill="1" applyBorder="1" applyAlignment="1">
      <alignment horizontal="right"/>
    </xf>
    <xf numFmtId="0" fontId="66" fillId="0" borderId="16" xfId="19" applyFont="1" applyBorder="1" applyAlignment="1">
      <alignment horizontal="center" wrapText="1"/>
    </xf>
    <xf numFmtId="0" fontId="11" fillId="0" borderId="24" xfId="19" applyFont="1" applyBorder="1" applyAlignment="1">
      <alignment horizontal="center" wrapText="1"/>
    </xf>
    <xf numFmtId="165" fontId="6" fillId="0" borderId="86" xfId="0" applyNumberFormat="1" applyFont="1" applyFill="1" applyBorder="1" applyAlignment="1">
      <alignment horizontal="right"/>
    </xf>
    <xf numFmtId="0" fontId="11" fillId="0" borderId="16" xfId="19" applyFont="1" applyBorder="1" applyAlignment="1">
      <alignment horizontal="center" wrapText="1"/>
    </xf>
    <xf numFmtId="0" fontId="11" fillId="0" borderId="33" xfId="19" applyFont="1" applyBorder="1" applyAlignment="1">
      <alignment horizontal="center" wrapText="1"/>
    </xf>
    <xf numFmtId="0" fontId="10" fillId="0" borderId="29" xfId="19" applyFont="1" applyBorder="1" applyAlignment="1">
      <alignment horizontal="center" wrapText="1"/>
    </xf>
    <xf numFmtId="165" fontId="6" fillId="0" borderId="57" xfId="0" applyNumberFormat="1" applyFont="1" applyFill="1" applyBorder="1" applyAlignment="1">
      <alignment horizontal="right"/>
    </xf>
    <xf numFmtId="165" fontId="6" fillId="0" borderId="112" xfId="0" applyNumberFormat="1" applyFont="1" applyFill="1" applyBorder="1" applyAlignment="1">
      <alignment horizontal="right"/>
    </xf>
    <xf numFmtId="165" fontId="6" fillId="0" borderId="82" xfId="0" applyNumberFormat="1" applyFont="1" applyFill="1" applyBorder="1" applyAlignment="1">
      <alignment horizontal="right"/>
    </xf>
    <xf numFmtId="0" fontId="11" fillId="0" borderId="42" xfId="19" applyFont="1" applyBorder="1" applyAlignment="1">
      <alignment horizontal="center" wrapText="1"/>
    </xf>
    <xf numFmtId="0" fontId="66" fillId="0" borderId="85" xfId="21" applyFont="1" applyFill="1" applyBorder="1" applyAlignment="1" applyProtection="1"/>
    <xf numFmtId="0" fontId="11" fillId="0" borderId="85" xfId="21" applyFont="1" applyFill="1" applyBorder="1" applyAlignment="1" applyProtection="1"/>
    <xf numFmtId="165" fontId="67" fillId="0" borderId="80" xfId="0" applyNumberFormat="1" applyFont="1" applyFill="1" applyBorder="1" applyAlignment="1">
      <alignment horizontal="right"/>
    </xf>
    <xf numFmtId="0" fontId="60" fillId="0" borderId="42" xfId="21" applyFont="1" applyFill="1" applyBorder="1" applyAlignment="1" applyProtection="1">
      <alignment horizontal="center"/>
    </xf>
    <xf numFmtId="0" fontId="60" fillId="0" borderId="43" xfId="21" applyFont="1" applyFill="1" applyBorder="1" applyAlignment="1" applyProtection="1">
      <alignment wrapText="1"/>
    </xf>
    <xf numFmtId="165" fontId="6" fillId="0" borderId="14" xfId="0" applyNumberFormat="1" applyFont="1" applyFill="1" applyBorder="1" applyAlignment="1">
      <alignment horizontal="right"/>
    </xf>
    <xf numFmtId="0" fontId="7" fillId="0" borderId="34" xfId="21" applyFont="1" applyFill="1" applyBorder="1" applyAlignment="1" applyProtection="1">
      <alignment wrapText="1"/>
    </xf>
    <xf numFmtId="165" fontId="67" fillId="0" borderId="38" xfId="0" applyNumberFormat="1" applyFont="1" applyFill="1" applyBorder="1" applyAlignment="1">
      <alignment horizontal="right"/>
    </xf>
    <xf numFmtId="0" fontId="10" fillId="0" borderId="42" xfId="21" applyFont="1" applyFill="1" applyBorder="1" applyAlignment="1" applyProtection="1">
      <alignment horizontal="center"/>
    </xf>
    <xf numFmtId="0" fontId="11" fillId="0" borderId="43" xfId="21" applyFont="1" applyFill="1" applyBorder="1" applyAlignment="1" applyProtection="1"/>
    <xf numFmtId="165" fontId="6" fillId="0" borderId="3" xfId="0" applyNumberFormat="1" applyFont="1" applyBorder="1" applyAlignment="1">
      <alignment horizontal="right"/>
    </xf>
    <xf numFmtId="165" fontId="6" fillId="0" borderId="14" xfId="0" applyNumberFormat="1" applyFont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0" fontId="11" fillId="0" borderId="16" xfId="21" applyFont="1" applyFill="1" applyBorder="1" applyAlignment="1" applyProtection="1">
      <alignment horizontal="center"/>
    </xf>
    <xf numFmtId="0" fontId="66" fillId="0" borderId="17" xfId="21" applyFont="1" applyFill="1" applyBorder="1" applyAlignment="1" applyProtection="1"/>
    <xf numFmtId="165" fontId="67" fillId="0" borderId="3" xfId="0" applyNumberFormat="1" applyFont="1" applyBorder="1" applyAlignment="1">
      <alignment horizontal="right"/>
    </xf>
    <xf numFmtId="165" fontId="67" fillId="0" borderId="14" xfId="0" applyNumberFormat="1" applyFont="1" applyBorder="1" applyAlignment="1">
      <alignment horizontal="right"/>
    </xf>
    <xf numFmtId="165" fontId="67" fillId="0" borderId="6" xfId="0" applyNumberFormat="1" applyFont="1" applyBorder="1" applyAlignment="1">
      <alignment horizontal="right"/>
    </xf>
    <xf numFmtId="165" fontId="67" fillId="0" borderId="0" xfId="0" applyNumberFormat="1" applyFont="1" applyAlignment="1">
      <alignment horizontal="right"/>
    </xf>
    <xf numFmtId="0" fontId="10" fillId="0" borderId="24" xfId="21" applyFont="1" applyFill="1" applyBorder="1" applyAlignment="1" applyProtection="1">
      <alignment horizontal="center"/>
    </xf>
    <xf numFmtId="0" fontId="11" fillId="0" borderId="25" xfId="21" applyFont="1" applyFill="1" applyBorder="1" applyAlignment="1" applyProtection="1"/>
    <xf numFmtId="165" fontId="6" fillId="0" borderId="10" xfId="0" applyNumberFormat="1" applyFont="1" applyBorder="1" applyAlignment="1">
      <alignment horizontal="right"/>
    </xf>
    <xf numFmtId="165" fontId="6" fillId="0" borderId="145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5" fontId="6" fillId="0" borderId="8" xfId="0" applyNumberFormat="1" applyFont="1" applyBorder="1" applyAlignment="1">
      <alignment horizontal="right"/>
    </xf>
    <xf numFmtId="0" fontId="11" fillId="0" borderId="42" xfId="21" applyFont="1" applyFill="1" applyBorder="1" applyAlignment="1" applyProtection="1">
      <alignment horizontal="center"/>
    </xf>
    <xf numFmtId="0" fontId="66" fillId="0" borderId="43" xfId="21" applyFont="1" applyFill="1" applyBorder="1" applyAlignment="1" applyProtection="1"/>
    <xf numFmtId="165" fontId="67" fillId="0" borderId="12" xfId="0" applyNumberFormat="1" applyFont="1" applyBorder="1" applyAlignment="1">
      <alignment horizontal="right"/>
    </xf>
    <xf numFmtId="165" fontId="67" fillId="0" borderId="44" xfId="0" applyNumberFormat="1" applyFont="1" applyBorder="1" applyAlignment="1">
      <alignment horizontal="right"/>
    </xf>
    <xf numFmtId="165" fontId="67" fillId="0" borderId="13" xfId="0" applyNumberFormat="1" applyFont="1" applyBorder="1" applyAlignment="1">
      <alignment horizontal="right"/>
    </xf>
    <xf numFmtId="165" fontId="67" fillId="0" borderId="11" xfId="0" applyNumberFormat="1" applyFont="1" applyBorder="1" applyAlignment="1">
      <alignment horizontal="right"/>
    </xf>
    <xf numFmtId="0" fontId="11" fillId="0" borderId="33" xfId="21" applyFont="1" applyFill="1" applyBorder="1" applyAlignment="1" applyProtection="1">
      <alignment horizontal="center"/>
    </xf>
    <xf numFmtId="0" fontId="66" fillId="0" borderId="34" xfId="21" applyFont="1" applyFill="1" applyBorder="1" applyAlignment="1" applyProtection="1"/>
    <xf numFmtId="0" fontId="6" fillId="0" borderId="43" xfId="21" applyFont="1" applyFill="1" applyBorder="1" applyAlignment="1" applyProtection="1"/>
    <xf numFmtId="165" fontId="6" fillId="0" borderId="4" xfId="0" applyNumberFormat="1" applyFont="1" applyBorder="1" applyAlignment="1">
      <alignment horizontal="right"/>
    </xf>
    <xf numFmtId="165" fontId="6" fillId="0" borderId="146" xfId="0" applyNumberFormat="1" applyFont="1" applyBorder="1" applyAlignment="1">
      <alignment horizontal="right"/>
    </xf>
    <xf numFmtId="165" fontId="6" fillId="0" borderId="5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66" fillId="0" borderId="147" xfId="19" applyFont="1" applyBorder="1"/>
    <xf numFmtId="165" fontId="67" fillId="0" borderId="2" xfId="0" applyNumberFormat="1" applyFont="1" applyBorder="1" applyAlignment="1">
      <alignment horizontal="right"/>
    </xf>
    <xf numFmtId="165" fontId="67" fillId="0" borderId="148" xfId="0" applyNumberFormat="1" applyFont="1" applyBorder="1" applyAlignment="1">
      <alignment horizontal="right"/>
    </xf>
    <xf numFmtId="165" fontId="67" fillId="0" borderId="7" xfId="0" applyNumberFormat="1" applyFont="1" applyBorder="1" applyAlignment="1">
      <alignment horizontal="right"/>
    </xf>
    <xf numFmtId="165" fontId="67" fillId="0" borderId="149" xfId="0" applyNumberFormat="1" applyFont="1" applyBorder="1" applyAlignment="1">
      <alignment horizontal="right"/>
    </xf>
    <xf numFmtId="0" fontId="10" fillId="0" borderId="0" xfId="21" applyFont="1" applyFill="1" applyBorder="1" applyAlignment="1" applyProtection="1">
      <alignment horizontal="center"/>
    </xf>
    <xf numFmtId="3" fontId="52" fillId="0" borderId="171" xfId="25" applyNumberFormat="1" applyFont="1" applyFill="1" applyBorder="1"/>
    <xf numFmtId="3" fontId="52" fillId="0" borderId="14" xfId="25" applyNumberFormat="1" applyFont="1" applyFill="1" applyBorder="1"/>
    <xf numFmtId="3" fontId="52" fillId="0" borderId="172" xfId="25" applyNumberFormat="1" applyFont="1" applyFill="1" applyBorder="1"/>
    <xf numFmtId="3" fontId="35" fillId="0" borderId="173" xfId="25" applyNumberFormat="1" applyFont="1" applyFill="1" applyBorder="1" applyAlignment="1">
      <alignment vertical="center"/>
    </xf>
    <xf numFmtId="3" fontId="35" fillId="0" borderId="174" xfId="25" applyNumberFormat="1" applyFont="1" applyFill="1" applyBorder="1" applyAlignment="1">
      <alignment vertical="center"/>
    </xf>
    <xf numFmtId="3" fontId="35" fillId="0" borderId="175" xfId="25" applyNumberFormat="1" applyFont="1" applyFill="1" applyBorder="1" applyAlignment="1">
      <alignment vertical="center"/>
    </xf>
    <xf numFmtId="3" fontId="35" fillId="0" borderId="95" xfId="25" applyNumberFormat="1" applyFont="1" applyFill="1" applyBorder="1" applyAlignment="1">
      <alignment vertical="center"/>
    </xf>
    <xf numFmtId="3" fontId="35" fillId="0" borderId="96" xfId="25" applyNumberFormat="1" applyFont="1" applyFill="1" applyBorder="1" applyAlignment="1">
      <alignment vertical="center"/>
    </xf>
    <xf numFmtId="3" fontId="35" fillId="0" borderId="160" xfId="25" applyNumberFormat="1" applyFont="1" applyFill="1" applyBorder="1" applyAlignment="1">
      <alignment vertical="center"/>
    </xf>
    <xf numFmtId="3" fontId="35" fillId="0" borderId="121" xfId="25" applyNumberFormat="1" applyFont="1" applyFill="1" applyBorder="1" applyAlignment="1">
      <alignment vertical="center"/>
    </xf>
    <xf numFmtId="3" fontId="35" fillId="0" borderId="120" xfId="25" applyNumberFormat="1" applyFont="1" applyFill="1" applyBorder="1" applyAlignment="1">
      <alignment vertical="center"/>
    </xf>
    <xf numFmtId="3" fontId="35" fillId="0" borderId="83" xfId="25" applyNumberFormat="1" applyFont="1" applyFill="1" applyBorder="1" applyAlignment="1">
      <alignment vertical="center"/>
    </xf>
    <xf numFmtId="3" fontId="35" fillId="0" borderId="84" xfId="25" applyNumberFormat="1" applyFont="1" applyFill="1" applyBorder="1" applyAlignment="1">
      <alignment vertical="center"/>
    </xf>
    <xf numFmtId="3" fontId="35" fillId="0" borderId="122" xfId="25" applyNumberFormat="1" applyFont="1" applyFill="1" applyBorder="1" applyAlignment="1">
      <alignment vertical="center"/>
    </xf>
    <xf numFmtId="3" fontId="35" fillId="0" borderId="123" xfId="25" applyNumberFormat="1" applyFont="1" applyFill="1" applyBorder="1" applyAlignment="1">
      <alignment vertical="center"/>
    </xf>
    <xf numFmtId="0" fontId="38" fillId="0" borderId="138" xfId="22" applyFont="1" applyFill="1" applyBorder="1" applyAlignment="1" applyProtection="1">
      <alignment horizontal="left" vertical="top" wrapText="1"/>
    </xf>
    <xf numFmtId="3" fontId="70" fillId="0" borderId="121" xfId="25" applyNumberFormat="1" applyFont="1" applyFill="1" applyBorder="1" applyAlignment="1">
      <alignment vertical="center"/>
    </xf>
    <xf numFmtId="176" fontId="70" fillId="0" borderId="142" xfId="25" applyNumberFormat="1" applyFont="1" applyFill="1" applyBorder="1" applyAlignment="1">
      <alignment vertical="center"/>
    </xf>
    <xf numFmtId="0" fontId="8" fillId="0" borderId="121" xfId="0" applyFont="1" applyBorder="1" applyAlignment="1">
      <alignment horizontal="center"/>
    </xf>
    <xf numFmtId="3" fontId="29" fillId="0" borderId="121" xfId="0" applyNumberFormat="1" applyFont="1" applyFill="1" applyBorder="1"/>
    <xf numFmtId="3" fontId="29" fillId="0" borderId="121" xfId="25" applyNumberFormat="1" applyFont="1" applyBorder="1"/>
    <xf numFmtId="171" fontId="29" fillId="0" borderId="121" xfId="20" applyNumberFormat="1" applyFont="1" applyBorder="1"/>
    <xf numFmtId="171" fontId="29" fillId="0" borderId="44" xfId="20" applyNumberFormat="1" applyFont="1" applyFill="1" applyBorder="1"/>
    <xf numFmtId="0" fontId="45" fillId="0" borderId="0" xfId="0" applyFont="1"/>
    <xf numFmtId="0" fontId="10" fillId="0" borderId="54" xfId="19" applyFont="1" applyFill="1" applyBorder="1" applyAlignment="1">
      <alignment horizontal="center" wrapText="1"/>
    </xf>
    <xf numFmtId="0" fontId="10" fillId="0" borderId="58" xfId="19" applyFont="1" applyFill="1" applyBorder="1" applyAlignment="1">
      <alignment horizontal="center" wrapText="1"/>
    </xf>
    <xf numFmtId="0" fontId="10" fillId="0" borderId="55" xfId="19" applyFont="1" applyFill="1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56" fillId="0" borderId="35" xfId="0" applyFont="1" applyFill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7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57" fillId="0" borderId="47" xfId="0" applyFont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48" xfId="0" applyBorder="1" applyAlignment="1">
      <alignment horizontal="center"/>
    </xf>
    <xf numFmtId="0" fontId="9" fillId="0" borderId="102" xfId="19" applyFont="1" applyFill="1" applyBorder="1" applyAlignment="1">
      <alignment horizontal="center" wrapText="1"/>
    </xf>
    <xf numFmtId="0" fontId="9" fillId="0" borderId="127" xfId="19" applyFont="1" applyFill="1" applyBorder="1" applyAlignment="1">
      <alignment horizontal="center" wrapText="1"/>
    </xf>
    <xf numFmtId="0" fontId="9" fillId="0" borderId="115" xfId="19" applyFont="1" applyFill="1" applyBorder="1" applyAlignment="1">
      <alignment horizontal="center" wrapText="1"/>
    </xf>
    <xf numFmtId="0" fontId="38" fillId="0" borderId="1" xfId="22" applyFont="1" applyFill="1" applyBorder="1" applyAlignment="1" applyProtection="1">
      <alignment horizontal="left" vertical="top" wrapText="1"/>
    </xf>
    <xf numFmtId="0" fontId="54" fillId="0" borderId="0" xfId="22" applyFont="1" applyFill="1" applyBorder="1" applyAlignment="1" applyProtection="1">
      <alignment horizontal="left" vertical="top" wrapText="1"/>
    </xf>
    <xf numFmtId="3" fontId="45" fillId="0" borderId="121" xfId="25" applyNumberFormat="1" applyFont="1" applyFill="1" applyBorder="1"/>
  </cellXfs>
  <cellStyles count="158">
    <cellStyle name="cf1" xfId="94"/>
    <cellStyle name="Hyperkobling 2" xfId="54"/>
    <cellStyle name="Komma 2" xfId="34"/>
    <cellStyle name="Komma 3" xfId="38"/>
    <cellStyle name="Komma 4" xfId="114"/>
    <cellStyle name="Normal" xfId="0" builtinId="0"/>
    <cellStyle name="Normal 10" xfId="17"/>
    <cellStyle name="Normal 10 2" xfId="60"/>
    <cellStyle name="Normal 10 2 2" xfId="92"/>
    <cellStyle name="Normal 10 2 2 2" xfId="156"/>
    <cellStyle name="Normal 10 3" xfId="81"/>
    <cellStyle name="Normal 10 3 2" xfId="105"/>
    <cellStyle name="Normal 10 4" xfId="88"/>
    <cellStyle name="Normal 11" xfId="1"/>
    <cellStyle name="Normal 11 2" xfId="110"/>
    <cellStyle name="Normal 12" xfId="120"/>
    <cellStyle name="Normal 2" xfId="4"/>
    <cellStyle name="Normal 2 2" xfId="11"/>
    <cellStyle name="Normal 2 2 2" xfId="22"/>
    <cellStyle name="Normal 2 2 2 2" xfId="117"/>
    <cellStyle name="Normal 2 3" xfId="21"/>
    <cellStyle name="Normal 2 3 2" xfId="113"/>
    <cellStyle name="Normal 2 4" xfId="35"/>
    <cellStyle name="Normal 3" xfId="5"/>
    <cellStyle name="Normal 3 2" xfId="12"/>
    <cellStyle name="Normal 3 2 2" xfId="39"/>
    <cellStyle name="Normal 3 2 3" xfId="86"/>
    <cellStyle name="Normal 3 3" xfId="19"/>
    <cellStyle name="Normal 3 3 2" xfId="128"/>
    <cellStyle name="Normal 3 3 2 2" xfId="150"/>
    <cellStyle name="Normal 3 4" xfId="31"/>
    <cellStyle name="Normal 3 5" xfId="67"/>
    <cellStyle name="Normal 3 5 2" xfId="98"/>
    <cellStyle name="Normal 3 6" xfId="84"/>
    <cellStyle name="Normal 4" xfId="6"/>
    <cellStyle name="Normal 4 2" xfId="13"/>
    <cellStyle name="Normal 4 2 2" xfId="47"/>
    <cellStyle name="Normal 4 2 2 2" xfId="106"/>
    <cellStyle name="Normal 4 2 3" xfId="51"/>
    <cellStyle name="Normal 4 2 3 2" xfId="125"/>
    <cellStyle name="Normal 4 2 4" xfId="97"/>
    <cellStyle name="Normal 4 2 5" xfId="142"/>
    <cellStyle name="Normal 4 2 6" xfId="146"/>
    <cellStyle name="Normal 4 2 7" xfId="136"/>
    <cellStyle name="Normal 4 2_MAL2T-2014A.XLS" xfId="148"/>
    <cellStyle name="Normal 4 3" xfId="43"/>
    <cellStyle name="Normal 4 3 2" xfId="63"/>
    <cellStyle name="Normal 4 3 2 2" xfId="107"/>
    <cellStyle name="Normal 4 3 3" xfId="127"/>
    <cellStyle name="Normal 4 3 4" xfId="133"/>
    <cellStyle name="Normal 4 3 5" xfId="139"/>
    <cellStyle name="Normal 4 3_MAL2T-2014A.XLS" xfId="149"/>
    <cellStyle name="Normal 4 4" xfId="44"/>
    <cellStyle name="Normal 4 4 2" xfId="65"/>
    <cellStyle name="Normal 4 4 2 2" xfId="129"/>
    <cellStyle name="Normal 4 4 3" xfId="109"/>
    <cellStyle name="Normal 4 5" xfId="49"/>
    <cellStyle name="Normal 4 5 2" xfId="96"/>
    <cellStyle name="Normal 4 6" xfId="124"/>
    <cellStyle name="Normal 4 7" xfId="140"/>
    <cellStyle name="Normal 4 8" xfId="144"/>
    <cellStyle name="Normal 4 9" xfId="134"/>
    <cellStyle name="Normal 4_MAL1K-2014A.XLS" xfId="55"/>
    <cellStyle name="Normal 5" xfId="7"/>
    <cellStyle name="Normal 5 2" xfId="14"/>
    <cellStyle name="Normal 5 2 2" xfId="46"/>
    <cellStyle name="Normal 5 2 2 2" xfId="71"/>
    <cellStyle name="Normal 5 2 2 2 2" xfId="152"/>
    <cellStyle name="Normal 5 2 3" xfId="74"/>
    <cellStyle name="Normal 5 2 3 2" xfId="100"/>
    <cellStyle name="Normal 5 2 4" xfId="85"/>
    <cellStyle name="Normal 5 3" xfId="53"/>
    <cellStyle name="Normal 5 4" xfId="61"/>
    <cellStyle name="Normal 5 4 2" xfId="123"/>
    <cellStyle name="Normal 5 5" xfId="36"/>
    <cellStyle name="Normal 5 5 2" xfId="70"/>
    <cellStyle name="Normal 5 5 2 2" xfId="155"/>
    <cellStyle name="Normal 5 6" xfId="69"/>
    <cellStyle name="Normal 5 6 2" xfId="99"/>
    <cellStyle name="Normal 6" xfId="8"/>
    <cellStyle name="Normal 6 2" xfId="15"/>
    <cellStyle name="Normal 6 2 2" xfId="121"/>
    <cellStyle name="Normal 6 2 2 2" xfId="154"/>
    <cellStyle name="Normal 6 3" xfId="56"/>
    <cellStyle name="Normal 6 4" xfId="77"/>
    <cellStyle name="Normal 6 4 2" xfId="101"/>
    <cellStyle name="Normal 6 5" xfId="83"/>
    <cellStyle name="Normal 7" xfId="9"/>
    <cellStyle name="Normal 7 2" xfId="58"/>
    <cellStyle name="Normal 7 2 2" xfId="119"/>
    <cellStyle name="Normal 7 2 2 2" xfId="157"/>
    <cellStyle name="Normal 7 3" xfId="79"/>
    <cellStyle name="Normal 7 3 2" xfId="103"/>
    <cellStyle name="Normal 7 4" xfId="87"/>
    <cellStyle name="Normal 8" xfId="10"/>
    <cellStyle name="Normal 8 2" xfId="30"/>
    <cellStyle name="Normal 8 2 2" xfId="75"/>
    <cellStyle name="Normal 8 2 2 2" xfId="153"/>
    <cellStyle name="Normal 8 3" xfId="28"/>
    <cellStyle name="Normal 8 4" xfId="59"/>
    <cellStyle name="Normal 8 5" xfId="80"/>
    <cellStyle name="Normal 8 5 2" xfId="104"/>
    <cellStyle name="Normal 8 6" xfId="90"/>
    <cellStyle name="Normal 9" xfId="16"/>
    <cellStyle name="Normal 9 2" xfId="57"/>
    <cellStyle name="Normal 9 2 2" xfId="112"/>
    <cellStyle name="Normal 9 2 2 2" xfId="151"/>
    <cellStyle name="Normal 9 3" xfId="78"/>
    <cellStyle name="Normal 9 3 2" xfId="102"/>
    <cellStyle name="Normal 9 4" xfId="89"/>
    <cellStyle name="Normal_IN9813 2" xfId="68"/>
    <cellStyle name="Normal_IN9828" xfId="26"/>
    <cellStyle name="Normal_SO02ny 2" xfId="122"/>
    <cellStyle name="Prosent" xfId="130" builtinId="5"/>
    <cellStyle name="Prosent 2" xfId="2"/>
    <cellStyle name="Prosent 2 2" xfId="18"/>
    <cellStyle name="Prosent 2 2 2" xfId="48"/>
    <cellStyle name="Prosent 2 2 2 2" xfId="76"/>
    <cellStyle name="Prosent 2 2 3" xfId="52"/>
    <cellStyle name="Prosent 2 2 3 2" xfId="111"/>
    <cellStyle name="Prosent 2 2 4" xfId="41"/>
    <cellStyle name="Prosent 2 2 5" xfId="91"/>
    <cellStyle name="Prosent 2 2 5 2" xfId="143"/>
    <cellStyle name="Prosent 2 2 6" xfId="147"/>
    <cellStyle name="Prosent 2 2 7" xfId="137"/>
    <cellStyle name="Prosent 2 3" xfId="20"/>
    <cellStyle name="Prosent 2 3 2" xfId="64"/>
    <cellStyle name="Prosent 2 3 2 2" xfId="82"/>
    <cellStyle name="Prosent 2 3 3" xfId="42"/>
    <cellStyle name="Prosent 2 3 4" xfId="93"/>
    <cellStyle name="Prosent 2 3 4 2" xfId="132"/>
    <cellStyle name="Prosent 2 3 5" xfId="138"/>
    <cellStyle name="Prosent 2 4" xfId="40"/>
    <cellStyle name="Prosent 2 4 2" xfId="66"/>
    <cellStyle name="Prosent 2 4 2 2" xfId="126"/>
    <cellStyle name="Prosent 2 4 3" xfId="115"/>
    <cellStyle name="Prosent 2 5" xfId="45"/>
    <cellStyle name="Prosent 2 5 2" xfId="50"/>
    <cellStyle name="Prosent 2 5 2 2" xfId="108"/>
    <cellStyle name="Prosent 2 6" xfId="73"/>
    <cellStyle name="Prosent 2 6 2" xfId="131"/>
    <cellStyle name="Prosent 2 7" xfId="141"/>
    <cellStyle name="Prosent 2 8" xfId="145"/>
    <cellStyle name="Prosent 2 9" xfId="135"/>
    <cellStyle name="Prosent 3" xfId="32"/>
    <cellStyle name="Prosent 3 2" xfId="62"/>
    <cellStyle name="Prosent 3 2 2" xfId="72"/>
    <cellStyle name="Prosent 4" xfId="37"/>
    <cellStyle name="Prosent 5" xfId="118"/>
    <cellStyle name="Prosent 6" xfId="116"/>
    <cellStyle name="Svein" xfId="23"/>
    <cellStyle name="Svein 2" xfId="33"/>
    <cellStyle name="Svein 3" xfId="95"/>
    <cellStyle name="Tusen[0]" xfId="24"/>
    <cellStyle name="Tusenskille 2" xfId="3"/>
    <cellStyle name="Tusenskille 2 2" xfId="29"/>
    <cellStyle name="Tusenskille 2 3" xfId="27"/>
    <cellStyle name="Tusenskille 3" xfId="25"/>
  </cellStyles>
  <dxfs count="0"/>
  <tableStyles count="0" defaultTableStyle="TableStyleMedium9" defaultPivotStyle="PivotStyleLight16"/>
  <colors>
    <mruColors>
      <color rgb="FFFFFFCC"/>
      <color rgb="FF0505E1"/>
      <color rgb="FF4F6228"/>
      <color rgb="FFEEECE1"/>
      <color rgb="FF03038B"/>
      <color rgb="FFB6DDE8"/>
      <color rgb="FFFF66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0" y="4124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0" y="4124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0" y="4124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0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2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8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9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1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2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9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0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showGridLines="0" tabSelected="1" workbookViewId="0">
      <selection activeCell="T17" sqref="T17"/>
    </sheetView>
  </sheetViews>
  <sheetFormatPr baseColWidth="10" defaultColWidth="11.42578125" defaultRowHeight="12.75" x14ac:dyDescent="0.2"/>
  <cols>
    <col min="1" max="1" width="8.140625" style="4" customWidth="1"/>
    <col min="2" max="2" width="22.85546875" style="69" customWidth="1"/>
    <col min="3" max="3" width="12.5703125" style="69" customWidth="1"/>
    <col min="4" max="4" width="11" style="69" customWidth="1"/>
    <col min="5" max="5" width="12.140625" style="69" customWidth="1"/>
    <col min="6" max="8" width="11" style="69" customWidth="1"/>
    <col min="9" max="9" width="12.5703125" style="69" customWidth="1"/>
    <col min="10" max="10" width="11" style="69" customWidth="1"/>
    <col min="11" max="11" width="13.28515625" style="69" customWidth="1"/>
    <col min="12" max="16384" width="11.42578125" style="69"/>
  </cols>
  <sheetData>
    <row r="2" spans="1:15" x14ac:dyDescent="0.2">
      <c r="A2" s="5" t="s">
        <v>13</v>
      </c>
    </row>
    <row r="3" spans="1:15" x14ac:dyDescent="0.2">
      <c r="A3" s="5"/>
    </row>
    <row r="4" spans="1:15" x14ac:dyDescent="0.2">
      <c r="A4" s="5" t="str">
        <f>A8</f>
        <v>Tabell 4-1-A   Økonomisk sosialhjelp - brutto og netto utgift - regnskapsført for perioden 01.01.-31.12.2015.  Hele byen.</v>
      </c>
    </row>
    <row r="5" spans="1:15" x14ac:dyDescent="0.2">
      <c r="A5" s="5"/>
    </row>
    <row r="6" spans="1:15" x14ac:dyDescent="0.2">
      <c r="A6" s="5"/>
    </row>
    <row r="7" spans="1:15" x14ac:dyDescent="0.2">
      <c r="A7" s="5"/>
    </row>
    <row r="8" spans="1:15" ht="43.5" customHeight="1" thickBot="1" x14ac:dyDescent="0.25">
      <c r="A8" s="225" t="s">
        <v>149</v>
      </c>
      <c r="B8" s="226"/>
      <c r="C8" s="226"/>
      <c r="D8" s="226"/>
      <c r="E8" s="226"/>
      <c r="F8" s="226"/>
      <c r="I8" s="57"/>
    </row>
    <row r="9" spans="1:15" s="57" customFormat="1" ht="20.25" customHeight="1" x14ac:dyDescent="0.25">
      <c r="A9" s="359"/>
      <c r="B9" s="228"/>
      <c r="C9" s="479" t="s">
        <v>5</v>
      </c>
      <c r="D9" s="480"/>
      <c r="E9" s="480"/>
      <c r="F9" s="479" t="s">
        <v>6</v>
      </c>
      <c r="G9" s="480"/>
      <c r="H9" s="481"/>
      <c r="I9" s="479" t="s">
        <v>7</v>
      </c>
      <c r="J9" s="482"/>
      <c r="K9" s="483"/>
      <c r="O9" s="146"/>
    </row>
    <row r="10" spans="1:15" s="57" customFormat="1" ht="55.7" customHeight="1" thickBot="1" x14ac:dyDescent="0.25">
      <c r="A10" s="229"/>
      <c r="B10" s="230"/>
      <c r="C10" s="360" t="s">
        <v>41</v>
      </c>
      <c r="D10" s="361" t="s">
        <v>40</v>
      </c>
      <c r="E10" s="362" t="s">
        <v>39</v>
      </c>
      <c r="F10" s="363" t="s">
        <v>42</v>
      </c>
      <c r="G10" s="364" t="s">
        <v>43</v>
      </c>
      <c r="H10" s="365" t="s">
        <v>39</v>
      </c>
      <c r="I10" s="363" t="s">
        <v>38</v>
      </c>
      <c r="J10" s="366" t="s">
        <v>8</v>
      </c>
      <c r="K10" s="367" t="s">
        <v>39</v>
      </c>
    </row>
    <row r="11" spans="1:15" s="57" customFormat="1" ht="15.95" customHeight="1" x14ac:dyDescent="0.2">
      <c r="A11" s="368"/>
      <c r="B11" s="369" t="s">
        <v>144</v>
      </c>
      <c r="C11" s="370">
        <v>1179160814.5500002</v>
      </c>
      <c r="D11" s="371">
        <v>-72045851.839999989</v>
      </c>
      <c r="E11" s="372">
        <v>1107114962.71</v>
      </c>
      <c r="F11" s="373">
        <v>26792806.259999998</v>
      </c>
      <c r="G11" s="371">
        <v>-15010771.799999999</v>
      </c>
      <c r="H11" s="372">
        <v>11782034.460000001</v>
      </c>
      <c r="I11" s="373">
        <v>1205953620.8099999</v>
      </c>
      <c r="J11" s="371">
        <v>-87056623.640000001</v>
      </c>
      <c r="K11" s="372">
        <v>1118896997.1699998</v>
      </c>
    </row>
    <row r="12" spans="1:15" s="57" customFormat="1" ht="15.95" customHeight="1" x14ac:dyDescent="0.2">
      <c r="A12" s="368"/>
      <c r="B12" s="374" t="s">
        <v>34</v>
      </c>
      <c r="C12" s="375">
        <v>49738767.509999998</v>
      </c>
      <c r="D12" s="376">
        <v>-481161.4</v>
      </c>
      <c r="E12" s="377">
        <v>49257606.109999999</v>
      </c>
      <c r="F12" s="375">
        <v>455838.69</v>
      </c>
      <c r="G12" s="376">
        <v>-1300</v>
      </c>
      <c r="H12" s="377">
        <v>454538.69</v>
      </c>
      <c r="I12" s="375">
        <v>50194606.199999996</v>
      </c>
      <c r="J12" s="376">
        <v>-482461.4</v>
      </c>
      <c r="K12" s="377">
        <v>49712144.799999997</v>
      </c>
    </row>
    <row r="13" spans="1:15" s="57" customFormat="1" ht="15.95" customHeight="1" x14ac:dyDescent="0.2">
      <c r="A13" s="378"/>
      <c r="B13" s="379" t="s">
        <v>135</v>
      </c>
      <c r="C13" s="380">
        <v>770578028.12999988</v>
      </c>
      <c r="D13" s="381">
        <v>-46715540.519999996</v>
      </c>
      <c r="E13" s="382">
        <v>723862487.61000001</v>
      </c>
      <c r="F13" s="383">
        <v>18021219.559999999</v>
      </c>
      <c r="G13" s="381">
        <v>-9542116.1900000013</v>
      </c>
      <c r="H13" s="382">
        <v>8479103.3699999992</v>
      </c>
      <c r="I13" s="383">
        <v>788599247.68999994</v>
      </c>
      <c r="J13" s="381">
        <v>-56257656.710000008</v>
      </c>
      <c r="K13" s="382">
        <v>732341590.98000002</v>
      </c>
    </row>
    <row r="14" spans="1:15" s="57" customFormat="1" ht="15.95" customHeight="1" x14ac:dyDescent="0.2">
      <c r="A14" s="384"/>
      <c r="B14" s="385" t="s">
        <v>34</v>
      </c>
      <c r="C14" s="386">
        <v>30072975.760000005</v>
      </c>
      <c r="D14" s="387">
        <v>-106890.69</v>
      </c>
      <c r="E14" s="388">
        <v>29966085.070000008</v>
      </c>
      <c r="F14" s="389">
        <v>286800</v>
      </c>
      <c r="G14" s="387">
        <v>0</v>
      </c>
      <c r="H14" s="388">
        <v>286800</v>
      </c>
      <c r="I14" s="389">
        <v>30359775.760000005</v>
      </c>
      <c r="J14" s="387">
        <v>-106890.69</v>
      </c>
      <c r="K14" s="388">
        <v>30252885.070000008</v>
      </c>
    </row>
    <row r="15" spans="1:15" s="57" customFormat="1" ht="15.95" customHeight="1" x14ac:dyDescent="0.2">
      <c r="A15" s="378"/>
      <c r="B15" s="379" t="s">
        <v>130</v>
      </c>
      <c r="C15" s="380">
        <v>297095419.63999999</v>
      </c>
      <c r="D15" s="381">
        <v>-17451054.330000002</v>
      </c>
      <c r="E15" s="382">
        <v>279644365.30999994</v>
      </c>
      <c r="F15" s="383">
        <v>6932962.2700000005</v>
      </c>
      <c r="G15" s="381">
        <v>-3884050.27</v>
      </c>
      <c r="H15" s="382">
        <v>3048912.0000000005</v>
      </c>
      <c r="I15" s="383">
        <v>304028381.90999997</v>
      </c>
      <c r="J15" s="381">
        <v>-21335104.599999998</v>
      </c>
      <c r="K15" s="382">
        <v>282693277.31</v>
      </c>
    </row>
    <row r="16" spans="1:15" s="57" customFormat="1" ht="15.95" customHeight="1" thickBot="1" x14ac:dyDescent="0.25">
      <c r="A16" s="229"/>
      <c r="B16" s="390" t="s">
        <v>34</v>
      </c>
      <c r="C16" s="391">
        <v>11404458.27</v>
      </c>
      <c r="D16" s="392">
        <v>153396</v>
      </c>
      <c r="E16" s="393">
        <v>11557854.27</v>
      </c>
      <c r="F16" s="394">
        <v>207400</v>
      </c>
      <c r="G16" s="392">
        <v>0</v>
      </c>
      <c r="H16" s="393">
        <v>207400</v>
      </c>
      <c r="I16" s="394">
        <v>11611858.27</v>
      </c>
      <c r="J16" s="392">
        <v>153396</v>
      </c>
      <c r="K16" s="393">
        <v>11765254.27</v>
      </c>
    </row>
    <row r="17" spans="1:13" s="57" customFormat="1" ht="15.95" customHeight="1" x14ac:dyDescent="0.2">
      <c r="A17" s="395"/>
      <c r="B17" s="396" t="s">
        <v>122</v>
      </c>
      <c r="C17" s="397">
        <v>1095289446.3800001</v>
      </c>
      <c r="D17" s="331">
        <v>-58672443.590000004</v>
      </c>
      <c r="E17" s="398">
        <v>1036617002.7899997</v>
      </c>
      <c r="F17" s="399">
        <v>27420501.619999997</v>
      </c>
      <c r="G17" s="331">
        <v>-13336256.560000001</v>
      </c>
      <c r="H17" s="398">
        <v>14084245.059999999</v>
      </c>
      <c r="I17" s="399">
        <v>1122709948</v>
      </c>
      <c r="J17" s="331">
        <v>-72008700.149999991</v>
      </c>
      <c r="K17" s="398">
        <v>1050701247.85</v>
      </c>
    </row>
    <row r="18" spans="1:13" s="57" customFormat="1" ht="15.95" customHeight="1" x14ac:dyDescent="0.2">
      <c r="A18" s="400"/>
      <c r="B18" s="385" t="s">
        <v>34</v>
      </c>
      <c r="C18" s="386">
        <v>43963986.800000004</v>
      </c>
      <c r="D18" s="387">
        <v>-849766</v>
      </c>
      <c r="E18" s="388">
        <v>43114220.800000004</v>
      </c>
      <c r="F18" s="389">
        <v>997602</v>
      </c>
      <c r="G18" s="387">
        <v>0</v>
      </c>
      <c r="H18" s="388">
        <v>997602</v>
      </c>
      <c r="I18" s="389">
        <v>44961588.800000004</v>
      </c>
      <c r="J18" s="387">
        <v>-849766</v>
      </c>
      <c r="K18" s="388">
        <v>44111822.800000004</v>
      </c>
    </row>
    <row r="19" spans="1:13" s="57" customFormat="1" ht="15.95" customHeight="1" x14ac:dyDescent="0.2">
      <c r="A19" s="401"/>
      <c r="B19" s="379" t="s">
        <v>123</v>
      </c>
      <c r="C19" s="402">
        <v>702724841.24000001</v>
      </c>
      <c r="D19" s="381">
        <v>-39837093.560000002</v>
      </c>
      <c r="E19" s="382">
        <v>662887747.67999995</v>
      </c>
      <c r="F19" s="383">
        <v>17328216.960000001</v>
      </c>
      <c r="G19" s="381">
        <v>-8196352.6699999999</v>
      </c>
      <c r="H19" s="382">
        <v>9131864.2899999991</v>
      </c>
      <c r="I19" s="383">
        <v>720053058.19999993</v>
      </c>
      <c r="J19" s="381">
        <v>-48033446.230000004</v>
      </c>
      <c r="K19" s="382">
        <v>672019611.97000003</v>
      </c>
    </row>
    <row r="20" spans="1:13" s="57" customFormat="1" ht="15.95" customHeight="1" x14ac:dyDescent="0.2">
      <c r="A20" s="403"/>
      <c r="B20" s="385" t="s">
        <v>34</v>
      </c>
      <c r="C20" s="389">
        <v>28327625.759999998</v>
      </c>
      <c r="D20" s="387">
        <v>-602770</v>
      </c>
      <c r="E20" s="388">
        <v>27724855.759999998</v>
      </c>
      <c r="F20" s="389">
        <v>629568</v>
      </c>
      <c r="G20" s="387">
        <v>0</v>
      </c>
      <c r="H20" s="388">
        <v>629568</v>
      </c>
      <c r="I20" s="389">
        <v>28957193.759999998</v>
      </c>
      <c r="J20" s="387">
        <v>-602770</v>
      </c>
      <c r="K20" s="388">
        <v>28354423.759999998</v>
      </c>
    </row>
    <row r="21" spans="1:13" s="4" customFormat="1" ht="15.95" customHeight="1" x14ac:dyDescent="0.2">
      <c r="A21" s="401"/>
      <c r="B21" s="379" t="s">
        <v>124</v>
      </c>
      <c r="C21" s="402">
        <v>262787355.45999998</v>
      </c>
      <c r="D21" s="381">
        <v>-14006179.91</v>
      </c>
      <c r="E21" s="382">
        <v>248781175.54999995</v>
      </c>
      <c r="F21" s="383">
        <v>6738490.7999999998</v>
      </c>
      <c r="G21" s="381">
        <v>-3297166.93</v>
      </c>
      <c r="H21" s="382">
        <v>3441323.8699999996</v>
      </c>
      <c r="I21" s="383">
        <v>269525846.25999999</v>
      </c>
      <c r="J21" s="381">
        <v>-17303346.84</v>
      </c>
      <c r="K21" s="382">
        <v>252222499.42000002</v>
      </c>
    </row>
    <row r="22" spans="1:13" s="4" customFormat="1" ht="15.95" customHeight="1" thickBot="1" x14ac:dyDescent="0.25">
      <c r="A22" s="404"/>
      <c r="B22" s="390" t="s">
        <v>34</v>
      </c>
      <c r="C22" s="394">
        <v>9623716.7799999993</v>
      </c>
      <c r="D22" s="392">
        <v>-138820</v>
      </c>
      <c r="E22" s="393">
        <v>9484896.7799999993</v>
      </c>
      <c r="F22" s="394">
        <v>287264</v>
      </c>
      <c r="G22" s="392">
        <v>0</v>
      </c>
      <c r="H22" s="393">
        <v>287264</v>
      </c>
      <c r="I22" s="394">
        <v>9910980.7799999993</v>
      </c>
      <c r="J22" s="392">
        <v>-138820</v>
      </c>
      <c r="K22" s="393">
        <v>9772160.7799999993</v>
      </c>
    </row>
    <row r="23" spans="1:13" s="57" customFormat="1" ht="15.95" customHeight="1" x14ac:dyDescent="0.2">
      <c r="A23" s="405"/>
      <c r="B23" s="396" t="s">
        <v>111</v>
      </c>
      <c r="C23" s="406">
        <v>975102811.51000011</v>
      </c>
      <c r="D23" s="331">
        <v>-54844542.460000001</v>
      </c>
      <c r="E23" s="398">
        <v>920258269.04999983</v>
      </c>
      <c r="F23" s="399">
        <v>25967229.68</v>
      </c>
      <c r="G23" s="331">
        <v>-10489713.390000001</v>
      </c>
      <c r="H23" s="398">
        <v>15477516.290000001</v>
      </c>
      <c r="I23" s="399">
        <v>1001070041.1899999</v>
      </c>
      <c r="J23" s="331">
        <v>-65334255.850000001</v>
      </c>
      <c r="K23" s="398">
        <v>935735785.34000003</v>
      </c>
    </row>
    <row r="24" spans="1:13" s="57" customFormat="1" ht="15.95" customHeight="1" x14ac:dyDescent="0.2">
      <c r="A24" s="384"/>
      <c r="B24" s="385" t="s">
        <v>34</v>
      </c>
      <c r="C24" s="389">
        <v>36467867.68</v>
      </c>
      <c r="D24" s="387">
        <v>-602500</v>
      </c>
      <c r="E24" s="388">
        <v>35865367.68</v>
      </c>
      <c r="F24" s="389">
        <v>877980.58000000007</v>
      </c>
      <c r="G24" s="387">
        <v>-135189.71</v>
      </c>
      <c r="H24" s="388">
        <v>742790.87</v>
      </c>
      <c r="I24" s="389">
        <v>37345848.260000005</v>
      </c>
      <c r="J24" s="387">
        <v>-737689.71</v>
      </c>
      <c r="K24" s="388">
        <v>36608158.550000004</v>
      </c>
    </row>
    <row r="25" spans="1:13" s="57" customFormat="1" ht="15.95" customHeight="1" x14ac:dyDescent="0.2">
      <c r="A25" s="378"/>
      <c r="B25" s="379" t="s">
        <v>105</v>
      </c>
      <c r="C25" s="407">
        <v>631248441.12999988</v>
      </c>
      <c r="D25" s="408">
        <v>-34664430.689999998</v>
      </c>
      <c r="E25" s="332">
        <v>596584010.43999994</v>
      </c>
      <c r="F25" s="330">
        <v>17685015.560000002</v>
      </c>
      <c r="G25" s="408">
        <v>-6728873.8300000001</v>
      </c>
      <c r="H25" s="332">
        <v>10956141.73</v>
      </c>
      <c r="I25" s="330">
        <v>648933456.68999994</v>
      </c>
      <c r="J25" s="408">
        <v>-41393304.519999996</v>
      </c>
      <c r="K25" s="332">
        <v>607540152.17000008</v>
      </c>
    </row>
    <row r="26" spans="1:13" s="57" customFormat="1" ht="15.95" customHeight="1" x14ac:dyDescent="0.2">
      <c r="A26" s="384"/>
      <c r="B26" s="385" t="s">
        <v>34</v>
      </c>
      <c r="C26" s="389">
        <v>22991754.129999999</v>
      </c>
      <c r="D26" s="387">
        <v>-219250</v>
      </c>
      <c r="E26" s="388">
        <v>22772504.129999999</v>
      </c>
      <c r="F26" s="389">
        <v>607430.58000000007</v>
      </c>
      <c r="G26" s="387">
        <v>0</v>
      </c>
      <c r="H26" s="388">
        <v>607430.58000000007</v>
      </c>
      <c r="I26" s="389">
        <v>23599184.709999997</v>
      </c>
      <c r="J26" s="387">
        <v>-219250</v>
      </c>
      <c r="K26" s="388">
        <v>23379934.709999997</v>
      </c>
    </row>
    <row r="27" spans="1:13" s="57" customFormat="1" ht="15.95" customHeight="1" x14ac:dyDescent="0.2">
      <c r="A27" s="401"/>
      <c r="B27" s="379" t="s">
        <v>102</v>
      </c>
      <c r="C27" s="402">
        <v>321567204.13999999</v>
      </c>
      <c r="D27" s="381">
        <v>-17940138.089999996</v>
      </c>
      <c r="E27" s="382">
        <v>303627066.05000007</v>
      </c>
      <c r="F27" s="383">
        <v>9177683.1499999985</v>
      </c>
      <c r="G27" s="381">
        <v>-3637333.89</v>
      </c>
      <c r="H27" s="382">
        <v>5540349.2599999998</v>
      </c>
      <c r="I27" s="383">
        <v>330744887.28999996</v>
      </c>
      <c r="J27" s="381">
        <v>-21577471.98</v>
      </c>
      <c r="K27" s="382">
        <v>309167415.31</v>
      </c>
    </row>
    <row r="28" spans="1:13" s="57" customFormat="1" ht="15.95" customHeight="1" thickBot="1" x14ac:dyDescent="0.25">
      <c r="A28" s="409"/>
      <c r="B28" s="410" t="s">
        <v>34</v>
      </c>
      <c r="C28" s="335">
        <v>10464281.6</v>
      </c>
      <c r="D28" s="336">
        <v>0</v>
      </c>
      <c r="E28" s="337">
        <v>10464281.6</v>
      </c>
      <c r="F28" s="335">
        <v>331030.58</v>
      </c>
      <c r="G28" s="336">
        <v>0</v>
      </c>
      <c r="H28" s="337">
        <v>331030.58</v>
      </c>
      <c r="I28" s="335">
        <v>10795312.180000002</v>
      </c>
      <c r="J28" s="336">
        <v>0</v>
      </c>
      <c r="K28" s="337">
        <v>10795312.180000002</v>
      </c>
    </row>
    <row r="29" spans="1:13" ht="15.95" customHeight="1" x14ac:dyDescent="0.2">
      <c r="A29" s="405"/>
      <c r="B29" s="396" t="s">
        <v>96</v>
      </c>
      <c r="C29" s="406">
        <v>899688636.12999988</v>
      </c>
      <c r="D29" s="331">
        <v>-64860174.870000005</v>
      </c>
      <c r="E29" s="398">
        <v>834828461.25999999</v>
      </c>
      <c r="F29" s="399">
        <v>23126625.999999996</v>
      </c>
      <c r="G29" s="331">
        <v>-10491802.27</v>
      </c>
      <c r="H29" s="398">
        <v>12634823.73</v>
      </c>
      <c r="I29" s="399">
        <v>922815262.13</v>
      </c>
      <c r="J29" s="331">
        <v>-75351977.140000001</v>
      </c>
      <c r="K29" s="398">
        <v>847463284.99000013</v>
      </c>
      <c r="M29" s="45"/>
    </row>
    <row r="30" spans="1:13" ht="15.95" customHeight="1" x14ac:dyDescent="0.2">
      <c r="A30" s="384"/>
      <c r="B30" s="385" t="s">
        <v>34</v>
      </c>
      <c r="C30" s="389">
        <v>29211368.620000001</v>
      </c>
      <c r="D30" s="387">
        <v>-277460</v>
      </c>
      <c r="E30" s="388">
        <v>28933908.620000001</v>
      </c>
      <c r="F30" s="389">
        <v>507000</v>
      </c>
      <c r="G30" s="387">
        <v>0</v>
      </c>
      <c r="H30" s="388">
        <v>507000</v>
      </c>
      <c r="I30" s="389">
        <v>29718368.620000001</v>
      </c>
      <c r="J30" s="387">
        <v>-277460</v>
      </c>
      <c r="K30" s="388">
        <v>29440908.620000001</v>
      </c>
      <c r="M30" s="45"/>
    </row>
    <row r="31" spans="1:13" s="47" customFormat="1" ht="15.95" customHeight="1" x14ac:dyDescent="0.2">
      <c r="A31" s="368"/>
      <c r="B31" s="411" t="s">
        <v>89</v>
      </c>
      <c r="C31" s="407">
        <v>579647397.22000003</v>
      </c>
      <c r="D31" s="408">
        <v>-44666978</v>
      </c>
      <c r="E31" s="332">
        <v>534980419.22000003</v>
      </c>
      <c r="F31" s="330">
        <v>14198248.6</v>
      </c>
      <c r="G31" s="408">
        <v>-6697535.0999999996</v>
      </c>
      <c r="H31" s="332">
        <v>7500713.5</v>
      </c>
      <c r="I31" s="330">
        <v>593845645.82000005</v>
      </c>
      <c r="J31" s="408">
        <v>-51364513.099999994</v>
      </c>
      <c r="K31" s="332">
        <v>542481132.71999991</v>
      </c>
      <c r="M31" s="3"/>
    </row>
    <row r="32" spans="1:13" s="48" customFormat="1" ht="15.95" customHeight="1" x14ac:dyDescent="0.2">
      <c r="A32" s="384"/>
      <c r="B32" s="385" t="s">
        <v>34</v>
      </c>
      <c r="C32" s="412">
        <v>17717798.439999998</v>
      </c>
      <c r="D32" s="387">
        <v>-21800</v>
      </c>
      <c r="E32" s="388">
        <v>17695998.439999998</v>
      </c>
      <c r="F32" s="389">
        <v>214300</v>
      </c>
      <c r="G32" s="387">
        <v>0</v>
      </c>
      <c r="H32" s="388">
        <v>214300</v>
      </c>
      <c r="I32" s="389">
        <v>17932098.439999998</v>
      </c>
      <c r="J32" s="387">
        <v>-21800</v>
      </c>
      <c r="K32" s="388">
        <v>17910298.439999998</v>
      </c>
      <c r="M32" s="49"/>
    </row>
    <row r="33" spans="1:13" s="47" customFormat="1" ht="15.95" customHeight="1" x14ac:dyDescent="0.2">
      <c r="A33" s="413"/>
      <c r="B33" s="414" t="s">
        <v>12</v>
      </c>
      <c r="C33" s="330">
        <v>293509185.00999999</v>
      </c>
      <c r="D33" s="415">
        <v>-26843240.939999998</v>
      </c>
      <c r="E33" s="332">
        <v>266665944.06999999</v>
      </c>
      <c r="F33" s="330">
        <v>6942684.4799999995</v>
      </c>
      <c r="G33" s="415">
        <v>-3059970.1500000004</v>
      </c>
      <c r="H33" s="332">
        <v>3882714.3299999991</v>
      </c>
      <c r="I33" s="330">
        <v>300451869.49000001</v>
      </c>
      <c r="J33" s="415">
        <v>-29903211.089999996</v>
      </c>
      <c r="K33" s="332">
        <v>270548658.39999998</v>
      </c>
    </row>
    <row r="34" spans="1:13" s="48" customFormat="1" ht="15.95" customHeight="1" thickBot="1" x14ac:dyDescent="0.25">
      <c r="A34" s="354"/>
      <c r="B34" s="416" t="s">
        <v>34</v>
      </c>
      <c r="C34" s="394">
        <v>8404312.3499999996</v>
      </c>
      <c r="D34" s="417">
        <v>0</v>
      </c>
      <c r="E34" s="393">
        <v>8404312.3499999996</v>
      </c>
      <c r="F34" s="394">
        <v>89400</v>
      </c>
      <c r="G34" s="417">
        <v>0</v>
      </c>
      <c r="H34" s="393">
        <v>89400</v>
      </c>
      <c r="I34" s="394">
        <v>8493712.3499999996</v>
      </c>
      <c r="J34" s="417">
        <v>0</v>
      </c>
      <c r="K34" s="393">
        <v>8493712.3499999996</v>
      </c>
    </row>
    <row r="35" spans="1:13" s="47" customFormat="1" ht="15.95" customHeight="1" x14ac:dyDescent="0.2">
      <c r="A35" s="418"/>
      <c r="B35" s="419" t="s">
        <v>125</v>
      </c>
      <c r="C35" s="420">
        <v>922759704.21000016</v>
      </c>
      <c r="D35" s="421">
        <v>-68982941.88000001</v>
      </c>
      <c r="E35" s="422">
        <v>853776762.32999992</v>
      </c>
      <c r="F35" s="423">
        <v>20106746.969999999</v>
      </c>
      <c r="G35" s="421">
        <v>-9753401.839999998</v>
      </c>
      <c r="H35" s="423">
        <v>10353345.130000001</v>
      </c>
      <c r="I35" s="420">
        <v>942866451.17999995</v>
      </c>
      <c r="J35" s="421">
        <v>-78736343.720000014</v>
      </c>
      <c r="K35" s="422">
        <v>864130107.46000016</v>
      </c>
    </row>
    <row r="36" spans="1:13" s="48" customFormat="1" ht="15.95" customHeight="1" x14ac:dyDescent="0.2">
      <c r="A36" s="424"/>
      <c r="B36" s="425" t="s">
        <v>34</v>
      </c>
      <c r="C36" s="426">
        <v>24455065.099999998</v>
      </c>
      <c r="D36" s="427">
        <v>-374183.83</v>
      </c>
      <c r="E36" s="428">
        <v>24080881.269999996</v>
      </c>
      <c r="F36" s="429">
        <v>698884</v>
      </c>
      <c r="G36" s="427">
        <v>0</v>
      </c>
      <c r="H36" s="429">
        <v>698884</v>
      </c>
      <c r="I36" s="426">
        <v>25153949.099999998</v>
      </c>
      <c r="J36" s="427">
        <v>-374183.83</v>
      </c>
      <c r="K36" s="428">
        <v>24779765.27</v>
      </c>
    </row>
    <row r="37" spans="1:13" s="47" customFormat="1" ht="15.95" customHeight="1" x14ac:dyDescent="0.2">
      <c r="A37" s="430"/>
      <c r="B37" s="431" t="s">
        <v>126</v>
      </c>
      <c r="C37" s="432">
        <v>608526059.7700001</v>
      </c>
      <c r="D37" s="433">
        <v>-43506324.960000008</v>
      </c>
      <c r="E37" s="434">
        <v>565019734.80999994</v>
      </c>
      <c r="F37" s="435">
        <v>12725836.790000001</v>
      </c>
      <c r="G37" s="433">
        <v>-5936947.6200000001</v>
      </c>
      <c r="H37" s="435">
        <v>6788889.1699999999</v>
      </c>
      <c r="I37" s="432">
        <v>621251896.56000006</v>
      </c>
      <c r="J37" s="433">
        <v>-49443272.579999998</v>
      </c>
      <c r="K37" s="434">
        <v>571808623.9799999</v>
      </c>
    </row>
    <row r="38" spans="1:13" s="48" customFormat="1" ht="15.95" customHeight="1" x14ac:dyDescent="0.2">
      <c r="A38" s="436"/>
      <c r="B38" s="437" t="s">
        <v>34</v>
      </c>
      <c r="C38" s="438">
        <v>15586910.020000001</v>
      </c>
      <c r="D38" s="439">
        <v>-126291.83</v>
      </c>
      <c r="E38" s="440">
        <v>15460618.189999999</v>
      </c>
      <c r="F38" s="441">
        <v>372809</v>
      </c>
      <c r="G38" s="439">
        <v>0</v>
      </c>
      <c r="H38" s="441">
        <v>372809</v>
      </c>
      <c r="I38" s="438">
        <v>15959719.020000001</v>
      </c>
      <c r="J38" s="439">
        <v>-126291.83</v>
      </c>
      <c r="K38" s="440">
        <v>15833427.189999999</v>
      </c>
    </row>
    <row r="39" spans="1:13" x14ac:dyDescent="0.2">
      <c r="A39" s="430"/>
      <c r="B39" s="431" t="s">
        <v>11</v>
      </c>
      <c r="C39" s="420">
        <v>311709534.56999999</v>
      </c>
      <c r="D39" s="421">
        <v>-24004844.169999998</v>
      </c>
      <c r="E39" s="422">
        <v>287704690.40000004</v>
      </c>
      <c r="F39" s="423">
        <v>6404791.7199999997</v>
      </c>
      <c r="G39" s="421">
        <v>-3001972.8099999996</v>
      </c>
      <c r="H39" s="423">
        <v>3402818.9100000006</v>
      </c>
      <c r="I39" s="420">
        <v>318114326.28999996</v>
      </c>
      <c r="J39" s="421">
        <v>-27006816.98</v>
      </c>
      <c r="K39" s="422">
        <v>291107509.31</v>
      </c>
      <c r="M39" s="69" t="s">
        <v>36</v>
      </c>
    </row>
    <row r="40" spans="1:13" ht="13.5" thickBot="1" x14ac:dyDescent="0.25">
      <c r="A40" s="442"/>
      <c r="B40" s="443" t="s">
        <v>34</v>
      </c>
      <c r="C40" s="426">
        <v>8078257.7999999998</v>
      </c>
      <c r="D40" s="427">
        <v>-13191.83</v>
      </c>
      <c r="E40" s="428">
        <v>8065065.9699999997</v>
      </c>
      <c r="F40" s="429">
        <v>201290</v>
      </c>
      <c r="G40" s="427">
        <v>0</v>
      </c>
      <c r="H40" s="429">
        <v>201290</v>
      </c>
      <c r="I40" s="426">
        <v>8279547.7999999998</v>
      </c>
      <c r="J40" s="427">
        <v>-13191.83</v>
      </c>
      <c r="K40" s="428">
        <v>8266355.9699999997</v>
      </c>
    </row>
    <row r="41" spans="1:13" x14ac:dyDescent="0.2">
      <c r="A41" s="418"/>
      <c r="B41" s="444" t="s">
        <v>127</v>
      </c>
      <c r="C41" s="445">
        <v>980654654.04000008</v>
      </c>
      <c r="D41" s="446">
        <v>-109714120.08000001</v>
      </c>
      <c r="E41" s="447">
        <v>870940533.95999992</v>
      </c>
      <c r="F41" s="448">
        <v>16612964.789999999</v>
      </c>
      <c r="G41" s="446">
        <v>-8599530.3200000003</v>
      </c>
      <c r="H41" s="448">
        <v>8013434.4700000016</v>
      </c>
      <c r="I41" s="445">
        <v>997267618.82999992</v>
      </c>
      <c r="J41" s="446">
        <v>-118313650.39999998</v>
      </c>
      <c r="K41" s="447">
        <v>878953968.42999995</v>
      </c>
    </row>
    <row r="42" spans="1:13" ht="13.5" thickBot="1" x14ac:dyDescent="0.25">
      <c r="A42" s="442"/>
      <c r="B42" s="449" t="s">
        <v>34</v>
      </c>
      <c r="C42" s="450">
        <v>21882596.939999998</v>
      </c>
      <c r="D42" s="451">
        <v>-1849265</v>
      </c>
      <c r="E42" s="452">
        <v>20033331.939999998</v>
      </c>
      <c r="F42" s="453">
        <v>373900</v>
      </c>
      <c r="G42" s="451">
        <v>0</v>
      </c>
      <c r="H42" s="453">
        <v>373900</v>
      </c>
      <c r="I42" s="450">
        <v>22256496.939999998</v>
      </c>
      <c r="J42" s="451">
        <v>-1849265</v>
      </c>
      <c r="K42" s="452">
        <v>20407231.939999998</v>
      </c>
    </row>
    <row r="43" spans="1:13" x14ac:dyDescent="0.2">
      <c r="A43" s="46" t="s">
        <v>31</v>
      </c>
      <c r="B43" s="41"/>
      <c r="C43" s="42"/>
      <c r="D43" s="42"/>
      <c r="E43" s="42"/>
      <c r="F43" s="42"/>
      <c r="G43" s="42"/>
      <c r="H43" s="42"/>
      <c r="I43" s="42"/>
      <c r="J43" s="42"/>
      <c r="K43" s="42"/>
    </row>
    <row r="44" spans="1:13" x14ac:dyDescent="0.2">
      <c r="A44" s="454"/>
      <c r="B44" s="41"/>
      <c r="C44" s="42"/>
      <c r="D44" s="42"/>
      <c r="E44" s="42"/>
      <c r="F44" s="42"/>
      <c r="G44" s="42"/>
      <c r="H44" s="42"/>
      <c r="I44" s="42"/>
      <c r="J44" s="42"/>
      <c r="K44" s="42"/>
    </row>
    <row r="45" spans="1:13" x14ac:dyDescent="0.2">
      <c r="A45" s="93" t="s">
        <v>44</v>
      </c>
    </row>
    <row r="46" spans="1:13" x14ac:dyDescent="0.2">
      <c r="A46" s="107" t="s">
        <v>150</v>
      </c>
      <c r="B46" s="54"/>
      <c r="C46" s="70"/>
      <c r="D46" s="54"/>
      <c r="E46" s="54"/>
    </row>
    <row r="47" spans="1:13" x14ac:dyDescent="0.2">
      <c r="A47" s="107" t="s">
        <v>151</v>
      </c>
      <c r="B47" s="43"/>
      <c r="C47" s="44"/>
      <c r="D47" s="44"/>
      <c r="E47" s="54"/>
    </row>
    <row r="48" spans="1:13" x14ac:dyDescent="0.2">
      <c r="A48" s="92" t="s">
        <v>47</v>
      </c>
    </row>
    <row r="49" spans="1:1" x14ac:dyDescent="0.2">
      <c r="A49" s="92" t="s">
        <v>48</v>
      </c>
    </row>
  </sheetData>
  <mergeCells count="3">
    <mergeCell ref="C9:E9"/>
    <mergeCell ref="F9:H9"/>
    <mergeCell ref="I9:K9"/>
  </mergeCells>
  <pageMargins left="0.70866141732283472" right="0.70866141732283472" top="0.78740157480314965" bottom="0.78740157480314965" header="0.31496062992125984" footer="0.31496062992125984"/>
  <pageSetup paperSize="9" scale="85" fitToWidth="0" fitToHeight="0" orientation="landscape" r:id="rId1"/>
  <headerFooter>
    <oddHeader>&amp;R&amp;T</oddHeader>
    <oddFooter>&amp;L&amp;F&amp;CDato skrevet ut: &amp;D&amp;RÅRSSTATISTIKK 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showGridLines="0" workbookViewId="0">
      <selection activeCell="O44" sqref="O44"/>
    </sheetView>
  </sheetViews>
  <sheetFormatPr baseColWidth="10" defaultColWidth="11.42578125" defaultRowHeight="12.75" x14ac:dyDescent="0.2"/>
  <cols>
    <col min="1" max="1" width="8.140625" style="4" customWidth="1"/>
    <col min="2" max="2" width="22.85546875" style="69" customWidth="1"/>
    <col min="3" max="3" width="13.28515625" style="69" customWidth="1"/>
    <col min="4" max="4" width="11" style="69" customWidth="1"/>
    <col min="5" max="5" width="15.140625" style="69" customWidth="1"/>
    <col min="6" max="8" width="11" style="69" customWidth="1"/>
    <col min="9" max="9" width="12.140625" style="69" customWidth="1"/>
    <col min="10" max="10" width="11" style="69" customWidth="1"/>
    <col min="11" max="11" width="13.85546875" style="69" customWidth="1"/>
    <col min="12" max="12" width="4" style="69" customWidth="1"/>
    <col min="13" max="14" width="11.42578125" style="69"/>
    <col min="15" max="15" width="11.7109375" style="69" bestFit="1" customWidth="1"/>
    <col min="16" max="16384" width="11.42578125" style="69"/>
  </cols>
  <sheetData>
    <row r="2" spans="1:15" x14ac:dyDescent="0.2">
      <c r="A2" s="5" t="s">
        <v>13</v>
      </c>
    </row>
    <row r="3" spans="1:15" x14ac:dyDescent="0.2">
      <c r="A3" s="5"/>
    </row>
    <row r="4" spans="1:15" x14ac:dyDescent="0.2">
      <c r="A4" s="5" t="str">
        <f>A8</f>
        <v>Tabell 4-1-B  Økonomisk sosialhjelp - brutto og netto utgift - regnskapsført for perioden 01.01.-31.12.2015.  Bydelene.</v>
      </c>
    </row>
    <row r="5" spans="1:15" x14ac:dyDescent="0.2">
      <c r="A5" s="5"/>
    </row>
    <row r="6" spans="1:15" x14ac:dyDescent="0.2">
      <c r="A6" s="5"/>
    </row>
    <row r="7" spans="1:15" x14ac:dyDescent="0.2">
      <c r="A7" s="5"/>
    </row>
    <row r="8" spans="1:15" ht="43.5" customHeight="1" thickBot="1" x14ac:dyDescent="0.25">
      <c r="A8" s="225" t="s">
        <v>145</v>
      </c>
      <c r="B8" s="226"/>
      <c r="C8" s="226"/>
      <c r="D8" s="226"/>
      <c r="E8" s="226"/>
      <c r="F8" s="226"/>
      <c r="I8" s="57"/>
    </row>
    <row r="9" spans="1:15" s="57" customFormat="1" ht="20.25" customHeight="1" x14ac:dyDescent="0.25">
      <c r="A9" s="227"/>
      <c r="B9" s="228"/>
      <c r="C9" s="479" t="s">
        <v>5</v>
      </c>
      <c r="D9" s="480"/>
      <c r="E9" s="480"/>
      <c r="F9" s="479" t="s">
        <v>6</v>
      </c>
      <c r="G9" s="480"/>
      <c r="H9" s="481"/>
      <c r="I9" s="479" t="s">
        <v>7</v>
      </c>
      <c r="J9" s="482"/>
      <c r="K9" s="483"/>
      <c r="M9" s="46" t="s">
        <v>31</v>
      </c>
    </row>
    <row r="10" spans="1:15" s="57" customFormat="1" ht="55.7" customHeight="1" thickBot="1" x14ac:dyDescent="0.25">
      <c r="A10" s="229" t="s">
        <v>14</v>
      </c>
      <c r="B10" s="230" t="s">
        <v>15</v>
      </c>
      <c r="C10" s="320" t="s">
        <v>41</v>
      </c>
      <c r="D10" s="321" t="s">
        <v>40</v>
      </c>
      <c r="E10" s="322" t="s">
        <v>39</v>
      </c>
      <c r="F10" s="323" t="s">
        <v>42</v>
      </c>
      <c r="G10" s="324" t="s">
        <v>43</v>
      </c>
      <c r="H10" s="325" t="s">
        <v>39</v>
      </c>
      <c r="I10" s="323" t="s">
        <v>38</v>
      </c>
      <c r="J10" s="326" t="s">
        <v>8</v>
      </c>
      <c r="K10" s="327" t="s">
        <v>39</v>
      </c>
      <c r="M10" s="93" t="s">
        <v>44</v>
      </c>
    </row>
    <row r="11" spans="1:15" s="47" customFormat="1" ht="15.95" customHeight="1" x14ac:dyDescent="0.2">
      <c r="A11" s="328">
        <v>1</v>
      </c>
      <c r="B11" s="329" t="s">
        <v>16</v>
      </c>
      <c r="C11" s="330">
        <v>181960987.50999996</v>
      </c>
      <c r="D11" s="331">
        <v>-12018626.390000001</v>
      </c>
      <c r="E11" s="332">
        <v>169942361.11999997</v>
      </c>
      <c r="F11" s="333">
        <v>3824103.46</v>
      </c>
      <c r="G11" s="331">
        <v>-2044637.24</v>
      </c>
      <c r="H11" s="333">
        <v>1779466.22</v>
      </c>
      <c r="I11" s="330">
        <v>185785090.96999997</v>
      </c>
      <c r="J11" s="331">
        <v>-14063263.630000001</v>
      </c>
      <c r="K11" s="332">
        <v>171721827.33999997</v>
      </c>
      <c r="M11" s="107" t="s">
        <v>146</v>
      </c>
      <c r="N11" s="70"/>
      <c r="O11" s="55"/>
    </row>
    <row r="12" spans="1:15" s="48" customFormat="1" ht="15.95" customHeight="1" x14ac:dyDescent="0.2">
      <c r="A12" s="234"/>
      <c r="B12" s="334" t="s">
        <v>34</v>
      </c>
      <c r="C12" s="335">
        <v>3525262.7099999995</v>
      </c>
      <c r="D12" s="336">
        <v>0</v>
      </c>
      <c r="E12" s="337">
        <v>3525262.7099999995</v>
      </c>
      <c r="F12" s="338">
        <v>51238.69</v>
      </c>
      <c r="G12" s="336">
        <v>0</v>
      </c>
      <c r="H12" s="338">
        <v>51238.69</v>
      </c>
      <c r="I12" s="335">
        <v>3576501.3999999994</v>
      </c>
      <c r="J12" s="336">
        <v>0</v>
      </c>
      <c r="K12" s="337">
        <v>3576501.3999999994</v>
      </c>
      <c r="M12" s="339" t="s">
        <v>112</v>
      </c>
      <c r="N12" s="70"/>
      <c r="O12" s="56"/>
    </row>
    <row r="13" spans="1:15" s="48" customFormat="1" ht="15.95" customHeight="1" x14ac:dyDescent="0.2">
      <c r="A13" s="328">
        <v>2</v>
      </c>
      <c r="B13" s="251" t="s">
        <v>17</v>
      </c>
      <c r="C13" s="340">
        <v>147129108.95999998</v>
      </c>
      <c r="D13" s="341">
        <v>-11209772.109999999</v>
      </c>
      <c r="E13" s="342">
        <v>135919336.84999996</v>
      </c>
      <c r="F13" s="343">
        <v>3054030.56</v>
      </c>
      <c r="G13" s="341">
        <v>-1597153.17</v>
      </c>
      <c r="H13" s="343">
        <v>1456877.3900000001</v>
      </c>
      <c r="I13" s="340">
        <v>150183139.51999998</v>
      </c>
      <c r="J13" s="341">
        <v>-12806925.279999999</v>
      </c>
      <c r="K13" s="342">
        <v>137376214.23999995</v>
      </c>
      <c r="M13" s="107" t="s">
        <v>147</v>
      </c>
      <c r="N13" s="54"/>
      <c r="O13" s="56"/>
    </row>
    <row r="14" spans="1:15" s="48" customFormat="1" ht="15.95" customHeight="1" x14ac:dyDescent="0.2">
      <c r="A14" s="234"/>
      <c r="B14" s="334" t="s">
        <v>34</v>
      </c>
      <c r="C14" s="344">
        <v>6586305.0099999998</v>
      </c>
      <c r="D14" s="345">
        <v>0</v>
      </c>
      <c r="E14" s="346">
        <v>6586305.0099999998</v>
      </c>
      <c r="F14" s="347">
        <v>57200</v>
      </c>
      <c r="G14" s="345">
        <v>0</v>
      </c>
      <c r="H14" s="347">
        <v>57200</v>
      </c>
      <c r="I14" s="344">
        <v>6643505.0099999998</v>
      </c>
      <c r="J14" s="345">
        <v>0</v>
      </c>
      <c r="K14" s="346">
        <v>6643505.0099999998</v>
      </c>
      <c r="M14" s="339" t="s">
        <v>136</v>
      </c>
      <c r="N14" s="54"/>
      <c r="O14" s="56"/>
    </row>
    <row r="15" spans="1:15" s="48" customFormat="1" ht="15.95" customHeight="1" x14ac:dyDescent="0.2">
      <c r="A15" s="328">
        <v>3</v>
      </c>
      <c r="B15" s="251" t="s">
        <v>18</v>
      </c>
      <c r="C15" s="340">
        <v>94068182.520000011</v>
      </c>
      <c r="D15" s="341">
        <v>-7864501.7300000004</v>
      </c>
      <c r="E15" s="342">
        <v>86203680.790000007</v>
      </c>
      <c r="F15" s="343">
        <v>1500941</v>
      </c>
      <c r="G15" s="341">
        <v>-1003002.89</v>
      </c>
      <c r="H15" s="343">
        <v>497938.11</v>
      </c>
      <c r="I15" s="340">
        <v>95569123.520000011</v>
      </c>
      <c r="J15" s="341">
        <v>-8867504.620000001</v>
      </c>
      <c r="K15" s="342">
        <v>86701618.900000006</v>
      </c>
      <c r="M15" s="92" t="s">
        <v>47</v>
      </c>
    </row>
    <row r="16" spans="1:15" s="48" customFormat="1" ht="15.95" customHeight="1" x14ac:dyDescent="0.2">
      <c r="A16" s="234"/>
      <c r="B16" s="334" t="s">
        <v>34</v>
      </c>
      <c r="C16" s="344">
        <v>2844148.15</v>
      </c>
      <c r="D16" s="345">
        <v>0</v>
      </c>
      <c r="E16" s="346">
        <v>2844148.15</v>
      </c>
      <c r="F16" s="347">
        <v>0</v>
      </c>
      <c r="G16" s="345">
        <v>0</v>
      </c>
      <c r="H16" s="347">
        <v>0</v>
      </c>
      <c r="I16" s="344">
        <v>2844148.15</v>
      </c>
      <c r="J16" s="345">
        <v>0</v>
      </c>
      <c r="K16" s="346">
        <v>2844148.15</v>
      </c>
      <c r="M16" s="92" t="s">
        <v>48</v>
      </c>
    </row>
    <row r="17" spans="1:13" s="48" customFormat="1" ht="15.95" customHeight="1" x14ac:dyDescent="0.2">
      <c r="A17" s="328">
        <v>4</v>
      </c>
      <c r="B17" s="251" t="s">
        <v>19</v>
      </c>
      <c r="C17" s="340">
        <v>56368885.640000001</v>
      </c>
      <c r="D17" s="341">
        <v>-2075348.4400000002</v>
      </c>
      <c r="E17" s="342">
        <v>54293537.200000003</v>
      </c>
      <c r="F17" s="343">
        <v>1621738.88</v>
      </c>
      <c r="G17" s="341">
        <v>-952035.12</v>
      </c>
      <c r="H17" s="343">
        <v>669703.75999999989</v>
      </c>
      <c r="I17" s="340">
        <v>57990624.520000003</v>
      </c>
      <c r="J17" s="341">
        <v>-3027383.56</v>
      </c>
      <c r="K17" s="342">
        <v>54963240.960000001</v>
      </c>
    </row>
    <row r="18" spans="1:13" s="48" customFormat="1" ht="15.95" customHeight="1" x14ac:dyDescent="0.2">
      <c r="A18" s="234"/>
      <c r="B18" s="334" t="s">
        <v>34</v>
      </c>
      <c r="C18" s="344">
        <v>2433175.54</v>
      </c>
      <c r="D18" s="345">
        <v>0</v>
      </c>
      <c r="E18" s="346">
        <v>2433175.54</v>
      </c>
      <c r="F18" s="347">
        <v>-800</v>
      </c>
      <c r="G18" s="345">
        <v>0</v>
      </c>
      <c r="H18" s="347">
        <v>-800</v>
      </c>
      <c r="I18" s="344">
        <v>2432375.54</v>
      </c>
      <c r="J18" s="345">
        <v>0</v>
      </c>
      <c r="K18" s="346">
        <v>2432375.54</v>
      </c>
    </row>
    <row r="19" spans="1:13" s="48" customFormat="1" ht="15.95" customHeight="1" x14ac:dyDescent="0.2">
      <c r="A19" s="328">
        <v>5</v>
      </c>
      <c r="B19" s="251" t="s">
        <v>20</v>
      </c>
      <c r="C19" s="340">
        <v>73127667.400000036</v>
      </c>
      <c r="D19" s="341">
        <v>-4217651.5500000007</v>
      </c>
      <c r="E19" s="342">
        <v>68910015.850000039</v>
      </c>
      <c r="F19" s="343">
        <v>3106527.2600000002</v>
      </c>
      <c r="G19" s="341">
        <v>-1222077.56</v>
      </c>
      <c r="H19" s="343">
        <v>1884449.7000000002</v>
      </c>
      <c r="I19" s="340">
        <v>76234194.660000041</v>
      </c>
      <c r="J19" s="341">
        <v>-5439729.1100000013</v>
      </c>
      <c r="K19" s="342">
        <v>70794465.550000042</v>
      </c>
    </row>
    <row r="20" spans="1:13" s="48" customFormat="1" ht="15.95" customHeight="1" x14ac:dyDescent="0.2">
      <c r="A20" s="234"/>
      <c r="B20" s="334" t="s">
        <v>34</v>
      </c>
      <c r="C20" s="344">
        <v>3923622.87</v>
      </c>
      <c r="D20" s="345">
        <v>0</v>
      </c>
      <c r="E20" s="346">
        <v>3923622.87</v>
      </c>
      <c r="F20" s="347">
        <v>45200</v>
      </c>
      <c r="G20" s="345">
        <v>0</v>
      </c>
      <c r="H20" s="347">
        <v>45200</v>
      </c>
      <c r="I20" s="344">
        <v>3968822.87</v>
      </c>
      <c r="J20" s="345">
        <v>0</v>
      </c>
      <c r="K20" s="346">
        <v>3968822.87</v>
      </c>
    </row>
    <row r="21" spans="1:13" s="48" customFormat="1" ht="15.95" customHeight="1" x14ac:dyDescent="0.2">
      <c r="A21" s="328">
        <v>6</v>
      </c>
      <c r="B21" s="251" t="s">
        <v>21</v>
      </c>
      <c r="C21" s="340">
        <v>18374383.459999997</v>
      </c>
      <c r="D21" s="341">
        <v>-1422784.8099999998</v>
      </c>
      <c r="E21" s="342">
        <v>16951598.649999999</v>
      </c>
      <c r="F21" s="343">
        <v>613762</v>
      </c>
      <c r="G21" s="341">
        <v>-683797.43</v>
      </c>
      <c r="H21" s="343">
        <v>-70035.430000000051</v>
      </c>
      <c r="I21" s="340">
        <v>18988145.459999997</v>
      </c>
      <c r="J21" s="341">
        <v>-2106582.2399999998</v>
      </c>
      <c r="K21" s="342">
        <v>16881563.219999999</v>
      </c>
    </row>
    <row r="22" spans="1:13" s="48" customFormat="1" ht="15.95" customHeight="1" x14ac:dyDescent="0.2">
      <c r="A22" s="234"/>
      <c r="B22" s="334" t="s">
        <v>34</v>
      </c>
      <c r="C22" s="344">
        <v>3218074.63</v>
      </c>
      <c r="D22" s="345">
        <v>0</v>
      </c>
      <c r="E22" s="346">
        <v>3218074.63</v>
      </c>
      <c r="F22" s="347">
        <v>191000</v>
      </c>
      <c r="G22" s="345">
        <v>0</v>
      </c>
      <c r="H22" s="347">
        <v>191000</v>
      </c>
      <c r="I22" s="344">
        <v>3409074.63</v>
      </c>
      <c r="J22" s="345">
        <v>0</v>
      </c>
      <c r="K22" s="346">
        <v>3409074.63</v>
      </c>
    </row>
    <row r="23" spans="1:13" s="48" customFormat="1" ht="15.95" customHeight="1" x14ac:dyDescent="0.2">
      <c r="A23" s="328">
        <v>7</v>
      </c>
      <c r="B23" s="251" t="s">
        <v>22</v>
      </c>
      <c r="C23" s="340">
        <v>30542261.34</v>
      </c>
      <c r="D23" s="341">
        <v>-1282007.9100000001</v>
      </c>
      <c r="E23" s="342">
        <v>29260253.43</v>
      </c>
      <c r="F23" s="343">
        <v>794058.59</v>
      </c>
      <c r="G23" s="341">
        <v>-393561.13</v>
      </c>
      <c r="H23" s="343">
        <v>400497.45999999996</v>
      </c>
      <c r="I23" s="340">
        <v>31336319.93</v>
      </c>
      <c r="J23" s="341">
        <v>-1675569.04</v>
      </c>
      <c r="K23" s="342">
        <v>29660750.890000001</v>
      </c>
      <c r="M23" s="49"/>
    </row>
    <row r="24" spans="1:13" s="48" customFormat="1" ht="15.95" customHeight="1" x14ac:dyDescent="0.2">
      <c r="A24" s="234"/>
      <c r="B24" s="334" t="s">
        <v>34</v>
      </c>
      <c r="C24" s="344">
        <v>1795643.09</v>
      </c>
      <c r="D24" s="345">
        <v>0</v>
      </c>
      <c r="E24" s="346">
        <v>1795643.09</v>
      </c>
      <c r="F24" s="347">
        <v>7000</v>
      </c>
      <c r="G24" s="345">
        <v>-1300</v>
      </c>
      <c r="H24" s="347">
        <v>5700</v>
      </c>
      <c r="I24" s="344">
        <v>1802643.09</v>
      </c>
      <c r="J24" s="345">
        <v>-1300</v>
      </c>
      <c r="K24" s="346">
        <v>1801343.09</v>
      </c>
      <c r="M24" s="93"/>
    </row>
    <row r="25" spans="1:13" s="48" customFormat="1" ht="15.95" customHeight="1" x14ac:dyDescent="0.2">
      <c r="A25" s="328">
        <v>8</v>
      </c>
      <c r="B25" s="251" t="s">
        <v>23</v>
      </c>
      <c r="C25" s="340">
        <v>42851386.360000014</v>
      </c>
      <c r="D25" s="341">
        <v>-2472507</v>
      </c>
      <c r="E25" s="342">
        <v>40378879.360000014</v>
      </c>
      <c r="F25" s="343">
        <v>1551439.42</v>
      </c>
      <c r="G25" s="341">
        <v>-499379</v>
      </c>
      <c r="H25" s="343">
        <v>1052060.42</v>
      </c>
      <c r="I25" s="340">
        <v>44402825.780000016</v>
      </c>
      <c r="J25" s="341">
        <v>-2971886</v>
      </c>
      <c r="K25" s="342">
        <v>41430939.780000016</v>
      </c>
      <c r="M25" s="92"/>
    </row>
    <row r="26" spans="1:13" s="48" customFormat="1" ht="15.95" customHeight="1" x14ac:dyDescent="0.2">
      <c r="A26" s="234"/>
      <c r="B26" s="334" t="s">
        <v>34</v>
      </c>
      <c r="C26" s="344">
        <v>4350123.8800000008</v>
      </c>
      <c r="D26" s="345">
        <v>0</v>
      </c>
      <c r="E26" s="346">
        <v>4350123.8800000008</v>
      </c>
      <c r="F26" s="347">
        <v>25500</v>
      </c>
      <c r="G26" s="345">
        <v>0</v>
      </c>
      <c r="H26" s="347">
        <v>25500</v>
      </c>
      <c r="I26" s="344">
        <v>4375623.8800000008</v>
      </c>
      <c r="J26" s="345">
        <v>0</v>
      </c>
      <c r="K26" s="346">
        <v>4375623.8800000008</v>
      </c>
      <c r="M26" s="92"/>
    </row>
    <row r="27" spans="1:13" s="48" customFormat="1" ht="15.95" customHeight="1" x14ac:dyDescent="0.2">
      <c r="A27" s="328">
        <v>9</v>
      </c>
      <c r="B27" s="251" t="s">
        <v>24</v>
      </c>
      <c r="C27" s="340">
        <v>82468617.580000013</v>
      </c>
      <c r="D27" s="341">
        <v>-1798550.73</v>
      </c>
      <c r="E27" s="342">
        <v>80670066.850000009</v>
      </c>
      <c r="F27" s="343">
        <v>1103612</v>
      </c>
      <c r="G27" s="341">
        <v>-795806.71999999997</v>
      </c>
      <c r="H27" s="343">
        <v>307805.28000000003</v>
      </c>
      <c r="I27" s="340">
        <v>83572229.580000013</v>
      </c>
      <c r="J27" s="341">
        <v>-2594357.4500000002</v>
      </c>
      <c r="K27" s="342">
        <v>80977872.13000001</v>
      </c>
      <c r="M27" s="92"/>
    </row>
    <row r="28" spans="1:13" s="48" customFormat="1" ht="15.95" customHeight="1" x14ac:dyDescent="0.2">
      <c r="A28" s="234"/>
      <c r="B28" s="334" t="s">
        <v>34</v>
      </c>
      <c r="C28" s="344">
        <v>1766109.6</v>
      </c>
      <c r="D28" s="345">
        <v>0</v>
      </c>
      <c r="E28" s="346">
        <v>1766109.6</v>
      </c>
      <c r="F28" s="347">
        <v>0</v>
      </c>
      <c r="G28" s="345">
        <v>0</v>
      </c>
      <c r="H28" s="347">
        <v>0</v>
      </c>
      <c r="I28" s="344">
        <v>1766109.6</v>
      </c>
      <c r="J28" s="345">
        <v>0</v>
      </c>
      <c r="K28" s="346">
        <v>1766109.6</v>
      </c>
      <c r="M28" s="92"/>
    </row>
    <row r="29" spans="1:13" s="48" customFormat="1" ht="15.95" customHeight="1" x14ac:dyDescent="0.2">
      <c r="A29" s="328">
        <v>10</v>
      </c>
      <c r="B29" s="251" t="s">
        <v>25</v>
      </c>
      <c r="C29" s="340">
        <v>75513124.25</v>
      </c>
      <c r="D29" s="341">
        <v>-3288603.76</v>
      </c>
      <c r="E29" s="342">
        <v>72224520.489999995</v>
      </c>
      <c r="F29" s="343">
        <v>2514494.54</v>
      </c>
      <c r="G29" s="341">
        <v>-1495721.86</v>
      </c>
      <c r="H29" s="343">
        <v>1018772.6799999999</v>
      </c>
      <c r="I29" s="340">
        <v>78027618.790000007</v>
      </c>
      <c r="J29" s="341">
        <v>-4784325.62</v>
      </c>
      <c r="K29" s="342">
        <v>73243293.170000002</v>
      </c>
      <c r="M29" s="49"/>
    </row>
    <row r="30" spans="1:13" s="48" customFormat="1" ht="15.95" customHeight="1" x14ac:dyDescent="0.2">
      <c r="A30" s="234"/>
      <c r="B30" s="334" t="s">
        <v>34</v>
      </c>
      <c r="C30" s="344">
        <v>1756179.84</v>
      </c>
      <c r="D30" s="345">
        <v>0</v>
      </c>
      <c r="E30" s="346">
        <v>1756179.84</v>
      </c>
      <c r="F30" s="347">
        <v>0</v>
      </c>
      <c r="G30" s="345">
        <v>0</v>
      </c>
      <c r="H30" s="347">
        <v>0</v>
      </c>
      <c r="I30" s="344">
        <v>1756179.84</v>
      </c>
      <c r="J30" s="345">
        <v>0</v>
      </c>
      <c r="K30" s="346">
        <v>1756179.84</v>
      </c>
      <c r="M30" s="49"/>
    </row>
    <row r="31" spans="1:13" s="48" customFormat="1" ht="15.95" customHeight="1" x14ac:dyDescent="0.2">
      <c r="A31" s="328">
        <v>11</v>
      </c>
      <c r="B31" s="251" t="s">
        <v>26</v>
      </c>
      <c r="C31" s="340">
        <v>85468333.429999992</v>
      </c>
      <c r="D31" s="341">
        <v>-4325913.8900000006</v>
      </c>
      <c r="E31" s="342">
        <v>81142419.539999992</v>
      </c>
      <c r="F31" s="343">
        <v>803209.86</v>
      </c>
      <c r="G31" s="341">
        <v>-665420.43000000005</v>
      </c>
      <c r="H31" s="343">
        <v>137789.42999999993</v>
      </c>
      <c r="I31" s="340">
        <v>86271543.289999992</v>
      </c>
      <c r="J31" s="341">
        <v>-4991334.32</v>
      </c>
      <c r="K31" s="342">
        <v>81280208.969999999</v>
      </c>
      <c r="M31" s="49"/>
    </row>
    <row r="32" spans="1:13" s="48" customFormat="1" ht="15.95" customHeight="1" x14ac:dyDescent="0.2">
      <c r="A32" s="234"/>
      <c r="B32" s="334" t="s">
        <v>34</v>
      </c>
      <c r="C32" s="344">
        <v>464233.15</v>
      </c>
      <c r="D32" s="345">
        <v>0</v>
      </c>
      <c r="E32" s="346">
        <v>464233.15</v>
      </c>
      <c r="F32" s="347">
        <v>0</v>
      </c>
      <c r="G32" s="345">
        <v>0</v>
      </c>
      <c r="H32" s="347">
        <v>0</v>
      </c>
      <c r="I32" s="344">
        <v>464233.15</v>
      </c>
      <c r="J32" s="345">
        <v>0</v>
      </c>
      <c r="K32" s="346">
        <v>464233.15</v>
      </c>
      <c r="M32" s="49"/>
    </row>
    <row r="33" spans="1:15" s="48" customFormat="1" ht="15.95" customHeight="1" x14ac:dyDescent="0.2">
      <c r="A33" s="328">
        <v>12</v>
      </c>
      <c r="B33" s="251" t="s">
        <v>27</v>
      </c>
      <c r="C33" s="340">
        <v>71394854.12000002</v>
      </c>
      <c r="D33" s="341">
        <v>-4891930.1900000004</v>
      </c>
      <c r="E33" s="342">
        <v>66502923.930000022</v>
      </c>
      <c r="F33" s="343">
        <v>1616203.5</v>
      </c>
      <c r="G33" s="341">
        <v>-795864.92</v>
      </c>
      <c r="H33" s="343">
        <v>820338.58</v>
      </c>
      <c r="I33" s="340">
        <v>73011057.62000002</v>
      </c>
      <c r="J33" s="341">
        <v>-5687795.1100000003</v>
      </c>
      <c r="K33" s="342">
        <v>67323262.51000002</v>
      </c>
      <c r="M33" s="49"/>
    </row>
    <row r="34" spans="1:15" s="48" customFormat="1" ht="15.95" customHeight="1" x14ac:dyDescent="0.2">
      <c r="A34" s="234"/>
      <c r="B34" s="334" t="s">
        <v>34</v>
      </c>
      <c r="C34" s="344">
        <v>7559421.3899999997</v>
      </c>
      <c r="D34" s="345">
        <v>0</v>
      </c>
      <c r="E34" s="346">
        <v>7559421.3899999997</v>
      </c>
      <c r="F34" s="347">
        <v>42000</v>
      </c>
      <c r="G34" s="345">
        <v>0</v>
      </c>
      <c r="H34" s="347">
        <v>42000</v>
      </c>
      <c r="I34" s="344">
        <v>7601421.3899999997</v>
      </c>
      <c r="J34" s="345">
        <v>0</v>
      </c>
      <c r="K34" s="346">
        <v>7601421.3899999997</v>
      </c>
      <c r="M34" s="49"/>
    </row>
    <row r="35" spans="1:15" s="48" customFormat="1" ht="15.95" customHeight="1" x14ac:dyDescent="0.2">
      <c r="A35" s="328">
        <v>13</v>
      </c>
      <c r="B35" s="251" t="s">
        <v>28</v>
      </c>
      <c r="C35" s="340">
        <v>62186266.339999996</v>
      </c>
      <c r="D35" s="341">
        <v>-3390687.61</v>
      </c>
      <c r="E35" s="342">
        <v>58795578.729999997</v>
      </c>
      <c r="F35" s="343">
        <v>1520698.07</v>
      </c>
      <c r="G35" s="341">
        <v>-713246.08</v>
      </c>
      <c r="H35" s="343">
        <v>807451.99000000011</v>
      </c>
      <c r="I35" s="340">
        <v>63706964.409999996</v>
      </c>
      <c r="J35" s="341">
        <v>-4103933.69</v>
      </c>
      <c r="K35" s="342">
        <v>59603030.719999999</v>
      </c>
      <c r="M35" s="49"/>
    </row>
    <row r="36" spans="1:15" s="48" customFormat="1" ht="15.95" customHeight="1" x14ac:dyDescent="0.2">
      <c r="A36" s="234"/>
      <c r="B36" s="334" t="s">
        <v>34</v>
      </c>
      <c r="C36" s="344">
        <v>3285712.28</v>
      </c>
      <c r="D36" s="345">
        <v>-31839</v>
      </c>
      <c r="E36" s="346">
        <v>3253873.28</v>
      </c>
      <c r="F36" s="347">
        <v>37500</v>
      </c>
      <c r="G36" s="345">
        <v>0</v>
      </c>
      <c r="H36" s="347">
        <v>37500</v>
      </c>
      <c r="I36" s="344">
        <v>3323212.28</v>
      </c>
      <c r="J36" s="345">
        <v>-31839</v>
      </c>
      <c r="K36" s="346">
        <v>3291373.28</v>
      </c>
      <c r="M36" s="49"/>
    </row>
    <row r="37" spans="1:15" s="48" customFormat="1" ht="15.95" customHeight="1" x14ac:dyDescent="0.2">
      <c r="A37" s="328">
        <v>14</v>
      </c>
      <c r="B37" s="251" t="s">
        <v>29</v>
      </c>
      <c r="C37" s="340">
        <v>44681612.82</v>
      </c>
      <c r="D37" s="341">
        <v>-5730335.9500000002</v>
      </c>
      <c r="E37" s="342">
        <v>38951276.869999997</v>
      </c>
      <c r="F37" s="343">
        <v>714754.12</v>
      </c>
      <c r="G37" s="341">
        <v>-608987.25</v>
      </c>
      <c r="H37" s="343">
        <v>105766.87</v>
      </c>
      <c r="I37" s="340">
        <v>45396366.939999998</v>
      </c>
      <c r="J37" s="341">
        <v>-6339323.2000000002</v>
      </c>
      <c r="K37" s="342">
        <v>39057043.739999995</v>
      </c>
      <c r="M37" s="49"/>
      <c r="O37" s="50"/>
    </row>
    <row r="38" spans="1:15" s="48" customFormat="1" ht="15.95" customHeight="1" x14ac:dyDescent="0.2">
      <c r="A38" s="234"/>
      <c r="B38" s="334" t="s">
        <v>34</v>
      </c>
      <c r="C38" s="344">
        <v>2837021.6399999997</v>
      </c>
      <c r="D38" s="345">
        <v>-449322.4</v>
      </c>
      <c r="E38" s="346">
        <v>2387699.2399999998</v>
      </c>
      <c r="F38" s="347">
        <v>0</v>
      </c>
      <c r="G38" s="345">
        <v>0</v>
      </c>
      <c r="H38" s="347">
        <v>0</v>
      </c>
      <c r="I38" s="344">
        <v>2837021.6399999997</v>
      </c>
      <c r="J38" s="345">
        <v>-449322.4</v>
      </c>
      <c r="K38" s="346">
        <v>2387699.2399999998</v>
      </c>
      <c r="M38" s="49"/>
      <c r="O38" s="53"/>
    </row>
    <row r="39" spans="1:15" s="48" customFormat="1" ht="15.95" customHeight="1" x14ac:dyDescent="0.2">
      <c r="A39" s="328">
        <v>15</v>
      </c>
      <c r="B39" s="251" t="s">
        <v>30</v>
      </c>
      <c r="C39" s="340">
        <v>113025142.82000002</v>
      </c>
      <c r="D39" s="341">
        <v>-6056629.7700000005</v>
      </c>
      <c r="E39" s="342">
        <v>106968513.05000003</v>
      </c>
      <c r="F39" s="343">
        <v>2453233</v>
      </c>
      <c r="G39" s="341">
        <v>-1540081</v>
      </c>
      <c r="H39" s="343">
        <v>913152</v>
      </c>
      <c r="I39" s="340">
        <v>115478375.82000002</v>
      </c>
      <c r="J39" s="341">
        <v>-7596710.7700000005</v>
      </c>
      <c r="K39" s="342">
        <v>107881665.05000003</v>
      </c>
      <c r="M39" s="49"/>
      <c r="O39" s="51"/>
    </row>
    <row r="40" spans="1:15" s="48" customFormat="1" ht="15.95" customHeight="1" thickBot="1" x14ac:dyDescent="0.25">
      <c r="A40" s="328"/>
      <c r="B40" s="348" t="s">
        <v>34</v>
      </c>
      <c r="C40" s="335">
        <v>3393733.73</v>
      </c>
      <c r="D40" s="336">
        <v>0</v>
      </c>
      <c r="E40" s="337">
        <v>3393733.73</v>
      </c>
      <c r="F40" s="338">
        <v>0</v>
      </c>
      <c r="G40" s="336">
        <v>0</v>
      </c>
      <c r="H40" s="338">
        <v>0</v>
      </c>
      <c r="I40" s="335">
        <v>3393733.73</v>
      </c>
      <c r="J40" s="336">
        <v>0</v>
      </c>
      <c r="K40" s="337">
        <v>3393733.73</v>
      </c>
      <c r="M40" s="49"/>
      <c r="O40" s="52"/>
    </row>
    <row r="41" spans="1:15" ht="15.95" customHeight="1" thickTop="1" x14ac:dyDescent="0.2">
      <c r="A41" s="349"/>
      <c r="B41" s="350" t="s">
        <v>148</v>
      </c>
      <c r="C41" s="351">
        <v>1179160814.5500002</v>
      </c>
      <c r="D41" s="352">
        <v>-72045851.839999989</v>
      </c>
      <c r="E41" s="353">
        <v>1107114962.71</v>
      </c>
      <c r="F41" s="351">
        <v>26792806.259999998</v>
      </c>
      <c r="G41" s="352">
        <v>-15010771.799999999</v>
      </c>
      <c r="H41" s="353">
        <v>11782034.460000001</v>
      </c>
      <c r="I41" s="351">
        <v>1205953620.8099999</v>
      </c>
      <c r="J41" s="352">
        <v>-87056623.640000001</v>
      </c>
      <c r="K41" s="353">
        <v>1118896997.1699998</v>
      </c>
      <c r="M41" s="45"/>
    </row>
    <row r="42" spans="1:15" ht="15.95" customHeight="1" thickBot="1" x14ac:dyDescent="0.25">
      <c r="A42" s="354"/>
      <c r="B42" s="355" t="s">
        <v>34</v>
      </c>
      <c r="C42" s="356">
        <v>49738767.509999998</v>
      </c>
      <c r="D42" s="357">
        <v>-481161.4</v>
      </c>
      <c r="E42" s="358">
        <v>49257606.109999999</v>
      </c>
      <c r="F42" s="356">
        <v>455838.69</v>
      </c>
      <c r="G42" s="357">
        <v>-1300</v>
      </c>
      <c r="H42" s="358">
        <v>454538.69</v>
      </c>
      <c r="I42" s="356">
        <v>50194606.199999996</v>
      </c>
      <c r="J42" s="357">
        <v>-482461.4</v>
      </c>
      <c r="K42" s="358">
        <v>49712144.799999997</v>
      </c>
      <c r="M42" s="45"/>
    </row>
    <row r="48" spans="1:15" x14ac:dyDescent="0.2">
      <c r="J48" s="2"/>
    </row>
  </sheetData>
  <mergeCells count="3">
    <mergeCell ref="C9:E9"/>
    <mergeCell ref="F9:H9"/>
    <mergeCell ref="I9:K9"/>
  </mergeCells>
  <pageMargins left="0.31496062992125984" right="0" top="0.39370078740157483" bottom="0" header="0.31496062992125984" footer="0.31496062992125984"/>
  <pageSetup paperSize="9" scale="85" fitToWidth="0" fitToHeight="0" orientation="landscape" r:id="rId1"/>
  <headerFooter>
    <oddHeader>&amp;R&amp;T</oddHeader>
    <oddFooter>&amp;L&amp;F&amp;CDato skrevet ut: &amp;D&amp;RÅRSSTATISTIKK 2011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8"/>
  <sheetViews>
    <sheetView showGridLines="0" topLeftCell="A7" workbookViewId="0">
      <selection activeCell="S21" sqref="S21"/>
    </sheetView>
  </sheetViews>
  <sheetFormatPr baseColWidth="10" defaultColWidth="11.42578125" defaultRowHeight="12.75" x14ac:dyDescent="0.2"/>
  <cols>
    <col min="1" max="1" width="4.28515625" style="69" customWidth="1"/>
    <col min="2" max="2" width="21.140625" style="69" customWidth="1"/>
    <col min="3" max="10" width="11" style="69" customWidth="1"/>
    <col min="11" max="11" width="12" style="69" customWidth="1"/>
    <col min="12" max="12" width="11" style="69" customWidth="1"/>
    <col min="13" max="13" width="12" style="69" customWidth="1"/>
    <col min="14" max="16384" width="11.42578125" style="69"/>
  </cols>
  <sheetData>
    <row r="2" spans="1:19" x14ac:dyDescent="0.2">
      <c r="A2" s="1" t="s">
        <v>13</v>
      </c>
    </row>
    <row r="3" spans="1:19" x14ac:dyDescent="0.2">
      <c r="A3" s="1"/>
    </row>
    <row r="4" spans="1:19" x14ac:dyDescent="0.2">
      <c r="A4" s="1" t="str">
        <f>A8</f>
        <v>Tabell 4-1-C  Økonomisk sosialhjelp - brutto stønad (bidrag og lån) til klienter - regnskapsført for perioden 01.01.-31.12.2015</v>
      </c>
    </row>
    <row r="5" spans="1:19" x14ac:dyDescent="0.2">
      <c r="A5" s="1"/>
    </row>
    <row r="6" spans="1:19" x14ac:dyDescent="0.2">
      <c r="A6" s="1"/>
    </row>
    <row r="7" spans="1:19" x14ac:dyDescent="0.2">
      <c r="A7" s="1"/>
    </row>
    <row r="8" spans="1:19" ht="34.5" customHeight="1" thickBot="1" x14ac:dyDescent="0.25">
      <c r="A8" s="225" t="s">
        <v>143</v>
      </c>
      <c r="B8" s="226"/>
      <c r="C8" s="226"/>
      <c r="D8" s="226"/>
      <c r="E8" s="226"/>
      <c r="F8" s="226"/>
      <c r="I8" s="57"/>
    </row>
    <row r="9" spans="1:19" s="57" customFormat="1" ht="18" customHeight="1" x14ac:dyDescent="0.25">
      <c r="A9" s="227"/>
      <c r="B9" s="228"/>
      <c r="C9" s="484" t="s">
        <v>35</v>
      </c>
      <c r="D9" s="485"/>
      <c r="E9" s="485"/>
      <c r="F9" s="485"/>
      <c r="G9" s="485"/>
      <c r="H9" s="485"/>
      <c r="I9" s="485"/>
      <c r="J9" s="485"/>
      <c r="K9" s="486" t="s">
        <v>33</v>
      </c>
      <c r="L9" s="488" t="s">
        <v>32</v>
      </c>
      <c r="M9" s="488" t="s">
        <v>37</v>
      </c>
    </row>
    <row r="10" spans="1:19" s="57" customFormat="1" ht="58.5" customHeight="1" thickBot="1" x14ac:dyDescent="0.25">
      <c r="A10" s="229" t="s">
        <v>14</v>
      </c>
      <c r="B10" s="230" t="s">
        <v>15</v>
      </c>
      <c r="C10" s="231" t="s">
        <v>2</v>
      </c>
      <c r="D10" s="232" t="s">
        <v>4</v>
      </c>
      <c r="E10" s="232" t="s">
        <v>103</v>
      </c>
      <c r="F10" s="232" t="s">
        <v>9</v>
      </c>
      <c r="G10" s="232" t="s">
        <v>10</v>
      </c>
      <c r="H10" s="232" t="s">
        <v>0</v>
      </c>
      <c r="I10" s="232" t="s">
        <v>3</v>
      </c>
      <c r="J10" s="233" t="s">
        <v>1</v>
      </c>
      <c r="K10" s="487"/>
      <c r="L10" s="489"/>
      <c r="M10" s="490"/>
    </row>
    <row r="11" spans="1:19" ht="15.95" customHeight="1" x14ac:dyDescent="0.2">
      <c r="A11" s="234">
        <v>1</v>
      </c>
      <c r="B11" s="235" t="s">
        <v>16</v>
      </c>
      <c r="C11" s="236">
        <v>55874536.669999994</v>
      </c>
      <c r="D11" s="237">
        <v>101229783.61999999</v>
      </c>
      <c r="E11" s="237">
        <v>5132170.8499999996</v>
      </c>
      <c r="F11" s="237">
        <v>3700860.53</v>
      </c>
      <c r="G11" s="237">
        <v>239467.22</v>
      </c>
      <c r="H11" s="237">
        <v>4781384.6000000006</v>
      </c>
      <c r="I11" s="238">
        <v>8260226.4800000004</v>
      </c>
      <c r="J11" s="239">
        <v>40600</v>
      </c>
      <c r="K11" s="240">
        <v>179259029.96999997</v>
      </c>
      <c r="L11" s="241">
        <v>3824103.46</v>
      </c>
      <c r="M11" s="241">
        <v>183083133.42999998</v>
      </c>
      <c r="O11" s="45"/>
      <c r="P11" s="45"/>
    </row>
    <row r="12" spans="1:19" ht="15.95" customHeight="1" x14ac:dyDescent="0.2">
      <c r="A12" s="242">
        <v>2</v>
      </c>
      <c r="B12" s="243" t="s">
        <v>17</v>
      </c>
      <c r="C12" s="244">
        <v>44313600.309999995</v>
      </c>
      <c r="D12" s="245">
        <v>74944111.719999999</v>
      </c>
      <c r="E12" s="245">
        <v>3671192</v>
      </c>
      <c r="F12" s="245">
        <v>2807750.25</v>
      </c>
      <c r="G12" s="245">
        <v>73872.67</v>
      </c>
      <c r="H12" s="245">
        <v>9727330.120000001</v>
      </c>
      <c r="I12" s="246">
        <v>9832345.4700000007</v>
      </c>
      <c r="J12" s="247">
        <v>77156.39</v>
      </c>
      <c r="K12" s="248">
        <v>145447358.92999998</v>
      </c>
      <c r="L12" s="249">
        <v>3054030.56</v>
      </c>
      <c r="M12" s="249">
        <v>148501389.48999998</v>
      </c>
      <c r="O12" s="45"/>
      <c r="P12" s="45"/>
    </row>
    <row r="13" spans="1:19" ht="15.95" customHeight="1" x14ac:dyDescent="0.2">
      <c r="A13" s="242">
        <v>3</v>
      </c>
      <c r="B13" s="243" t="s">
        <v>18</v>
      </c>
      <c r="C13" s="244">
        <v>30008163.449999999</v>
      </c>
      <c r="D13" s="245">
        <v>51297501.990000002</v>
      </c>
      <c r="E13" s="245">
        <v>1672934</v>
      </c>
      <c r="F13" s="245">
        <v>2539354.9299999997</v>
      </c>
      <c r="G13" s="245">
        <v>243724.12</v>
      </c>
      <c r="H13" s="245">
        <v>2635958.14</v>
      </c>
      <c r="I13" s="246">
        <v>4494924.3099999996</v>
      </c>
      <c r="J13" s="247">
        <v>0</v>
      </c>
      <c r="K13" s="248">
        <v>92892560.940000013</v>
      </c>
      <c r="L13" s="249">
        <v>1500941</v>
      </c>
      <c r="M13" s="249">
        <v>94393501.940000013</v>
      </c>
      <c r="O13" s="45"/>
      <c r="P13" s="45"/>
    </row>
    <row r="14" spans="1:19" ht="15.95" customHeight="1" x14ac:dyDescent="0.2">
      <c r="A14" s="242">
        <v>4</v>
      </c>
      <c r="B14" s="243" t="s">
        <v>19</v>
      </c>
      <c r="C14" s="244">
        <v>18184792.469999999</v>
      </c>
      <c r="D14" s="245">
        <v>32026902.07</v>
      </c>
      <c r="E14" s="245">
        <v>986439</v>
      </c>
      <c r="F14" s="245">
        <v>1432601.1099999999</v>
      </c>
      <c r="G14" s="245">
        <v>30441.98</v>
      </c>
      <c r="H14" s="245">
        <v>1173509.45</v>
      </c>
      <c r="I14" s="246">
        <v>2169458.02</v>
      </c>
      <c r="J14" s="247">
        <v>0</v>
      </c>
      <c r="K14" s="248">
        <v>56004144.100000001</v>
      </c>
      <c r="L14" s="249">
        <v>1621738.88</v>
      </c>
      <c r="M14" s="249">
        <v>57625882.980000004</v>
      </c>
      <c r="O14" s="45"/>
      <c r="P14" s="45"/>
    </row>
    <row r="15" spans="1:19" ht="15.95" customHeight="1" x14ac:dyDescent="0.2">
      <c r="A15" s="242">
        <v>5</v>
      </c>
      <c r="B15" s="243" t="s">
        <v>20</v>
      </c>
      <c r="C15" s="244">
        <v>22723029.43</v>
      </c>
      <c r="D15" s="245">
        <v>41632646.259999998</v>
      </c>
      <c r="E15" s="245">
        <v>2115464.25</v>
      </c>
      <c r="F15" s="245">
        <v>1341159.1499999999</v>
      </c>
      <c r="G15" s="245">
        <v>120920.26</v>
      </c>
      <c r="H15" s="245">
        <v>1713002.77</v>
      </c>
      <c r="I15" s="246">
        <v>2383900.66</v>
      </c>
      <c r="J15" s="247">
        <v>0</v>
      </c>
      <c r="K15" s="248">
        <v>72030122.780000001</v>
      </c>
      <c r="L15" s="249">
        <v>3106527.2600000002</v>
      </c>
      <c r="M15" s="249">
        <v>75136650.040000007</v>
      </c>
      <c r="O15" s="45"/>
      <c r="P15" s="45"/>
      <c r="S15" s="69" t="s">
        <v>36</v>
      </c>
    </row>
    <row r="16" spans="1:19" ht="15.95" customHeight="1" x14ac:dyDescent="0.2">
      <c r="A16" s="242">
        <v>6</v>
      </c>
      <c r="B16" s="243" t="s">
        <v>21</v>
      </c>
      <c r="C16" s="244">
        <v>6262155.0199999996</v>
      </c>
      <c r="D16" s="245">
        <v>9494854.5199999996</v>
      </c>
      <c r="E16" s="245">
        <v>741284</v>
      </c>
      <c r="F16" s="245">
        <v>476424</v>
      </c>
      <c r="G16" s="245">
        <v>21912</v>
      </c>
      <c r="H16" s="245">
        <v>525686.04</v>
      </c>
      <c r="I16" s="246">
        <v>574738</v>
      </c>
      <c r="J16" s="247">
        <v>0</v>
      </c>
      <c r="K16" s="248">
        <v>18097053.579999998</v>
      </c>
      <c r="L16" s="249">
        <v>613762</v>
      </c>
      <c r="M16" s="249">
        <v>18710815.579999998</v>
      </c>
      <c r="O16" s="45"/>
      <c r="P16" s="45"/>
    </row>
    <row r="17" spans="1:16" ht="15.95" customHeight="1" x14ac:dyDescent="0.2">
      <c r="A17" s="242">
        <v>7</v>
      </c>
      <c r="B17" s="243" t="s">
        <v>22</v>
      </c>
      <c r="C17" s="244">
        <v>10786473.710000001</v>
      </c>
      <c r="D17" s="245">
        <v>16848180</v>
      </c>
      <c r="E17" s="245">
        <v>469537</v>
      </c>
      <c r="F17" s="245">
        <v>641931</v>
      </c>
      <c r="G17" s="245">
        <v>5238</v>
      </c>
      <c r="H17" s="245">
        <v>788723.7</v>
      </c>
      <c r="I17" s="246">
        <v>549486.85</v>
      </c>
      <c r="J17" s="247">
        <v>31617.83</v>
      </c>
      <c r="K17" s="248">
        <v>30121188.09</v>
      </c>
      <c r="L17" s="249">
        <v>794058.59</v>
      </c>
      <c r="M17" s="249">
        <v>30915246.68</v>
      </c>
      <c r="O17" s="45"/>
      <c r="P17" s="45"/>
    </row>
    <row r="18" spans="1:16" ht="15.95" customHeight="1" x14ac:dyDescent="0.2">
      <c r="A18" s="242">
        <v>8</v>
      </c>
      <c r="B18" s="243" t="s">
        <v>23</v>
      </c>
      <c r="C18" s="244">
        <v>13969812.810000001</v>
      </c>
      <c r="D18" s="245">
        <v>22946219.960000001</v>
      </c>
      <c r="E18" s="245">
        <v>505600</v>
      </c>
      <c r="F18" s="245">
        <v>1643288.73</v>
      </c>
      <c r="G18" s="245">
        <v>69116</v>
      </c>
      <c r="H18" s="245">
        <v>1693172.31</v>
      </c>
      <c r="I18" s="246">
        <v>1553445.45</v>
      </c>
      <c r="J18" s="247">
        <v>40000</v>
      </c>
      <c r="K18" s="248">
        <v>42420655.260000005</v>
      </c>
      <c r="L18" s="249">
        <v>1551439.42</v>
      </c>
      <c r="M18" s="249">
        <v>43972094.680000007</v>
      </c>
      <c r="O18" s="45"/>
      <c r="P18" s="45"/>
    </row>
    <row r="19" spans="1:16" ht="15.95" customHeight="1" x14ac:dyDescent="0.2">
      <c r="A19" s="242">
        <v>9</v>
      </c>
      <c r="B19" s="243" t="s">
        <v>24</v>
      </c>
      <c r="C19" s="244">
        <v>26034996.190000001</v>
      </c>
      <c r="D19" s="245">
        <v>48364303.840000004</v>
      </c>
      <c r="E19" s="245">
        <v>2666459</v>
      </c>
      <c r="F19" s="245">
        <v>1095285.3999999999</v>
      </c>
      <c r="G19" s="245">
        <v>201661</v>
      </c>
      <c r="H19" s="245">
        <v>1416505.09</v>
      </c>
      <c r="I19" s="246">
        <v>2305259.4300000002</v>
      </c>
      <c r="J19" s="247">
        <v>0</v>
      </c>
      <c r="K19" s="248">
        <v>82084469.950000018</v>
      </c>
      <c r="L19" s="249">
        <v>1103612</v>
      </c>
      <c r="M19" s="249">
        <v>83188081.950000018</v>
      </c>
      <c r="O19" s="45"/>
      <c r="P19" s="45"/>
    </row>
    <row r="20" spans="1:16" ht="15.95" customHeight="1" x14ac:dyDescent="0.2">
      <c r="A20" s="242">
        <v>10</v>
      </c>
      <c r="B20" s="243" t="s">
        <v>25</v>
      </c>
      <c r="C20" s="244">
        <v>27237751.510000002</v>
      </c>
      <c r="D20" s="245">
        <v>37788851.039999999</v>
      </c>
      <c r="E20" s="245">
        <v>3518436.92</v>
      </c>
      <c r="F20" s="245">
        <v>1012831.92</v>
      </c>
      <c r="G20" s="245">
        <v>600010.51</v>
      </c>
      <c r="H20" s="245">
        <v>1520886.36</v>
      </c>
      <c r="I20" s="246">
        <v>2584561.9400000004</v>
      </c>
      <c r="J20" s="247">
        <v>0</v>
      </c>
      <c r="K20" s="248">
        <v>74263330.200000003</v>
      </c>
      <c r="L20" s="249">
        <v>2514494.54</v>
      </c>
      <c r="M20" s="249">
        <v>76777824.74000001</v>
      </c>
      <c r="O20" s="45"/>
      <c r="P20" s="45"/>
    </row>
    <row r="21" spans="1:16" ht="15.95" customHeight="1" x14ac:dyDescent="0.2">
      <c r="A21" s="242">
        <v>11</v>
      </c>
      <c r="B21" s="243" t="s">
        <v>26</v>
      </c>
      <c r="C21" s="244">
        <v>26869085.629999999</v>
      </c>
      <c r="D21" s="245">
        <v>51546522.309999995</v>
      </c>
      <c r="E21" s="245">
        <v>993797</v>
      </c>
      <c r="F21" s="245">
        <v>1098040.77</v>
      </c>
      <c r="G21" s="245">
        <v>631298.65</v>
      </c>
      <c r="H21" s="245">
        <v>1407003.7</v>
      </c>
      <c r="I21" s="246">
        <v>2619335.5499999998</v>
      </c>
      <c r="J21" s="247">
        <v>0</v>
      </c>
      <c r="K21" s="248">
        <v>85165083.609999999</v>
      </c>
      <c r="L21" s="249">
        <v>803209.86</v>
      </c>
      <c r="M21" s="249">
        <v>85968293.469999999</v>
      </c>
      <c r="O21" s="45"/>
      <c r="P21" s="45"/>
    </row>
    <row r="22" spans="1:16" ht="15.95" customHeight="1" x14ac:dyDescent="0.2">
      <c r="A22" s="242">
        <v>12</v>
      </c>
      <c r="B22" s="243" t="s">
        <v>27</v>
      </c>
      <c r="C22" s="244">
        <v>21737975.5</v>
      </c>
      <c r="D22" s="245">
        <v>41683389.68</v>
      </c>
      <c r="E22" s="245">
        <v>108790.15</v>
      </c>
      <c r="F22" s="245">
        <v>1786868</v>
      </c>
      <c r="G22" s="245">
        <v>365580</v>
      </c>
      <c r="H22" s="245">
        <v>1062331.08</v>
      </c>
      <c r="I22" s="246">
        <v>3061644</v>
      </c>
      <c r="J22" s="247">
        <v>15600</v>
      </c>
      <c r="K22" s="248">
        <v>69822178.409999996</v>
      </c>
      <c r="L22" s="249">
        <v>1616203.5</v>
      </c>
      <c r="M22" s="249">
        <v>71438381.909999996</v>
      </c>
      <c r="O22" s="45"/>
      <c r="P22" s="45"/>
    </row>
    <row r="23" spans="1:16" ht="15.95" customHeight="1" x14ac:dyDescent="0.2">
      <c r="A23" s="242">
        <v>13</v>
      </c>
      <c r="B23" s="243" t="s">
        <v>28</v>
      </c>
      <c r="C23" s="244">
        <v>20828787.27</v>
      </c>
      <c r="D23" s="245">
        <v>30845703.18</v>
      </c>
      <c r="E23" s="245">
        <v>1332343</v>
      </c>
      <c r="F23" s="245">
        <v>1319357.27</v>
      </c>
      <c r="G23" s="245">
        <v>305408.71999999997</v>
      </c>
      <c r="H23" s="245">
        <v>2200646.5</v>
      </c>
      <c r="I23" s="246">
        <v>4704531.76</v>
      </c>
      <c r="J23" s="247">
        <v>46543.93</v>
      </c>
      <c r="K23" s="248">
        <v>61583321.630000003</v>
      </c>
      <c r="L23" s="249">
        <v>1520698.07</v>
      </c>
      <c r="M23" s="249">
        <v>63104019.700000003</v>
      </c>
      <c r="O23" s="45"/>
      <c r="P23" s="45"/>
    </row>
    <row r="24" spans="1:16" ht="15.95" customHeight="1" x14ac:dyDescent="0.2">
      <c r="A24" s="242">
        <v>14</v>
      </c>
      <c r="B24" s="243" t="s">
        <v>29</v>
      </c>
      <c r="C24" s="244">
        <v>15709266.32</v>
      </c>
      <c r="D24" s="245">
        <v>23295377.630000003</v>
      </c>
      <c r="E24" s="245">
        <v>1138371</v>
      </c>
      <c r="F24" s="245">
        <v>972600.54</v>
      </c>
      <c r="G24" s="245">
        <v>87266.559999999998</v>
      </c>
      <c r="H24" s="245">
        <v>1270407.8</v>
      </c>
      <c r="I24" s="246">
        <v>1586097.44</v>
      </c>
      <c r="J24" s="247">
        <v>86628.31</v>
      </c>
      <c r="K24" s="248">
        <v>44146015.600000001</v>
      </c>
      <c r="L24" s="249">
        <v>714754.12</v>
      </c>
      <c r="M24" s="249">
        <v>44860769.719999999</v>
      </c>
      <c r="O24" s="45"/>
      <c r="P24" s="45"/>
    </row>
    <row r="25" spans="1:16" ht="15.95" customHeight="1" thickBot="1" x14ac:dyDescent="0.25">
      <c r="A25" s="250">
        <v>15</v>
      </c>
      <c r="B25" s="251" t="s">
        <v>30</v>
      </c>
      <c r="C25" s="252">
        <v>33485827.900000002</v>
      </c>
      <c r="D25" s="253">
        <v>65714558.719999999</v>
      </c>
      <c r="E25" s="253">
        <v>3345850</v>
      </c>
      <c r="F25" s="253">
        <v>2616099.5099999998</v>
      </c>
      <c r="G25" s="253">
        <v>964067.09</v>
      </c>
      <c r="H25" s="253">
        <v>2238458.75</v>
      </c>
      <c r="I25" s="254">
        <v>2960369.8</v>
      </c>
      <c r="J25" s="255">
        <v>156766.15</v>
      </c>
      <c r="K25" s="256">
        <v>111481997.92000002</v>
      </c>
      <c r="L25" s="257">
        <v>2453233</v>
      </c>
      <c r="M25" s="257">
        <v>113935230.92000002</v>
      </c>
      <c r="O25" s="45"/>
      <c r="P25" s="45"/>
    </row>
    <row r="26" spans="1:16" ht="15.95" customHeight="1" x14ac:dyDescent="0.2">
      <c r="A26" s="258"/>
      <c r="B26" s="259" t="s">
        <v>144</v>
      </c>
      <c r="C26" s="260">
        <v>374026254.18999994</v>
      </c>
      <c r="D26" s="261">
        <v>649658906.53999996</v>
      </c>
      <c r="E26" s="262">
        <v>28398668.170000002</v>
      </c>
      <c r="F26" s="262">
        <v>24484453.109999999</v>
      </c>
      <c r="G26" s="262">
        <v>3959984.78</v>
      </c>
      <c r="H26" s="262">
        <v>34155006.409999996</v>
      </c>
      <c r="I26" s="262">
        <v>49640325.159999989</v>
      </c>
      <c r="J26" s="262">
        <v>494912.61</v>
      </c>
      <c r="K26" s="263">
        <v>1164818510.9700003</v>
      </c>
      <c r="L26" s="264">
        <v>26792806.259999998</v>
      </c>
      <c r="M26" s="264">
        <v>1191611317.23</v>
      </c>
      <c r="O26" s="45"/>
      <c r="P26" s="45"/>
    </row>
    <row r="27" spans="1:16" ht="15.95" customHeight="1" x14ac:dyDescent="0.2">
      <c r="A27" s="265"/>
      <c r="B27" s="266" t="s">
        <v>135</v>
      </c>
      <c r="C27" s="267">
        <v>244440872.37</v>
      </c>
      <c r="D27" s="268">
        <v>429109256.4199999</v>
      </c>
      <c r="E27" s="269">
        <v>18496065.920000002</v>
      </c>
      <c r="F27" s="269">
        <v>14483576.319999998</v>
      </c>
      <c r="G27" s="269">
        <v>2641585.2800000003</v>
      </c>
      <c r="H27" s="269">
        <v>20205354.890000001</v>
      </c>
      <c r="I27" s="269">
        <v>33096098.280000001</v>
      </c>
      <c r="J27" s="269">
        <v>67512.7</v>
      </c>
      <c r="K27" s="270">
        <v>762540322.18000007</v>
      </c>
      <c r="L27" s="271">
        <v>18021219.559999999</v>
      </c>
      <c r="M27" s="271">
        <v>780561541.74000001</v>
      </c>
      <c r="O27" s="45"/>
      <c r="P27" s="45"/>
    </row>
    <row r="28" spans="1:16" ht="15.95" customHeight="1" thickBot="1" x14ac:dyDescent="0.25">
      <c r="A28" s="272"/>
      <c r="B28" s="273" t="s">
        <v>137</v>
      </c>
      <c r="C28" s="274">
        <v>93198884.189999998</v>
      </c>
      <c r="D28" s="275">
        <v>167195853.77000001</v>
      </c>
      <c r="E28" s="276">
        <v>7953141.8800000008</v>
      </c>
      <c r="F28" s="276">
        <v>5481672.5700000003</v>
      </c>
      <c r="G28" s="276">
        <v>1110044.75</v>
      </c>
      <c r="H28" s="276">
        <v>7533666.9199999999</v>
      </c>
      <c r="I28" s="276">
        <v>11822979.83</v>
      </c>
      <c r="J28" s="276">
        <v>0</v>
      </c>
      <c r="K28" s="277">
        <v>294296243.91000003</v>
      </c>
      <c r="L28" s="278">
        <v>6932962.2700000005</v>
      </c>
      <c r="M28" s="278">
        <v>301229206.18000001</v>
      </c>
      <c r="O28" s="45"/>
      <c r="P28" s="45"/>
    </row>
    <row r="29" spans="1:16" ht="15.95" customHeight="1" x14ac:dyDescent="0.2">
      <c r="A29" s="279"/>
      <c r="B29" s="280" t="s">
        <v>119</v>
      </c>
      <c r="C29" s="281">
        <v>338859418.66999996</v>
      </c>
      <c r="D29" s="282">
        <v>599802946.53999996</v>
      </c>
      <c r="E29" s="283">
        <v>30492288.82</v>
      </c>
      <c r="F29" s="283">
        <v>23014458.489999998</v>
      </c>
      <c r="G29" s="283">
        <v>3828841.2699999996</v>
      </c>
      <c r="H29" s="283">
        <v>31076124.179999996</v>
      </c>
      <c r="I29" s="283">
        <v>58499462.18</v>
      </c>
      <c r="J29" s="283">
        <v>532992.87</v>
      </c>
      <c r="K29" s="284">
        <v>1086106533.02</v>
      </c>
      <c r="L29" s="285">
        <v>27420501.619999997</v>
      </c>
      <c r="M29" s="285">
        <v>1113527034.6399999</v>
      </c>
      <c r="O29" s="45"/>
      <c r="P29" s="45"/>
    </row>
    <row r="30" spans="1:16" ht="15.95" customHeight="1" x14ac:dyDescent="0.2">
      <c r="A30" s="265"/>
      <c r="B30" s="266" t="s">
        <v>117</v>
      </c>
      <c r="C30" s="267">
        <v>217777641.42000005</v>
      </c>
      <c r="D30" s="268">
        <v>388812004.37</v>
      </c>
      <c r="E30" s="269">
        <v>18701015.469999999</v>
      </c>
      <c r="F30" s="269">
        <v>14807936.240000002</v>
      </c>
      <c r="G30" s="269">
        <v>2342395.2999999998</v>
      </c>
      <c r="H30" s="269">
        <v>18306329.669999994</v>
      </c>
      <c r="I30" s="269">
        <v>36907401.279999994</v>
      </c>
      <c r="J30" s="269">
        <v>22988.73</v>
      </c>
      <c r="K30" s="270">
        <v>697677712.48000002</v>
      </c>
      <c r="L30" s="271">
        <v>17328216.960000001</v>
      </c>
      <c r="M30" s="271">
        <v>715005929.44000006</v>
      </c>
      <c r="N30" s="4"/>
      <c r="O30" s="45"/>
      <c r="P30" s="45"/>
    </row>
    <row r="31" spans="1:16" ht="13.5" thickBot="1" x14ac:dyDescent="0.25">
      <c r="A31" s="272"/>
      <c r="B31" s="273" t="s">
        <v>124</v>
      </c>
      <c r="C31" s="274">
        <v>80659334.349999994</v>
      </c>
      <c r="D31" s="275">
        <v>146869925.71999997</v>
      </c>
      <c r="E31" s="276">
        <v>7653940.959999999</v>
      </c>
      <c r="F31" s="276">
        <v>5482735.0800000001</v>
      </c>
      <c r="G31" s="276">
        <v>767200.52999999991</v>
      </c>
      <c r="H31" s="276">
        <v>7464634.209999999</v>
      </c>
      <c r="I31" s="276">
        <v>12084267.709999999</v>
      </c>
      <c r="J31" s="276">
        <v>2000</v>
      </c>
      <c r="K31" s="277">
        <v>260984038.55999997</v>
      </c>
      <c r="L31" s="278">
        <v>6738490.7999999998</v>
      </c>
      <c r="M31" s="278">
        <v>267722529.35999998</v>
      </c>
    </row>
    <row r="32" spans="1:16" x14ac:dyDescent="0.2">
      <c r="A32" s="279"/>
      <c r="B32" s="280" t="s">
        <v>111</v>
      </c>
      <c r="C32" s="281">
        <v>301696086.23000002</v>
      </c>
      <c r="D32" s="282">
        <v>533538908.82000005</v>
      </c>
      <c r="E32" s="283">
        <v>30718097.670000002</v>
      </c>
      <c r="F32" s="283">
        <v>20282189.409999996</v>
      </c>
      <c r="G32" s="283">
        <v>3051918.37</v>
      </c>
      <c r="H32" s="283">
        <v>30867001.91</v>
      </c>
      <c r="I32" s="283">
        <v>47067678.480000012</v>
      </c>
      <c r="J32" s="283">
        <v>401243.64</v>
      </c>
      <c r="K32" s="284">
        <v>967623124.53000009</v>
      </c>
      <c r="L32" s="285">
        <v>25967229.68</v>
      </c>
      <c r="M32" s="285">
        <v>993590354.20999992</v>
      </c>
    </row>
    <row r="33" spans="1:13" x14ac:dyDescent="0.2">
      <c r="A33" s="265"/>
      <c r="B33" s="266" t="s">
        <v>105</v>
      </c>
      <c r="C33" s="267">
        <v>195505611.50999999</v>
      </c>
      <c r="D33" s="268">
        <v>348572677.53000003</v>
      </c>
      <c r="E33" s="269">
        <v>20331897.5</v>
      </c>
      <c r="F33" s="269">
        <v>13405427.310000001</v>
      </c>
      <c r="G33" s="269">
        <v>1926652.9700000002</v>
      </c>
      <c r="H33" s="269">
        <v>18501090.769999996</v>
      </c>
      <c r="I33" s="269">
        <v>28951981.530000001</v>
      </c>
      <c r="J33" s="269">
        <v>51839.77</v>
      </c>
      <c r="K33" s="270">
        <v>627247178.88999999</v>
      </c>
      <c r="L33" s="271">
        <v>17685015.560000002</v>
      </c>
      <c r="M33" s="271">
        <v>644932194.44999993</v>
      </c>
    </row>
    <row r="34" spans="1:13" ht="13.5" thickBot="1" x14ac:dyDescent="0.25">
      <c r="A34" s="272"/>
      <c r="B34" s="273" t="s">
        <v>102</v>
      </c>
      <c r="C34" s="274">
        <v>99490992.25999999</v>
      </c>
      <c r="D34" s="275">
        <v>178435641.58999994</v>
      </c>
      <c r="E34" s="276">
        <v>10394878.800000001</v>
      </c>
      <c r="F34" s="276">
        <v>6450607.5099999998</v>
      </c>
      <c r="G34" s="276">
        <v>825941.29</v>
      </c>
      <c r="H34" s="276">
        <v>9321082.1099999975</v>
      </c>
      <c r="I34" s="276">
        <v>14590360.800000001</v>
      </c>
      <c r="J34" s="276">
        <v>3500</v>
      </c>
      <c r="K34" s="277">
        <v>319513004.36000001</v>
      </c>
      <c r="L34" s="278">
        <v>9177683.1499999985</v>
      </c>
      <c r="M34" s="278">
        <v>328690687.50999999</v>
      </c>
    </row>
    <row r="35" spans="1:13" x14ac:dyDescent="0.2">
      <c r="A35" s="279"/>
      <c r="B35" s="286" t="s">
        <v>96</v>
      </c>
      <c r="C35" s="287">
        <v>270991845.04000002</v>
      </c>
      <c r="D35" s="288">
        <v>490034009.44000006</v>
      </c>
      <c r="E35" s="289">
        <v>30260277.260000002</v>
      </c>
      <c r="F35" s="289">
        <v>18934626.719999999</v>
      </c>
      <c r="G35" s="289">
        <v>2680584.9000000004</v>
      </c>
      <c r="H35" s="289">
        <v>29833399.189999998</v>
      </c>
      <c r="I35" s="289">
        <v>46847040.090000004</v>
      </c>
      <c r="J35" s="289">
        <v>788270.29</v>
      </c>
      <c r="K35" s="290">
        <v>890370052.93000019</v>
      </c>
      <c r="L35" s="291">
        <v>23126625.999999996</v>
      </c>
      <c r="M35" s="291">
        <v>913496678.93000007</v>
      </c>
    </row>
    <row r="36" spans="1:13" x14ac:dyDescent="0.2">
      <c r="A36" s="265"/>
      <c r="B36" s="266" t="s">
        <v>89</v>
      </c>
      <c r="C36" s="267">
        <v>175965135.13999999</v>
      </c>
      <c r="D36" s="268">
        <v>321684970.95999998</v>
      </c>
      <c r="E36" s="269">
        <v>19670601.960000001</v>
      </c>
      <c r="F36" s="269">
        <v>12261628.939999999</v>
      </c>
      <c r="G36" s="269">
        <v>1799985.24</v>
      </c>
      <c r="H36" s="269">
        <v>17871938.949999999</v>
      </c>
      <c r="I36" s="269">
        <v>24102330.559999999</v>
      </c>
      <c r="J36" s="269">
        <v>336373.15</v>
      </c>
      <c r="K36" s="270">
        <v>573692964.89999998</v>
      </c>
      <c r="L36" s="271">
        <v>14198248.6</v>
      </c>
      <c r="M36" s="271">
        <v>587891213.49999988</v>
      </c>
    </row>
    <row r="37" spans="1:13" ht="13.5" thickBot="1" x14ac:dyDescent="0.25">
      <c r="A37" s="272"/>
      <c r="B37" s="273" t="s">
        <v>12</v>
      </c>
      <c r="C37" s="274">
        <v>89429106.24000001</v>
      </c>
      <c r="D37" s="275">
        <v>165286207.59</v>
      </c>
      <c r="E37" s="276">
        <v>8752703.9600000009</v>
      </c>
      <c r="F37" s="276">
        <v>5849251.2800000003</v>
      </c>
      <c r="G37" s="276">
        <v>934451.85000000009</v>
      </c>
      <c r="H37" s="276">
        <v>9194940.6999999993</v>
      </c>
      <c r="I37" s="276">
        <v>10388927.990000002</v>
      </c>
      <c r="J37" s="276">
        <v>176961.24</v>
      </c>
      <c r="K37" s="277">
        <v>290012550.85000002</v>
      </c>
      <c r="L37" s="278">
        <v>6942684.4799999995</v>
      </c>
      <c r="M37" s="278">
        <v>296955235.32999998</v>
      </c>
    </row>
    <row r="38" spans="1:13" x14ac:dyDescent="0.2">
      <c r="A38" s="292"/>
      <c r="B38" s="293" t="s">
        <v>125</v>
      </c>
      <c r="C38" s="294">
        <v>274941898.50999999</v>
      </c>
      <c r="D38" s="295">
        <v>524249690.35000008</v>
      </c>
      <c r="E38" s="296">
        <v>23385576.75</v>
      </c>
      <c r="F38" s="296">
        <v>17194384.540000003</v>
      </c>
      <c r="G38" s="296">
        <v>3191004.3999999994</v>
      </c>
      <c r="H38" s="296">
        <v>29227572.589999996</v>
      </c>
      <c r="I38" s="296">
        <v>38537578.130000003</v>
      </c>
      <c r="J38" s="296">
        <v>578725.48</v>
      </c>
      <c r="K38" s="297">
        <v>911306430.75000012</v>
      </c>
      <c r="L38" s="298">
        <v>20106746.969999999</v>
      </c>
      <c r="M38" s="298">
        <v>931413177.71999991</v>
      </c>
    </row>
    <row r="39" spans="1:13" x14ac:dyDescent="0.2">
      <c r="A39" s="299"/>
      <c r="B39" s="300" t="s">
        <v>126</v>
      </c>
      <c r="C39" s="301">
        <v>181308385.22</v>
      </c>
      <c r="D39" s="302">
        <v>350892629.74000001</v>
      </c>
      <c r="E39" s="303">
        <v>14956745.99</v>
      </c>
      <c r="F39" s="303">
        <v>10741549.83</v>
      </c>
      <c r="G39" s="303">
        <v>2161436.31</v>
      </c>
      <c r="H39" s="303">
        <v>16169724.390000001</v>
      </c>
      <c r="I39" s="303">
        <v>25126574.949999999</v>
      </c>
      <c r="J39" s="303">
        <v>201368</v>
      </c>
      <c r="K39" s="304">
        <v>601558414.43000007</v>
      </c>
      <c r="L39" s="305">
        <v>12725836.790000001</v>
      </c>
      <c r="M39" s="305">
        <v>614284251.22000003</v>
      </c>
    </row>
    <row r="40" spans="1:13" ht="13.5" thickBot="1" x14ac:dyDescent="0.25">
      <c r="A40" s="306"/>
      <c r="B40" s="307" t="s">
        <v>11</v>
      </c>
      <c r="C40" s="308">
        <v>92528039.49000001</v>
      </c>
      <c r="D40" s="309">
        <v>181250811.53</v>
      </c>
      <c r="E40" s="310">
        <v>7306903.25</v>
      </c>
      <c r="F40" s="310">
        <v>5433983.5699999994</v>
      </c>
      <c r="G40" s="310">
        <v>1081797.6399999999</v>
      </c>
      <c r="H40" s="310">
        <v>8099266.7800000012</v>
      </c>
      <c r="I40" s="310">
        <v>12473754.899999999</v>
      </c>
      <c r="J40" s="310">
        <v>123708</v>
      </c>
      <c r="K40" s="311">
        <v>308298265.16000009</v>
      </c>
      <c r="L40" s="312">
        <v>6404791.7199999997</v>
      </c>
      <c r="M40" s="312">
        <v>314703056.88000005</v>
      </c>
    </row>
    <row r="41" spans="1:13" ht="13.5" thickBot="1" x14ac:dyDescent="0.25">
      <c r="A41" s="313"/>
      <c r="B41" s="314" t="s">
        <v>127</v>
      </c>
      <c r="C41" s="315">
        <v>307404535.76999998</v>
      </c>
      <c r="D41" s="316">
        <v>544832822.11000001</v>
      </c>
      <c r="E41" s="317">
        <v>19585308.940000001</v>
      </c>
      <c r="F41" s="317">
        <v>16792457.450000003</v>
      </c>
      <c r="G41" s="317">
        <v>3406328.1800000006</v>
      </c>
      <c r="H41" s="317">
        <v>27597340.600000001</v>
      </c>
      <c r="I41" s="317">
        <v>42057119.849999994</v>
      </c>
      <c r="J41" s="317">
        <v>755957.46</v>
      </c>
      <c r="K41" s="318">
        <v>962431870.36000025</v>
      </c>
      <c r="L41" s="319">
        <v>16612964.789999999</v>
      </c>
      <c r="M41" s="319">
        <v>979044835.14999986</v>
      </c>
    </row>
    <row r="42" spans="1:13" x14ac:dyDescent="0.2">
      <c r="A42" s="60" t="s">
        <v>31</v>
      </c>
    </row>
    <row r="43" spans="1:13" x14ac:dyDescent="0.2">
      <c r="B43" s="92"/>
      <c r="C43" s="92"/>
    </row>
    <row r="44" spans="1:13" x14ac:dyDescent="0.2">
      <c r="A44" s="93" t="s">
        <v>44</v>
      </c>
      <c r="B44" s="92"/>
      <c r="C44" s="92"/>
    </row>
    <row r="45" spans="1:13" x14ac:dyDescent="0.2">
      <c r="A45" s="92" t="s">
        <v>45</v>
      </c>
      <c r="B45" s="58"/>
      <c r="C45" s="59"/>
      <c r="D45" s="59"/>
    </row>
    <row r="46" spans="1:13" x14ac:dyDescent="0.2">
      <c r="A46" s="92" t="s">
        <v>46</v>
      </c>
      <c r="B46" s="58"/>
      <c r="C46" s="58"/>
      <c r="D46" s="58"/>
    </row>
    <row r="48" spans="1:13" x14ac:dyDescent="0.2">
      <c r="K48" s="2"/>
    </row>
  </sheetData>
  <mergeCells count="4">
    <mergeCell ref="C9:J9"/>
    <mergeCell ref="K9:K10"/>
    <mergeCell ref="L9:L10"/>
    <mergeCell ref="M9:M10"/>
  </mergeCells>
  <pageMargins left="0" right="0" top="0.78740157480314965" bottom="0.78740157480314965" header="0.31496062992125984" footer="0.31496062992125984"/>
  <pageSetup paperSize="9" scale="98" fitToWidth="0" fitToHeight="0" orientation="landscape" r:id="rId1"/>
  <headerFooter>
    <oddHeader>&amp;R&amp;T</oddHeader>
    <oddFooter>&amp;L&amp;F&amp;CDato skrevet ut: &amp;D&amp;RÅRSSTATISTIKK 2011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Q38"/>
  <sheetViews>
    <sheetView showGridLines="0" topLeftCell="A6" workbookViewId="0">
      <selection activeCell="P28" sqref="P28"/>
    </sheetView>
  </sheetViews>
  <sheetFormatPr baseColWidth="10" defaultColWidth="11.42578125" defaultRowHeight="12" x14ac:dyDescent="0.2"/>
  <cols>
    <col min="1" max="1" width="4.85546875" style="14" customWidth="1"/>
    <col min="2" max="2" width="23.85546875" style="91" customWidth="1"/>
    <col min="3" max="3" width="14.85546875" style="91" customWidth="1"/>
    <col min="4" max="4" width="11.140625" style="91" customWidth="1"/>
    <col min="5" max="5" width="9.7109375" style="91" customWidth="1"/>
    <col min="6" max="6" width="11.85546875" style="91" customWidth="1"/>
    <col min="7" max="7" width="7.85546875" style="91" customWidth="1"/>
    <col min="8" max="8" width="11.7109375" style="91" customWidth="1"/>
    <col min="9" max="9" width="16.42578125" style="91" customWidth="1"/>
    <col min="10" max="10" width="18.28515625" style="7" customWidth="1"/>
    <col min="11" max="11" width="5" style="91" customWidth="1"/>
    <col min="12" max="16384" width="11.42578125" style="91"/>
  </cols>
  <sheetData>
    <row r="1" spans="1:17" x14ac:dyDescent="0.2">
      <c r="A1" s="6" t="s">
        <v>13</v>
      </c>
    </row>
    <row r="2" spans="1:17" x14ac:dyDescent="0.2">
      <c r="A2" s="8"/>
    </row>
    <row r="3" spans="1:17" x14ac:dyDescent="0.2">
      <c r="A3" s="6" t="str">
        <f>A6</f>
        <v>Tabell 4-2 - A - Gjennomsnittlig antall aktive klienter og brutto tilkjent stønad pr. klient pr. mnd. i perioden  31.08.-31.12</v>
      </c>
    </row>
    <row r="4" spans="1:17" x14ac:dyDescent="0.2">
      <c r="A4" s="9"/>
    </row>
    <row r="5" spans="1:17" s="11" customFormat="1" ht="17.25" customHeight="1" x14ac:dyDescent="0.2">
      <c r="A5" s="10"/>
      <c r="J5" s="12"/>
    </row>
    <row r="6" spans="1:17" s="11" customFormat="1" ht="21" customHeight="1" thickBot="1" x14ac:dyDescent="0.25">
      <c r="A6" s="165" t="s">
        <v>153</v>
      </c>
      <c r="B6" s="166"/>
      <c r="C6" s="166"/>
      <c r="D6" s="166"/>
      <c r="E6" s="166"/>
      <c r="F6" s="166"/>
      <c r="G6" s="166"/>
      <c r="H6" s="166"/>
      <c r="I6" s="166"/>
      <c r="J6" s="167"/>
      <c r="K6" s="166"/>
      <c r="L6" s="166"/>
      <c r="M6" s="166"/>
    </row>
    <row r="7" spans="1:17" s="11" customFormat="1" ht="20.25" customHeight="1" x14ac:dyDescent="0.2">
      <c r="A7" s="168"/>
      <c r="B7" s="169"/>
      <c r="C7" s="170"/>
      <c r="D7" s="491" t="s">
        <v>49</v>
      </c>
      <c r="E7" s="492"/>
      <c r="F7" s="492"/>
      <c r="G7" s="493"/>
      <c r="H7" s="171"/>
      <c r="I7" s="172" t="s">
        <v>90</v>
      </c>
      <c r="J7" s="173"/>
      <c r="K7" s="166"/>
      <c r="L7" s="166"/>
      <c r="M7" s="166"/>
    </row>
    <row r="8" spans="1:17" s="11" customFormat="1" ht="51.75" thickBot="1" x14ac:dyDescent="0.25">
      <c r="A8" s="174" t="s">
        <v>14</v>
      </c>
      <c r="B8" s="175" t="s">
        <v>15</v>
      </c>
      <c r="C8" s="176" t="s">
        <v>99</v>
      </c>
      <c r="D8" s="87" t="s">
        <v>50</v>
      </c>
      <c r="E8" s="89" t="s">
        <v>51</v>
      </c>
      <c r="F8" s="177" t="s">
        <v>52</v>
      </c>
      <c r="G8" s="177" t="s">
        <v>53</v>
      </c>
      <c r="H8" s="87" t="s">
        <v>92</v>
      </c>
      <c r="I8" s="89" t="s">
        <v>139</v>
      </c>
      <c r="J8" s="178" t="s">
        <v>91</v>
      </c>
      <c r="K8" s="166"/>
      <c r="L8" s="166"/>
      <c r="M8" s="166"/>
    </row>
    <row r="9" spans="1:17" ht="15" customHeight="1" x14ac:dyDescent="0.2">
      <c r="A9" s="151">
        <v>1</v>
      </c>
      <c r="B9" s="152" t="s">
        <v>16</v>
      </c>
      <c r="C9" s="458">
        <v>1262</v>
      </c>
      <c r="D9" s="153">
        <v>5</v>
      </c>
      <c r="E9" s="465">
        <v>118</v>
      </c>
      <c r="F9" s="465">
        <v>31</v>
      </c>
      <c r="G9" s="466">
        <v>1108</v>
      </c>
      <c r="H9" s="461">
        <f>SUM(D9:G9)</f>
        <v>1262</v>
      </c>
      <c r="I9" s="465">
        <v>12745</v>
      </c>
      <c r="J9" s="179">
        <f>I9*100/$I$24</f>
        <v>109.38036388602815</v>
      </c>
      <c r="K9" s="106"/>
      <c r="L9" s="106"/>
      <c r="M9" s="106"/>
    </row>
    <row r="10" spans="1:17" ht="15" customHeight="1" x14ac:dyDescent="0.25">
      <c r="A10" s="154">
        <v>2</v>
      </c>
      <c r="B10" s="155" t="s">
        <v>138</v>
      </c>
      <c r="C10" s="459">
        <v>935</v>
      </c>
      <c r="D10" s="156">
        <v>22</v>
      </c>
      <c r="E10" s="464">
        <v>125</v>
      </c>
      <c r="F10" s="464">
        <v>49</v>
      </c>
      <c r="G10" s="467">
        <v>739</v>
      </c>
      <c r="H10" s="462">
        <f>SUM(D10:G10)</f>
        <v>935</v>
      </c>
      <c r="I10" s="464">
        <v>13628</v>
      </c>
      <c r="J10" s="180">
        <f>I10*100/$I$24</f>
        <v>116.958462066598</v>
      </c>
      <c r="K10" s="106"/>
      <c r="L10" s="148"/>
      <c r="M10" s="149"/>
      <c r="N10" s="149"/>
      <c r="O10" s="149"/>
    </row>
    <row r="11" spans="1:17" ht="15" customHeight="1" x14ac:dyDescent="0.25">
      <c r="A11" s="154">
        <v>3</v>
      </c>
      <c r="B11" s="155" t="s">
        <v>18</v>
      </c>
      <c r="C11" s="459">
        <v>767</v>
      </c>
      <c r="D11" s="156">
        <v>6</v>
      </c>
      <c r="E11" s="464">
        <v>92</v>
      </c>
      <c r="F11" s="464">
        <v>11</v>
      </c>
      <c r="G11" s="467">
        <v>658</v>
      </c>
      <c r="H11" s="462">
        <f t="shared" ref="H11:H22" si="0">SUM(D11:G11)</f>
        <v>767</v>
      </c>
      <c r="I11" s="464">
        <v>10601</v>
      </c>
      <c r="J11" s="180">
        <f t="shared" ref="J11:J23" si="1">I11*100/$I$24</f>
        <v>90.980089255063504</v>
      </c>
      <c r="K11" s="106"/>
      <c r="L11" s="181"/>
      <c r="M11" s="106"/>
    </row>
    <row r="12" spans="1:17" ht="15" customHeight="1" x14ac:dyDescent="0.2">
      <c r="A12" s="154">
        <v>4</v>
      </c>
      <c r="B12" s="155" t="s">
        <v>19</v>
      </c>
      <c r="C12" s="459">
        <v>481</v>
      </c>
      <c r="D12" s="156">
        <v>1</v>
      </c>
      <c r="E12" s="464">
        <v>52</v>
      </c>
      <c r="F12" s="464">
        <v>7</v>
      </c>
      <c r="G12" s="467">
        <v>421</v>
      </c>
      <c r="H12" s="462">
        <f t="shared" si="0"/>
        <v>481</v>
      </c>
      <c r="I12" s="464">
        <v>10429</v>
      </c>
      <c r="J12" s="180">
        <f t="shared" si="1"/>
        <v>89.503947820116721</v>
      </c>
      <c r="K12" s="106"/>
      <c r="L12" s="160"/>
      <c r="M12" s="106"/>
    </row>
    <row r="13" spans="1:17" ht="15" customHeight="1" x14ac:dyDescent="0.25">
      <c r="A13" s="154">
        <v>5</v>
      </c>
      <c r="B13" s="155" t="s">
        <v>20</v>
      </c>
      <c r="C13" s="459">
        <v>589</v>
      </c>
      <c r="D13" s="156">
        <v>8</v>
      </c>
      <c r="E13" s="464">
        <v>49</v>
      </c>
      <c r="F13" s="464">
        <v>45</v>
      </c>
      <c r="G13" s="467">
        <v>487</v>
      </c>
      <c r="H13" s="462">
        <f t="shared" si="0"/>
        <v>589</v>
      </c>
      <c r="I13" s="464">
        <v>11154</v>
      </c>
      <c r="J13" s="180">
        <f t="shared" si="1"/>
        <v>95.726055612770338</v>
      </c>
      <c r="K13" s="106"/>
      <c r="L13" s="148"/>
      <c r="M13" s="106"/>
      <c r="N13" s="106"/>
      <c r="O13" s="106"/>
      <c r="P13" s="106"/>
      <c r="Q13" s="106"/>
    </row>
    <row r="14" spans="1:17" ht="15" customHeight="1" x14ac:dyDescent="0.2">
      <c r="A14" s="154">
        <v>6</v>
      </c>
      <c r="B14" s="155" t="s">
        <v>21</v>
      </c>
      <c r="C14" s="459">
        <v>130.5</v>
      </c>
      <c r="D14" s="156">
        <v>0.5</v>
      </c>
      <c r="E14" s="464">
        <v>18.5</v>
      </c>
      <c r="F14" s="464">
        <v>7.75</v>
      </c>
      <c r="G14" s="467">
        <v>103.75</v>
      </c>
      <c r="H14" s="462">
        <f t="shared" si="0"/>
        <v>130.5</v>
      </c>
      <c r="I14" s="464">
        <v>12167</v>
      </c>
      <c r="J14" s="180">
        <f t="shared" si="1"/>
        <v>104.41984208719533</v>
      </c>
      <c r="K14" s="106"/>
      <c r="L14" s="160"/>
      <c r="M14" s="106"/>
      <c r="N14" s="106"/>
      <c r="O14" s="106"/>
      <c r="P14" s="106"/>
      <c r="Q14" s="106"/>
    </row>
    <row r="15" spans="1:17" ht="15" customHeight="1" x14ac:dyDescent="0.25">
      <c r="A15" s="154">
        <v>7</v>
      </c>
      <c r="B15" s="155" t="s">
        <v>22</v>
      </c>
      <c r="C15" s="459">
        <v>244</v>
      </c>
      <c r="D15" s="156">
        <v>2</v>
      </c>
      <c r="E15" s="464">
        <v>30</v>
      </c>
      <c r="F15" s="464">
        <v>27</v>
      </c>
      <c r="G15" s="467">
        <v>185</v>
      </c>
      <c r="H15" s="462">
        <f t="shared" si="0"/>
        <v>244</v>
      </c>
      <c r="I15" s="464">
        <v>11822</v>
      </c>
      <c r="J15" s="180">
        <f t="shared" si="1"/>
        <v>101.45897699965671</v>
      </c>
      <c r="K15" s="106"/>
      <c r="L15" s="161"/>
      <c r="M15" s="106"/>
      <c r="N15" s="106"/>
      <c r="O15" s="106" t="s">
        <v>36</v>
      </c>
      <c r="P15" s="106"/>
      <c r="Q15" s="106"/>
    </row>
    <row r="16" spans="1:17" ht="15" customHeight="1" x14ac:dyDescent="0.2">
      <c r="A16" s="154">
        <v>8</v>
      </c>
      <c r="B16" s="155" t="s">
        <v>23</v>
      </c>
      <c r="C16" s="459">
        <v>346</v>
      </c>
      <c r="D16" s="156">
        <v>12</v>
      </c>
      <c r="E16" s="464">
        <v>31</v>
      </c>
      <c r="F16" s="464">
        <v>43</v>
      </c>
      <c r="G16" s="467">
        <v>260</v>
      </c>
      <c r="H16" s="462">
        <f t="shared" si="0"/>
        <v>346</v>
      </c>
      <c r="I16" s="464">
        <v>10732</v>
      </c>
      <c r="J16" s="180">
        <f t="shared" si="1"/>
        <v>92.104359766563675</v>
      </c>
      <c r="K16" s="106"/>
      <c r="L16" s="106"/>
      <c r="M16" s="106"/>
      <c r="N16" s="106"/>
      <c r="O16" s="106"/>
      <c r="P16" s="106"/>
      <c r="Q16" s="106"/>
    </row>
    <row r="17" spans="1:17" ht="15" customHeight="1" x14ac:dyDescent="0.25">
      <c r="A17" s="154">
        <v>9</v>
      </c>
      <c r="B17" s="155" t="s">
        <v>24</v>
      </c>
      <c r="C17" s="459">
        <v>521</v>
      </c>
      <c r="D17" s="156">
        <v>0</v>
      </c>
      <c r="E17" s="464">
        <v>50</v>
      </c>
      <c r="F17" s="464">
        <v>15</v>
      </c>
      <c r="G17" s="467">
        <v>456</v>
      </c>
      <c r="H17" s="462">
        <f t="shared" si="0"/>
        <v>521</v>
      </c>
      <c r="I17" s="464">
        <v>13567</v>
      </c>
      <c r="J17" s="180">
        <f t="shared" si="1"/>
        <v>116.43494679025061</v>
      </c>
      <c r="K17" s="106"/>
      <c r="L17" s="162"/>
      <c r="M17" s="106"/>
      <c r="N17" s="106"/>
      <c r="O17" s="106"/>
      <c r="P17" s="106"/>
      <c r="Q17" s="106"/>
    </row>
    <row r="18" spans="1:17" ht="15" customHeight="1" x14ac:dyDescent="0.2">
      <c r="A18" s="154">
        <v>10</v>
      </c>
      <c r="B18" s="155" t="s">
        <v>25</v>
      </c>
      <c r="C18" s="459">
        <v>523</v>
      </c>
      <c r="D18" s="156">
        <v>1</v>
      </c>
      <c r="E18" s="464">
        <v>54</v>
      </c>
      <c r="F18" s="464">
        <v>23</v>
      </c>
      <c r="G18" s="467">
        <v>445</v>
      </c>
      <c r="H18" s="462">
        <f t="shared" si="0"/>
        <v>523</v>
      </c>
      <c r="I18" s="464">
        <v>12678</v>
      </c>
      <c r="J18" s="180">
        <f t="shared" si="1"/>
        <v>108.8053553038105</v>
      </c>
      <c r="K18" s="106"/>
      <c r="L18" s="106"/>
      <c r="M18" s="106"/>
      <c r="N18" s="106"/>
      <c r="O18" s="106"/>
      <c r="P18" s="106"/>
      <c r="Q18" s="106"/>
    </row>
    <row r="19" spans="1:17" ht="15" customHeight="1" x14ac:dyDescent="0.2">
      <c r="A19" s="154">
        <v>11</v>
      </c>
      <c r="B19" s="155" t="s">
        <v>156</v>
      </c>
      <c r="C19" s="459">
        <v>561</v>
      </c>
      <c r="D19" s="156">
        <v>0</v>
      </c>
      <c r="E19" s="464">
        <v>61</v>
      </c>
      <c r="F19" s="464">
        <v>17</v>
      </c>
      <c r="G19" s="467">
        <v>483</v>
      </c>
      <c r="H19" s="462">
        <f t="shared" si="0"/>
        <v>561</v>
      </c>
      <c r="I19" s="471">
        <v>11885.04</v>
      </c>
      <c r="J19" s="472">
        <f t="shared" si="1"/>
        <v>102</v>
      </c>
      <c r="K19" s="106"/>
      <c r="L19" s="106"/>
      <c r="M19" s="106"/>
      <c r="N19" s="106"/>
      <c r="O19" s="106"/>
      <c r="P19" s="106"/>
      <c r="Q19" s="106"/>
    </row>
    <row r="20" spans="1:17" ht="15" customHeight="1" x14ac:dyDescent="0.2">
      <c r="A20" s="154">
        <v>12</v>
      </c>
      <c r="B20" s="155" t="s">
        <v>27</v>
      </c>
      <c r="C20" s="459">
        <v>456</v>
      </c>
      <c r="D20" s="156">
        <v>4</v>
      </c>
      <c r="E20" s="464">
        <v>39</v>
      </c>
      <c r="F20" s="464">
        <v>31</v>
      </c>
      <c r="G20" s="467">
        <v>382</v>
      </c>
      <c r="H20" s="462">
        <f t="shared" si="0"/>
        <v>456</v>
      </c>
      <c r="I20" s="464">
        <v>12403</v>
      </c>
      <c r="J20" s="180">
        <f t="shared" si="1"/>
        <v>106.44524545142465</v>
      </c>
      <c r="K20" s="106"/>
      <c r="L20" s="106"/>
      <c r="M20" s="106"/>
      <c r="N20" s="106"/>
      <c r="O20" s="106"/>
      <c r="P20" s="163"/>
      <c r="Q20" s="106"/>
    </row>
    <row r="21" spans="1:17" ht="15" customHeight="1" x14ac:dyDescent="0.2">
      <c r="A21" s="154">
        <v>13</v>
      </c>
      <c r="B21" s="155" t="s">
        <v>28</v>
      </c>
      <c r="C21" s="459">
        <v>463</v>
      </c>
      <c r="D21" s="156">
        <v>3</v>
      </c>
      <c r="E21" s="464">
        <v>35</v>
      </c>
      <c r="F21" s="464">
        <v>13</v>
      </c>
      <c r="G21" s="467">
        <v>412</v>
      </c>
      <c r="H21" s="462">
        <f>SUM(D21:G21)</f>
        <v>463</v>
      </c>
      <c r="I21" s="464">
        <v>12513</v>
      </c>
      <c r="J21" s="180">
        <f t="shared" si="1"/>
        <v>107.38928939237898</v>
      </c>
      <c r="K21" s="106"/>
      <c r="L21" s="106"/>
      <c r="M21" s="106"/>
      <c r="N21" s="106"/>
      <c r="O21" s="106"/>
      <c r="P21" s="106"/>
      <c r="Q21" s="106"/>
    </row>
    <row r="22" spans="1:17" ht="15" customHeight="1" x14ac:dyDescent="0.2">
      <c r="A22" s="154">
        <v>14</v>
      </c>
      <c r="B22" s="155" t="s">
        <v>154</v>
      </c>
      <c r="C22" s="459">
        <v>332.75</v>
      </c>
      <c r="D22" s="156">
        <v>4</v>
      </c>
      <c r="E22" s="464">
        <v>31</v>
      </c>
      <c r="F22" s="464">
        <v>16.25</v>
      </c>
      <c r="G22" s="467">
        <v>281.5</v>
      </c>
      <c r="H22" s="462">
        <f t="shared" si="0"/>
        <v>332.75</v>
      </c>
      <c r="I22" s="464">
        <v>11998</v>
      </c>
      <c r="J22" s="180">
        <f>I22*100/$I$24</f>
        <v>102.96944730518366</v>
      </c>
      <c r="K22" s="106"/>
      <c r="L22" s="149"/>
      <c r="M22" s="106"/>
      <c r="N22" s="106"/>
      <c r="O22" s="106"/>
      <c r="P22" s="106"/>
      <c r="Q22" s="106"/>
    </row>
    <row r="23" spans="1:17" ht="15" customHeight="1" thickBot="1" x14ac:dyDescent="0.25">
      <c r="A23" s="157">
        <v>15</v>
      </c>
      <c r="B23" s="158" t="s">
        <v>30</v>
      </c>
      <c r="C23" s="460">
        <v>741</v>
      </c>
      <c r="D23" s="159">
        <v>0</v>
      </c>
      <c r="E23" s="468">
        <v>58</v>
      </c>
      <c r="F23" s="468">
        <v>13</v>
      </c>
      <c r="G23" s="469">
        <v>670</v>
      </c>
      <c r="H23" s="463">
        <f>SUM(D23:G23)</f>
        <v>741</v>
      </c>
      <c r="I23" s="468">
        <v>13445</v>
      </c>
      <c r="J23" s="182">
        <f t="shared" si="1"/>
        <v>115.38791623755579</v>
      </c>
      <c r="K23" s="106"/>
      <c r="L23" s="106"/>
      <c r="M23" s="106"/>
      <c r="N23" s="106"/>
      <c r="O23" s="106"/>
      <c r="P23" s="106"/>
      <c r="Q23" s="106"/>
    </row>
    <row r="24" spans="1:17" s="13" customFormat="1" ht="15" customHeight="1" x14ac:dyDescent="0.25">
      <c r="A24" s="183"/>
      <c r="B24" s="134" t="s">
        <v>152</v>
      </c>
      <c r="C24" s="150">
        <f t="shared" ref="C24:G24" si="2">SUM(C9:C23)</f>
        <v>8352.25</v>
      </c>
      <c r="D24" s="455">
        <f t="shared" si="2"/>
        <v>68.5</v>
      </c>
      <c r="E24" s="456">
        <f t="shared" si="2"/>
        <v>843.5</v>
      </c>
      <c r="F24" s="456">
        <f t="shared" si="2"/>
        <v>349</v>
      </c>
      <c r="G24" s="457">
        <f t="shared" si="2"/>
        <v>7091.25</v>
      </c>
      <c r="H24" s="184">
        <f>SUM(H9:H23)</f>
        <v>8352.25</v>
      </c>
      <c r="I24" s="185">
        <v>11652</v>
      </c>
      <c r="J24" s="186">
        <f>I24*100/$I$24</f>
        <v>100</v>
      </c>
      <c r="K24" s="149"/>
      <c r="L24" s="164"/>
      <c r="M24" s="149"/>
      <c r="N24" s="149"/>
      <c r="O24" s="149"/>
      <c r="P24" s="149"/>
      <c r="Q24" s="149"/>
    </row>
    <row r="25" spans="1:17" ht="15" customHeight="1" x14ac:dyDescent="0.2">
      <c r="A25" s="197"/>
      <c r="B25" s="470" t="s">
        <v>155</v>
      </c>
      <c r="C25" s="198">
        <v>8085.95</v>
      </c>
      <c r="D25" s="199">
        <v>49</v>
      </c>
      <c r="E25" s="88">
        <v>786.4</v>
      </c>
      <c r="F25" s="88">
        <v>278.39999999999998</v>
      </c>
      <c r="G25" s="88">
        <v>6932.4</v>
      </c>
      <c r="H25" s="133">
        <v>8046.2</v>
      </c>
      <c r="I25" s="88">
        <v>11652</v>
      </c>
      <c r="J25" s="200">
        <v>100</v>
      </c>
      <c r="K25" s="106"/>
      <c r="L25" s="106"/>
      <c r="M25" s="106"/>
    </row>
    <row r="26" spans="1:17" ht="15" customHeight="1" thickBot="1" x14ac:dyDescent="0.25">
      <c r="A26" s="187"/>
      <c r="B26" s="142" t="s">
        <v>131</v>
      </c>
      <c r="C26" s="188">
        <v>8468</v>
      </c>
      <c r="D26" s="189">
        <v>34</v>
      </c>
      <c r="E26" s="90">
        <v>764.00000000000011</v>
      </c>
      <c r="F26" s="90">
        <v>264.33</v>
      </c>
      <c r="G26" s="190">
        <v>7405.67</v>
      </c>
      <c r="H26" s="143">
        <v>8468</v>
      </c>
      <c r="I26" s="90">
        <v>12011</v>
      </c>
      <c r="J26" s="191">
        <v>100</v>
      </c>
      <c r="K26" s="106"/>
      <c r="L26" s="106"/>
      <c r="M26" s="106"/>
      <c r="N26" s="106"/>
      <c r="O26" s="106"/>
      <c r="P26" s="106"/>
      <c r="Q26" s="106"/>
    </row>
    <row r="27" spans="1:17" ht="15" customHeight="1" x14ac:dyDescent="0.2">
      <c r="A27" s="192"/>
      <c r="B27" s="144" t="s">
        <v>121</v>
      </c>
      <c r="C27" s="193">
        <v>8281.75</v>
      </c>
      <c r="D27" s="194">
        <v>64</v>
      </c>
      <c r="E27" s="195">
        <v>861</v>
      </c>
      <c r="F27" s="195">
        <v>303</v>
      </c>
      <c r="G27" s="195">
        <v>7053.75</v>
      </c>
      <c r="H27" s="135">
        <v>8281.75</v>
      </c>
      <c r="I27" s="135">
        <v>12251</v>
      </c>
      <c r="J27" s="196">
        <v>100</v>
      </c>
      <c r="K27" s="106"/>
      <c r="L27" s="149"/>
      <c r="M27" s="149"/>
      <c r="N27" s="149"/>
      <c r="O27" s="106"/>
      <c r="P27" s="106"/>
      <c r="Q27" s="106"/>
    </row>
    <row r="28" spans="1:17" ht="15" customHeight="1" x14ac:dyDescent="0.2">
      <c r="A28" s="197"/>
      <c r="B28" s="145" t="s">
        <v>118</v>
      </c>
      <c r="C28" s="198">
        <v>7713.05</v>
      </c>
      <c r="D28" s="199">
        <v>48.55</v>
      </c>
      <c r="E28" s="88">
        <v>777.4</v>
      </c>
      <c r="F28" s="88">
        <v>244.45</v>
      </c>
      <c r="G28" s="88">
        <v>6642.65</v>
      </c>
      <c r="H28" s="133">
        <v>7713.05</v>
      </c>
      <c r="I28" s="88">
        <v>11423</v>
      </c>
      <c r="J28" s="200">
        <v>100</v>
      </c>
      <c r="K28" s="106"/>
      <c r="L28" s="106"/>
      <c r="M28" s="106"/>
    </row>
    <row r="29" spans="1:17" s="13" customFormat="1" ht="15" customHeight="1" thickBot="1" x14ac:dyDescent="0.25">
      <c r="A29" s="187"/>
      <c r="B29" s="142" t="s">
        <v>115</v>
      </c>
      <c r="C29" s="188">
        <v>7984.33</v>
      </c>
      <c r="D29" s="189">
        <v>44.33</v>
      </c>
      <c r="E29" s="90">
        <v>735.67</v>
      </c>
      <c r="F29" s="90">
        <v>256.67</v>
      </c>
      <c r="G29" s="90">
        <v>6947.66</v>
      </c>
      <c r="H29" s="136">
        <v>7984.33</v>
      </c>
      <c r="I29" s="90">
        <v>11243</v>
      </c>
      <c r="J29" s="201">
        <v>100</v>
      </c>
      <c r="K29" s="149"/>
      <c r="L29" s="149"/>
      <c r="M29" s="164"/>
    </row>
    <row r="30" spans="1:17" ht="15" customHeight="1" x14ac:dyDescent="0.2">
      <c r="A30" s="202"/>
      <c r="B30" s="66" t="s">
        <v>106</v>
      </c>
      <c r="C30" s="203">
        <v>7719.5</v>
      </c>
      <c r="D30" s="204">
        <v>54.25</v>
      </c>
      <c r="E30" s="205">
        <v>843.25</v>
      </c>
      <c r="F30" s="206">
        <v>278.5</v>
      </c>
      <c r="G30" s="206">
        <v>6543.5</v>
      </c>
      <c r="H30" s="67">
        <v>7719.5</v>
      </c>
      <c r="I30" s="68">
        <v>11518.861630347054</v>
      </c>
      <c r="J30" s="207">
        <v>100.00000000000001</v>
      </c>
      <c r="K30" s="106"/>
      <c r="L30" s="106"/>
      <c r="M30" s="106" t="s">
        <v>36</v>
      </c>
    </row>
    <row r="31" spans="1:17" s="13" customFormat="1" ht="15" customHeight="1" x14ac:dyDescent="0.2">
      <c r="A31" s="208"/>
      <c r="B31" s="64" t="s">
        <v>104</v>
      </c>
      <c r="C31" s="198">
        <v>7122.35</v>
      </c>
      <c r="D31" s="209">
        <v>52.5</v>
      </c>
      <c r="E31" s="210">
        <v>737.25</v>
      </c>
      <c r="F31" s="211">
        <v>251.85</v>
      </c>
      <c r="G31" s="211">
        <v>6080.75</v>
      </c>
      <c r="H31" s="61">
        <v>7122.35</v>
      </c>
      <c r="I31" s="210">
        <v>11100.559204476049</v>
      </c>
      <c r="J31" s="212">
        <v>100.00000000000001</v>
      </c>
      <c r="K31" s="149"/>
      <c r="L31" s="164"/>
      <c r="M31" s="164"/>
    </row>
    <row r="32" spans="1:17" ht="15" customHeight="1" thickBot="1" x14ac:dyDescent="0.25">
      <c r="A32" s="213"/>
      <c r="B32" s="65" t="s">
        <v>102</v>
      </c>
      <c r="C32" s="188">
        <v>7475.5</v>
      </c>
      <c r="D32" s="214">
        <v>54.75</v>
      </c>
      <c r="E32" s="215">
        <v>721.25</v>
      </c>
      <c r="F32" s="62">
        <v>307</v>
      </c>
      <c r="G32" s="62">
        <v>6393</v>
      </c>
      <c r="H32" s="63">
        <v>7475.5</v>
      </c>
      <c r="I32" s="215">
        <v>10920.200187278442</v>
      </c>
      <c r="J32" s="216">
        <v>99.999999999999986</v>
      </c>
      <c r="K32" s="106"/>
      <c r="L32" s="106"/>
      <c r="M32" s="106"/>
    </row>
    <row r="33" spans="1:13" s="147" customFormat="1" ht="27" customHeight="1" x14ac:dyDescent="0.2">
      <c r="A33" s="494" t="s">
        <v>141</v>
      </c>
      <c r="B33" s="494"/>
      <c r="C33" s="494"/>
      <c r="D33" s="494"/>
      <c r="E33" s="494"/>
      <c r="F33" s="494"/>
      <c r="G33" s="494"/>
      <c r="H33" s="494"/>
      <c r="I33" s="494"/>
      <c r="J33" s="494"/>
      <c r="K33" s="217"/>
      <c r="L33" s="217"/>
      <c r="M33" s="217"/>
    </row>
    <row r="34" spans="1:13" s="147" customFormat="1" ht="26.25" customHeight="1" x14ac:dyDescent="0.25">
      <c r="A34" s="495" t="s">
        <v>157</v>
      </c>
      <c r="B34" s="495"/>
      <c r="C34" s="495"/>
      <c r="D34" s="495"/>
      <c r="E34" s="495"/>
      <c r="F34" s="495"/>
      <c r="G34" s="495"/>
      <c r="H34" s="495"/>
      <c r="I34" s="495"/>
      <c r="J34" s="495"/>
      <c r="K34" s="33"/>
      <c r="L34" s="217"/>
      <c r="M34" s="217"/>
    </row>
    <row r="35" spans="1:13" s="147" customFormat="1" ht="15" customHeight="1" x14ac:dyDescent="0.2">
      <c r="A35" s="217" t="s">
        <v>142</v>
      </c>
      <c r="B35" s="217"/>
      <c r="C35" s="217"/>
      <c r="D35" s="217"/>
      <c r="E35" s="217"/>
      <c r="F35" s="217"/>
      <c r="G35" s="217"/>
      <c r="H35" s="217"/>
      <c r="I35" s="218"/>
      <c r="J35" s="219"/>
      <c r="K35" s="217"/>
      <c r="L35" s="217"/>
      <c r="M35" s="217"/>
    </row>
    <row r="36" spans="1:13" ht="12.75" x14ac:dyDescent="0.2">
      <c r="A36" s="220" t="s">
        <v>140</v>
      </c>
      <c r="B36" s="106"/>
      <c r="C36" s="221"/>
      <c r="D36" s="221"/>
      <c r="E36" s="221"/>
      <c r="F36" s="221"/>
      <c r="G36" s="221"/>
      <c r="H36" s="221"/>
      <c r="I36" s="106"/>
      <c r="J36" s="222"/>
      <c r="K36" s="106"/>
      <c r="L36" s="106"/>
      <c r="M36" s="106"/>
    </row>
    <row r="37" spans="1:13" x14ac:dyDescent="0.2">
      <c r="A37" s="223"/>
      <c r="B37" s="106"/>
      <c r="C37" s="106"/>
      <c r="D37" s="106"/>
      <c r="E37" s="106"/>
      <c r="F37" s="106"/>
      <c r="G37" s="106"/>
      <c r="H37" s="106"/>
      <c r="I37" s="224"/>
      <c r="J37" s="222"/>
      <c r="K37" s="106"/>
      <c r="L37" s="106"/>
      <c r="M37" s="106"/>
    </row>
    <row r="38" spans="1:13" x14ac:dyDescent="0.2">
      <c r="A38" s="223"/>
      <c r="B38" s="106"/>
      <c r="C38" s="106"/>
      <c r="D38" s="106"/>
      <c r="E38" s="106"/>
      <c r="F38" s="106"/>
      <c r="G38" s="106"/>
      <c r="H38" s="106"/>
      <c r="I38" s="106"/>
      <c r="J38" s="222"/>
      <c r="K38" s="106"/>
      <c r="L38" s="106"/>
      <c r="M38" s="106"/>
    </row>
  </sheetData>
  <mergeCells count="3">
    <mergeCell ref="D7:G7"/>
    <mergeCell ref="A33:J33"/>
    <mergeCell ref="A34:J34"/>
  </mergeCells>
  <printOptions horizontalCentered="1" verticalCentered="1"/>
  <pageMargins left="0.39370078740157505" right="0.39370078740157505" top="0.78740157480314998" bottom="0.59055118110236204" header="0.5" footer="0.39"/>
  <pageSetup paperSize="9" scale="84" fitToWidth="0" fitToHeight="0" orientation="landscape" useFirstPageNumber="1" r:id="rId1"/>
  <headerFooter alignWithMargins="0">
    <oddHeader>&amp;R&amp;T</oddHeader>
    <oddFooter>&amp;L&amp;F&amp;CDato skrevet ut:   &amp;D&amp;RTERTIALSTATISTIKK - 1. TERTIAL 2012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K30"/>
  <sheetViews>
    <sheetView showGridLines="0" workbookViewId="0">
      <selection activeCell="L25" sqref="L25"/>
    </sheetView>
  </sheetViews>
  <sheetFormatPr baseColWidth="10" defaultColWidth="11.42578125" defaultRowHeight="15" x14ac:dyDescent="0.25"/>
  <cols>
    <col min="1" max="1" width="4.85546875" style="31" customWidth="1"/>
    <col min="2" max="2" width="29.7109375" customWidth="1"/>
    <col min="3" max="3" width="15.28515625" customWidth="1"/>
    <col min="4" max="4" width="16" customWidth="1"/>
    <col min="5" max="6" width="15.140625" customWidth="1"/>
    <col min="7" max="7" width="16.7109375" customWidth="1"/>
    <col min="8" max="8" width="15.42578125" customWidth="1"/>
  </cols>
  <sheetData>
    <row r="1" spans="1:8" x14ac:dyDescent="0.25">
      <c r="A1" s="15" t="s">
        <v>93</v>
      </c>
      <c r="B1" s="16"/>
    </row>
    <row r="2" spans="1:8" x14ac:dyDescent="0.25">
      <c r="A2" s="17" t="s">
        <v>13</v>
      </c>
    </row>
    <row r="3" spans="1:8" x14ac:dyDescent="0.25">
      <c r="A3" s="18"/>
    </row>
    <row r="4" spans="1:8" x14ac:dyDescent="0.25">
      <c r="A4" s="17" t="s">
        <v>94</v>
      </c>
    </row>
    <row r="5" spans="1:8" s="21" customFormat="1" ht="12.75" x14ac:dyDescent="0.2">
      <c r="A5" s="20"/>
    </row>
    <row r="6" spans="1:8" s="21" customFormat="1" ht="30" customHeight="1" thickBot="1" x14ac:dyDescent="0.25">
      <c r="A6" s="20" t="s">
        <v>94</v>
      </c>
    </row>
    <row r="7" spans="1:8" s="21" customFormat="1" ht="86.25" customHeight="1" thickBot="1" x14ac:dyDescent="0.25">
      <c r="A7" s="22" t="s">
        <v>14</v>
      </c>
      <c r="B7" s="23" t="s">
        <v>15</v>
      </c>
      <c r="C7" s="34" t="s">
        <v>107</v>
      </c>
      <c r="D7" s="108" t="s">
        <v>98</v>
      </c>
      <c r="E7" s="109" t="s">
        <v>97</v>
      </c>
      <c r="F7" s="110" t="s">
        <v>95</v>
      </c>
      <c r="G7" s="111" t="s">
        <v>101</v>
      </c>
      <c r="H7" s="112" t="s">
        <v>100</v>
      </c>
    </row>
    <row r="8" spans="1:8" ht="15" customHeight="1" x14ac:dyDescent="0.25">
      <c r="A8" s="24">
        <v>1</v>
      </c>
      <c r="B8" s="25" t="s">
        <v>16</v>
      </c>
      <c r="C8" s="95">
        <v>2928</v>
      </c>
      <c r="D8" s="95">
        <v>862</v>
      </c>
      <c r="E8" s="95">
        <v>437</v>
      </c>
      <c r="F8" s="113">
        <f>SUM(C8:E8)</f>
        <v>4227</v>
      </c>
      <c r="G8" s="114">
        <f>D8/F8</f>
        <v>0.20392713508398391</v>
      </c>
      <c r="H8" s="115">
        <f t="shared" ref="H8:H22" si="0">E8/F8</f>
        <v>0.10338301395788975</v>
      </c>
    </row>
    <row r="9" spans="1:8" ht="15" customHeight="1" x14ac:dyDescent="0.25">
      <c r="A9" s="26">
        <v>2</v>
      </c>
      <c r="B9" s="27" t="s">
        <v>17</v>
      </c>
      <c r="C9" s="95">
        <v>2307</v>
      </c>
      <c r="D9" s="95">
        <v>2242</v>
      </c>
      <c r="E9" s="95">
        <v>781</v>
      </c>
      <c r="F9" s="116">
        <f>SUM(C9:E9)</f>
        <v>5330</v>
      </c>
      <c r="G9" s="117">
        <f t="shared" ref="G9:G22" si="1">D9/F9</f>
        <v>0.42063789868667917</v>
      </c>
      <c r="H9" s="118">
        <f t="shared" si="0"/>
        <v>0.14652908067542214</v>
      </c>
    </row>
    <row r="10" spans="1:8" ht="15" customHeight="1" x14ac:dyDescent="0.25">
      <c r="A10" s="26">
        <v>3</v>
      </c>
      <c r="B10" s="27" t="s">
        <v>18</v>
      </c>
      <c r="C10" s="95">
        <v>1859</v>
      </c>
      <c r="D10" s="95">
        <v>766</v>
      </c>
      <c r="E10" s="95">
        <v>298</v>
      </c>
      <c r="F10" s="116">
        <f t="shared" ref="F10:F22" si="2">SUM(C10:E10)</f>
        <v>2923</v>
      </c>
      <c r="G10" s="117">
        <f t="shared" si="1"/>
        <v>0.26205952788231268</v>
      </c>
      <c r="H10" s="118">
        <f t="shared" si="0"/>
        <v>0.10195005131713993</v>
      </c>
    </row>
    <row r="11" spans="1:8" ht="15" customHeight="1" x14ac:dyDescent="0.25">
      <c r="A11" s="26">
        <v>4</v>
      </c>
      <c r="B11" s="27" t="s">
        <v>19</v>
      </c>
      <c r="C11" s="95">
        <v>1256</v>
      </c>
      <c r="D11" s="95">
        <v>1215</v>
      </c>
      <c r="E11" s="95">
        <v>138</v>
      </c>
      <c r="F11" s="116">
        <f t="shared" si="2"/>
        <v>2609</v>
      </c>
      <c r="G11" s="117">
        <f t="shared" si="1"/>
        <v>0.4656956688386355</v>
      </c>
      <c r="H11" s="118">
        <f t="shared" si="0"/>
        <v>5.2893829053277115E-2</v>
      </c>
    </row>
    <row r="12" spans="1:8" ht="15" customHeight="1" x14ac:dyDescent="0.25">
      <c r="A12" s="26">
        <v>5</v>
      </c>
      <c r="B12" s="27" t="s">
        <v>20</v>
      </c>
      <c r="C12" s="95">
        <v>1529</v>
      </c>
      <c r="D12" s="95">
        <v>1377</v>
      </c>
      <c r="E12" s="95">
        <v>263</v>
      </c>
      <c r="F12" s="116">
        <f t="shared" si="2"/>
        <v>3169</v>
      </c>
      <c r="G12" s="117">
        <f t="shared" si="1"/>
        <v>0.43452193120858312</v>
      </c>
      <c r="H12" s="118">
        <f t="shared" si="0"/>
        <v>8.2991479962133172E-2</v>
      </c>
    </row>
    <row r="13" spans="1:8" ht="15" customHeight="1" x14ac:dyDescent="0.25">
      <c r="A13" s="26">
        <v>6</v>
      </c>
      <c r="B13" s="27" t="s">
        <v>21</v>
      </c>
      <c r="C13" s="95">
        <v>390</v>
      </c>
      <c r="D13" s="95">
        <v>727</v>
      </c>
      <c r="E13" s="95">
        <v>148</v>
      </c>
      <c r="F13" s="116">
        <f t="shared" si="2"/>
        <v>1265</v>
      </c>
      <c r="G13" s="117">
        <f t="shared" si="1"/>
        <v>0.57470355731225298</v>
      </c>
      <c r="H13" s="118">
        <f t="shared" si="0"/>
        <v>0.11699604743083004</v>
      </c>
    </row>
    <row r="14" spans="1:8" ht="15" customHeight="1" x14ac:dyDescent="0.25">
      <c r="A14" s="26">
        <v>7</v>
      </c>
      <c r="B14" s="27" t="s">
        <v>22</v>
      </c>
      <c r="C14" s="95">
        <v>594</v>
      </c>
      <c r="D14" s="95">
        <v>475</v>
      </c>
      <c r="E14" s="95">
        <v>173</v>
      </c>
      <c r="F14" s="116">
        <f t="shared" si="2"/>
        <v>1242</v>
      </c>
      <c r="G14" s="117">
        <f t="shared" si="1"/>
        <v>0.38244766505636069</v>
      </c>
      <c r="H14" s="118">
        <f t="shared" si="0"/>
        <v>0.13929146537842191</v>
      </c>
    </row>
    <row r="15" spans="1:8" ht="15" customHeight="1" x14ac:dyDescent="0.25">
      <c r="A15" s="26">
        <v>8</v>
      </c>
      <c r="B15" s="27" t="s">
        <v>23</v>
      </c>
      <c r="C15" s="95">
        <v>934</v>
      </c>
      <c r="D15" s="95">
        <v>850</v>
      </c>
      <c r="E15" s="95">
        <v>158</v>
      </c>
      <c r="F15" s="116">
        <f t="shared" si="2"/>
        <v>1942</v>
      </c>
      <c r="G15" s="117">
        <f t="shared" si="1"/>
        <v>0.43769309989701338</v>
      </c>
      <c r="H15" s="118">
        <f t="shared" si="0"/>
        <v>8.1359423274974252E-2</v>
      </c>
    </row>
    <row r="16" spans="1:8" ht="15" customHeight="1" x14ac:dyDescent="0.25">
      <c r="A16" s="26">
        <v>9</v>
      </c>
      <c r="B16" s="27" t="s">
        <v>24</v>
      </c>
      <c r="C16" s="95">
        <v>1124</v>
      </c>
      <c r="D16" s="95">
        <v>256</v>
      </c>
      <c r="E16" s="95">
        <v>304</v>
      </c>
      <c r="F16" s="116">
        <f t="shared" si="2"/>
        <v>1684</v>
      </c>
      <c r="G16" s="117">
        <f t="shared" si="1"/>
        <v>0.15201900237529692</v>
      </c>
      <c r="H16" s="118">
        <f t="shared" si="0"/>
        <v>0.18052256532066507</v>
      </c>
    </row>
    <row r="17" spans="1:11" ht="15" customHeight="1" x14ac:dyDescent="0.25">
      <c r="A17" s="26">
        <v>10</v>
      </c>
      <c r="B17" s="27" t="s">
        <v>25</v>
      </c>
      <c r="C17" s="95">
        <v>1210</v>
      </c>
      <c r="D17" s="95">
        <v>615</v>
      </c>
      <c r="E17" s="95">
        <v>424</v>
      </c>
      <c r="F17" s="116">
        <f t="shared" si="2"/>
        <v>2249</v>
      </c>
      <c r="G17" s="117">
        <f t="shared" si="1"/>
        <v>0.27345486883059139</v>
      </c>
      <c r="H17" s="118">
        <f t="shared" si="0"/>
        <v>0.18852823477100933</v>
      </c>
    </row>
    <row r="18" spans="1:11" ht="15" customHeight="1" x14ac:dyDescent="0.25">
      <c r="A18" s="26">
        <v>11</v>
      </c>
      <c r="B18" s="27" t="s">
        <v>26</v>
      </c>
      <c r="C18" s="496" t="s">
        <v>160</v>
      </c>
      <c r="D18" s="95">
        <v>536</v>
      </c>
      <c r="E18" s="95">
        <v>295</v>
      </c>
      <c r="F18" s="116">
        <f t="shared" si="2"/>
        <v>831</v>
      </c>
      <c r="G18" s="117">
        <f t="shared" si="1"/>
        <v>0.64500601684717207</v>
      </c>
      <c r="H18" s="118">
        <f t="shared" si="0"/>
        <v>0.35499398315282793</v>
      </c>
    </row>
    <row r="19" spans="1:11" ht="15" customHeight="1" x14ac:dyDescent="0.25">
      <c r="A19" s="26">
        <v>12</v>
      </c>
      <c r="B19" s="27" t="s">
        <v>27</v>
      </c>
      <c r="C19" s="95">
        <v>1168</v>
      </c>
      <c r="D19" s="95">
        <v>0</v>
      </c>
      <c r="E19" s="95">
        <v>0</v>
      </c>
      <c r="F19" s="116">
        <f t="shared" si="2"/>
        <v>1168</v>
      </c>
      <c r="G19" s="117">
        <f t="shared" si="1"/>
        <v>0</v>
      </c>
      <c r="H19" s="118">
        <f t="shared" si="0"/>
        <v>0</v>
      </c>
    </row>
    <row r="20" spans="1:11" ht="15" customHeight="1" x14ac:dyDescent="0.25">
      <c r="A20" s="26">
        <v>13</v>
      </c>
      <c r="B20" s="27" t="s">
        <v>28</v>
      </c>
      <c r="C20" s="95">
        <v>1091</v>
      </c>
      <c r="D20" s="95">
        <v>628</v>
      </c>
      <c r="E20" s="95">
        <v>415</v>
      </c>
      <c r="F20" s="116">
        <f t="shared" si="2"/>
        <v>2134</v>
      </c>
      <c r="G20" s="117">
        <f t="shared" si="1"/>
        <v>0.29428303655107779</v>
      </c>
      <c r="H20" s="118">
        <f t="shared" si="0"/>
        <v>0.19447047797563261</v>
      </c>
      <c r="J20" t="s">
        <v>36</v>
      </c>
    </row>
    <row r="21" spans="1:11" ht="15" customHeight="1" x14ac:dyDescent="0.25">
      <c r="A21" s="26">
        <v>14</v>
      </c>
      <c r="B21" s="27" t="s">
        <v>29</v>
      </c>
      <c r="C21" s="95">
        <v>843</v>
      </c>
      <c r="D21" s="95">
        <v>987</v>
      </c>
      <c r="E21" s="95">
        <v>0</v>
      </c>
      <c r="F21" s="116">
        <f t="shared" si="2"/>
        <v>1830</v>
      </c>
      <c r="G21" s="117">
        <f t="shared" si="1"/>
        <v>0.53934426229508192</v>
      </c>
      <c r="H21" s="118">
        <f t="shared" si="0"/>
        <v>0</v>
      </c>
    </row>
    <row r="22" spans="1:11" ht="15" customHeight="1" thickBot="1" x14ac:dyDescent="0.3">
      <c r="A22" s="28">
        <v>15</v>
      </c>
      <c r="B22" s="29" t="s">
        <v>30</v>
      </c>
      <c r="C22" s="95">
        <v>1629</v>
      </c>
      <c r="D22" s="95">
        <v>1220</v>
      </c>
      <c r="E22" s="95">
        <v>238</v>
      </c>
      <c r="F22" s="116">
        <f t="shared" si="2"/>
        <v>3087</v>
      </c>
      <c r="G22" s="119">
        <f t="shared" si="1"/>
        <v>0.39520570132815031</v>
      </c>
      <c r="H22" s="120">
        <f t="shared" si="0"/>
        <v>7.7097505668934238E-2</v>
      </c>
    </row>
    <row r="23" spans="1:11" s="30" customFormat="1" ht="15" customHeight="1" thickBot="1" x14ac:dyDescent="0.3">
      <c r="A23" s="38"/>
      <c r="B23" s="39" t="s">
        <v>159</v>
      </c>
      <c r="C23" s="40">
        <f>SUM(C8:C22)</f>
        <v>18862</v>
      </c>
      <c r="D23" s="40">
        <f t="shared" ref="D23" si="3">SUM(D8:D22)</f>
        <v>12756</v>
      </c>
      <c r="E23" s="40">
        <f>SUM(E8:E22)</f>
        <v>4072</v>
      </c>
      <c r="F23" s="40">
        <f t="shared" ref="F23" si="4">SUM(F8:F22)</f>
        <v>35690</v>
      </c>
      <c r="G23" s="121">
        <f>D23/F23</f>
        <v>0.35741103950686465</v>
      </c>
      <c r="H23" s="122">
        <f>E23/F23</f>
        <v>0.11409358363687308</v>
      </c>
    </row>
    <row r="24" spans="1:11" s="94" customFormat="1" ht="15" customHeight="1" x14ac:dyDescent="0.25">
      <c r="A24" s="103"/>
      <c r="B24" s="104" t="s">
        <v>158</v>
      </c>
      <c r="C24" s="105">
        <v>19998</v>
      </c>
      <c r="D24" s="105">
        <v>4843</v>
      </c>
      <c r="E24" s="105">
        <v>12452</v>
      </c>
      <c r="F24" s="105">
        <v>37293</v>
      </c>
      <c r="G24" s="477">
        <v>0.12986351325986109</v>
      </c>
      <c r="H24" s="477">
        <v>0.33389644169147026</v>
      </c>
    </row>
    <row r="25" spans="1:11" s="94" customFormat="1" ht="15" customHeight="1" x14ac:dyDescent="0.25">
      <c r="A25" s="473"/>
      <c r="B25" s="101" t="s">
        <v>120</v>
      </c>
      <c r="C25" s="474">
        <v>18955</v>
      </c>
      <c r="D25" s="474">
        <v>4655</v>
      </c>
      <c r="E25" s="474">
        <v>13898</v>
      </c>
      <c r="F25" s="475">
        <v>37508</v>
      </c>
      <c r="G25" s="476">
        <v>0.12410685720379652</v>
      </c>
      <c r="H25" s="476">
        <v>0.37053428601898264</v>
      </c>
    </row>
    <row r="26" spans="1:11" s="30" customFormat="1" ht="15" customHeight="1" thickBot="1" x14ac:dyDescent="0.3">
      <c r="A26" s="102"/>
      <c r="B26" s="101" t="s">
        <v>108</v>
      </c>
      <c r="C26" s="100">
        <v>18503</v>
      </c>
      <c r="D26" s="95">
        <v>3929</v>
      </c>
      <c r="E26" s="97" t="s">
        <v>110</v>
      </c>
      <c r="F26" s="96">
        <v>33256</v>
      </c>
      <c r="G26" s="98">
        <v>0.11814409429877315</v>
      </c>
      <c r="H26" s="99">
        <v>0.32547510223719028</v>
      </c>
    </row>
    <row r="27" spans="1:11" x14ac:dyDescent="0.25">
      <c r="A27" s="32" t="s">
        <v>113</v>
      </c>
      <c r="B27" s="33"/>
      <c r="C27" s="33"/>
      <c r="D27" s="33"/>
      <c r="E27" s="33"/>
      <c r="F27" s="33"/>
      <c r="G27" s="33"/>
      <c r="H27" s="33"/>
    </row>
    <row r="28" spans="1:11" x14ac:dyDescent="0.25">
      <c r="A28" s="19" t="s">
        <v>114</v>
      </c>
    </row>
    <row r="29" spans="1:11" x14ac:dyDescent="0.25">
      <c r="A29" s="19" t="s">
        <v>161</v>
      </c>
    </row>
    <row r="30" spans="1:11" x14ac:dyDescent="0.25">
      <c r="A30" s="19" t="s">
        <v>109</v>
      </c>
      <c r="K30" s="478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workbookViewId="0">
      <selection activeCell="Q36" sqref="Q36"/>
    </sheetView>
  </sheetViews>
  <sheetFormatPr baseColWidth="10" defaultColWidth="11.42578125" defaultRowHeight="12.75" x14ac:dyDescent="0.2"/>
  <cols>
    <col min="1" max="1" width="25.7109375" style="123" customWidth="1"/>
    <col min="2" max="2" width="10.7109375" style="131" customWidth="1"/>
    <col min="3" max="18" width="8.7109375" style="132" customWidth="1"/>
    <col min="19" max="16384" width="11.42578125" style="123"/>
  </cols>
  <sheetData>
    <row r="1" spans="1:32" x14ac:dyDescent="0.2">
      <c r="A1" s="73" t="s">
        <v>128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32" x14ac:dyDescent="0.2">
      <c r="A2" s="78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T2" s="124"/>
    </row>
    <row r="3" spans="1:32" s="125" customFormat="1" ht="18" customHeight="1" x14ac:dyDescent="0.2">
      <c r="A3" s="81"/>
      <c r="B3" s="86" t="s">
        <v>54</v>
      </c>
      <c r="C3" s="79" t="s">
        <v>55</v>
      </c>
      <c r="D3" s="79" t="s">
        <v>56</v>
      </c>
      <c r="E3" s="79" t="s">
        <v>57</v>
      </c>
      <c r="F3" s="79" t="s">
        <v>58</v>
      </c>
      <c r="G3" s="79" t="s">
        <v>59</v>
      </c>
      <c r="H3" s="79" t="s">
        <v>60</v>
      </c>
      <c r="I3" s="79" t="s">
        <v>61</v>
      </c>
      <c r="J3" s="79" t="s">
        <v>62</v>
      </c>
      <c r="K3" s="79" t="s">
        <v>63</v>
      </c>
      <c r="L3" s="79" t="s">
        <v>64</v>
      </c>
      <c r="M3" s="79" t="s">
        <v>65</v>
      </c>
      <c r="N3" s="79" t="s">
        <v>66</v>
      </c>
      <c r="O3" s="79" t="s">
        <v>67</v>
      </c>
      <c r="P3" s="79" t="s">
        <v>68</v>
      </c>
      <c r="Q3" s="79" t="s">
        <v>69</v>
      </c>
      <c r="R3" s="79" t="s">
        <v>70</v>
      </c>
      <c r="T3" s="35" t="s">
        <v>116</v>
      </c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</row>
    <row r="4" spans="1:32" ht="18" customHeight="1" x14ac:dyDescent="0.2">
      <c r="A4" s="82" t="s">
        <v>71</v>
      </c>
      <c r="B4" s="85">
        <f>SUM(B5:B20)</f>
        <v>647779</v>
      </c>
      <c r="C4" s="76">
        <f>SUM(C5:C20)</f>
        <v>9845</v>
      </c>
      <c r="D4" s="76">
        <f>SUM(D5:D20)</f>
        <v>42409</v>
      </c>
      <c r="E4" s="76">
        <f t="shared" ref="E4:R4" si="0">SUM(E5:E20)</f>
        <v>46645</v>
      </c>
      <c r="F4" s="76">
        <f t="shared" si="0"/>
        <v>17238</v>
      </c>
      <c r="G4" s="76">
        <f t="shared" si="0"/>
        <v>11502</v>
      </c>
      <c r="H4" s="76">
        <f t="shared" si="0"/>
        <v>12563</v>
      </c>
      <c r="I4" s="76">
        <f t="shared" si="0"/>
        <v>46238</v>
      </c>
      <c r="J4" s="76">
        <f t="shared" si="0"/>
        <v>69990</v>
      </c>
      <c r="K4" s="76">
        <f t="shared" si="0"/>
        <v>121991</v>
      </c>
      <c r="L4" s="76">
        <f t="shared" si="0"/>
        <v>91073</v>
      </c>
      <c r="M4" s="76">
        <f t="shared" si="0"/>
        <v>110058</v>
      </c>
      <c r="N4" s="76">
        <f t="shared" si="0"/>
        <v>34307</v>
      </c>
      <c r="O4" s="76">
        <f t="shared" si="0"/>
        <v>12306</v>
      </c>
      <c r="P4" s="76">
        <f t="shared" si="0"/>
        <v>9672</v>
      </c>
      <c r="Q4" s="76">
        <f t="shared" si="0"/>
        <v>6879</v>
      </c>
      <c r="R4" s="76">
        <f t="shared" si="0"/>
        <v>5063</v>
      </c>
      <c r="T4" s="71">
        <f t="shared" ref="T4" si="1">SUM(T5:T20)</f>
        <v>68227</v>
      </c>
    </row>
    <row r="5" spans="1:32" s="126" customFormat="1" ht="18" customHeight="1" x14ac:dyDescent="0.2">
      <c r="A5" s="72" t="s">
        <v>72</v>
      </c>
      <c r="B5" s="75">
        <f>SUM(C5:R5)</f>
        <v>49860</v>
      </c>
      <c r="C5" s="83">
        <v>1014</v>
      </c>
      <c r="D5" s="83">
        <v>3579</v>
      </c>
      <c r="E5" s="83">
        <v>2692</v>
      </c>
      <c r="F5" s="83">
        <v>796</v>
      </c>
      <c r="G5" s="83">
        <v>560</v>
      </c>
      <c r="H5" s="83">
        <v>651</v>
      </c>
      <c r="I5" s="83">
        <v>3662</v>
      </c>
      <c r="J5" s="83">
        <v>7282</v>
      </c>
      <c r="K5" s="83">
        <v>13193</v>
      </c>
      <c r="L5" s="83">
        <v>6936</v>
      </c>
      <c r="M5" s="83">
        <v>6833</v>
      </c>
      <c r="N5" s="83">
        <v>1545</v>
      </c>
      <c r="O5" s="83">
        <v>426</v>
      </c>
      <c r="P5" s="83">
        <v>305</v>
      </c>
      <c r="Q5" s="83">
        <v>203</v>
      </c>
      <c r="R5" s="83">
        <v>183</v>
      </c>
      <c r="T5" s="127">
        <f>N5+O5+P5+Q5+R5</f>
        <v>2662</v>
      </c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</row>
    <row r="6" spans="1:32" s="126" customFormat="1" x14ac:dyDescent="0.2">
      <c r="A6" s="72" t="s">
        <v>73</v>
      </c>
      <c r="B6" s="75">
        <f t="shared" ref="B6:B20" si="2">SUM(C6:R6)</f>
        <v>54555</v>
      </c>
      <c r="C6" s="83">
        <v>994</v>
      </c>
      <c r="D6" s="83">
        <v>3176</v>
      </c>
      <c r="E6" s="83">
        <v>2337</v>
      </c>
      <c r="F6" s="83">
        <v>695</v>
      </c>
      <c r="G6" s="83">
        <v>445</v>
      </c>
      <c r="H6" s="83">
        <v>722</v>
      </c>
      <c r="I6" s="83">
        <v>5389</v>
      </c>
      <c r="J6" s="83">
        <v>10094</v>
      </c>
      <c r="K6" s="83">
        <v>14848</v>
      </c>
      <c r="L6" s="83">
        <v>6896</v>
      </c>
      <c r="M6" s="83">
        <v>6294</v>
      </c>
      <c r="N6" s="83">
        <v>1482</v>
      </c>
      <c r="O6" s="83">
        <v>414</v>
      </c>
      <c r="P6" s="83">
        <v>313</v>
      </c>
      <c r="Q6" s="83">
        <v>225</v>
      </c>
      <c r="R6" s="83">
        <v>231</v>
      </c>
      <c r="T6" s="127">
        <f t="shared" ref="T6:T20" si="3">N6+O6+P6+Q6+R6</f>
        <v>2665</v>
      </c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</row>
    <row r="7" spans="1:32" s="126" customFormat="1" x14ac:dyDescent="0.2">
      <c r="A7" s="72" t="s">
        <v>74</v>
      </c>
      <c r="B7" s="75">
        <f t="shared" si="2"/>
        <v>39917</v>
      </c>
      <c r="C7" s="83">
        <v>839</v>
      </c>
      <c r="D7" s="83">
        <v>2477</v>
      </c>
      <c r="E7" s="83">
        <v>1518</v>
      </c>
      <c r="F7" s="83">
        <v>398</v>
      </c>
      <c r="G7" s="83">
        <v>301</v>
      </c>
      <c r="H7" s="83">
        <v>402</v>
      </c>
      <c r="I7" s="83">
        <v>3384</v>
      </c>
      <c r="J7" s="83">
        <v>7412</v>
      </c>
      <c r="K7" s="83">
        <v>11037</v>
      </c>
      <c r="L7" s="83">
        <v>4761</v>
      </c>
      <c r="M7" s="83">
        <v>4856</v>
      </c>
      <c r="N7" s="83">
        <v>1400</v>
      </c>
      <c r="O7" s="83">
        <v>404</v>
      </c>
      <c r="P7" s="83">
        <v>293</v>
      </c>
      <c r="Q7" s="83">
        <v>213</v>
      </c>
      <c r="R7" s="83">
        <v>222</v>
      </c>
      <c r="T7" s="127">
        <f t="shared" si="3"/>
        <v>2532</v>
      </c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</row>
    <row r="8" spans="1:32" s="126" customFormat="1" x14ac:dyDescent="0.2">
      <c r="A8" s="72" t="s">
        <v>75</v>
      </c>
      <c r="B8" s="75">
        <f t="shared" si="2"/>
        <v>37165</v>
      </c>
      <c r="C8" s="83">
        <v>577</v>
      </c>
      <c r="D8" s="83">
        <v>1702</v>
      </c>
      <c r="E8" s="83">
        <v>1305</v>
      </c>
      <c r="F8" s="83">
        <v>423</v>
      </c>
      <c r="G8" s="83">
        <v>323</v>
      </c>
      <c r="H8" s="83">
        <v>450</v>
      </c>
      <c r="I8" s="83">
        <v>4220</v>
      </c>
      <c r="J8" s="83">
        <v>7392</v>
      </c>
      <c r="K8" s="83">
        <v>9231</v>
      </c>
      <c r="L8" s="83">
        <v>4557</v>
      </c>
      <c r="M8" s="83">
        <v>4506</v>
      </c>
      <c r="N8" s="83">
        <v>1338</v>
      </c>
      <c r="O8" s="83">
        <v>414</v>
      </c>
      <c r="P8" s="83">
        <v>306</v>
      </c>
      <c r="Q8" s="83">
        <v>207</v>
      </c>
      <c r="R8" s="83">
        <v>214</v>
      </c>
      <c r="T8" s="127">
        <f t="shared" si="3"/>
        <v>2479</v>
      </c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</row>
    <row r="9" spans="1:32" s="126" customFormat="1" x14ac:dyDescent="0.2">
      <c r="A9" s="72" t="s">
        <v>76</v>
      </c>
      <c r="B9" s="75">
        <f t="shared" si="2"/>
        <v>56006</v>
      </c>
      <c r="C9" s="83">
        <v>730</v>
      </c>
      <c r="D9" s="83">
        <v>2319</v>
      </c>
      <c r="E9" s="83">
        <v>2025</v>
      </c>
      <c r="F9" s="83">
        <v>770</v>
      </c>
      <c r="G9" s="83">
        <v>574</v>
      </c>
      <c r="H9" s="83">
        <v>761</v>
      </c>
      <c r="I9" s="83">
        <v>5147</v>
      </c>
      <c r="J9" s="83">
        <v>9118</v>
      </c>
      <c r="K9" s="83">
        <v>11468</v>
      </c>
      <c r="L9" s="83">
        <v>6750</v>
      </c>
      <c r="M9" s="83">
        <v>9470</v>
      </c>
      <c r="N9" s="83">
        <v>3579</v>
      </c>
      <c r="O9" s="83">
        <v>1275</v>
      </c>
      <c r="P9" s="83">
        <v>842</v>
      </c>
      <c r="Q9" s="83">
        <v>634</v>
      </c>
      <c r="R9" s="83">
        <v>544</v>
      </c>
      <c r="T9" s="127">
        <f t="shared" si="3"/>
        <v>6874</v>
      </c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</row>
    <row r="10" spans="1:32" s="126" customFormat="1" ht="18" customHeight="1" x14ac:dyDescent="0.2">
      <c r="A10" s="72" t="s">
        <v>77</v>
      </c>
      <c r="B10" s="75">
        <f t="shared" si="2"/>
        <v>32100</v>
      </c>
      <c r="C10" s="83">
        <v>430</v>
      </c>
      <c r="D10" s="83">
        <v>2158</v>
      </c>
      <c r="E10" s="83">
        <v>2681</v>
      </c>
      <c r="F10" s="83">
        <v>921</v>
      </c>
      <c r="G10" s="83">
        <v>600</v>
      </c>
      <c r="H10" s="83">
        <v>605</v>
      </c>
      <c r="I10" s="83">
        <v>1524</v>
      </c>
      <c r="J10" s="83">
        <v>2001</v>
      </c>
      <c r="K10" s="83">
        <v>4799</v>
      </c>
      <c r="L10" s="83">
        <v>4491</v>
      </c>
      <c r="M10" s="83">
        <v>6656</v>
      </c>
      <c r="N10" s="83">
        <v>2700</v>
      </c>
      <c r="O10" s="83">
        <v>973</v>
      </c>
      <c r="P10" s="83">
        <v>688</v>
      </c>
      <c r="Q10" s="83">
        <v>496</v>
      </c>
      <c r="R10" s="83">
        <v>377</v>
      </c>
      <c r="T10" s="127">
        <f t="shared" si="3"/>
        <v>5234</v>
      </c>
      <c r="U10" s="123"/>
      <c r="V10" s="123"/>
      <c r="W10" s="123"/>
      <c r="X10" s="123" t="s">
        <v>36</v>
      </c>
      <c r="Y10" s="123"/>
      <c r="Z10" s="123"/>
      <c r="AA10" s="123"/>
      <c r="AB10" s="123"/>
      <c r="AC10" s="123"/>
      <c r="AD10" s="123"/>
      <c r="AE10" s="123"/>
      <c r="AF10" s="123"/>
    </row>
    <row r="11" spans="1:32" s="126" customFormat="1" x14ac:dyDescent="0.2">
      <c r="A11" s="72" t="s">
        <v>78</v>
      </c>
      <c r="B11" s="75">
        <f t="shared" si="2"/>
        <v>47948</v>
      </c>
      <c r="C11" s="83">
        <v>661</v>
      </c>
      <c r="D11" s="83">
        <v>3426</v>
      </c>
      <c r="E11" s="83">
        <v>4489</v>
      </c>
      <c r="F11" s="83">
        <v>1675</v>
      </c>
      <c r="G11" s="83">
        <v>1066</v>
      </c>
      <c r="H11" s="83">
        <v>1129</v>
      </c>
      <c r="I11" s="83">
        <v>2614</v>
      </c>
      <c r="J11" s="83">
        <v>2954</v>
      </c>
      <c r="K11" s="83">
        <v>6509</v>
      </c>
      <c r="L11" s="83">
        <v>6888</v>
      </c>
      <c r="M11" s="83">
        <v>9772</v>
      </c>
      <c r="N11" s="83">
        <v>3535</v>
      </c>
      <c r="O11" s="83">
        <v>1169</v>
      </c>
      <c r="P11" s="83">
        <v>864</v>
      </c>
      <c r="Q11" s="83">
        <v>669</v>
      </c>
      <c r="R11" s="83">
        <v>528</v>
      </c>
      <c r="T11" s="127">
        <f t="shared" si="3"/>
        <v>6765</v>
      </c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</row>
    <row r="12" spans="1:32" s="126" customFormat="1" x14ac:dyDescent="0.2">
      <c r="A12" s="72" t="s">
        <v>79</v>
      </c>
      <c r="B12" s="75">
        <f t="shared" si="2"/>
        <v>50148</v>
      </c>
      <c r="C12" s="83">
        <v>654</v>
      </c>
      <c r="D12" s="83">
        <v>3509</v>
      </c>
      <c r="E12" s="83">
        <v>4471</v>
      </c>
      <c r="F12" s="83">
        <v>1650</v>
      </c>
      <c r="G12" s="83">
        <v>1093</v>
      </c>
      <c r="H12" s="83">
        <v>1149</v>
      </c>
      <c r="I12" s="83">
        <v>3965</v>
      </c>
      <c r="J12" s="83">
        <v>3950</v>
      </c>
      <c r="K12" s="83">
        <v>7274</v>
      </c>
      <c r="L12" s="83">
        <v>7562</v>
      </c>
      <c r="M12" s="83">
        <v>9103</v>
      </c>
      <c r="N12" s="83">
        <v>2785</v>
      </c>
      <c r="O12" s="83">
        <v>1083</v>
      </c>
      <c r="P12" s="83">
        <v>852</v>
      </c>
      <c r="Q12" s="83">
        <v>617</v>
      </c>
      <c r="R12" s="83">
        <v>431</v>
      </c>
      <c r="T12" s="127">
        <f t="shared" si="3"/>
        <v>5768</v>
      </c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</row>
    <row r="13" spans="1:32" s="126" customFormat="1" x14ac:dyDescent="0.2">
      <c r="A13" s="72" t="s">
        <v>80</v>
      </c>
      <c r="B13" s="75">
        <f t="shared" si="2"/>
        <v>30473</v>
      </c>
      <c r="C13" s="83">
        <v>536</v>
      </c>
      <c r="D13" s="83">
        <v>2451</v>
      </c>
      <c r="E13" s="83">
        <v>2724</v>
      </c>
      <c r="F13" s="83">
        <v>936</v>
      </c>
      <c r="G13" s="83">
        <v>611</v>
      </c>
      <c r="H13" s="83">
        <v>616</v>
      </c>
      <c r="I13" s="83">
        <v>1762</v>
      </c>
      <c r="J13" s="83">
        <v>2584</v>
      </c>
      <c r="K13" s="83">
        <v>5598</v>
      </c>
      <c r="L13" s="83">
        <v>4629</v>
      </c>
      <c r="M13" s="83">
        <v>4853</v>
      </c>
      <c r="N13" s="83">
        <v>1387</v>
      </c>
      <c r="O13" s="83">
        <v>568</v>
      </c>
      <c r="P13" s="83">
        <v>504</v>
      </c>
      <c r="Q13" s="83">
        <v>436</v>
      </c>
      <c r="R13" s="83">
        <v>278</v>
      </c>
      <c r="T13" s="127">
        <f t="shared" si="3"/>
        <v>3173</v>
      </c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</row>
    <row r="14" spans="1:32" s="126" customFormat="1" x14ac:dyDescent="0.2">
      <c r="A14" s="72" t="s">
        <v>81</v>
      </c>
      <c r="B14" s="75">
        <f t="shared" si="2"/>
        <v>27254</v>
      </c>
      <c r="C14" s="83">
        <v>395</v>
      </c>
      <c r="D14" s="83">
        <v>1857</v>
      </c>
      <c r="E14" s="83">
        <v>2335</v>
      </c>
      <c r="F14" s="83">
        <v>931</v>
      </c>
      <c r="G14" s="83">
        <v>645</v>
      </c>
      <c r="H14" s="83">
        <v>678</v>
      </c>
      <c r="I14" s="83">
        <v>1663</v>
      </c>
      <c r="J14" s="83">
        <v>1859</v>
      </c>
      <c r="K14" s="83">
        <v>4275</v>
      </c>
      <c r="L14" s="83">
        <v>4117</v>
      </c>
      <c r="M14" s="83">
        <v>5244</v>
      </c>
      <c r="N14" s="83">
        <v>1576</v>
      </c>
      <c r="O14" s="83">
        <v>625</v>
      </c>
      <c r="P14" s="83">
        <v>513</v>
      </c>
      <c r="Q14" s="83">
        <v>314</v>
      </c>
      <c r="R14" s="83">
        <v>227</v>
      </c>
      <c r="T14" s="127">
        <f t="shared" si="3"/>
        <v>3255</v>
      </c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</row>
    <row r="15" spans="1:32" s="126" customFormat="1" ht="18" customHeight="1" x14ac:dyDescent="0.2">
      <c r="A15" s="72" t="s">
        <v>82</v>
      </c>
      <c r="B15" s="75">
        <f t="shared" si="2"/>
        <v>31684</v>
      </c>
      <c r="C15" s="83">
        <v>409</v>
      </c>
      <c r="D15" s="83">
        <v>2076</v>
      </c>
      <c r="E15" s="83">
        <v>2938</v>
      </c>
      <c r="F15" s="83">
        <v>1356</v>
      </c>
      <c r="G15" s="83">
        <v>903</v>
      </c>
      <c r="H15" s="83">
        <v>886</v>
      </c>
      <c r="I15" s="83">
        <v>1968</v>
      </c>
      <c r="J15" s="83">
        <v>2017</v>
      </c>
      <c r="K15" s="83">
        <v>4261</v>
      </c>
      <c r="L15" s="83">
        <v>4798</v>
      </c>
      <c r="M15" s="83">
        <v>5936</v>
      </c>
      <c r="N15" s="83">
        <v>2330</v>
      </c>
      <c r="O15" s="83">
        <v>828</v>
      </c>
      <c r="P15" s="83">
        <v>530</v>
      </c>
      <c r="Q15" s="83">
        <v>287</v>
      </c>
      <c r="R15" s="83">
        <v>161</v>
      </c>
      <c r="T15" s="127">
        <f t="shared" si="3"/>
        <v>4136</v>
      </c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</row>
    <row r="16" spans="1:32" s="126" customFormat="1" x14ac:dyDescent="0.2">
      <c r="A16" s="72" t="s">
        <v>83</v>
      </c>
      <c r="B16" s="75">
        <f t="shared" si="2"/>
        <v>48789</v>
      </c>
      <c r="C16" s="83">
        <v>716</v>
      </c>
      <c r="D16" s="83">
        <v>3491</v>
      </c>
      <c r="E16" s="83">
        <v>4115</v>
      </c>
      <c r="F16" s="83">
        <v>1679</v>
      </c>
      <c r="G16" s="83">
        <v>1094</v>
      </c>
      <c r="H16" s="83">
        <v>1124</v>
      </c>
      <c r="I16" s="83">
        <v>2887</v>
      </c>
      <c r="J16" s="83">
        <v>3802</v>
      </c>
      <c r="K16" s="83">
        <v>8041</v>
      </c>
      <c r="L16" s="83">
        <v>6904</v>
      </c>
      <c r="M16" s="83">
        <v>9287</v>
      </c>
      <c r="N16" s="83">
        <v>2991</v>
      </c>
      <c r="O16" s="83">
        <v>991</v>
      </c>
      <c r="P16" s="83">
        <v>804</v>
      </c>
      <c r="Q16" s="83">
        <v>511</v>
      </c>
      <c r="R16" s="83">
        <v>352</v>
      </c>
      <c r="T16" s="127">
        <f t="shared" si="3"/>
        <v>5649</v>
      </c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</row>
    <row r="17" spans="1:32" s="126" customFormat="1" x14ac:dyDescent="0.2">
      <c r="A17" s="72" t="s">
        <v>84</v>
      </c>
      <c r="B17" s="75">
        <f t="shared" si="2"/>
        <v>49242</v>
      </c>
      <c r="C17" s="83">
        <v>733</v>
      </c>
      <c r="D17" s="83">
        <v>3628</v>
      </c>
      <c r="E17" s="83">
        <v>4291</v>
      </c>
      <c r="F17" s="83">
        <v>1600</v>
      </c>
      <c r="G17" s="83">
        <v>994</v>
      </c>
      <c r="H17" s="83">
        <v>1053</v>
      </c>
      <c r="I17" s="83">
        <v>2465</v>
      </c>
      <c r="J17" s="83">
        <v>3231</v>
      </c>
      <c r="K17" s="83">
        <v>7663</v>
      </c>
      <c r="L17" s="83">
        <v>7778</v>
      </c>
      <c r="M17" s="83">
        <v>8806</v>
      </c>
      <c r="N17" s="83">
        <v>2620</v>
      </c>
      <c r="O17" s="83">
        <v>1389</v>
      </c>
      <c r="P17" s="83">
        <v>1449</v>
      </c>
      <c r="Q17" s="83">
        <v>981</v>
      </c>
      <c r="R17" s="83">
        <v>561</v>
      </c>
      <c r="T17" s="127">
        <f t="shared" si="3"/>
        <v>7000</v>
      </c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</row>
    <row r="18" spans="1:32" s="126" customFormat="1" x14ac:dyDescent="0.2">
      <c r="A18" s="72" t="s">
        <v>85</v>
      </c>
      <c r="B18" s="75">
        <f t="shared" si="2"/>
        <v>49506</v>
      </c>
      <c r="C18" s="83">
        <v>606</v>
      </c>
      <c r="D18" s="83">
        <v>3383</v>
      </c>
      <c r="E18" s="83">
        <v>4480</v>
      </c>
      <c r="F18" s="83">
        <v>1683</v>
      </c>
      <c r="G18" s="83">
        <v>1082</v>
      </c>
      <c r="H18" s="83">
        <v>1163</v>
      </c>
      <c r="I18" s="83">
        <v>2651</v>
      </c>
      <c r="J18" s="83">
        <v>2940</v>
      </c>
      <c r="K18" s="83">
        <v>7013</v>
      </c>
      <c r="L18" s="83">
        <v>7558</v>
      </c>
      <c r="M18" s="83">
        <v>9860</v>
      </c>
      <c r="N18" s="83">
        <v>3226</v>
      </c>
      <c r="O18" s="83">
        <v>1255</v>
      </c>
      <c r="P18" s="83">
        <v>1084</v>
      </c>
      <c r="Q18" s="83">
        <v>881</v>
      </c>
      <c r="R18" s="83">
        <v>641</v>
      </c>
      <c r="S18" s="123"/>
      <c r="T18" s="127">
        <f t="shared" si="3"/>
        <v>7087</v>
      </c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</row>
    <row r="19" spans="1:32" s="126" customFormat="1" x14ac:dyDescent="0.2">
      <c r="A19" s="72" t="s">
        <v>86</v>
      </c>
      <c r="B19" s="75">
        <f t="shared" si="2"/>
        <v>37956</v>
      </c>
      <c r="C19" s="83">
        <v>528</v>
      </c>
      <c r="D19" s="83">
        <v>2957</v>
      </c>
      <c r="E19" s="83">
        <v>3950</v>
      </c>
      <c r="F19" s="83">
        <v>1640</v>
      </c>
      <c r="G19" s="83">
        <v>1154</v>
      </c>
      <c r="H19" s="83">
        <v>1124</v>
      </c>
      <c r="I19" s="83">
        <v>2518</v>
      </c>
      <c r="J19" s="83">
        <v>2623</v>
      </c>
      <c r="K19" s="83">
        <v>5486</v>
      </c>
      <c r="L19" s="83">
        <v>5420</v>
      </c>
      <c r="M19" s="83">
        <v>7750</v>
      </c>
      <c r="N19" s="83">
        <v>1726</v>
      </c>
      <c r="O19" s="83">
        <v>469</v>
      </c>
      <c r="P19" s="83">
        <v>316</v>
      </c>
      <c r="Q19" s="83">
        <v>190</v>
      </c>
      <c r="R19" s="83">
        <v>105</v>
      </c>
      <c r="S19" s="123"/>
      <c r="T19" s="127">
        <f t="shared" si="3"/>
        <v>2806</v>
      </c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</row>
    <row r="20" spans="1:32" s="126" customFormat="1" ht="18" customHeight="1" x14ac:dyDescent="0.2">
      <c r="A20" s="84" t="s">
        <v>87</v>
      </c>
      <c r="B20" s="77">
        <f t="shared" si="2"/>
        <v>5176</v>
      </c>
      <c r="C20" s="80">
        <v>23</v>
      </c>
      <c r="D20" s="80">
        <v>220</v>
      </c>
      <c r="E20" s="80">
        <v>294</v>
      </c>
      <c r="F20" s="80">
        <v>85</v>
      </c>
      <c r="G20" s="80">
        <v>57</v>
      </c>
      <c r="H20" s="80">
        <v>50</v>
      </c>
      <c r="I20" s="80">
        <v>419</v>
      </c>
      <c r="J20" s="80">
        <v>731</v>
      </c>
      <c r="K20" s="80">
        <v>1295</v>
      </c>
      <c r="L20" s="80">
        <v>1028</v>
      </c>
      <c r="M20" s="80">
        <v>832</v>
      </c>
      <c r="N20" s="80">
        <v>87</v>
      </c>
      <c r="O20" s="80">
        <v>23</v>
      </c>
      <c r="P20" s="80">
        <v>9</v>
      </c>
      <c r="Q20" s="80">
        <v>15</v>
      </c>
      <c r="R20" s="80">
        <v>8</v>
      </c>
      <c r="S20" s="123"/>
      <c r="T20" s="127">
        <f t="shared" si="3"/>
        <v>142</v>
      </c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</row>
    <row r="21" spans="1:32" s="126" customFormat="1" x14ac:dyDescent="0.2">
      <c r="A21" s="128" t="s">
        <v>129</v>
      </c>
      <c r="B21" s="36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</row>
    <row r="22" spans="1:32" s="126" customFormat="1" ht="15" x14ac:dyDescent="0.25">
      <c r="A22" s="128" t="s">
        <v>88</v>
      </c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 s="123"/>
    </row>
    <row r="23" spans="1:32" s="126" customFormat="1" x14ac:dyDescent="0.2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23"/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G28" sqref="G28"/>
    </sheetView>
  </sheetViews>
  <sheetFormatPr baseColWidth="10" defaultRowHeight="15" x14ac:dyDescent="0.25"/>
  <cols>
    <col min="1" max="1" width="22" bestFit="1" customWidth="1"/>
    <col min="2" max="2" width="11.42578125" customWidth="1"/>
  </cols>
  <sheetData>
    <row r="1" spans="1:2" ht="15.75" thickBot="1" x14ac:dyDescent="0.3">
      <c r="A1" t="s">
        <v>134</v>
      </c>
    </row>
    <row r="2" spans="1:2" ht="34.5" x14ac:dyDescent="0.25">
      <c r="B2" s="137" t="s">
        <v>132</v>
      </c>
    </row>
    <row r="3" spans="1:2" x14ac:dyDescent="0.25">
      <c r="A3" t="s">
        <v>16</v>
      </c>
      <c r="B3" s="138">
        <v>14.597265797093625</v>
      </c>
    </row>
    <row r="4" spans="1:2" x14ac:dyDescent="0.25">
      <c r="A4" t="s">
        <v>17</v>
      </c>
      <c r="B4" s="139">
        <v>12.348627919731637</v>
      </c>
    </row>
    <row r="5" spans="1:2" x14ac:dyDescent="0.25">
      <c r="A5" t="s">
        <v>18</v>
      </c>
      <c r="B5" s="139">
        <v>8.4826116728042464</v>
      </c>
    </row>
    <row r="6" spans="1:2" x14ac:dyDescent="0.25">
      <c r="A6" t="s">
        <v>19</v>
      </c>
      <c r="B6" s="139">
        <v>6.2637757487599979</v>
      </c>
    </row>
    <row r="7" spans="1:2" x14ac:dyDescent="0.25">
      <c r="A7" t="s">
        <v>20</v>
      </c>
      <c r="B7" s="139">
        <v>5.6962182345860066</v>
      </c>
    </row>
    <row r="8" spans="1:2" x14ac:dyDescent="0.25">
      <c r="A8" t="s">
        <v>21</v>
      </c>
      <c r="B8" s="139">
        <v>1.2724985638390407</v>
      </c>
    </row>
    <row r="9" spans="1:2" x14ac:dyDescent="0.25">
      <c r="A9" t="s">
        <v>22</v>
      </c>
      <c r="B9" s="139">
        <v>1.889131409728521</v>
      </c>
    </row>
    <row r="10" spans="1:2" x14ac:dyDescent="0.25">
      <c r="A10" t="s">
        <v>23</v>
      </c>
      <c r="B10" s="139">
        <v>2.6554273289126971</v>
      </c>
    </row>
    <row r="11" spans="1:2" x14ac:dyDescent="0.25">
      <c r="A11" t="s">
        <v>24</v>
      </c>
      <c r="B11" s="139">
        <v>6.2348409074600593</v>
      </c>
    </row>
    <row r="12" spans="1:2" x14ac:dyDescent="0.25">
      <c r="A12" t="s">
        <v>25</v>
      </c>
      <c r="B12" s="139">
        <v>6.2956957094532511</v>
      </c>
    </row>
    <row r="13" spans="1:2" x14ac:dyDescent="0.25">
      <c r="A13" t="s">
        <v>26</v>
      </c>
      <c r="B13" s="139">
        <v>7.3273174873645086</v>
      </c>
    </row>
    <row r="14" spans="1:2" x14ac:dyDescent="0.25">
      <c r="A14" t="s">
        <v>27</v>
      </c>
      <c r="B14" s="139">
        <v>10.624001673736233</v>
      </c>
    </row>
    <row r="15" spans="1:2" x14ac:dyDescent="0.25">
      <c r="A15" t="s">
        <v>28</v>
      </c>
      <c r="B15" s="139">
        <v>5.1209078320559733</v>
      </c>
    </row>
    <row r="16" spans="1:2" x14ac:dyDescent="0.25">
      <c r="A16" t="s">
        <v>29</v>
      </c>
      <c r="B16" s="139">
        <v>3.0005050252564178</v>
      </c>
    </row>
    <row r="17" spans="1:2" x14ac:dyDescent="0.25">
      <c r="A17" t="s">
        <v>30</v>
      </c>
      <c r="B17" s="140">
        <v>8.1911746892177888</v>
      </c>
    </row>
    <row r="18" spans="1:2" ht="15.95" thickBot="1" x14ac:dyDescent="0.3">
      <c r="B18" s="141">
        <v>100</v>
      </c>
    </row>
    <row r="20" spans="1:2" x14ac:dyDescent="0.25">
      <c r="A20" t="s">
        <v>133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5</vt:i4>
      </vt:variant>
    </vt:vector>
  </HeadingPairs>
  <TitlesOfParts>
    <vt:vector size="12" baseType="lpstr">
      <vt:lpstr>Tab_4_1_A_Hovedtall Hele byen</vt:lpstr>
      <vt:lpstr> Tab_4_1_B Hovedtall Bydelene</vt:lpstr>
      <vt:lpstr>Tab_4_1_C Brutto stønad </vt:lpstr>
      <vt:lpstr>Tabell_4-2_A- Aktklient</vt:lpstr>
      <vt:lpstr>Tabell 4_4_klient m_u øk.sos.hj</vt:lpstr>
      <vt:lpstr>Kriteriebef</vt:lpstr>
      <vt:lpstr>Kriterier</vt:lpstr>
      <vt:lpstr>' Tab_4_1_B Hovedtall Bydelene'!Utskriftsområde</vt:lpstr>
      <vt:lpstr>'Tab_4_1_A_Hovedtall Hele byen'!Utskriftsområde</vt:lpstr>
      <vt:lpstr>'Tab_4_1_C Brutto stønad '!Utskriftsområde</vt:lpstr>
      <vt:lpstr>'Tabell 4_4_klient m_u øk.sos.hj'!Utskriftsområde</vt:lpstr>
      <vt:lpstr>'Tabell_4-2_A- Aktklient'!Utskriftsområde</vt:lpstr>
    </vt:vector>
  </TitlesOfParts>
  <Company>Oslo kommune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byr129455</dc:creator>
  <cp:lastModifiedBy>Elisabeth Bøe</cp:lastModifiedBy>
  <cp:lastPrinted>2013-03-04T09:33:36Z</cp:lastPrinted>
  <dcterms:created xsi:type="dcterms:W3CDTF">2011-10-19T11:05:10Z</dcterms:created>
  <dcterms:modified xsi:type="dcterms:W3CDTF">2016-04-18T08:39:37Z</dcterms:modified>
</cp:coreProperties>
</file>