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comments7.xml" ContentType="application/vnd.openxmlformats-officedocument.spreadsheetml.comment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omments8.xml" ContentType="application/vnd.openxmlformats-officedocument.spreadsheetml.comments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omments9.xml" ContentType="application/vnd.openxmlformats-officedocument.spreadsheetml.comment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omments10.xml" ContentType="application/vnd.openxmlformats-officedocument.spreadsheetml.comments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0" yWindow="510" windowWidth="18870" windowHeight="6315" tabRatio="860" firstSheet="4" activeTab="9"/>
  </bookViews>
  <sheets>
    <sheet name="FO-1-omdisp_sos_hj" sheetId="1" r:id="rId1"/>
    <sheet name="1-1-A-ant__saker_miljørettet_hv" sheetId="32" r:id="rId2"/>
    <sheet name="1-1-B-Smittevern" sheetId="33" r:id="rId3"/>
    <sheet name="Tabell_1-3-A_Bistand_kjøp-bolig" sheetId="4" r:id="rId4"/>
    <sheet name="Tab-1-3-B0 Bosetting" sheetId="30" r:id="rId5"/>
    <sheet name="Tabell_1-3-B-Saks_beh_tid-bolig" sheetId="5" r:id="rId6"/>
    <sheet name="Tab_1-3-B2-Bostøtte-B3-ventetid" sheetId="34" r:id="rId7"/>
    <sheet name="Tabell_1-4-døgnovernatting" sheetId="7" r:id="rId8"/>
    <sheet name="Tabell_1-5-kvalitetsavtale" sheetId="8" r:id="rId9"/>
    <sheet name="Tabell_1-6-oppfølging" sheetId="9" r:id="rId10"/>
    <sheet name="Tabell_1-_7_og_1-8_-_Beh_tid" sheetId="10" r:id="rId11"/>
    <sheet name="Tabell_1-_9_-_Tilgjengelighet" sheetId="11" r:id="rId12"/>
    <sheet name="Tabell 1-10 A KVP aldersfordelt" sheetId="26" r:id="rId13"/>
    <sheet name="Tabell 1-10 B Intro og ny sjans" sheetId="25" r:id="rId14"/>
    <sheet name="Tab_1_11_A-Saksmengde_KVP" sheetId="12" r:id="rId15"/>
    <sheet name="Tab__1_11_B-tiltakskategori KVP" sheetId="13" r:id="rId16"/>
    <sheet name="Tab_1_11_C_-_Ant_delt_m_tiltak_" sheetId="14" r:id="rId17"/>
    <sheet name="Tab_1_11_D-Bruke_av_komm_tiltak" sheetId="15" r:id="rId18"/>
    <sheet name="Tab_1_11_E-Avsluttede_KVP" sheetId="29" r:id="rId19"/>
    <sheet name="Tab_1_11_F_Resultat_introduksj" sheetId="17" r:id="rId20"/>
    <sheet name="Tab_1_11_G_Resultat Jobbsjansen" sheetId="27" r:id="rId21"/>
    <sheet name="Tabell_1-11-H_Res_andre_tiltak" sheetId="18" r:id="rId22"/>
    <sheet name="Tabell_1-11-1_-_Rusomsorg" sheetId="19" r:id="rId23"/>
    <sheet name="Tabell_1-_14_-A-B-trusler,vold" sheetId="31" state="hidden" r:id="rId24"/>
    <sheet name="Tabell_1-_14-C_-_Saksbehandling" sheetId="35" r:id="rId25"/>
    <sheet name="Tabell 1_14_D _ Saksbeh pas" sheetId="36" r:id="rId26"/>
    <sheet name="Tabell_1-_15_-_Bruk-_Ind_plan" sheetId="22" r:id="rId27"/>
    <sheet name="Tabell 1-16-A Fysioterapitilbud" sheetId="37" r:id="rId28"/>
    <sheet name="Tabell 1-16-B - Psykologer " sheetId="38" r:id="rId29"/>
    <sheet name="kriteriebefolkning" sheetId="23" r:id="rId30"/>
    <sheet name="kriterie_FO1" sheetId="24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tall1" localSheetId="18">'[1]MAL2T-2003B_XLS'!$G$7:$G$731</definedName>
    <definedName name="tall1" localSheetId="4">'[1]MAL2T-2003B_XLS'!$G$7:$G$731</definedName>
    <definedName name="tall1">'[1]MAL2T-2003B_XLS'!$G$7:$G$731</definedName>
    <definedName name="_xlnm.Print_Area" localSheetId="0">'FO-1-omdisp_sos_hj'!$A$5:$K$35</definedName>
    <definedName name="_xlnm.Print_Area" localSheetId="29">kriteriebefolkning!$A$1:$U$23</definedName>
    <definedName name="_xlnm.Print_Area" localSheetId="15">'Tab__1_11_B-tiltakskategori KVP'!$A$10:$G$32,'Tab__1_11_B-tiltakskategori KVP'!$L$10:$V$32</definedName>
    <definedName name="_xlnm.Print_Area" localSheetId="14">'Tab_1_11_A-Saksmengde_KVP'!$A$8:$E$30</definedName>
    <definedName name="_xlnm.Print_Area" localSheetId="16">'Tab_1_11_C_-_Ant_delt_m_tiltak_'!$A$8:$N$30</definedName>
    <definedName name="_xlnm.Print_Area" localSheetId="17">'Tab_1_11_D-Bruke_av_komm_tiltak'!$A$8:$V$30</definedName>
    <definedName name="_xlnm.Print_Area" localSheetId="18">'Tab_1_11_E-Avsluttede_KVP'!$A$7:$Q$33</definedName>
    <definedName name="_xlnm.Print_Area" localSheetId="19">Tab_1_11_F_Resultat_introduksj!$A$8:$N$29</definedName>
    <definedName name="_xlnm.Print_Area" localSheetId="20">'Tab_1_11_G_Resultat Jobbsjansen'!$A$8:$N$30</definedName>
    <definedName name="_xlnm.Print_Area" localSheetId="4">'Tab-1-3-B0 Bosetting'!$A$6:$H$34</definedName>
    <definedName name="_xlnm.Print_Area" localSheetId="12">'Tabell 1-10 A KVP aldersfordelt'!$A$9:$I$35</definedName>
    <definedName name="_xlnm.Print_Area" localSheetId="13">'Tabell 1-10 B Intro og ny sjans'!#REF!</definedName>
    <definedName name="_xlnm.Print_Area" localSheetId="26">'Tabell_1-_15_-_Bruk-_Ind_plan'!$A$4:$P$29</definedName>
    <definedName name="_xlnm.Print_Area" localSheetId="10">'Tabell_1-_7_og_1-8_-_Beh_tid'!$A$6:$J$30,'Tabell_1-_7_og_1-8_-_Beh_tid'!$A$39:$J$63,'Tabell_1-_7_og_1-8_-_Beh_tid'!$M$7:$X$33,'Tabell_1-_7_og_1-8_-_Beh_tid'!$M$39:$X$69</definedName>
    <definedName name="_xlnm.Print_Area" localSheetId="11">'Tabell_1-_9_-_Tilgjengelighet'!$A$7:$F$39</definedName>
    <definedName name="_xlnm.Print_Area" localSheetId="22">'Tabell_1-11-1_-_Rusomsorg'!$A$4:$J$30</definedName>
    <definedName name="_xlnm.Print_Area" localSheetId="21">'Tabell_1-11-H_Res_andre_tiltak'!$A$5:$N$26</definedName>
    <definedName name="_xlnm.Print_Area" localSheetId="3">'Tabell_1-3-A_Bistand_kjøp-bolig'!$A$5:$D$38</definedName>
    <definedName name="_xlnm.Print_Area" localSheetId="5">'Tabell_1-3-B-Saks_beh_tid-bolig'!$A$8:$Q$45,'Tabell_1-3-B-Saks_beh_tid-bolig'!#REF!</definedName>
    <definedName name="_xlnm.Print_Area" localSheetId="7">'Tabell_1-4-døgnovernatting'!$A$5:$R$37</definedName>
    <definedName name="_xlnm.Print_Area" localSheetId="8">'Tabell_1-5-kvalitetsavtale'!$A$5:$I$38</definedName>
    <definedName name="_xlnm.Print_Area" localSheetId="9">'Tabell_1-6-oppfølging'!$A$5:$R$39</definedName>
  </definedNames>
  <calcPr calcId="145621"/>
</workbook>
</file>

<file path=xl/calcChain.xml><?xml version="1.0" encoding="utf-8"?>
<calcChain xmlns="http://schemas.openxmlformats.org/spreadsheetml/2006/main">
  <c r="R35" i="23" l="1"/>
  <c r="Q35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D35" i="23"/>
  <c r="C35" i="23"/>
  <c r="B35" i="23" s="1"/>
  <c r="B34" i="23"/>
  <c r="B33" i="23"/>
  <c r="B32" i="23"/>
  <c r="B31" i="23"/>
  <c r="B30" i="23"/>
  <c r="B29" i="23"/>
  <c r="B26" i="23"/>
  <c r="B23" i="23"/>
  <c r="R20" i="23"/>
  <c r="Q20" i="23"/>
  <c r="P20" i="23"/>
  <c r="O20" i="23"/>
  <c r="N20" i="23"/>
  <c r="Y19" i="23"/>
  <c r="R19" i="23"/>
  <c r="Q19" i="23"/>
  <c r="P19" i="23"/>
  <c r="O19" i="23"/>
  <c r="N19" i="23"/>
  <c r="Y18" i="23"/>
  <c r="R18" i="23"/>
  <c r="Q18" i="23"/>
  <c r="P18" i="23"/>
  <c r="O18" i="23"/>
  <c r="N18" i="23"/>
  <c r="Y17" i="23"/>
  <c r="R17" i="23"/>
  <c r="Q17" i="23"/>
  <c r="P17" i="23"/>
  <c r="O17" i="23"/>
  <c r="N17" i="23"/>
  <c r="Y16" i="23"/>
  <c r="R16" i="23"/>
  <c r="Q16" i="23"/>
  <c r="P16" i="23"/>
  <c r="O16" i="23"/>
  <c r="N16" i="23"/>
  <c r="B16" i="23" s="1"/>
  <c r="Y15" i="23"/>
  <c r="R15" i="23"/>
  <c r="Q15" i="23"/>
  <c r="P15" i="23"/>
  <c r="O15" i="23"/>
  <c r="N15" i="23"/>
  <c r="B15" i="23"/>
  <c r="Y14" i="23"/>
  <c r="R14" i="23"/>
  <c r="Q14" i="23"/>
  <c r="P14" i="23"/>
  <c r="O14" i="23"/>
  <c r="N14" i="23"/>
  <c r="Y13" i="23"/>
  <c r="R13" i="23"/>
  <c r="Q13" i="23"/>
  <c r="P13" i="23"/>
  <c r="O13" i="23"/>
  <c r="N13" i="23"/>
  <c r="Y12" i="23"/>
  <c r="R12" i="23"/>
  <c r="Q12" i="23"/>
  <c r="P12" i="23"/>
  <c r="O12" i="23"/>
  <c r="N12" i="23"/>
  <c r="Y11" i="23"/>
  <c r="R11" i="23"/>
  <c r="Q11" i="23"/>
  <c r="P11" i="23"/>
  <c r="O11" i="23"/>
  <c r="N11" i="23"/>
  <c r="B11" i="23" s="1"/>
  <c r="Y10" i="23"/>
  <c r="R10" i="23"/>
  <c r="Q10" i="23"/>
  <c r="P10" i="23"/>
  <c r="O10" i="23"/>
  <c r="N10" i="23"/>
  <c r="Y9" i="23"/>
  <c r="R9" i="23"/>
  <c r="Q9" i="23"/>
  <c r="P9" i="23"/>
  <c r="O9" i="23"/>
  <c r="B9" i="23" s="1"/>
  <c r="N9" i="23"/>
  <c r="Y8" i="23"/>
  <c r="R8" i="23"/>
  <c r="Q8" i="23"/>
  <c r="P8" i="23"/>
  <c r="O8" i="23"/>
  <c r="N8" i="23"/>
  <c r="Y7" i="23"/>
  <c r="R7" i="23"/>
  <c r="Q7" i="23"/>
  <c r="P7" i="23"/>
  <c r="O7" i="23"/>
  <c r="N7" i="23"/>
  <c r="Y6" i="23"/>
  <c r="R6" i="23"/>
  <c r="Q6" i="23"/>
  <c r="Q4" i="23" s="1"/>
  <c r="P6" i="23"/>
  <c r="O6" i="23"/>
  <c r="N6" i="23"/>
  <c r="Y5" i="23"/>
  <c r="R5" i="23"/>
  <c r="Q5" i="23"/>
  <c r="P5" i="23"/>
  <c r="O5" i="23"/>
  <c r="N5" i="23"/>
  <c r="X4" i="23"/>
  <c r="W4" i="23"/>
  <c r="V4" i="23"/>
  <c r="U4" i="23"/>
  <c r="T4" i="23"/>
  <c r="Y4" i="23" s="1"/>
  <c r="O4" i="23"/>
  <c r="M4" i="23"/>
  <c r="L4" i="23"/>
  <c r="K4" i="23"/>
  <c r="J4" i="23"/>
  <c r="I4" i="23"/>
  <c r="H4" i="23"/>
  <c r="G4" i="23"/>
  <c r="F4" i="23"/>
  <c r="E4" i="23"/>
  <c r="D4" i="23"/>
  <c r="C4" i="23"/>
  <c r="R4" i="23" l="1"/>
  <c r="B6" i="23"/>
  <c r="B7" i="23"/>
  <c r="B19" i="23"/>
  <c r="B20" i="23"/>
  <c r="B8" i="23"/>
  <c r="B10" i="23"/>
  <c r="B13" i="23"/>
  <c r="P4" i="23"/>
  <c r="B12" i="23"/>
  <c r="B14" i="23"/>
  <c r="B17" i="23"/>
  <c r="B5" i="23"/>
  <c r="B18" i="23"/>
  <c r="N4" i="23"/>
  <c r="B4" i="23" l="1"/>
  <c r="A2" i="38"/>
  <c r="A2" i="37"/>
  <c r="D23" i="38"/>
  <c r="C23" i="38"/>
  <c r="D23" i="37"/>
  <c r="E23" i="37"/>
  <c r="G23" i="37"/>
  <c r="H23" i="37"/>
  <c r="I23" i="37"/>
  <c r="C23" i="37"/>
  <c r="J10" i="37"/>
  <c r="J11" i="37"/>
  <c r="J12" i="37"/>
  <c r="J13" i="37"/>
  <c r="J14" i="37"/>
  <c r="J15" i="37"/>
  <c r="J16" i="37"/>
  <c r="J17" i="37"/>
  <c r="J18" i="37"/>
  <c r="J19" i="37"/>
  <c r="J20" i="37"/>
  <c r="J21" i="37"/>
  <c r="J22" i="37"/>
  <c r="J9" i="37"/>
  <c r="J8" i="37"/>
  <c r="J23" i="37" s="1"/>
  <c r="F10" i="37"/>
  <c r="F11" i="37"/>
  <c r="F12" i="37"/>
  <c r="F13" i="37"/>
  <c r="F14" i="37"/>
  <c r="F15" i="37"/>
  <c r="F16" i="37"/>
  <c r="F17" i="37"/>
  <c r="F18" i="37"/>
  <c r="F19" i="37"/>
  <c r="F20" i="37"/>
  <c r="F21" i="37"/>
  <c r="F22" i="37"/>
  <c r="F9" i="37"/>
  <c r="F8" i="37"/>
  <c r="F23" i="37" s="1"/>
  <c r="P25" i="29" l="1"/>
  <c r="N25" i="29"/>
  <c r="K25" i="29"/>
  <c r="J25" i="29"/>
  <c r="I25" i="29"/>
  <c r="H25" i="29"/>
  <c r="G25" i="29"/>
  <c r="F25" i="29"/>
  <c r="E25" i="29"/>
  <c r="D25" i="29"/>
  <c r="C25" i="29"/>
  <c r="O24" i="29"/>
  <c r="L24" i="29"/>
  <c r="Q24" i="29" s="1"/>
  <c r="O23" i="29"/>
  <c r="L23" i="29"/>
  <c r="Q23" i="29" s="1"/>
  <c r="Q22" i="29"/>
  <c r="O22" i="29"/>
  <c r="L22" i="29"/>
  <c r="O21" i="29"/>
  <c r="Q21" i="29" s="1"/>
  <c r="L21" i="29"/>
  <c r="O20" i="29"/>
  <c r="L20" i="29"/>
  <c r="Q20" i="29" s="1"/>
  <c r="O19" i="29"/>
  <c r="L19" i="29"/>
  <c r="Q19" i="29" s="1"/>
  <c r="Q18" i="29"/>
  <c r="O18" i="29"/>
  <c r="L18" i="29"/>
  <c r="O17" i="29"/>
  <c r="Q17" i="29" s="1"/>
  <c r="L17" i="29"/>
  <c r="O16" i="29"/>
  <c r="L16" i="29"/>
  <c r="Q16" i="29" s="1"/>
  <c r="O15" i="29"/>
  <c r="L15" i="29"/>
  <c r="Q15" i="29" s="1"/>
  <c r="Q14" i="29"/>
  <c r="O14" i="29"/>
  <c r="L14" i="29"/>
  <c r="O13" i="29"/>
  <c r="Q13" i="29" s="1"/>
  <c r="L13" i="29"/>
  <c r="O12" i="29"/>
  <c r="L12" i="29"/>
  <c r="Q12" i="29" s="1"/>
  <c r="O11" i="29"/>
  <c r="L11" i="29"/>
  <c r="Q11" i="29" s="1"/>
  <c r="Q10" i="29"/>
  <c r="O10" i="29"/>
  <c r="L10" i="29"/>
  <c r="L25" i="29" l="1"/>
  <c r="F32" i="13" l="1"/>
  <c r="F31" i="13"/>
  <c r="E27" i="13"/>
  <c r="D27" i="13"/>
  <c r="C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27" i="13" s="1"/>
  <c r="F13" i="13"/>
  <c r="F12" i="13"/>
  <c r="E26" i="12"/>
  <c r="D26" i="12"/>
  <c r="C26" i="12"/>
  <c r="G27" i="26"/>
  <c r="E27" i="26"/>
  <c r="F27" i="26" s="1"/>
  <c r="C27" i="26"/>
  <c r="H27" i="26" s="1"/>
  <c r="H26" i="26"/>
  <c r="F26" i="26"/>
  <c r="H25" i="26"/>
  <c r="F25" i="26"/>
  <c r="H24" i="26"/>
  <c r="F24" i="26"/>
  <c r="H23" i="26"/>
  <c r="F23" i="26"/>
  <c r="H22" i="26"/>
  <c r="F22" i="26"/>
  <c r="H21" i="26"/>
  <c r="F21" i="26"/>
  <c r="H20" i="26"/>
  <c r="F20" i="26"/>
  <c r="H19" i="26"/>
  <c r="F19" i="26"/>
  <c r="H18" i="26"/>
  <c r="F18" i="26"/>
  <c r="H17" i="26"/>
  <c r="F17" i="26"/>
  <c r="H16" i="26"/>
  <c r="F16" i="26"/>
  <c r="H15" i="26"/>
  <c r="F15" i="26"/>
  <c r="H14" i="26"/>
  <c r="F14" i="26"/>
  <c r="H13" i="26"/>
  <c r="F13" i="26"/>
  <c r="H12" i="26"/>
  <c r="F12" i="26"/>
  <c r="I22" i="10" l="1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56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43" i="10"/>
  <c r="J42" i="10"/>
  <c r="I55" i="10"/>
  <c r="N8" i="7" l="1"/>
  <c r="N9" i="7"/>
  <c r="N10" i="7"/>
  <c r="N11" i="7"/>
  <c r="I8" i="1" l="1"/>
  <c r="K8" i="1" s="1"/>
  <c r="I9" i="1"/>
  <c r="K9" i="1" s="1"/>
  <c r="I10" i="1"/>
  <c r="K10" i="1" s="1"/>
  <c r="I11" i="1"/>
  <c r="K11" i="1" s="1"/>
  <c r="I12" i="1"/>
  <c r="K12" i="1" s="1"/>
  <c r="A5" i="29" l="1"/>
  <c r="A4" i="29"/>
  <c r="A3" i="13"/>
  <c r="A4" i="12"/>
  <c r="A4" i="26"/>
  <c r="A4" i="30"/>
  <c r="Q25" i="27" l="1"/>
  <c r="P25" i="27"/>
  <c r="Q24" i="27"/>
  <c r="P24" i="27"/>
  <c r="Q23" i="27"/>
  <c r="P23" i="27"/>
  <c r="Q22" i="27"/>
  <c r="P22" i="27"/>
  <c r="Q21" i="27"/>
  <c r="P21" i="27"/>
  <c r="Q20" i="27"/>
  <c r="P20" i="27"/>
  <c r="Q19" i="27"/>
  <c r="P19" i="27"/>
  <c r="Q18" i="27"/>
  <c r="P18" i="27"/>
  <c r="Q17" i="27"/>
  <c r="P17" i="27"/>
  <c r="Q16" i="27"/>
  <c r="P16" i="27"/>
  <c r="Q15" i="27"/>
  <c r="P15" i="27"/>
  <c r="Q14" i="27"/>
  <c r="P14" i="27"/>
  <c r="Q13" i="27"/>
  <c r="P13" i="27"/>
  <c r="Q12" i="27"/>
  <c r="P12" i="27"/>
  <c r="Q11" i="27"/>
  <c r="P11" i="27"/>
  <c r="Q10" i="27"/>
  <c r="P10" i="27"/>
  <c r="K7" i="18"/>
  <c r="N7" i="18" s="1"/>
  <c r="K8" i="18"/>
  <c r="Q8" i="18" s="1"/>
  <c r="K9" i="18"/>
  <c r="N9" i="18" s="1"/>
  <c r="K10" i="18"/>
  <c r="N10" i="18" s="1"/>
  <c r="K11" i="18"/>
  <c r="N11" i="18" s="1"/>
  <c r="K12" i="18"/>
  <c r="N12" i="18" s="1"/>
  <c r="K13" i="18"/>
  <c r="N13" i="18" s="1"/>
  <c r="K14" i="18"/>
  <c r="N14" i="18" s="1"/>
  <c r="P7" i="18" l="1"/>
  <c r="P9" i="18"/>
  <c r="P11" i="18"/>
  <c r="P13" i="18"/>
  <c r="Q7" i="18"/>
  <c r="Q9" i="18"/>
  <c r="Q11" i="18"/>
  <c r="Q13" i="18"/>
  <c r="N8" i="18"/>
  <c r="P8" i="18"/>
  <c r="P10" i="18"/>
  <c r="P12" i="18"/>
  <c r="P14" i="18"/>
  <c r="Q10" i="18"/>
  <c r="Q12" i="18"/>
  <c r="Q14" i="18"/>
  <c r="A3" i="1"/>
  <c r="D24" i="33" l="1"/>
  <c r="C24" i="33"/>
  <c r="E24" i="32"/>
  <c r="D24" i="32"/>
  <c r="C24" i="32"/>
  <c r="L28" i="34" l="1"/>
  <c r="M28" i="34"/>
  <c r="N28" i="34"/>
  <c r="K28" i="34"/>
  <c r="J28" i="34"/>
  <c r="D28" i="34"/>
  <c r="C28" i="34"/>
  <c r="J27" i="10" l="1"/>
  <c r="J28" i="10"/>
  <c r="D24" i="36" l="1"/>
  <c r="E24" i="36"/>
  <c r="F24" i="36"/>
  <c r="G24" i="36"/>
  <c r="H24" i="36"/>
  <c r="I24" i="36"/>
  <c r="J24" i="36"/>
  <c r="C24" i="36"/>
  <c r="D24" i="35"/>
  <c r="E24" i="35"/>
  <c r="F24" i="35"/>
  <c r="G24" i="35"/>
  <c r="H24" i="35"/>
  <c r="I24" i="35"/>
  <c r="J24" i="35"/>
  <c r="K24" i="35"/>
  <c r="C24" i="35"/>
  <c r="M25" i="27" l="1"/>
  <c r="K12" i="27"/>
  <c r="N12" i="27" s="1"/>
  <c r="K13" i="27"/>
  <c r="N13" i="27" s="1"/>
  <c r="K14" i="27"/>
  <c r="N14" i="27" s="1"/>
  <c r="K15" i="27"/>
  <c r="N15" i="27" s="1"/>
  <c r="K16" i="27"/>
  <c r="N16" i="27" s="1"/>
  <c r="K17" i="27"/>
  <c r="N17" i="27" s="1"/>
  <c r="K18" i="27"/>
  <c r="N18" i="27" s="1"/>
  <c r="K19" i="27"/>
  <c r="N19" i="27" s="1"/>
  <c r="K20" i="27"/>
  <c r="N20" i="27" s="1"/>
  <c r="K21" i="27"/>
  <c r="N21" i="27" s="1"/>
  <c r="K22" i="27"/>
  <c r="N22" i="27" s="1"/>
  <c r="K23" i="27"/>
  <c r="N23" i="27" s="1"/>
  <c r="K24" i="27"/>
  <c r="N24" i="27" s="1"/>
  <c r="K11" i="27"/>
  <c r="N11" i="27" s="1"/>
  <c r="K10" i="27"/>
  <c r="N10" i="27" s="1"/>
  <c r="D25" i="27"/>
  <c r="E25" i="27"/>
  <c r="F25" i="27"/>
  <c r="G25" i="27"/>
  <c r="H25" i="27"/>
  <c r="I25" i="27"/>
  <c r="J25" i="27"/>
  <c r="C25" i="27"/>
  <c r="K25" i="27" l="1"/>
  <c r="O15" i="34"/>
  <c r="O16" i="34"/>
  <c r="O17" i="34"/>
  <c r="O18" i="34"/>
  <c r="O19" i="34"/>
  <c r="O20" i="34"/>
  <c r="O21" i="34"/>
  <c r="O22" i="34"/>
  <c r="O23" i="34"/>
  <c r="O24" i="34"/>
  <c r="O25" i="34"/>
  <c r="O26" i="34"/>
  <c r="O27" i="34"/>
  <c r="O14" i="34"/>
  <c r="P27" i="34" l="1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O13" i="34" l="1"/>
  <c r="E15" i="34"/>
  <c r="E16" i="34"/>
  <c r="E17" i="34"/>
  <c r="E18" i="34"/>
  <c r="E19" i="34"/>
  <c r="E20" i="34"/>
  <c r="E21" i="34"/>
  <c r="E22" i="34"/>
  <c r="E23" i="34"/>
  <c r="E24" i="34"/>
  <c r="E25" i="34"/>
  <c r="E26" i="34"/>
  <c r="E27" i="34"/>
  <c r="E14" i="34"/>
  <c r="E13" i="34"/>
  <c r="E28" i="34" l="1"/>
  <c r="O28" i="34"/>
  <c r="P28" i="34" s="1"/>
  <c r="P13" i="34"/>
  <c r="E11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10" i="33"/>
  <c r="E9" i="33"/>
  <c r="E24" i="33" l="1"/>
  <c r="N22" i="7"/>
  <c r="N21" i="7"/>
  <c r="N20" i="7"/>
  <c r="N19" i="7"/>
  <c r="N18" i="7"/>
  <c r="N17" i="7"/>
  <c r="N16" i="7"/>
  <c r="N15" i="7"/>
  <c r="N14" i="7"/>
  <c r="N13" i="7"/>
  <c r="N12" i="7"/>
  <c r="N23" i="7"/>
  <c r="G22" i="7"/>
  <c r="G10" i="7"/>
  <c r="G11" i="7"/>
  <c r="G12" i="7"/>
  <c r="G13" i="7"/>
  <c r="G14" i="7"/>
  <c r="G15" i="7"/>
  <c r="G16" i="7"/>
  <c r="G17" i="7"/>
  <c r="G18" i="7"/>
  <c r="G19" i="7"/>
  <c r="G20" i="7"/>
  <c r="G21" i="7"/>
  <c r="G9" i="7"/>
  <c r="G8" i="7"/>
  <c r="A2" i="22" l="1"/>
  <c r="I56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23" i="10"/>
  <c r="I11" i="10"/>
  <c r="I12" i="10"/>
  <c r="I13" i="10"/>
  <c r="I14" i="10"/>
  <c r="I15" i="10"/>
  <c r="I16" i="10"/>
  <c r="I17" i="10"/>
  <c r="I18" i="10"/>
  <c r="I19" i="10"/>
  <c r="I20" i="10"/>
  <c r="I21" i="10"/>
  <c r="I10" i="10"/>
  <c r="I9" i="10"/>
  <c r="I57" i="10" l="1"/>
  <c r="D22" i="22"/>
  <c r="E22" i="22"/>
  <c r="F22" i="22"/>
  <c r="G22" i="22"/>
  <c r="H22" i="22"/>
  <c r="I22" i="22"/>
  <c r="J22" i="22"/>
  <c r="K22" i="22"/>
  <c r="L22" i="22"/>
  <c r="M22" i="22"/>
  <c r="N22" i="22"/>
  <c r="C22" i="22"/>
  <c r="H22" i="19"/>
  <c r="I22" i="19"/>
  <c r="G22" i="19"/>
  <c r="D22" i="19"/>
  <c r="E22" i="19"/>
  <c r="C22" i="19"/>
  <c r="A2" i="19"/>
  <c r="M22" i="18"/>
  <c r="A3" i="18"/>
  <c r="K15" i="18"/>
  <c r="K16" i="18"/>
  <c r="K17" i="18"/>
  <c r="K18" i="18"/>
  <c r="K19" i="18"/>
  <c r="K20" i="18"/>
  <c r="K21" i="18"/>
  <c r="D22" i="18"/>
  <c r="E22" i="18"/>
  <c r="F22" i="18"/>
  <c r="G22" i="18"/>
  <c r="H22" i="18"/>
  <c r="I22" i="18"/>
  <c r="J22" i="18"/>
  <c r="C22" i="18"/>
  <c r="K11" i="17"/>
  <c r="Q11" i="17" s="1"/>
  <c r="K12" i="17"/>
  <c r="N12" i="17" s="1"/>
  <c r="K13" i="17"/>
  <c r="N13" i="17" s="1"/>
  <c r="K14" i="17"/>
  <c r="N14" i="17" s="1"/>
  <c r="K15" i="17"/>
  <c r="Q15" i="17" s="1"/>
  <c r="K16" i="17"/>
  <c r="N16" i="17" s="1"/>
  <c r="K17" i="17"/>
  <c r="N17" i="17" s="1"/>
  <c r="K18" i="17"/>
  <c r="N18" i="17" s="1"/>
  <c r="K19" i="17"/>
  <c r="N19" i="17" s="1"/>
  <c r="K20" i="17"/>
  <c r="N20" i="17" s="1"/>
  <c r="K21" i="17"/>
  <c r="N21" i="17" s="1"/>
  <c r="K22" i="17"/>
  <c r="N22" i="17" s="1"/>
  <c r="K23" i="17"/>
  <c r="N23" i="17" s="1"/>
  <c r="K24" i="17"/>
  <c r="N24" i="17" s="1"/>
  <c r="K10" i="17"/>
  <c r="N10" i="17" s="1"/>
  <c r="M25" i="17"/>
  <c r="D25" i="17"/>
  <c r="E25" i="17"/>
  <c r="F25" i="17"/>
  <c r="G25" i="17"/>
  <c r="H25" i="17"/>
  <c r="I25" i="17"/>
  <c r="J25" i="17"/>
  <c r="C25" i="17"/>
  <c r="P11" i="17"/>
  <c r="P13" i="17"/>
  <c r="Q13" i="17"/>
  <c r="P17" i="17"/>
  <c r="Q17" i="17"/>
  <c r="A4" i="17"/>
  <c r="A4" i="15"/>
  <c r="D25" i="15"/>
  <c r="E25" i="15"/>
  <c r="C25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10" i="15"/>
  <c r="D26" i="14"/>
  <c r="E26" i="14"/>
  <c r="F26" i="14"/>
  <c r="G26" i="14"/>
  <c r="H26" i="14"/>
  <c r="I26" i="14"/>
  <c r="J26" i="14"/>
  <c r="K26" i="14"/>
  <c r="C26" i="14"/>
  <c r="A3" i="14"/>
  <c r="D26" i="25"/>
  <c r="C26" i="25"/>
  <c r="A4" i="25"/>
  <c r="D24" i="11"/>
  <c r="E24" i="11"/>
  <c r="C24" i="11"/>
  <c r="A3" i="11"/>
  <c r="H57" i="10"/>
  <c r="G57" i="10"/>
  <c r="F57" i="10"/>
  <c r="E57" i="10"/>
  <c r="D57" i="10"/>
  <c r="C57" i="10"/>
  <c r="I24" i="10"/>
  <c r="J24" i="10" s="1"/>
  <c r="D24" i="10"/>
  <c r="E24" i="10"/>
  <c r="F24" i="10"/>
  <c r="G24" i="10"/>
  <c r="H24" i="10"/>
  <c r="C24" i="10"/>
  <c r="A4" i="10"/>
  <c r="A3" i="10"/>
  <c r="D23" i="9"/>
  <c r="E23" i="9"/>
  <c r="F23" i="9"/>
  <c r="G23" i="9"/>
  <c r="H23" i="9"/>
  <c r="I23" i="9"/>
  <c r="J23" i="9"/>
  <c r="L23" i="9"/>
  <c r="M23" i="9"/>
  <c r="N23" i="9"/>
  <c r="O23" i="9"/>
  <c r="P23" i="9"/>
  <c r="Q23" i="9"/>
  <c r="R23" i="9"/>
  <c r="A3" i="9"/>
  <c r="A3" i="8"/>
  <c r="H22" i="8"/>
  <c r="K22" i="9" s="1"/>
  <c r="H21" i="8"/>
  <c r="K21" i="9" s="1"/>
  <c r="H20" i="8"/>
  <c r="K20" i="9" s="1"/>
  <c r="H19" i="8"/>
  <c r="K19" i="9" s="1"/>
  <c r="H18" i="8"/>
  <c r="K18" i="9" s="1"/>
  <c r="H17" i="8"/>
  <c r="K17" i="9" s="1"/>
  <c r="H16" i="8"/>
  <c r="K16" i="9" s="1"/>
  <c r="H15" i="8"/>
  <c r="K15" i="9" s="1"/>
  <c r="H14" i="8"/>
  <c r="K14" i="9" s="1"/>
  <c r="H13" i="8"/>
  <c r="K13" i="9" s="1"/>
  <c r="H12" i="8"/>
  <c r="K12" i="9" s="1"/>
  <c r="H11" i="8"/>
  <c r="H10" i="8"/>
  <c r="K10" i="9" s="1"/>
  <c r="H9" i="8"/>
  <c r="H8" i="8"/>
  <c r="K8" i="9" s="1"/>
  <c r="E9" i="8"/>
  <c r="C9" i="9" s="1"/>
  <c r="E10" i="8"/>
  <c r="I10" i="8" s="1"/>
  <c r="E11" i="8"/>
  <c r="C11" i="9" s="1"/>
  <c r="E12" i="8"/>
  <c r="C12" i="9" s="1"/>
  <c r="E13" i="8"/>
  <c r="C13" i="9" s="1"/>
  <c r="E14" i="8"/>
  <c r="I14" i="8" s="1"/>
  <c r="E15" i="8"/>
  <c r="C15" i="9" s="1"/>
  <c r="E16" i="8"/>
  <c r="C16" i="9" s="1"/>
  <c r="E17" i="8"/>
  <c r="E18" i="8"/>
  <c r="I18" i="8" s="1"/>
  <c r="E19" i="8"/>
  <c r="C19" i="9" s="1"/>
  <c r="E20" i="8"/>
  <c r="C20" i="9" s="1"/>
  <c r="E21" i="8"/>
  <c r="E22" i="8"/>
  <c r="I22" i="8" s="1"/>
  <c r="E8" i="8"/>
  <c r="G23" i="8"/>
  <c r="F23" i="8"/>
  <c r="D23" i="8"/>
  <c r="C23" i="8"/>
  <c r="D23" i="7"/>
  <c r="E23" i="7"/>
  <c r="F23" i="7"/>
  <c r="G23" i="7"/>
  <c r="H23" i="7"/>
  <c r="I23" i="7"/>
  <c r="J23" i="7"/>
  <c r="K23" i="7"/>
  <c r="L23" i="7"/>
  <c r="M23" i="7"/>
  <c r="O23" i="7"/>
  <c r="C23" i="7"/>
  <c r="M26" i="5"/>
  <c r="K26" i="5"/>
  <c r="J26" i="5"/>
  <c r="I26" i="5"/>
  <c r="H26" i="5"/>
  <c r="G26" i="5"/>
  <c r="Q26" i="5"/>
  <c r="L26" i="5"/>
  <c r="F26" i="5"/>
  <c r="D26" i="5"/>
  <c r="E26" i="5"/>
  <c r="N26" i="5"/>
  <c r="O26" i="5"/>
  <c r="P26" i="5"/>
  <c r="C26" i="5"/>
  <c r="D22" i="4"/>
  <c r="C22" i="4"/>
  <c r="J23" i="1"/>
  <c r="J28" i="1" s="1"/>
  <c r="H23" i="1"/>
  <c r="H28" i="1" s="1"/>
  <c r="G23" i="1"/>
  <c r="G28" i="1" s="1"/>
  <c r="F23" i="1"/>
  <c r="F28" i="1" s="1"/>
  <c r="E23" i="1"/>
  <c r="E28" i="1" s="1"/>
  <c r="D23" i="1"/>
  <c r="D28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A4" i="33"/>
  <c r="N20" i="18" l="1"/>
  <c r="Q20" i="18"/>
  <c r="P20" i="18"/>
  <c r="N16" i="18"/>
  <c r="Q16" i="18"/>
  <c r="P16" i="18"/>
  <c r="N19" i="18"/>
  <c r="Q19" i="18"/>
  <c r="P19" i="18"/>
  <c r="N15" i="18"/>
  <c r="P15" i="18"/>
  <c r="Q15" i="18"/>
  <c r="N18" i="18"/>
  <c r="Q18" i="18"/>
  <c r="P18" i="18"/>
  <c r="N21" i="18"/>
  <c r="Q21" i="18"/>
  <c r="P21" i="18"/>
  <c r="N17" i="18"/>
  <c r="Q17" i="18"/>
  <c r="P17" i="18"/>
  <c r="P15" i="17"/>
  <c r="J57" i="10"/>
  <c r="F25" i="15"/>
  <c r="Q10" i="17"/>
  <c r="P14" i="17"/>
  <c r="Q14" i="17"/>
  <c r="N11" i="17"/>
  <c r="N15" i="17"/>
  <c r="P16" i="17"/>
  <c r="P12" i="17"/>
  <c r="Q16" i="17"/>
  <c r="Q12" i="17"/>
  <c r="I21" i="8"/>
  <c r="I17" i="8"/>
  <c r="H23" i="8"/>
  <c r="C14" i="9"/>
  <c r="I12" i="8"/>
  <c r="C18" i="9"/>
  <c r="I13" i="8"/>
  <c r="C10" i="9"/>
  <c r="C22" i="9"/>
  <c r="I23" i="1"/>
  <c r="I28" i="1" s="1"/>
  <c r="C21" i="9"/>
  <c r="C17" i="9"/>
  <c r="K11" i="9"/>
  <c r="I16" i="8"/>
  <c r="I20" i="8"/>
  <c r="E23" i="8"/>
  <c r="I9" i="8"/>
  <c r="C8" i="9"/>
  <c r="K9" i="9"/>
  <c r="K22" i="18"/>
  <c r="Q22" i="18" s="1"/>
  <c r="K25" i="17"/>
  <c r="P25" i="17" s="1"/>
  <c r="P10" i="17"/>
  <c r="I11" i="8"/>
  <c r="I19" i="8"/>
  <c r="I15" i="8"/>
  <c r="I8" i="8"/>
  <c r="Q18" i="17"/>
  <c r="Q19" i="17"/>
  <c r="Q20" i="17"/>
  <c r="Q21" i="17"/>
  <c r="Q22" i="17"/>
  <c r="Q23" i="17"/>
  <c r="Q24" i="17"/>
  <c r="P18" i="17"/>
  <c r="P19" i="17"/>
  <c r="P20" i="17"/>
  <c r="P21" i="17"/>
  <c r="P22" i="17"/>
  <c r="P23" i="17"/>
  <c r="P24" i="17"/>
  <c r="P22" i="18" l="1"/>
  <c r="Q25" i="17"/>
  <c r="C23" i="9"/>
  <c r="K23" i="9"/>
  <c r="K23" i="1"/>
  <c r="K28" i="1" s="1"/>
  <c r="I23" i="8"/>
  <c r="I23" i="31"/>
  <c r="I22" i="31"/>
  <c r="I21" i="31"/>
  <c r="I20" i="31"/>
  <c r="I19" i="31"/>
  <c r="I18" i="31"/>
  <c r="I17" i="31"/>
  <c r="I16" i="31"/>
  <c r="I15" i="31"/>
  <c r="I14" i="31"/>
  <c r="I13" i="31"/>
  <c r="I12" i="31"/>
  <c r="I11" i="31"/>
  <c r="I10" i="31"/>
  <c r="I9" i="31"/>
  <c r="H23" i="31"/>
  <c r="G23" i="31"/>
  <c r="F23" i="31"/>
  <c r="E23" i="31"/>
  <c r="D23" i="31"/>
  <c r="C23" i="31"/>
  <c r="H22" i="31"/>
  <c r="G22" i="31"/>
  <c r="F22" i="31"/>
  <c r="E22" i="31"/>
  <c r="D22" i="31"/>
  <c r="C22" i="31"/>
  <c r="H21" i="31"/>
  <c r="G21" i="31"/>
  <c r="F21" i="31"/>
  <c r="E21" i="31"/>
  <c r="D21" i="31"/>
  <c r="C21" i="31"/>
  <c r="H20" i="31"/>
  <c r="G20" i="31"/>
  <c r="F20" i="31"/>
  <c r="E20" i="31"/>
  <c r="D20" i="31"/>
  <c r="C20" i="31"/>
  <c r="H19" i="31"/>
  <c r="G19" i="31"/>
  <c r="F19" i="31"/>
  <c r="E19" i="31"/>
  <c r="D19" i="31"/>
  <c r="C19" i="31"/>
  <c r="H18" i="31"/>
  <c r="G18" i="31"/>
  <c r="F18" i="31"/>
  <c r="E18" i="31"/>
  <c r="D18" i="31"/>
  <c r="C18" i="31"/>
  <c r="H17" i="31"/>
  <c r="G17" i="31"/>
  <c r="F17" i="31"/>
  <c r="E17" i="31"/>
  <c r="D17" i="31"/>
  <c r="C17" i="31"/>
  <c r="H16" i="31"/>
  <c r="G16" i="31"/>
  <c r="F16" i="31"/>
  <c r="E16" i="31"/>
  <c r="D16" i="31"/>
  <c r="C16" i="31"/>
  <c r="H15" i="31"/>
  <c r="G15" i="31"/>
  <c r="F15" i="31"/>
  <c r="E15" i="31"/>
  <c r="D15" i="31"/>
  <c r="C15" i="31"/>
  <c r="H14" i="31"/>
  <c r="G14" i="31"/>
  <c r="F14" i="31"/>
  <c r="E14" i="31"/>
  <c r="D14" i="31"/>
  <c r="C14" i="31"/>
  <c r="H13" i="31"/>
  <c r="G13" i="31"/>
  <c r="F13" i="31"/>
  <c r="E13" i="31"/>
  <c r="D13" i="31"/>
  <c r="C13" i="31"/>
  <c r="H12" i="31"/>
  <c r="G12" i="31"/>
  <c r="F12" i="31"/>
  <c r="E12" i="31"/>
  <c r="D12" i="31"/>
  <c r="C12" i="31"/>
  <c r="H11" i="31"/>
  <c r="G11" i="31"/>
  <c r="F11" i="31"/>
  <c r="E11" i="31"/>
  <c r="D11" i="31"/>
  <c r="C11" i="31"/>
  <c r="H10" i="31"/>
  <c r="G10" i="31"/>
  <c r="F10" i="31"/>
  <c r="E10" i="31"/>
  <c r="D10" i="31"/>
  <c r="C10" i="31"/>
  <c r="H9" i="31"/>
  <c r="G9" i="31"/>
  <c r="F9" i="31"/>
  <c r="E9" i="31"/>
  <c r="D9" i="31"/>
  <c r="C9" i="31"/>
  <c r="I24" i="31" l="1"/>
  <c r="H24" i="31"/>
  <c r="E24" i="31"/>
  <c r="D24" i="31"/>
  <c r="A4" i="31"/>
  <c r="A5" i="34"/>
  <c r="A4" i="34"/>
  <c r="C24" i="31" l="1"/>
  <c r="G24" i="31"/>
  <c r="F24" i="31"/>
  <c r="A3" i="5" l="1"/>
  <c r="A3" i="7" l="1"/>
  <c r="A3" i="4"/>
</calcChain>
</file>

<file path=xl/comments1.xml><?xml version="1.0" encoding="utf-8"?>
<comments xmlns="http://schemas.openxmlformats.org/spreadsheetml/2006/main">
  <authors>
    <author>sveinopo</author>
  </authors>
  <commentList>
    <comment ref="E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0.xml><?xml version="1.0" encoding="utf-8"?>
<comments xmlns="http://schemas.openxmlformats.org/spreadsheetml/2006/main">
  <authors>
    <author>byr35966</author>
    <author>jarlbrat</author>
  </authors>
  <commentList>
    <comment ref="K6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7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sveinopo</author>
  </authors>
  <commentList>
    <comment ref="E1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P1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3.xml><?xml version="1.0" encoding="utf-8"?>
<comments xmlns="http://schemas.openxmlformats.org/spreadsheetml/2006/main">
  <authors>
    <author>Svein Opøien</author>
  </authors>
  <commentList>
    <comment ref="I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4.xml><?xml version="1.0" encoding="utf-8"?>
<comments xmlns="http://schemas.openxmlformats.org/spreadsheetml/2006/main">
  <authors>
    <author>sveinopo</author>
  </authors>
  <commentList>
    <comment ref="C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Koblet til tabell 1-5</t>
        </r>
      </text>
    </comment>
    <comment ref="K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Koblet til tabell 1-5</t>
        </r>
      </text>
    </comment>
  </commentList>
</comments>
</file>

<file path=xl/comments5.xml><?xml version="1.0" encoding="utf-8"?>
<comments xmlns="http://schemas.openxmlformats.org/spreadsheetml/2006/main">
  <authors>
    <author>jarlbrat</author>
  </authors>
  <commentList>
    <comment ref="C2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29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9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9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byr35966</author>
    <author>jarlbrat</author>
  </authors>
  <commentList>
    <comment ref="F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byr35966</author>
    <author>jarlbrat</author>
  </authors>
  <commentList>
    <comment ref="L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1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2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3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5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6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7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8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1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2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3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5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30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30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31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31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1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6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7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3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3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8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byr35966</author>
    <author>jarlbrat</author>
  </authors>
  <commentList>
    <comment ref="K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byr35966</author>
    <author>jarlbrat</author>
  </authors>
  <commentList>
    <comment ref="K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7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7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<sst xmlns="http://schemas.openxmlformats.org/spreadsheetml/2006/main" count="1381" uniqueCount="506">
  <si>
    <t>Dette arket inneholder:</t>
  </si>
  <si>
    <t>Overføringer fra økonomisk sosialhjelp</t>
  </si>
  <si>
    <t>Bydel</t>
  </si>
  <si>
    <t>Navn</t>
  </si>
  <si>
    <t>Flyktninge- tilskudd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</si>
  <si>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</si>
  <si>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</si>
  <si>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</si>
  <si>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</si>
  <si>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</si>
  <si>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</si>
  <si>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</si>
  <si>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</si>
  <si>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</si>
  <si>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</si>
  <si>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</si>
  <si>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</si>
  <si>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</si>
  <si>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</si>
  <si>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</si>
  <si>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1. tertial 2011</t>
  </si>
  <si>
    <t>SUM 2009</t>
  </si>
  <si>
    <t>SUM 2008</t>
  </si>
  <si>
    <t>SUM 2007</t>
  </si>
  <si>
    <t>SUM 2006</t>
  </si>
  <si>
    <t>SUM 2005</t>
  </si>
  <si>
    <t>Kun årsstatistikk</t>
  </si>
  <si>
    <t>SUM 2004</t>
  </si>
  <si>
    <t>SUM</t>
  </si>
  <si>
    <t>Husstander gitt finansiering til kjøp av bolig gjennom Husbanken</t>
  </si>
  <si>
    <t>Husstander gitt finansiering til utbedring av bolig gjennom Husbanken</t>
  </si>
  <si>
    <t>Finansiering til kjøp av bolig gjennom Husbanken</t>
  </si>
  <si>
    <t>Tildeling av kommunal bolig</t>
  </si>
  <si>
    <t>Antall mottatte søknader</t>
  </si>
  <si>
    <t>Antall be-handlede søknader</t>
  </si>
  <si>
    <t>Antall avslåtte søknader</t>
  </si>
  <si>
    <t>Antall effektuerte bolig-tildelinger</t>
  </si>
  <si>
    <t>Sum saker</t>
  </si>
  <si>
    <t>Nr.</t>
  </si>
  <si>
    <t>&lt; 1 md.</t>
  </si>
  <si>
    <t>1-3 md.</t>
  </si>
  <si>
    <t>4-6 md.</t>
  </si>
  <si>
    <t>&gt; 6 md.</t>
  </si>
  <si>
    <t>Sum</t>
  </si>
  <si>
    <t>Antall i tilbudet pr. 31.12</t>
  </si>
  <si>
    <t>Antall personer med opphold &gt; 3 md.</t>
  </si>
  <si>
    <t xml:space="preserve"> -</t>
  </si>
  <si>
    <t>Med kvalitetsavtale</t>
  </si>
  <si>
    <t>Uten kvalitetsavtale</t>
  </si>
  <si>
    <t>Koblet til tabell 1-5</t>
  </si>
  <si>
    <t>Antall med altern. planer</t>
  </si>
  <si>
    <t>*) Jf. tabell 1 - 5</t>
  </si>
  <si>
    <t>**) Jf. Fellesskriv 7/2004</t>
  </si>
  <si>
    <t>&lt; 2 uker</t>
  </si>
  <si>
    <t>2 uker - 2 mnd.</t>
  </si>
  <si>
    <t>2 -  4 mnd.</t>
  </si>
  <si>
    <t>4 -  6 mnd.</t>
  </si>
  <si>
    <t>6 -  12 mnd.</t>
  </si>
  <si>
    <t>&gt; 12 mnd.</t>
  </si>
  <si>
    <t>Andel saker behandlet innen 2 uker</t>
  </si>
  <si>
    <t xml:space="preserve">Tabell 1 - 9 - B - Brukerundersøkelse i sosialtjenesten  </t>
  </si>
  <si>
    <t>Nye søkere</t>
  </si>
  <si>
    <t>|</t>
  </si>
  <si>
    <t>Utdanning</t>
  </si>
  <si>
    <t>I rehab.- og omsorgs-institusjon</t>
  </si>
  <si>
    <t>I statlig behandlings-institusjon</t>
  </si>
  <si>
    <t xml:space="preserve"> - herav barn (0-18)</t>
  </si>
  <si>
    <t xml:space="preserve"> - herav voksne</t>
  </si>
  <si>
    <t>Med overvekt av rus-problemer</t>
  </si>
  <si>
    <t>Med LAR-behandling  2)</t>
  </si>
  <si>
    <t>Med overvekt av psykiske lidelser</t>
  </si>
  <si>
    <t>Med utviklings-hemming</t>
  </si>
  <si>
    <t>Med annet grunnlag</t>
  </si>
  <si>
    <t>Antall som har takket nei til å få IP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</si>
  <si>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</si>
  <si>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</si>
  <si>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</si>
  <si>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</si>
  <si>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</si>
  <si>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</si>
  <si>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</si>
  <si>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</si>
  <si>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</si>
  <si>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</si>
  <si>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</si>
  <si>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</si>
  <si>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90 år +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</si>
  <si>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</si>
  <si>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</si>
  <si>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</si>
  <si>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</si>
  <si>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</si>
  <si>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</si>
  <si>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</si>
  <si>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</si>
  <si>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</si>
  <si>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</si>
  <si>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</si>
  <si>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</si>
  <si>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</si>
  <si>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</si>
  <si>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</si>
  <si>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</si>
  <si>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</si>
  <si>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Tabell  1-3-A - Bistand til kjøp/utbedring av bolig - antall hittil i år</t>
  </si>
  <si>
    <t>Antall i tilbudet pr. 31.12.</t>
  </si>
  <si>
    <t xml:space="preserve"> </t>
  </si>
  <si>
    <t>SUM 1.-2. tertial 2012</t>
  </si>
  <si>
    <t>SUM 1. tertial 2012</t>
  </si>
  <si>
    <t>SUM 1.-3. tertial 2011</t>
  </si>
  <si>
    <t>SUM 1.-2. tertial 2011</t>
  </si>
  <si>
    <t>SUM 1.-3. tertial 2010</t>
  </si>
  <si>
    <t>SUM 1.-3. tertial 2009</t>
  </si>
  <si>
    <t>SUM 1.-3. tertial 2012</t>
  </si>
  <si>
    <t>Totalt antall deltakere i KVP (inkludert permi-sjoner)</t>
  </si>
  <si>
    <t>SUM pr. 31.08.2011</t>
  </si>
  <si>
    <t xml:space="preserve">Kilde: Bydelenes tertialrapportering (QuestBack) på KVP til Arbeids- og velferdsdirektoratet </t>
  </si>
  <si>
    <t>Kilde: Questback på KVP til Arbeids- og velferdsdirektoratet</t>
  </si>
  <si>
    <t>Deltakere i KVP - etter tiltakskategori</t>
  </si>
  <si>
    <t>Antall som kun har arbeids-markeds-tiltak i statlig regi</t>
  </si>
  <si>
    <t>Antall som kun har tiltak/-aktiviteter i kommunal regi</t>
  </si>
  <si>
    <t>Antall som har tiltak/-aktiviteter både i statlig og kommunal regi</t>
  </si>
  <si>
    <t>Totalt antall  deltakere som er fordelt på kategori 1)</t>
  </si>
  <si>
    <t>Deltakere i INTRO</t>
  </si>
  <si>
    <t>Aktivisering gjennom andre kommunale kurs eller tiltak som verken omfatter arbeid eller språkopplæring</t>
  </si>
  <si>
    <t>Ny tabell 2012</t>
  </si>
  <si>
    <t>Ordinært arbeid med og uten lønnstilskudd</t>
  </si>
  <si>
    <t>Annet (inkludert ukjent og forsvunnet)</t>
  </si>
  <si>
    <t>Flyttet til annen bydel</t>
  </si>
  <si>
    <t>Flyttet ut av kommunen</t>
  </si>
  <si>
    <t>SUM avgang fra Intro-prog. i bydelen</t>
  </si>
  <si>
    <t>Antall personer med tilbud hittil i år 1)</t>
  </si>
  <si>
    <t>Antall personer med tilbud pr. dato  2)</t>
  </si>
  <si>
    <t>SUM pr 31.08. 2012</t>
  </si>
  <si>
    <t>SUM pr 30.04. 2012</t>
  </si>
  <si>
    <t>Antall klienter som har fått utarbeidet IP</t>
  </si>
  <si>
    <t>- av voksne: antall over 67 år</t>
  </si>
  <si>
    <t>Antall der IP ikke er ferdig utarbeidet</t>
  </si>
  <si>
    <t>Antall som har søkt om å få utarbeidet IP, men har fått avslag   3)</t>
  </si>
  <si>
    <t>SUM pr 31.12. 2011</t>
  </si>
  <si>
    <t>67-74 år</t>
  </si>
  <si>
    <t>75-79 år</t>
  </si>
  <si>
    <t>80-84 år</t>
  </si>
  <si>
    <t>85-89 år</t>
  </si>
  <si>
    <t>Utfall for deltakere med gjennomførte/planmessig avviklede program</t>
  </si>
  <si>
    <t>Deltakere med avgang fra program i bydelen som følge av flytting</t>
  </si>
  <si>
    <t>Ordinært arbeid heltid/deltid (inkl. tidsavgr. lønns-tilskudd)</t>
  </si>
  <si>
    <t>TULT - tidsubestemt lønns-tilskudd</t>
  </si>
  <si>
    <t>Andre arbeids-markeds-tiltak i statlig regi (jamfør forskrift om arb.markeds-tiltak)</t>
  </si>
  <si>
    <t>Skolegang/-utdanning</t>
  </si>
  <si>
    <t>Varig inntekts-sikring (uføre-pensjon)</t>
  </si>
  <si>
    <t>Midlertidig inntekts-sikring (AAP)</t>
  </si>
  <si>
    <t>Over til økonomisk sosialhjelp på grunn av avklaring av søknad om uførepensj./AAP</t>
  </si>
  <si>
    <t>Over til økonomisk sosialhjelp som hoved-inntektskilde uten slik avklaring</t>
  </si>
  <si>
    <t>Annet</t>
  </si>
  <si>
    <t>SUM flyttet ut av bydelen</t>
  </si>
  <si>
    <t>SUM avgang fra KVP i bydelen</t>
  </si>
  <si>
    <t>SUM pr. 31.12.2012</t>
  </si>
  <si>
    <t>1. Overføring til Introduksjons-ordningen (Kostra F275)</t>
  </si>
  <si>
    <t>2. Overføring til Kvalifiserings-programmet (Kostra F276)</t>
  </si>
  <si>
    <t>3. Overføring til aktive tiltak overfor klienter og styrkingstiltak i sosialtjenesten</t>
  </si>
  <si>
    <t xml:space="preserve">4. Overføring til kjøp av plasser for rusmisbrukere i rehab.-/omsorgs-institusjoner </t>
  </si>
  <si>
    <t>5. Overføring til andre driftsformål i bydelen</t>
  </si>
  <si>
    <t>Sum overføring fra sosialhjelps-rammen til driftsrammen</t>
  </si>
  <si>
    <t>Overføring fra driftsrammen til øk. sosialhjelp</t>
  </si>
  <si>
    <t>Netto omdisponerte sosialhjelps-midler</t>
  </si>
  <si>
    <t>SUM pr 31.12. 2012</t>
  </si>
  <si>
    <t>Ant. personer</t>
  </si>
  <si>
    <t>Herav 
Enslige mindreårige</t>
  </si>
  <si>
    <t>Kilde: Socio/Helseetaten</t>
  </si>
  <si>
    <t>Tabell  1-3 - B1  - Saksbehandlingstid - bistand til bolig - hittil i år</t>
  </si>
  <si>
    <t xml:space="preserve">Pr dato - Antall barn &lt; 18 år på steder: </t>
  </si>
  <si>
    <t>Pr dato - Antall voksne 18 år og eldre på steder:</t>
  </si>
  <si>
    <t>Pr dato -       Sum personer i midlertidig botilbud</t>
  </si>
  <si>
    <t>SUM pr. 30.04. 2012</t>
  </si>
  <si>
    <t>SUM pr.31.12. 2011</t>
  </si>
  <si>
    <t>SUM pr. 31.08. 2011</t>
  </si>
  <si>
    <t>SUM pr. 30.04. 2011</t>
  </si>
  <si>
    <t>SUM pr. 31.08. 2012</t>
  </si>
  <si>
    <t>SUM pr. 31.08.2012</t>
  </si>
  <si>
    <t>SUM pr. 30.04.2012</t>
  </si>
  <si>
    <t>SUM pr.31.12.2011</t>
  </si>
  <si>
    <t>SUM pr. 30.04.2011</t>
  </si>
  <si>
    <t>SUM pr. 31.12.2010</t>
  </si>
  <si>
    <t>SUM pr. 31.12. 2012</t>
  </si>
  <si>
    <t>Totalt antall</t>
  </si>
  <si>
    <t>Voksne 18 år og eldre i midlertidig botilbud pr dato</t>
  </si>
  <si>
    <t>Barn &lt; 18 år i midlertidig botilbud pr dato</t>
  </si>
  <si>
    <t>Antall saker etter saksbehandlingstid</t>
  </si>
  <si>
    <t>6 - 12 mnd.</t>
  </si>
  <si>
    <t>4 - 6 mnd.</t>
  </si>
  <si>
    <t>2 - 4 mnd.</t>
  </si>
  <si>
    <t>Antall klagesaker etter behandlingstid</t>
  </si>
  <si>
    <t>Gjennomsnitt pr. 30.04.2012</t>
  </si>
  <si>
    <t>Gjennomsnitt pr.31.12.2011</t>
  </si>
  <si>
    <t>Gjennomsnitt pr. 31.08.2011</t>
  </si>
  <si>
    <t>Gjennomsnitt pr. 30.04.2011</t>
  </si>
  <si>
    <t>Gjennomsnitt pr. 31.12.2010</t>
  </si>
  <si>
    <t>Ordinær         timeavtale</t>
  </si>
  <si>
    <t>Timeavtale ved akutt behov</t>
  </si>
  <si>
    <t>Gjennomsnitt pr. 31.12.2012</t>
  </si>
  <si>
    <t>Gjennomsnitt pr. 31.08.2012</t>
  </si>
  <si>
    <t xml:space="preserve">Totalt antall innvilgede søknader </t>
  </si>
  <si>
    <t xml:space="preserve">Totalt antall avslag </t>
  </si>
  <si>
    <t xml:space="preserve">Total antall registrerte søknader </t>
  </si>
  <si>
    <t>Antall som kun har tiltak/        aktiviteter i kommunal regi</t>
  </si>
  <si>
    <t>Antall som har tiltak/        aktiviteter både i     statlig og kommunal regi</t>
  </si>
  <si>
    <t>Antall som kun har arbeids-markeds-tiltak i      statlig regi</t>
  </si>
  <si>
    <t>Aktivisering som ikke omfatter arbeid, men som omfatter språkopplæring</t>
  </si>
  <si>
    <t>Aktivisering    som omfatter arbeid 2) - eventuelt samtidig med språkopplæring</t>
  </si>
  <si>
    <t>Sum barn</t>
  </si>
  <si>
    <t>Sum voksne</t>
  </si>
  <si>
    <t>Antall i tilbud uten kvalitets-avtale</t>
  </si>
  <si>
    <t>Antall barn &lt; 18 år i midlertidig botilbud</t>
  </si>
  <si>
    <t>Antall voksne 18 år og eldre i midlertidig botilbud</t>
  </si>
  <si>
    <r>
      <rPr>
        <b/>
        <sz val="10"/>
        <color rgb="FF000000"/>
        <rFont val="Arial"/>
        <family val="2"/>
      </rPr>
      <t>1)</t>
    </r>
    <r>
      <rPr>
        <sz val="10"/>
        <color rgb="FF000000"/>
        <rFont val="Arial"/>
        <family val="2"/>
      </rPr>
      <t xml:space="preserve">  En mottaker kan kun plasseres i en aktivseringskategori</t>
    </r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</si>
  <si>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</t>
    </r>
    <r>
      <rPr>
        <u/>
        <sz val="10"/>
        <color rgb="FF000000"/>
        <rFont val="Arial"/>
        <family val="2"/>
      </rPr>
      <t>Pr dato:</t>
    </r>
    <r>
      <rPr>
        <sz val="10"/>
        <color rgb="FF000000"/>
        <rFont val="Arial"/>
        <family val="2"/>
      </rPr>
      <t xml:space="preserve"> En person kan bare være registrert med ett tilbud på angitt dato.</t>
    </r>
  </si>
  <si>
    <t>Andre arbeids-markeds-tiltak i statlig regi</t>
  </si>
  <si>
    <t>Sosialhjelp som hoved-inntekts-kilde</t>
  </si>
  <si>
    <t>Midlertidig inntekts-sikring 1)</t>
  </si>
  <si>
    <r>
      <rPr>
        <b/>
        <sz val="10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 xml:space="preserve"> F.eks. arbeidsavklaringspenger (AAP) og overgangsstønad</t>
    </r>
  </si>
  <si>
    <t>Over til kvalifi-serings-program (KVP)</t>
  </si>
  <si>
    <t xml:space="preserve">     arbeids- og velferdsforvaltningsloven § 15, pasientrettighetsloven § 2-5, spesialisthelsetjenesteloven § 2-5 og psykisk helsevernloven § 4-1.</t>
  </si>
  <si>
    <t>Antall klienter som er vurdert, men som ikke har IP pr. dato</t>
  </si>
  <si>
    <t>Antall klienter i alt pr. dato</t>
  </si>
  <si>
    <t>Antall voksne klienter pr. dato</t>
  </si>
  <si>
    <t>Deltakere som droppet ut av program</t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</si>
  <si>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Med </t>
    </r>
    <r>
      <rPr>
        <i/>
        <sz val="10"/>
        <color rgb="FF000000"/>
        <rFont val="Arial"/>
        <family val="2"/>
      </rPr>
      <t>aktivisering som omfatter arbeid</t>
    </r>
    <r>
      <rPr>
        <sz val="10"/>
        <color rgb="FF000000"/>
        <rFont val="Arial"/>
        <family val="2"/>
      </rPr>
      <t xml:space="preserve"> menes her: tiltak som arbeidspraksis i ordinær virksomhet (uten individstønad),  </t>
    </r>
  </si>
  <si>
    <t>antall</t>
  </si>
  <si>
    <t>andel</t>
  </si>
  <si>
    <t>…. herav                   25 år og eldre</t>
  </si>
  <si>
    <t>…. herav                    18-24 år</t>
  </si>
  <si>
    <t>Antall innvilgel-ser av kommu-nal bolig</t>
  </si>
  <si>
    <t>SUM pr 30.04. 2013</t>
  </si>
  <si>
    <t>SUM 1. tertial 2013</t>
  </si>
  <si>
    <t>Tabell 1 - 4 - A-1  - Bruk av private døgnovernattingstilbud  - hittil i år.  Antall personer etter oppholdslengde og kvalitetsavtale.</t>
  </si>
  <si>
    <t>SUM pr. 30.04.2013</t>
  </si>
  <si>
    <t>SUM pr. 30.04. 2013</t>
  </si>
  <si>
    <t>Antall deltakere i Introduksjonsprogrammet</t>
  </si>
  <si>
    <t>Gjennomsnitt pr. 30.04.2013</t>
  </si>
  <si>
    <r>
      <t xml:space="preserve">Antall  deltakere med løpende KVP-stønad </t>
    </r>
    <r>
      <rPr>
        <b/>
        <vertAlign val="superscript"/>
        <sz val="10"/>
        <rFont val="Arial"/>
        <family val="2"/>
      </rPr>
      <t>1)</t>
    </r>
  </si>
  <si>
    <r>
      <rPr>
        <b/>
        <sz val="10"/>
        <rFont val="Arial"/>
        <family val="2"/>
      </rPr>
      <t>1)</t>
    </r>
    <r>
      <rPr>
        <sz val="10"/>
        <rFont val="Arial"/>
        <family val="2"/>
      </rPr>
      <t xml:space="preserve"> Ikke alle deltakere er fordelt på tiltakskategori</t>
    </r>
  </si>
  <si>
    <r>
      <t xml:space="preserve">Drop-outs </t>
    </r>
    <r>
      <rPr>
        <b/>
        <vertAlign val="superscript"/>
        <sz val="11"/>
        <rFont val="Arial"/>
        <family val="2"/>
      </rPr>
      <t>2)</t>
    </r>
  </si>
  <si>
    <t>Denne publiseres ikke for 1. tertial pga små tall så tidlig på året</t>
  </si>
  <si>
    <r>
      <rPr>
        <b/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Etter regelverkets innstramming av permisjonsmulighetene fra 2012, var antallet deltakere med løpende </t>
    </r>
  </si>
  <si>
    <t xml:space="preserve">KVPstønad det samme som antallet deltakere (inkludert permisjoner) ved utløpet av 2. og 3.t. 2012. Fra 2013 </t>
  </si>
  <si>
    <t>rapporteres det kun på antall deltakere i programmet.</t>
  </si>
  <si>
    <t xml:space="preserve"> arbeidspraksis i kommunal arbeidstreningsgruppe og språkopplæring med arbeidspraksis, samt jobbklubb/jobbsøking.</t>
  </si>
  <si>
    <r>
      <rPr>
        <b/>
        <sz val="10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 xml:space="preserve"> </t>
    </r>
    <r>
      <rPr>
        <u/>
        <sz val="10"/>
        <color rgb="FF000000"/>
        <rFont val="Arial"/>
        <family val="2"/>
      </rPr>
      <t>Hittil i år:</t>
    </r>
    <r>
      <rPr>
        <sz val="10"/>
        <color rgb="FF000000"/>
        <rFont val="Arial"/>
        <family val="2"/>
      </rPr>
      <t xml:space="preserve"> Dersom en person har benyttet et tilbud i mer enn en av kategoriene i løpet av perioden, skal vedkommende telles med i begge</t>
    </r>
  </si>
  <si>
    <t xml:space="preserve">  kategorier.  En person telles kun en gang i den enkelte kategori.</t>
  </si>
  <si>
    <t>SUM pr 31.08. 2013</t>
  </si>
  <si>
    <t>SUM 1. -2. tertial 2013</t>
  </si>
  <si>
    <t>SUM 1- 2. tertial 2013</t>
  </si>
  <si>
    <t>SUM 1.-2. tertial 2013</t>
  </si>
  <si>
    <t>SUM pr. 31.08.2013</t>
  </si>
  <si>
    <t>SUM pr. 31.08. 2013</t>
  </si>
  <si>
    <t>Gjennomsnitt pr. 31.08.2013</t>
  </si>
  <si>
    <t>Publiseres heller ikke for 2. tertial - kun i årsstatistikken</t>
  </si>
  <si>
    <t>SUM pr 31.12. 2013</t>
  </si>
  <si>
    <t>SUM 1. -3. tertial 2013</t>
  </si>
  <si>
    <t>SUM 1- 3. tertial 2013</t>
  </si>
  <si>
    <t>SUM 1.-3. tertial 2013</t>
  </si>
  <si>
    <t>SUM pr. 31.12.2013</t>
  </si>
  <si>
    <t>SUM pr. 31.12. 2013</t>
  </si>
  <si>
    <t>Gjennomsnitt pr. 31.12.2013</t>
  </si>
  <si>
    <t>Tabell 1-1-A  -  Antall saker behandlet innen miljørettet helsevern etter kommuneloven</t>
  </si>
  <si>
    <t>Antall saker</t>
  </si>
  <si>
    <t>Behandlet administrativt</t>
  </si>
  <si>
    <t>Behandlet i bydelsutvalget</t>
  </si>
  <si>
    <t>Behandlet ved inspeksjoner etc.</t>
  </si>
  <si>
    <t>SUM 2012</t>
  </si>
  <si>
    <t>SUM 2011</t>
  </si>
  <si>
    <t>SUM 2010</t>
  </si>
  <si>
    <t>SUM 2013</t>
  </si>
  <si>
    <t>Tabell  1-3 - B2 - Antall personer som har bostøtte pr. 31.12</t>
  </si>
  <si>
    <t>Tabell  1-3 - B3 - Ventetid på effektuering av tildelt kommunal bolig i perioden 1.1 - 31.12</t>
  </si>
  <si>
    <t>Antall personer</t>
  </si>
  <si>
    <t>Antall saker etter ventetid</t>
  </si>
  <si>
    <t>Antall med bostøtte gjennom Husbanken</t>
  </si>
  <si>
    <t>Antall med bostøtte gjennom kommunen</t>
  </si>
  <si>
    <t>Sum personer med bostøtte</t>
  </si>
  <si>
    <t>0 - 2 md.</t>
  </si>
  <si>
    <t>2 - 4 md.</t>
  </si>
  <si>
    <t>4 - 6 md.</t>
  </si>
  <si>
    <t>6 - 12 md.</t>
  </si>
  <si>
    <t>&gt; 12 md.</t>
  </si>
  <si>
    <t>Beregnet gjennom-snittlig ventetid i antall måneder 1)</t>
  </si>
  <si>
    <r>
      <rPr>
        <b/>
        <sz val="10"/>
        <color rgb="FF000000"/>
        <rFont val="Arial"/>
        <family val="2"/>
      </rPr>
      <t>1)</t>
    </r>
    <r>
      <rPr>
        <sz val="10"/>
        <color rgb="FF000000"/>
        <rFont val="Arial"/>
        <family val="2"/>
      </rPr>
      <t xml:space="preserve"> Ved beregning av gj.sn. ventetid er antall &gt; 12 md. definert til å ha ventet i 12 md. For øvrig er middelverdien i tidsintervallene benyttet.</t>
    </r>
  </si>
  <si>
    <t>Tabell 1 - 14 - HMS - Trusler og vold</t>
  </si>
  <si>
    <t>Antall i løpet av året</t>
  </si>
  <si>
    <t>Episoder med trusler   1)</t>
  </si>
  <si>
    <t>Episoder med vold   2)</t>
  </si>
  <si>
    <t>Voldsepisoder med fysisk/psykisk skade</t>
  </si>
  <si>
    <t>Sykmeldinger p.g.a. voldsepisoder</t>
  </si>
  <si>
    <t>Skade-meldinger</t>
  </si>
  <si>
    <t>Anmeldelser for voldsbruk</t>
  </si>
  <si>
    <t xml:space="preserve">Antall anmeldte saker- urettmessig hevet sosialhjelp </t>
  </si>
  <si>
    <t>1) Med trussel menes et verbalt angrep eller handling mot en person med hensikt å skremme eller skade personen.</t>
  </si>
  <si>
    <t>2) Med vold menes enhver fysisk eller psykisk skade på en person, samt skadeverk på inventar og utstyr.</t>
  </si>
  <si>
    <t>Kun årsstastistikk</t>
  </si>
  <si>
    <t>Tabell 1 - 14-C - Saksbehandling etter lov om helse- og omsorgstjenester i løpet av året</t>
  </si>
  <si>
    <t>Antall meldinger i løpet av året</t>
  </si>
  <si>
    <t xml:space="preserve">Antall godkjente vedtak fra Fylkesmannen i løpet av året fordelt slik: </t>
  </si>
  <si>
    <t>Meldinger sendt Fylkes-mannen</t>
  </si>
  <si>
    <t>Antall personer dette gjelder</t>
  </si>
  <si>
    <t>Antall nye personer som det er sendt melding om i løpet av året</t>
  </si>
  <si>
    <t>§ 9-5a -skade-avvergende tiltak   *)</t>
  </si>
  <si>
    <t>§ 9-5b -adferds-endrende tiltak  *)</t>
  </si>
  <si>
    <t>§ 9-5c-omsorgs-tiltak   *)</t>
  </si>
  <si>
    <t>Antall personer vedtakene omfatter</t>
  </si>
  <si>
    <t>Antall nye personer i året som vedtakene omfatter</t>
  </si>
  <si>
    <t>Tabell 1 - 14-D- Saksbehandling etter pasient og brukerrettighetsloven kap 4A i løpet av året</t>
  </si>
  <si>
    <t>Antall vedtak fattet i løpet av året fordelt på:</t>
  </si>
  <si>
    <t xml:space="preserve"> - mekaniske tvangsmidler som hindrer tjenestemottakerens bevegelsesfrihet</t>
  </si>
  <si>
    <t>- medisinsk behandling</t>
  </si>
  <si>
    <t>- annen behandling/pleie</t>
  </si>
  <si>
    <t>- innleggelse eller tilbakeholdelse i institusjon</t>
  </si>
  <si>
    <t>Antall brukere vedtakene gjelder</t>
  </si>
  <si>
    <t>Antall underretning om vedtak som er sendt i kopi til helsetilsynet i fylket</t>
  </si>
  <si>
    <t>Antall vedtak som er påklaget av bruker/pårørende</t>
  </si>
  <si>
    <t>Antall vedtak som er overprøvd av helsetilsynet i fylket uten klage</t>
  </si>
  <si>
    <t>Koblet til tabell 1.6 - ta vare på verdier der, før sletting</t>
  </si>
  <si>
    <t xml:space="preserve">  Antall personer som har fått ett eller flere tilbud </t>
  </si>
  <si>
    <t>Sum personer med tilbud pr dato</t>
  </si>
  <si>
    <t>SUM pr 31.12. 2010</t>
  </si>
  <si>
    <t>SUM pr 31.12. 2009</t>
  </si>
  <si>
    <t>Herav antall be-handlet innen      1 mnd.</t>
  </si>
  <si>
    <t>Andel be-handlet innen         1 mnd.</t>
  </si>
  <si>
    <t>Herav antall be-handlet innen      3 mnd.</t>
  </si>
  <si>
    <t>Andel be-handlet innen       3 mnd.</t>
  </si>
  <si>
    <t>Andel effektuert innen          6 mnd.</t>
  </si>
  <si>
    <t>Herav antall effektuert innen        6 mnd.</t>
  </si>
  <si>
    <t>Antall inn-vilgede lån</t>
  </si>
  <si>
    <t>Deltakere JOBBSJANSEN</t>
  </si>
  <si>
    <t>Mottakere av øk.sosialhjelp som                     ikke er deltakere                                                    i KVP, Intro eller Jobbsjansen</t>
  </si>
  <si>
    <r>
      <t xml:space="preserve">Antall personer besøkt innen 14 d. etter inn-flytting </t>
    </r>
    <r>
      <rPr>
        <b/>
        <u/>
        <sz val="11"/>
        <color rgb="FF000000"/>
        <rFont val="Arial"/>
        <family val="2"/>
      </rPr>
      <t>med</t>
    </r>
    <r>
      <rPr>
        <b/>
        <sz val="11"/>
        <color rgb="FF000000"/>
        <rFont val="Arial"/>
        <family val="2"/>
      </rPr>
      <t xml:space="preserve"> kval.avtale</t>
    </r>
  </si>
  <si>
    <r>
      <t xml:space="preserve">Antall personer besøkt innen 14 d. etter inn-flytting </t>
    </r>
    <r>
      <rPr>
        <b/>
        <u/>
        <sz val="11"/>
        <color rgb="FF000000"/>
        <rFont val="Arial"/>
        <family val="2"/>
      </rPr>
      <t>uten</t>
    </r>
    <r>
      <rPr>
        <b/>
        <sz val="11"/>
        <color rgb="FF000000"/>
        <rFont val="Arial"/>
        <family val="2"/>
      </rPr>
      <t xml:space="preserve"> kval.avtale</t>
    </r>
  </si>
  <si>
    <r>
      <t xml:space="preserve">Antall personer i steder </t>
    </r>
    <r>
      <rPr>
        <b/>
        <u/>
        <sz val="11"/>
        <color rgb="FF000000"/>
        <rFont val="Arial"/>
        <family val="2"/>
      </rPr>
      <t>med</t>
    </r>
    <r>
      <rPr>
        <b/>
        <sz val="11"/>
        <color rgb="FF000000"/>
        <rFont val="Arial"/>
        <family val="2"/>
      </rPr>
      <t xml:space="preserve"> kval.-avtale besøkt hvert kvartal</t>
    </r>
  </si>
  <si>
    <r>
      <t xml:space="preserve">Antall personer i steder </t>
    </r>
    <r>
      <rPr>
        <b/>
        <u/>
        <sz val="11"/>
        <color rgb="FF000000"/>
        <rFont val="Arial"/>
        <family val="2"/>
      </rPr>
      <t>uten</t>
    </r>
    <r>
      <rPr>
        <b/>
        <sz val="11"/>
        <color rgb="FF000000"/>
        <rFont val="Arial"/>
        <family val="2"/>
      </rPr>
      <t xml:space="preserve"> kval.-avtale besøkt hver måned</t>
    </r>
  </si>
  <si>
    <r>
      <t xml:space="preserve">Antall personer ikke besøkt </t>
    </r>
    <r>
      <rPr>
        <b/>
        <u/>
        <sz val="11"/>
        <color rgb="FF000000"/>
        <rFont val="Arial"/>
        <family val="2"/>
      </rPr>
      <t>med</t>
    </r>
    <r>
      <rPr>
        <b/>
        <sz val="11"/>
        <color rgb="FF000000"/>
        <rFont val="Arial"/>
        <family val="2"/>
      </rPr>
      <t xml:space="preserve"> kval.avtale</t>
    </r>
  </si>
  <si>
    <r>
      <t xml:space="preserve">Antall personer ikke besøkt </t>
    </r>
    <r>
      <rPr>
        <b/>
        <u/>
        <sz val="11"/>
        <color rgb="FF000000"/>
        <rFont val="Arial"/>
        <family val="2"/>
      </rPr>
      <t>uten</t>
    </r>
    <r>
      <rPr>
        <b/>
        <sz val="11"/>
        <color rgb="FF000000"/>
        <rFont val="Arial"/>
        <family val="2"/>
      </rPr>
      <t xml:space="preserve"> kval.avtale</t>
    </r>
  </si>
  <si>
    <r>
      <t xml:space="preserve">SUM antall gjennom-førte/plan-messig avviklede program som er fordelt på utfall </t>
    </r>
    <r>
      <rPr>
        <b/>
        <vertAlign val="superscript"/>
        <sz val="11"/>
        <rFont val="Arial"/>
        <family val="2"/>
      </rPr>
      <t>1)</t>
    </r>
  </si>
  <si>
    <r>
      <rPr>
        <b/>
        <vertAlign val="superscript"/>
        <sz val="11"/>
        <rFont val="Arial"/>
        <family val="2"/>
      </rPr>
      <t>2)</t>
    </r>
    <r>
      <rPr>
        <sz val="11"/>
        <rFont val="Arial"/>
        <family val="2"/>
      </rPr>
      <t xml:space="preserve"> Drop-out = vedtak om varig stans av kvalifiseringsprogram og kvalifiseringsstønad som følge av ikke avtalt uteblivelse fra tiltak i programmet </t>
    </r>
  </si>
  <si>
    <t>Tabell 1-11-G - Resultat for deltakere som avsluttet Jobbjansen i perioden 01.01.-31.12.</t>
  </si>
  <si>
    <t>SUM avgang fra Jobbsjansen i bydelen</t>
  </si>
  <si>
    <r>
      <rPr>
        <b/>
        <vertAlign val="superscript"/>
        <sz val="11"/>
        <color rgb="FF000000"/>
        <rFont val="Arial"/>
        <family val="2"/>
      </rPr>
      <t xml:space="preserve">1) </t>
    </r>
    <r>
      <rPr>
        <vertAlign val="superscript"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F.eks. arbeidsavklaringspenger (AAP) og overgangsstønad</t>
    </r>
  </si>
  <si>
    <r>
      <t xml:space="preserve">Midler-tidig inntekts-sikring </t>
    </r>
    <r>
      <rPr>
        <b/>
        <vertAlign val="superscript"/>
        <sz val="11"/>
        <color rgb="FF000000"/>
        <rFont val="Arial"/>
        <family val="2"/>
      </rPr>
      <t>1)</t>
    </r>
  </si>
  <si>
    <t>Ut-danning</t>
  </si>
  <si>
    <t>Ordinært arbeid med og uten lønns-tilskudd</t>
  </si>
  <si>
    <r>
      <rPr>
        <b/>
        <sz val="11"/>
        <color rgb="FF000000"/>
        <rFont val="Arial"/>
        <family val="2"/>
      </rPr>
      <t xml:space="preserve">1) </t>
    </r>
    <r>
      <rPr>
        <sz val="11"/>
        <color rgb="FF000000"/>
        <rFont val="Arial"/>
        <family val="2"/>
      </rPr>
      <t xml:space="preserve"> F.eks. arbeidsavklaringspenger (AAP) og overgangsstønad</t>
    </r>
  </si>
  <si>
    <t>Flyttet ut av komm-unen</t>
  </si>
  <si>
    <t>SUM avgang fra komm-unale tiltak i bydelen</t>
  </si>
  <si>
    <t>Ordinært arbeid med og uten lønn-stilskudd</t>
  </si>
  <si>
    <t>Midler-tidig inntekts-sikring 1)</t>
  </si>
  <si>
    <t>Annet (inkludert ukjent og for-svunnet)</t>
  </si>
  <si>
    <t>§ 9-6 -bruk av alarm- og varslings-systemer med tekn. innretninger   *)</t>
  </si>
  <si>
    <r>
      <rPr>
        <b/>
        <sz val="11"/>
        <rFont val="Arial"/>
        <family val="2"/>
      </rPr>
      <t>1)</t>
    </r>
    <r>
      <rPr>
        <sz val="11"/>
        <rFont val="Arial"/>
        <family val="2"/>
      </rPr>
      <t xml:space="preserve">  Retten til å få utarbeidet/plikten til å utarbeide en individuell plan er hjemlet i helse- og omsorgstjenesteloven kap.7, lov om sosiale tjenester i NAV § 28 og 33, </t>
    </r>
  </si>
  <si>
    <r>
      <rPr>
        <b/>
        <sz val="11"/>
        <color rgb="FF000000"/>
        <rFont val="Arial"/>
        <family val="2"/>
      </rPr>
      <t>2)</t>
    </r>
    <r>
      <rPr>
        <sz val="11"/>
        <color rgb="FF000000"/>
        <rFont val="Arial"/>
        <family val="2"/>
      </rPr>
      <t xml:space="preserve">  Legemiddelassistert behandling</t>
    </r>
  </si>
  <si>
    <r>
      <rPr>
        <b/>
        <sz val="11"/>
        <color rgb="FF000000"/>
        <rFont val="Arial"/>
        <family val="2"/>
      </rPr>
      <t>3)</t>
    </r>
    <r>
      <rPr>
        <sz val="11"/>
        <color rgb="FF000000"/>
        <rFont val="Arial"/>
        <family val="2"/>
      </rPr>
      <t xml:space="preserve">  Som er definert til ikke å ha behov for langvarige og koordinerte tiltak</t>
    </r>
  </si>
  <si>
    <t xml:space="preserve">Publiseres ikke.  </t>
  </si>
  <si>
    <t>Tabell 1-1-B  -  Smittevern for hele befolkningen - Timeverk pr. uke</t>
  </si>
  <si>
    <t>Timeverk pr. uke</t>
  </si>
  <si>
    <t>Helsesøstre</t>
  </si>
  <si>
    <t>Annet fagpersonell</t>
  </si>
  <si>
    <t>SUM pr 31.03. 2014</t>
  </si>
  <si>
    <t>SUM 1. kvartal 2014</t>
  </si>
  <si>
    <t>SUM 1- kvartal 2014</t>
  </si>
  <si>
    <t>SUM 1.-kvartal 2014</t>
  </si>
  <si>
    <t>SUM pr. 31.03.2014</t>
  </si>
  <si>
    <t>SUM pr. 31.03. 2014</t>
  </si>
  <si>
    <t>Gjennomsnitt pr. 31.03.2014</t>
  </si>
  <si>
    <t>SUM pr 31.03.2014</t>
  </si>
  <si>
    <t>SUM pr 31.03.14</t>
  </si>
  <si>
    <t>SUM 1.-3. tertial 2014</t>
  </si>
  <si>
    <t>SUM 1. -kvartal 2014</t>
  </si>
  <si>
    <t>SUM 2014</t>
  </si>
  <si>
    <t>SUM pr 31.08. 2014</t>
  </si>
  <si>
    <t>Status pr 31.08.2014</t>
  </si>
  <si>
    <t>SUM 1- 2- tertial 2014</t>
  </si>
  <si>
    <t>SUM 1- 2.-tertial 2014</t>
  </si>
  <si>
    <t>SUM pr. 31.08.2014</t>
  </si>
  <si>
    <t>SUM pr. 31.08. 2014</t>
  </si>
  <si>
    <t>SUM 1.- 2. tertial 2014</t>
  </si>
  <si>
    <t>SUM 1.-2. tertial 2014</t>
  </si>
  <si>
    <t>Gjennomsnitt pr. 31.08.2014</t>
  </si>
  <si>
    <t>SUM pr 31.08.2014</t>
  </si>
  <si>
    <t>SUM 1. - 2. tertial 2014</t>
  </si>
  <si>
    <t>Pr 31.03.2014</t>
  </si>
  <si>
    <t>Pr 31.08.2014</t>
  </si>
  <si>
    <t xml:space="preserve">Bydel St. Hanshaugen </t>
  </si>
  <si>
    <t xml:space="preserve">Bydel Nordre Aker </t>
  </si>
  <si>
    <t xml:space="preserve">Bydel Nordstrand </t>
  </si>
  <si>
    <t xml:space="preserve">Bydel Søndre Nordstrand </t>
  </si>
  <si>
    <t>SUM pr 31.08.14</t>
  </si>
  <si>
    <t xml:space="preserve">Antall deltakere i Jobbsjansen  </t>
  </si>
  <si>
    <t xml:space="preserve">Bydel Ullern </t>
  </si>
  <si>
    <t xml:space="preserve">Bydel Vestre Aker </t>
  </si>
  <si>
    <t xml:space="preserve">Bydel Østensjø </t>
  </si>
  <si>
    <t>SUM pr 31.12. 2014</t>
  </si>
  <si>
    <t>Status pr 31.12.2014</t>
  </si>
  <si>
    <t>SUM 1- 3- tertial 2014</t>
  </si>
  <si>
    <t>SUM 1- 3.-tertial 2014</t>
  </si>
  <si>
    <t>SUM pr. 31.12.2014</t>
  </si>
  <si>
    <t>SUM pr. 31.12. 2014</t>
  </si>
  <si>
    <t>SUM 1.- 3. tertial 2014</t>
  </si>
  <si>
    <t>Gjennomsnitt pr. 31.12.2014</t>
  </si>
  <si>
    <t>SUM pr 31.12.2014</t>
  </si>
  <si>
    <t>SUM pr 31.12.14</t>
  </si>
  <si>
    <t>SUM 1. - 3. tertial 2014</t>
  </si>
  <si>
    <t>Pr 31.12.2014</t>
  </si>
  <si>
    <t>SUM pr 31.03. 2015</t>
  </si>
  <si>
    <t>SUM 1. kvartal 2015</t>
  </si>
  <si>
    <t>Status pr 31.03.2015</t>
  </si>
  <si>
    <t xml:space="preserve">Tabell 1-3 - B0  -  Bosetting av flyktninger </t>
  </si>
  <si>
    <t>Flyktninge-kvote 2015</t>
  </si>
  <si>
    <t>Antall akseptert av bydel for bosetting på 2015-kvote</t>
  </si>
  <si>
    <t>Antall faktisk bosatte                         på 2015-kvote</t>
  </si>
  <si>
    <t>Totalt antall bosatte hittil i 2015 som utløser integrerings-tilskudd 1)</t>
  </si>
  <si>
    <t xml:space="preserve">1) Denne kollonnen omfatter også familiegjenforente, selvbosettere og sekundærbosettere. Personer som er bosatt før 2015, men </t>
  </si>
  <si>
    <t xml:space="preserve">som ble registrert i Socio først i 2015, er også inkludert. </t>
  </si>
  <si>
    <t>FO1 Helse, sosial, nærmiljø</t>
  </si>
  <si>
    <t>Kostnadsnøkler FO1 - budsjett 2015</t>
  </si>
  <si>
    <t>Status medio april 2014</t>
  </si>
  <si>
    <t>SUM pr 31.08. 2015</t>
  </si>
  <si>
    <t>Status pr 31.08.2015</t>
  </si>
  <si>
    <t>SUM pr. 31.08.2015</t>
  </si>
  <si>
    <t>SUM pr. 31.08. 2015</t>
  </si>
  <si>
    <t>Gjennomsnitt pr. 31.08.2015</t>
  </si>
  <si>
    <t>SUM pr 31.08.2015</t>
  </si>
  <si>
    <t>SUM pr 31.08.15</t>
  </si>
  <si>
    <t>SUM 1.- 2. tertial 2015</t>
  </si>
  <si>
    <t>SUM 1.-2. tertial 2015</t>
  </si>
  <si>
    <t xml:space="preserve">    </t>
  </si>
  <si>
    <t>SUM 1.-3. tertial 2015</t>
  </si>
  <si>
    <t>SUM 1. - 2. tertial 2015</t>
  </si>
  <si>
    <t>Pr 31.08.2015</t>
  </si>
  <si>
    <r>
      <rPr>
        <b/>
        <vertAlign val="superscript"/>
        <sz val="11"/>
        <rFont val="Arial"/>
        <family val="2"/>
      </rPr>
      <t>1)</t>
    </r>
    <r>
      <rPr>
        <sz val="11"/>
        <rFont val="Arial"/>
        <family val="2"/>
      </rPr>
      <t xml:space="preserve"> Det forekommer noen mindre avvik mellom det totale antallet gjennomførte/planmessig avviklede program og det antallet som er fordelt på utfall i tabellen.</t>
    </r>
  </si>
  <si>
    <t>SUM pr 31.12. 2015</t>
  </si>
  <si>
    <t>SUM pr. 31.12.2015</t>
  </si>
  <si>
    <t>SUM 1.- 3. tertial 2015</t>
  </si>
  <si>
    <t>Tabell 1 -5 - Bruk av private døgnovernattingstilbud - antall som er i tilbudet pr. 31.12.</t>
  </si>
  <si>
    <t>Tabell 1 - 6 - Bydelens oppfølging av personer i private døgnovernattingstilbud pr. 31.12.</t>
  </si>
  <si>
    <t>SUM 2015</t>
  </si>
  <si>
    <t>Status pr 31.12.2015</t>
  </si>
  <si>
    <t>Status pr 31.12.2013</t>
  </si>
  <si>
    <t>Status pr 31.08.2013</t>
  </si>
  <si>
    <t>Status pr 31.04.2013</t>
  </si>
  <si>
    <t>Status pr 31.12.2012</t>
  </si>
  <si>
    <t>Ny tabell i 2012</t>
  </si>
  <si>
    <t xml:space="preserve">      </t>
  </si>
  <si>
    <t>Tabell 1 - 7 - Saksbehandlingstid for økonomisk sosialhjelp 01.01. - 31.12.</t>
  </si>
  <si>
    <t>Tabell 1-11-F - Resultat for deltakere som avsluttet introduksjonsprogram i perioden 01.01.-31.12.</t>
  </si>
  <si>
    <t>SUM pr. 31.12. 2015</t>
  </si>
  <si>
    <t xml:space="preserve">SUM 1.-2. tertial 2015 </t>
  </si>
  <si>
    <t xml:space="preserve">SUM 1.-3. tertial 2015 </t>
  </si>
  <si>
    <t>Tabell 1 - 8 - Behandlingstid for klagesaker til Fylkesmannen 01.01.-31.12.</t>
  </si>
  <si>
    <t>Gjennomsnitt pr. 31.12.2015</t>
  </si>
  <si>
    <t>Tabell 1 - 9 - A - Tilgjengelighet ved sosialtjenesten pr. 31.12. - antall dager ventetid</t>
  </si>
  <si>
    <t>Tabell 1-10-A  Kvalifiseringsprogrammet - antall deltakere i program pr 31.12.  -  aldersfordelt</t>
  </si>
  <si>
    <t>SUM pr 31.12.2015</t>
  </si>
  <si>
    <t>SUM pr 31.12.15</t>
  </si>
  <si>
    <t>Tabell 1-10-B Antall deltakere i Introduksjonsprogrammet og Jobbsjansen pr 31.12.</t>
  </si>
  <si>
    <t>Tabell 1-11-A - Kvalifiseringsprogram - saksmengde 01.01.-31.12.</t>
  </si>
  <si>
    <t>Tabell 1-11-B Tiltaksbruk i Kvalifiseringsprogrammet (KVP):  Deltakere pr 31.12. fordelt på tiltakskategori (kommune/stat).</t>
  </si>
  <si>
    <t>SUM pr 31.12.2013</t>
  </si>
  <si>
    <t>SUM pr 31.08.2013</t>
  </si>
  <si>
    <t>SUM pr 30.04.2013</t>
  </si>
  <si>
    <t>Tabell 1-11-C Tiltaksbruk i sosialtjenesten: Antall deltakere - utenom KVP - som er i tiltak pr. 31.12.</t>
  </si>
  <si>
    <t>Tabell 1-11-D-Aktivisering i KOMMUNALE tiltak av mottakere av økonomisk sosialhjelp som ikke er deltakere i KVP, Intro eller Ny Sjanse. Antall mottakere som pr 31.12. er aktivisert. 1)</t>
  </si>
  <si>
    <t>Tabell 1-11-E - Avgang fra kvalifiseringsprogrammet (KVP) og resultater for deltakerne -  perioden 01.01.-31.12.</t>
  </si>
  <si>
    <t>SUM 1. - 3. tertial 2015</t>
  </si>
  <si>
    <t>Tabell 1-11-H Resultat for mottakere av økonomisk sosialhjelp - som ikke er deltakere i KVP, Intro eller Jobbjansen -  som avsluttet kommunale tiltak i perioden 01.01.-31.12.</t>
  </si>
  <si>
    <t>Tabell 1-11-I - Antall personer som har eller har hatt et institusjonstilbud innen russektoren hittil i år, og pr. 31.12.</t>
  </si>
  <si>
    <t>Pr 31.12.2015</t>
  </si>
  <si>
    <t xml:space="preserve">  </t>
  </si>
  <si>
    <t>Mail sendt bydelen 14 mars 2016</t>
  </si>
  <si>
    <t>Tabell 1 - 15 - Bruk av Individuell Plan (IP) pr. 31.12. - For klienter med behov for langvarige og koordinerte tjenester 1)</t>
  </si>
  <si>
    <t>Tabell 1 - 16 - A - Fysioterapitilbud i bydelen 1)</t>
  </si>
  <si>
    <t>Antall stillinger</t>
  </si>
  <si>
    <t>Fysio-terapeuter med driftsavtale</t>
  </si>
  <si>
    <t>Fast-lønnede fysio-terapeuter</t>
  </si>
  <si>
    <t>Turnus-kandidater</t>
  </si>
  <si>
    <t>Totalt antall årsverk fysio-terapeuter i bydelen</t>
  </si>
  <si>
    <t>Totalt antall stillinger fysio-terapeuter i bydelen</t>
  </si>
  <si>
    <t>Antall avtalte årsverk</t>
  </si>
  <si>
    <t>1) Alle fysioterpeuter i bydelen skal registreres, uavhenfig av Kostrafunksjon</t>
  </si>
  <si>
    <t>1) Alle psykologer i bydelen skal registreres, uavhenfig av Kostrafunksjon</t>
  </si>
  <si>
    <t>Tabell 1 - 16 - B - Psykologer i bydelen 1)</t>
  </si>
  <si>
    <t>Psykologer</t>
  </si>
  <si>
    <t>Kriteriebefolkningen i bydelene etter alder per 1.1.2016*</t>
  </si>
  <si>
    <t>Justert befolkning i aldersgruppene 67 år over</t>
  </si>
  <si>
    <t>Netto justering - institusjon m/ utenbys og Omsorg +</t>
  </si>
  <si>
    <t>* Etter korreksjon for befolkning 67 år og over i institusjon og Omsorg+. Det er 76 utenbys beboere som bydelene er betalingsansvarlig for, jf. sum Netto justering - institusjon m/ utenbys og Omsorg +</t>
  </si>
  <si>
    <t>Bydelene har oppgitt at det er 15 utenbys beboere på institusjon som er Folkeregistrert i Oslo kommune uten registrert adresse (dvs. "Uoppgitt" Oslo). Disse er trukket fra i linjen "Uten registrert adresse" for å unngå dobbelttelling for aldersgruppene 67+ år i linjen "Oslo i alt" i denne tabellen</t>
  </si>
  <si>
    <t>Utenbys beboere 67+ år med adresse "uoppgitt Oslo"</t>
  </si>
  <si>
    <t>Sentrumsbefolkningen</t>
  </si>
  <si>
    <t>Del av 04 St.Hanshaugen</t>
  </si>
  <si>
    <t>Markabefolkningen</t>
  </si>
  <si>
    <t>Del av 07 Vestre Aker</t>
  </si>
  <si>
    <t>Del av 08 Nordre Aker</t>
  </si>
  <si>
    <t>Del av 10 Grorud</t>
  </si>
  <si>
    <t>Del av 12 Alna</t>
  </si>
  <si>
    <t>Del av 13 Østensjø</t>
  </si>
  <si>
    <t>Del av 15 Søndre Nordstrand</t>
  </si>
  <si>
    <t>I alt, Marka</t>
  </si>
  <si>
    <t>Tabell 1 -1  Bydelenes endringer i sosialhjelpsrammen - i hele 1000 kroner, pr. 31.12.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</si>
</sst>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2" formatCode="_ &quot;kr&quot;\ * #,##0_ ;_ &quot;kr&quot;\ * \-#,##0_ ;_ &quot;kr&quot;\ * &quot;-&quot;_ ;_ @_ "/>
    <numFmt numFmtId="41" formatCode="_ * #,##0_ ;_ * \-#,##0_ ;_ * &quot;-&quot;_ ;_ @_ "/>
    <numFmt numFmtId="44" formatCode="_ &quot;kr&quot;\ * #,##0.00_ ;_ &quot;kr&quot;\ * \-#,##0.00_ ;_ &quot;kr&quot;\ * &quot;-&quot;??_ ;_ @_ "/>
    <numFmt numFmtId="43" formatCode="_ * #,##0.00_ ;_ * \-#,##0.00_ ;_ * &quot;-&quot;??_ ;_ @_ "/>
    <numFmt numFmtId="164" formatCode="#,##0;[Red]&quot;-&quot;#,##0"/>
    <numFmt numFmtId="165" formatCode="0.0"/>
    <numFmt numFmtId="166" formatCode="0.0&quot; &quot;%"/>
    <numFmt numFmtId="167" formatCode="&quot; &quot;#,##0&quot; &quot;;&quot; (&quot;#,##0&quot;)&quot;;&quot; -&quot;00&quot; &quot;;&quot; &quot;@&quot; &quot;"/>
    <numFmt numFmtId="168" formatCode="0.00&quot; &quot;%"/>
    <numFmt numFmtId="169" formatCode="0&quot; &quot;%"/>
    <numFmt numFmtId="170" formatCode="#,##0.000"/>
    <numFmt numFmtId="171" formatCode="#,##0;&quot;-&quot;#,##0"/>
    <numFmt numFmtId="172" formatCode="&quot; &quot;#,##0.00&quot; &quot;;&quot; (&quot;#,##0.00&quot;)&quot;;&quot; -&quot;00&quot; &quot;;&quot; &quot;@&quot; &quot;"/>
    <numFmt numFmtId="173" formatCode="0%"/>
    <numFmt numFmtId="174" formatCode="0.000&quot; &quot;%"/>
    <numFmt numFmtId="175" formatCode="_(* #,##0.00_);_(* \(#,##0.00\);_(* &quot;-&quot;??_);_(@_)"/>
    <numFmt numFmtId="176" formatCode="#,##0.0"/>
  </numFmts>
  <fonts count="7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Helv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rgb="FFFF0000"/>
      <name val="Arial"/>
      <family val="2"/>
    </font>
    <font>
      <b/>
      <sz val="9"/>
      <color rgb="FF00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i/>
      <sz val="10"/>
      <color rgb="FF000000"/>
      <name val="Arial"/>
      <family val="2"/>
    </font>
    <font>
      <b/>
      <sz val="12"/>
      <color rgb="FFFF000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vertAlign val="superscript"/>
      <sz val="11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u/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i/>
      <sz val="11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color rgb="FFFF0000"/>
      <name val="Arial"/>
      <family val="2"/>
    </font>
    <font>
      <b/>
      <i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rgb="FF000000"/>
      <name val="Arial"/>
      <family val="2"/>
    </font>
    <font>
      <i/>
      <sz val="8"/>
      <name val="Arial"/>
      <family val="2"/>
    </font>
    <font>
      <sz val="10"/>
      <color rgb="FF1F497D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rgb="FF0000FF"/>
      <name val="Verdana"/>
      <family val="2"/>
    </font>
    <font>
      <b/>
      <i/>
      <sz val="10"/>
      <color rgb="FF000000"/>
      <name val="Arial"/>
      <family val="2"/>
    </font>
    <font>
      <i/>
      <sz val="9"/>
      <name val="Arial"/>
      <family val="2"/>
    </font>
    <font>
      <sz val="8"/>
      <name val="Helv"/>
    </font>
    <font>
      <sz val="8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1" tint="4.9989318521683403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</fills>
  <borders count="37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ck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/>
      <bottom/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ck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rgb="FF000000"/>
      </bottom>
      <diagonal/>
    </border>
  </borders>
  <cellStyleXfs count="1155">
    <xf numFmtId="0" fontId="0" fillId="0" borderId="0"/>
    <xf numFmtId="17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3" fillId="0" borderId="0" applyNumberFormat="0" applyFont="0" applyBorder="0" applyProtection="0"/>
    <xf numFmtId="0" fontId="14" fillId="0" borderId="0" applyNumberFormat="0" applyBorder="0" applyProtection="0"/>
    <xf numFmtId="169" fontId="13" fillId="0" borderId="0" applyFont="0" applyFill="0" applyBorder="0" applyAlignment="0" applyProtection="0"/>
    <xf numFmtId="0" fontId="15" fillId="0" borderId="0" applyNumberFormat="0" applyBorder="0" applyProtection="0"/>
    <xf numFmtId="171" fontId="13" fillId="0" borderId="0" applyFont="0" applyFill="0" applyBorder="0" applyAlignment="0" applyProtection="0"/>
    <xf numFmtId="0" fontId="13" fillId="0" borderId="0"/>
    <xf numFmtId="0" fontId="12" fillId="0" borderId="0"/>
    <xf numFmtId="0" fontId="32" fillId="0" borderId="0"/>
    <xf numFmtId="0" fontId="11" fillId="0" borderId="0"/>
    <xf numFmtId="0" fontId="23" fillId="0" borderId="0"/>
    <xf numFmtId="0" fontId="10" fillId="0" borderId="0"/>
    <xf numFmtId="0" fontId="13" fillId="0" borderId="0" applyNumberFormat="0" applyFont="0" applyBorder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13" fillId="0" borderId="0"/>
    <xf numFmtId="17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1" fillId="0" borderId="0"/>
    <xf numFmtId="9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/>
    <xf numFmtId="0" fontId="23" fillId="0" borderId="0"/>
    <xf numFmtId="9" fontId="23" fillId="0" borderId="0" applyFont="0" applyFill="0" applyBorder="0" applyAlignment="0" applyProtection="0"/>
    <xf numFmtId="0" fontId="40" fillId="0" borderId="0"/>
    <xf numFmtId="17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32" fillId="0" borderId="0"/>
    <xf numFmtId="173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32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23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3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6" fillId="0" borderId="0"/>
    <xf numFmtId="0" fontId="5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4" fillId="0" borderId="0"/>
    <xf numFmtId="43" fontId="2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3" fillId="0" borderId="0"/>
    <xf numFmtId="9" fontId="23" fillId="0" borderId="0" applyFont="0" applyFill="0" applyBorder="0" applyAlignment="0" applyProtection="0"/>
    <xf numFmtId="0" fontId="13" fillId="0" borderId="0"/>
    <xf numFmtId="169" fontId="13" fillId="0" borderId="0" applyFont="0" applyFill="0" applyBorder="0" applyAlignment="0" applyProtection="0"/>
    <xf numFmtId="0" fontId="13" fillId="0" borderId="0" applyNumberFormat="0" applyFont="0" applyBorder="0" applyProtection="0"/>
    <xf numFmtId="0" fontId="15" fillId="0" borderId="0" applyNumberFormat="0" applyBorder="0" applyProtection="0"/>
    <xf numFmtId="172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3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/>
    <xf numFmtId="0" fontId="32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7" fillId="0" borderId="0"/>
    <xf numFmtId="0" fontId="56" fillId="0" borderId="0"/>
    <xf numFmtId="0" fontId="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3" fillId="0" borderId="0"/>
    <xf numFmtId="17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3" fillId="0" borderId="0"/>
    <xf numFmtId="0" fontId="32" fillId="0" borderId="0"/>
    <xf numFmtId="0" fontId="2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3" fontId="32" fillId="0" borderId="0" applyFont="0" applyFill="0" applyBorder="0" applyAlignment="0" applyProtection="0"/>
    <xf numFmtId="0" fontId="23" fillId="0" borderId="0"/>
    <xf numFmtId="0" fontId="73" fillId="0" borderId="0"/>
    <xf numFmtId="0" fontId="73" fillId="0" borderId="0"/>
  </cellStyleXfs>
  <cellXfs count="21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0" fillId="0" borderId="10" xfId="0" applyFill="1" applyBorder="1" applyAlignment="1">
      <alignment wrapText="1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wrapText="1"/>
    </xf>
    <xf numFmtId="0" fontId="0" fillId="0" borderId="24" xfId="0" applyFill="1" applyBorder="1" applyAlignment="1">
      <alignment horizontal="center"/>
    </xf>
    <xf numFmtId="0" fontId="0" fillId="0" borderId="14" xfId="0" applyFill="1" applyBorder="1" applyAlignment="1">
      <alignment wrapText="1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wrapText="1"/>
    </xf>
    <xf numFmtId="0" fontId="16" fillId="0" borderId="29" xfId="0" applyFont="1" applyBorder="1" applyAlignment="1">
      <alignment horizontal="center"/>
    </xf>
    <xf numFmtId="0" fontId="16" fillId="0" borderId="30" xfId="0" applyFont="1" applyFill="1" applyBorder="1" applyAlignment="1">
      <alignment wrapText="1"/>
    </xf>
    <xf numFmtId="0" fontId="16" fillId="0" borderId="0" xfId="0" applyFont="1"/>
    <xf numFmtId="0" fontId="16" fillId="0" borderId="32" xfId="0" applyFont="1" applyBorder="1" applyAlignment="1">
      <alignment horizontal="center" wrapText="1"/>
    </xf>
    <xf numFmtId="0" fontId="16" fillId="0" borderId="29" xfId="0" applyFont="1" applyBorder="1" applyAlignment="1">
      <alignment horizontal="center" wrapText="1"/>
    </xf>
    <xf numFmtId="0" fontId="16" fillId="0" borderId="33" xfId="0" applyFont="1" applyFill="1" applyBorder="1" applyAlignment="1">
      <alignment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34" xfId="0" applyFont="1" applyBorder="1" applyAlignment="1">
      <alignment horizontal="center" wrapText="1"/>
    </xf>
    <xf numFmtId="0" fontId="16" fillId="0" borderId="30" xfId="0" applyFont="1" applyBorder="1"/>
    <xf numFmtId="166" fontId="13" fillId="0" borderId="0" xfId="2" applyNumberFormat="1"/>
    <xf numFmtId="167" fontId="13" fillId="0" borderId="0" xfId="1" applyNumberFormat="1"/>
    <xf numFmtId="0" fontId="0" fillId="0" borderId="0" xfId="0" applyFill="1"/>
    <xf numFmtId="0" fontId="16" fillId="0" borderId="33" xfId="0" applyFont="1" applyBorder="1" applyAlignment="1">
      <alignment horizontal="center" wrapText="1"/>
    </xf>
    <xf numFmtId="0" fontId="16" fillId="0" borderId="0" xfId="0" applyFont="1" applyFill="1" applyAlignment="1">
      <alignment horizontal="center" wrapText="1"/>
    </xf>
    <xf numFmtId="0" fontId="16" fillId="0" borderId="0" xfId="0" applyFont="1" applyFill="1"/>
    <xf numFmtId="0" fontId="16" fillId="0" borderId="44" xfId="0" applyFont="1" applyBorder="1" applyAlignment="1">
      <alignment horizontal="center" wrapText="1"/>
    </xf>
    <xf numFmtId="0" fontId="16" fillId="0" borderId="46" xfId="0" applyFont="1" applyBorder="1" applyAlignment="1">
      <alignment horizontal="center" wrapText="1"/>
    </xf>
    <xf numFmtId="0" fontId="0" fillId="0" borderId="0" xfId="0" applyAlignment="1"/>
    <xf numFmtId="168" fontId="0" fillId="0" borderId="0" xfId="0" applyNumberFormat="1"/>
    <xf numFmtId="168" fontId="16" fillId="0" borderId="0" xfId="0" applyNumberFormat="1" applyFont="1" applyAlignment="1">
      <alignment horizontal="center" wrapText="1"/>
    </xf>
    <xf numFmtId="168" fontId="16" fillId="0" borderId="31" xfId="2" applyNumberFormat="1" applyFont="1" applyBorder="1"/>
    <xf numFmtId="0" fontId="0" fillId="0" borderId="0" xfId="0" applyFill="1" applyAlignment="1">
      <alignment horizontal="center"/>
    </xf>
    <xf numFmtId="0" fontId="0" fillId="0" borderId="0" xfId="3" applyFont="1" applyFill="1" applyAlignment="1" applyProtection="1"/>
    <xf numFmtId="0" fontId="0" fillId="0" borderId="0" xfId="3" applyFont="1" applyFill="1" applyAlignment="1" applyProtection="1">
      <alignment horizontal="left"/>
    </xf>
    <xf numFmtId="0" fontId="16" fillId="0" borderId="0" xfId="3" applyFont="1" applyFill="1" applyAlignment="1" applyProtection="1">
      <alignment horizontal="center" wrapText="1"/>
    </xf>
    <xf numFmtId="0" fontId="0" fillId="0" borderId="14" xfId="3" applyFont="1" applyFill="1" applyBorder="1" applyAlignment="1" applyProtection="1">
      <alignment wrapText="1"/>
    </xf>
    <xf numFmtId="0" fontId="0" fillId="0" borderId="19" xfId="3" applyFont="1" applyFill="1" applyBorder="1" applyAlignment="1" applyProtection="1">
      <alignment wrapText="1"/>
    </xf>
    <xf numFmtId="0" fontId="0" fillId="0" borderId="26" xfId="3" applyFont="1" applyFill="1" applyBorder="1" applyAlignment="1" applyProtection="1">
      <alignment wrapText="1"/>
    </xf>
    <xf numFmtId="0" fontId="0" fillId="0" borderId="0" xfId="0" applyFill="1" applyAlignment="1">
      <alignment horizontal="left"/>
    </xf>
    <xf numFmtId="0" fontId="16" fillId="0" borderId="59" xfId="0" applyFont="1" applyFill="1" applyBorder="1" applyAlignment="1">
      <alignment horizontal="center" wrapText="1"/>
    </xf>
    <xf numFmtId="0" fontId="16" fillId="0" borderId="59" xfId="0" applyFont="1" applyBorder="1" applyAlignment="1">
      <alignment horizontal="center" wrapText="1"/>
    </xf>
    <xf numFmtId="0" fontId="16" fillId="0" borderId="66" xfId="0" applyFont="1" applyBorder="1" applyAlignment="1">
      <alignment horizontal="center" wrapText="1"/>
    </xf>
    <xf numFmtId="1" fontId="16" fillId="0" borderId="0" xfId="0" applyNumberFormat="1" applyFont="1"/>
    <xf numFmtId="0" fontId="20" fillId="0" borderId="0" xfId="4" applyFont="1" applyFill="1" applyAlignment="1" applyProtection="1"/>
    <xf numFmtId="170" fontId="0" fillId="0" borderId="0" xfId="0" applyNumberFormat="1"/>
    <xf numFmtId="0" fontId="0" fillId="0" borderId="0" xfId="0"/>
    <xf numFmtId="0" fontId="0" fillId="0" borderId="0" xfId="0"/>
    <xf numFmtId="0" fontId="16" fillId="0" borderId="68" xfId="0" applyFont="1" applyBorder="1" applyAlignment="1">
      <alignment horizontal="center" wrapText="1"/>
    </xf>
    <xf numFmtId="3" fontId="0" fillId="0" borderId="76" xfId="0" applyNumberFormat="1" applyFont="1" applyBorder="1"/>
    <xf numFmtId="0" fontId="16" fillId="0" borderId="34" xfId="0" applyFont="1" applyBorder="1" applyAlignment="1">
      <alignment horizontal="left" vertical="center"/>
    </xf>
    <xf numFmtId="0" fontId="0" fillId="0" borderId="10" xfId="0" applyFill="1" applyBorder="1" applyAlignment="1"/>
    <xf numFmtId="0" fontId="0" fillId="0" borderId="19" xfId="0" applyFill="1" applyBorder="1" applyAlignment="1"/>
    <xf numFmtId="0" fontId="0" fillId="0" borderId="26" xfId="0" applyFill="1" applyBorder="1" applyAlignment="1"/>
    <xf numFmtId="0" fontId="16" fillId="0" borderId="39" xfId="0" applyFont="1" applyBorder="1" applyAlignment="1">
      <alignment horizontal="center"/>
    </xf>
    <xf numFmtId="0" fontId="23" fillId="0" borderId="42" xfId="3" applyFont="1" applyFill="1" applyBorder="1" applyAlignment="1" applyProtection="1">
      <alignment vertical="center"/>
    </xf>
    <xf numFmtId="0" fontId="23" fillId="0" borderId="19" xfId="3" applyFont="1" applyFill="1" applyBorder="1" applyAlignment="1" applyProtection="1">
      <alignment vertical="center"/>
    </xf>
    <xf numFmtId="0" fontId="23" fillId="0" borderId="32" xfId="3" applyFont="1" applyFill="1" applyBorder="1" applyAlignment="1" applyProtection="1">
      <alignment vertical="center"/>
    </xf>
    <xf numFmtId="0" fontId="0" fillId="0" borderId="0" xfId="0" applyFont="1"/>
    <xf numFmtId="0" fontId="0" fillId="0" borderId="0" xfId="0" applyFont="1" applyFill="1"/>
    <xf numFmtId="0" fontId="19" fillId="0" borderId="0" xfId="3" applyFont="1" applyFill="1" applyAlignment="1" applyProtection="1">
      <alignment horizontal="left"/>
    </xf>
    <xf numFmtId="4" fontId="19" fillId="0" borderId="0" xfId="3" applyNumberFormat="1" applyFont="1" applyFill="1" applyAlignment="1" applyProtection="1"/>
    <xf numFmtId="169" fontId="19" fillId="0" borderId="0" xfId="5" applyFont="1"/>
    <xf numFmtId="0" fontId="24" fillId="0" borderId="0" xfId="8" applyFont="1" applyFill="1" applyAlignment="1">
      <alignment vertical="center"/>
    </xf>
    <xf numFmtId="0" fontId="25" fillId="0" borderId="0" xfId="8" applyFont="1" applyFill="1" applyAlignment="1">
      <alignment vertical="center"/>
    </xf>
    <xf numFmtId="0" fontId="19" fillId="0" borderId="0" xfId="8" applyFont="1" applyFill="1" applyAlignment="1">
      <alignment horizontal="left"/>
    </xf>
    <xf numFmtId="0" fontId="19" fillId="0" borderId="0" xfId="8" applyFont="1" applyFill="1" applyAlignment="1">
      <alignment horizontal="center"/>
    </xf>
    <xf numFmtId="0" fontId="24" fillId="0" borderId="0" xfId="8" applyFont="1" applyFill="1" applyAlignment="1">
      <alignment horizontal="center" wrapText="1"/>
    </xf>
    <xf numFmtId="0" fontId="25" fillId="0" borderId="0" xfId="8" applyFont="1" applyFill="1" applyAlignment="1">
      <alignment horizontal="center" wrapText="1"/>
    </xf>
    <xf numFmtId="0" fontId="23" fillId="0" borderId="0" xfId="8" applyFont="1" applyFill="1" applyAlignment="1">
      <alignment vertical="center"/>
    </xf>
    <xf numFmtId="0" fontId="19" fillId="0" borderId="0" xfId="8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16" fillId="0" borderId="3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wrapText="1"/>
    </xf>
    <xf numFmtId="0" fontId="16" fillId="0" borderId="35" xfId="0" applyFont="1" applyFill="1" applyBorder="1" applyAlignment="1">
      <alignment horizontal="center" wrapText="1"/>
    </xf>
    <xf numFmtId="0" fontId="16" fillId="0" borderId="36" xfId="0" applyFont="1" applyFill="1" applyBorder="1" applyAlignment="1">
      <alignment horizontal="center" wrapText="1"/>
    </xf>
    <xf numFmtId="0" fontId="0" fillId="0" borderId="42" xfId="0" applyFont="1" applyFill="1" applyBorder="1" applyAlignment="1">
      <alignment wrapText="1"/>
    </xf>
    <xf numFmtId="0" fontId="0" fillId="0" borderId="0" xfId="3" applyFont="1" applyFill="1" applyBorder="1" applyAlignment="1" applyProtection="1"/>
    <xf numFmtId="0" fontId="16" fillId="0" borderId="121" xfId="3" applyFont="1" applyFill="1" applyBorder="1" applyAlignment="1" applyProtection="1">
      <alignment horizontal="center" wrapText="1"/>
    </xf>
    <xf numFmtId="0" fontId="16" fillId="0" borderId="122" xfId="3" applyFont="1" applyFill="1" applyBorder="1" applyAlignment="1" applyProtection="1">
      <alignment horizontal="center" wrapText="1"/>
    </xf>
    <xf numFmtId="0" fontId="16" fillId="0" borderId="69" xfId="3" applyFont="1" applyFill="1" applyBorder="1" applyAlignment="1" applyProtection="1">
      <alignment horizontal="center" wrapText="1"/>
    </xf>
    <xf numFmtId="0" fontId="16" fillId="0" borderId="128" xfId="3" applyFont="1" applyFill="1" applyBorder="1" applyAlignment="1" applyProtection="1">
      <alignment horizontal="center" wrapText="1"/>
    </xf>
    <xf numFmtId="0" fontId="16" fillId="0" borderId="129" xfId="3" applyFont="1" applyFill="1" applyBorder="1" applyAlignment="1" applyProtection="1">
      <alignment horizontal="center" wrapText="1"/>
    </xf>
    <xf numFmtId="0" fontId="16" fillId="0" borderId="130" xfId="3" applyFont="1" applyFill="1" applyBorder="1" applyAlignment="1" applyProtection="1">
      <alignment horizontal="center" wrapText="1"/>
    </xf>
    <xf numFmtId="0" fontId="16" fillId="4" borderId="34" xfId="0" applyFont="1" applyFill="1" applyBorder="1" applyAlignment="1">
      <alignment wrapText="1"/>
    </xf>
    <xf numFmtId="0" fontId="16" fillId="0" borderId="50" xfId="0" applyFont="1" applyBorder="1" applyAlignment="1">
      <alignment horizontal="center" wrapText="1"/>
    </xf>
    <xf numFmtId="0" fontId="0" fillId="0" borderId="39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16" fillId="0" borderId="35" xfId="0" applyFont="1" applyBorder="1" applyAlignment="1">
      <alignment horizontal="center" wrapText="1"/>
    </xf>
    <xf numFmtId="0" fontId="0" fillId="2" borderId="0" xfId="0" applyFill="1"/>
    <xf numFmtId="0" fontId="24" fillId="0" borderId="4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0" fillId="0" borderId="19" xfId="0" applyFont="1" applyFill="1" applyBorder="1" applyAlignment="1">
      <alignment wrapText="1"/>
    </xf>
    <xf numFmtId="0" fontId="23" fillId="0" borderId="0" xfId="0" applyFont="1"/>
    <xf numFmtId="0" fontId="19" fillId="0" borderId="0" xfId="8" applyFont="1" applyAlignment="1">
      <alignment horizontal="left"/>
    </xf>
    <xf numFmtId="0" fontId="19" fillId="0" borderId="0" xfId="8" applyFont="1"/>
    <xf numFmtId="0" fontId="25" fillId="0" borderId="0" xfId="8" applyFont="1"/>
    <xf numFmtId="0" fontId="16" fillId="0" borderId="154" xfId="0" applyFont="1" applyBorder="1" applyAlignment="1">
      <alignment horizontal="center" wrapText="1"/>
    </xf>
    <xf numFmtId="0" fontId="0" fillId="0" borderId="0" xfId="0"/>
    <xf numFmtId="0" fontId="16" fillId="0" borderId="155" xfId="0" applyFont="1" applyBorder="1" applyAlignment="1">
      <alignment horizontal="center" wrapText="1"/>
    </xf>
    <xf numFmtId="0" fontId="16" fillId="0" borderId="156" xfId="0" applyFont="1" applyBorder="1" applyAlignment="1">
      <alignment horizontal="center" wrapText="1"/>
    </xf>
    <xf numFmtId="0" fontId="16" fillId="0" borderId="157" xfId="0" applyFont="1" applyBorder="1" applyAlignment="1">
      <alignment horizontal="center" wrapText="1"/>
    </xf>
    <xf numFmtId="0" fontId="16" fillId="0" borderId="52" xfId="0" applyFont="1" applyBorder="1" applyAlignment="1">
      <alignment horizontal="center" wrapText="1"/>
    </xf>
    <xf numFmtId="0" fontId="16" fillId="0" borderId="136" xfId="0" applyFont="1" applyBorder="1" applyAlignment="1">
      <alignment horizontal="center" wrapText="1"/>
    </xf>
    <xf numFmtId="0" fontId="16" fillId="0" borderId="125" xfId="0" applyFont="1" applyBorder="1" applyAlignment="1">
      <alignment horizontal="center" wrapText="1"/>
    </xf>
    <xf numFmtId="0" fontId="16" fillId="0" borderId="158" xfId="0" applyFont="1" applyBorder="1" applyAlignment="1">
      <alignment horizontal="center" wrapText="1"/>
    </xf>
    <xf numFmtId="3" fontId="0" fillId="0" borderId="16" xfId="0" applyNumberFormat="1" applyFill="1" applyBorder="1"/>
    <xf numFmtId="0" fontId="0" fillId="0" borderId="20" xfId="0" applyFill="1" applyBorder="1" applyAlignment="1">
      <alignment wrapText="1"/>
    </xf>
    <xf numFmtId="3" fontId="0" fillId="0" borderId="23" xfId="0" applyNumberFormat="1" applyFill="1" applyBorder="1"/>
    <xf numFmtId="3" fontId="0" fillId="0" borderId="63" xfId="0" applyNumberFormat="1" applyFont="1" applyBorder="1"/>
    <xf numFmtId="3" fontId="0" fillId="0" borderId="83" xfId="0" applyNumberFormat="1" applyFont="1" applyBorder="1"/>
    <xf numFmtId="3" fontId="0" fillId="0" borderId="84" xfId="0" applyNumberFormat="1" applyFont="1" applyBorder="1"/>
    <xf numFmtId="3" fontId="0" fillId="0" borderId="114" xfId="0" applyNumberFormat="1" applyFont="1" applyBorder="1"/>
    <xf numFmtId="3" fontId="0" fillId="0" borderId="159" xfId="0" applyNumberFormat="1" applyFont="1" applyBorder="1"/>
    <xf numFmtId="3" fontId="0" fillId="0" borderId="160" xfId="0" applyNumberFormat="1" applyFont="1" applyBorder="1"/>
    <xf numFmtId="3" fontId="0" fillId="0" borderId="161" xfId="0" applyNumberFormat="1" applyFont="1" applyBorder="1"/>
    <xf numFmtId="3" fontId="0" fillId="0" borderId="18" xfId="0" applyNumberFormat="1" applyFont="1" applyBorder="1"/>
    <xf numFmtId="0" fontId="16" fillId="0" borderId="18" xfId="0" applyFont="1" applyBorder="1" applyAlignment="1">
      <alignment horizontal="center"/>
    </xf>
    <xf numFmtId="0" fontId="13" fillId="0" borderId="20" xfId="0" applyFont="1" applyBorder="1"/>
    <xf numFmtId="0" fontId="13" fillId="0" borderId="43" xfId="0" applyFont="1" applyBorder="1"/>
    <xf numFmtId="0" fontId="13" fillId="0" borderId="31" xfId="0" applyFont="1" applyBorder="1"/>
    <xf numFmtId="0" fontId="16" fillId="0" borderId="164" xfId="0" applyFont="1" applyBorder="1" applyAlignment="1">
      <alignment horizontal="center" wrapText="1"/>
    </xf>
    <xf numFmtId="0" fontId="0" fillId="0" borderId="165" xfId="0" applyFill="1" applyBorder="1" applyAlignment="1">
      <alignment wrapText="1"/>
    </xf>
    <xf numFmtId="0" fontId="0" fillId="0" borderId="79" xfId="0" applyFill="1" applyBorder="1" applyAlignment="1">
      <alignment wrapText="1"/>
    </xf>
    <xf numFmtId="0" fontId="0" fillId="0" borderId="101" xfId="0" applyFill="1" applyBorder="1" applyAlignment="1">
      <alignment wrapText="1"/>
    </xf>
    <xf numFmtId="0" fontId="16" fillId="0" borderId="141" xfId="0" applyFont="1" applyBorder="1"/>
    <xf numFmtId="0" fontId="0" fillId="0" borderId="166" xfId="0" applyFont="1" applyFill="1" applyBorder="1" applyAlignment="1">
      <alignment wrapText="1"/>
    </xf>
    <xf numFmtId="0" fontId="0" fillId="0" borderId="167" xfId="0" applyFont="1" applyFill="1" applyBorder="1" applyAlignment="1"/>
    <xf numFmtId="0" fontId="16" fillId="0" borderId="140" xfId="0" applyFont="1" applyBorder="1" applyAlignment="1">
      <alignment horizontal="center" wrapText="1"/>
    </xf>
    <xf numFmtId="0" fontId="16" fillId="0" borderId="141" xfId="0" applyFont="1" applyBorder="1" applyAlignment="1">
      <alignment horizontal="center" wrapText="1"/>
    </xf>
    <xf numFmtId="0" fontId="0" fillId="0" borderId="168" xfId="0" applyFill="1" applyBorder="1" applyAlignment="1">
      <alignment horizontal="center"/>
    </xf>
    <xf numFmtId="0" fontId="0" fillId="0" borderId="104" xfId="0" applyFill="1" applyBorder="1" applyAlignment="1">
      <alignment horizontal="center"/>
    </xf>
    <xf numFmtId="0" fontId="0" fillId="0" borderId="169" xfId="0" applyFill="1" applyBorder="1" applyAlignment="1">
      <alignment horizontal="center"/>
    </xf>
    <xf numFmtId="0" fontId="0" fillId="0" borderId="170" xfId="0" applyFont="1" applyBorder="1" applyAlignment="1">
      <alignment horizontal="center"/>
    </xf>
    <xf numFmtId="0" fontId="0" fillId="0" borderId="171" xfId="0" applyFont="1" applyBorder="1" applyAlignment="1">
      <alignment horizontal="center"/>
    </xf>
    <xf numFmtId="0" fontId="16" fillId="0" borderId="181" xfId="0" applyFont="1" applyBorder="1" applyAlignment="1">
      <alignment horizontal="center" wrapText="1"/>
    </xf>
    <xf numFmtId="0" fontId="0" fillId="0" borderId="31" xfId="0" applyFill="1" applyBorder="1" applyAlignment="1">
      <alignment wrapText="1"/>
    </xf>
    <xf numFmtId="0" fontId="0" fillId="0" borderId="42" xfId="0" applyFill="1" applyBorder="1" applyAlignment="1">
      <alignment wrapText="1"/>
    </xf>
    <xf numFmtId="0" fontId="0" fillId="0" borderId="20" xfId="0" applyFont="1" applyFill="1" applyBorder="1" applyAlignment="1">
      <alignment wrapText="1"/>
    </xf>
    <xf numFmtId="0" fontId="0" fillId="0" borderId="14" xfId="0" applyFont="1" applyFill="1" applyBorder="1" applyAlignment="1">
      <alignment wrapText="1"/>
    </xf>
    <xf numFmtId="3" fontId="0" fillId="0" borderId="39" xfId="0" applyNumberFormat="1" applyFont="1" applyBorder="1"/>
    <xf numFmtId="168" fontId="16" fillId="0" borderId="45" xfId="0" applyNumberFormat="1" applyFont="1" applyBorder="1" applyAlignment="1">
      <alignment horizontal="center" wrapText="1"/>
    </xf>
    <xf numFmtId="0" fontId="16" fillId="0" borderId="179" xfId="0" applyFont="1" applyBorder="1" applyAlignment="1">
      <alignment horizontal="center" wrapText="1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2" borderId="14" xfId="0" applyFill="1" applyBorder="1" applyAlignment="1">
      <alignment wrapText="1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wrapText="1"/>
    </xf>
    <xf numFmtId="0" fontId="0" fillId="2" borderId="0" xfId="0" applyFill="1" applyAlignment="1">
      <alignment horizontal="left"/>
    </xf>
    <xf numFmtId="0" fontId="0" fillId="0" borderId="31" xfId="0" applyFont="1" applyFill="1" applyBorder="1" applyAlignment="1">
      <alignment wrapText="1"/>
    </xf>
    <xf numFmtId="168" fontId="16" fillId="0" borderId="181" xfId="0" applyNumberFormat="1" applyFont="1" applyBorder="1" applyAlignment="1">
      <alignment horizontal="center" wrapText="1"/>
    </xf>
    <xf numFmtId="165" fontId="0" fillId="0" borderId="18" xfId="0" applyNumberFormat="1" applyFont="1" applyBorder="1" applyAlignment="1"/>
    <xf numFmtId="165" fontId="0" fillId="0" borderId="22" xfId="0" applyNumberFormat="1" applyFont="1" applyBorder="1" applyAlignment="1"/>
    <xf numFmtId="165" fontId="0" fillId="0" borderId="20" xfId="0" applyNumberFormat="1" applyFont="1" applyBorder="1" applyAlignment="1"/>
    <xf numFmtId="165" fontId="0" fillId="0" borderId="39" xfId="0" applyNumberFormat="1" applyFont="1" applyBorder="1" applyAlignment="1"/>
    <xf numFmtId="165" fontId="0" fillId="0" borderId="41" xfId="0" applyNumberFormat="1" applyFont="1" applyBorder="1" applyAlignment="1"/>
    <xf numFmtId="165" fontId="0" fillId="0" borderId="43" xfId="0" applyNumberFormat="1" applyFont="1" applyBorder="1" applyAlignment="1"/>
    <xf numFmtId="165" fontId="0" fillId="0" borderId="29" xfId="0" applyNumberFormat="1" applyFont="1" applyBorder="1" applyAlignment="1"/>
    <xf numFmtId="165" fontId="0" fillId="0" borderId="30" xfId="0" applyNumberFormat="1" applyFont="1" applyBorder="1" applyAlignment="1"/>
    <xf numFmtId="165" fontId="0" fillId="0" borderId="31" xfId="0" applyNumberFormat="1" applyFont="1" applyBorder="1" applyAlignment="1"/>
    <xf numFmtId="0" fontId="16" fillId="0" borderId="66" xfId="0" applyFont="1" applyFill="1" applyBorder="1" applyAlignment="1">
      <alignment horizontal="center" wrapText="1"/>
    </xf>
    <xf numFmtId="0" fontId="16" fillId="0" borderId="0" xfId="0" applyFont="1" applyAlignment="1"/>
    <xf numFmtId="0" fontId="25" fillId="0" borderId="0" xfId="0" applyFont="1" applyFill="1"/>
    <xf numFmtId="0" fontId="13" fillId="0" borderId="39" xfId="0" applyFont="1" applyBorder="1"/>
    <xf numFmtId="0" fontId="13" fillId="0" borderId="29" xfId="0" applyFont="1" applyBorder="1"/>
    <xf numFmtId="0" fontId="16" fillId="0" borderId="0" xfId="0" applyFont="1" applyFill="1" applyAlignment="1">
      <alignment horizontal="left" vertical="center"/>
    </xf>
    <xf numFmtId="0" fontId="16" fillId="0" borderId="50" xfId="0" applyFont="1" applyFill="1" applyBorder="1" applyAlignment="1">
      <alignment horizontal="center" wrapText="1"/>
    </xf>
    <xf numFmtId="0" fontId="16" fillId="0" borderId="32" xfId="0" applyFont="1" applyFill="1" applyBorder="1" applyAlignment="1">
      <alignment horizontal="center" wrapText="1"/>
    </xf>
    <xf numFmtId="0" fontId="16" fillId="0" borderId="51" xfId="0" applyFont="1" applyFill="1" applyBorder="1" applyAlignment="1">
      <alignment horizontal="center" wrapText="1"/>
    </xf>
    <xf numFmtId="0" fontId="16" fillId="0" borderId="24" xfId="0" applyFont="1" applyFill="1" applyBorder="1" applyAlignment="1">
      <alignment horizontal="center"/>
    </xf>
    <xf numFmtId="0" fontId="0" fillId="0" borderId="18" xfId="0" applyFont="1" applyFill="1" applyBorder="1"/>
    <xf numFmtId="0" fontId="0" fillId="0" borderId="20" xfId="0" applyFont="1" applyFill="1" applyBorder="1"/>
    <xf numFmtId="0" fontId="0" fillId="0" borderId="19" xfId="0" applyFont="1" applyFill="1" applyBorder="1"/>
    <xf numFmtId="0" fontId="0" fillId="0" borderId="48" xfId="0" applyFont="1" applyFill="1" applyBorder="1"/>
    <xf numFmtId="0" fontId="0" fillId="0" borderId="39" xfId="0" applyFont="1" applyFill="1" applyBorder="1"/>
    <xf numFmtId="0" fontId="0" fillId="0" borderId="43" xfId="0" applyFont="1" applyFill="1" applyBorder="1"/>
    <xf numFmtId="0" fontId="0" fillId="0" borderId="42" xfId="0" applyFont="1" applyFill="1" applyBorder="1"/>
    <xf numFmtId="0" fontId="0" fillId="0" borderId="49" xfId="0" applyFont="1" applyFill="1" applyBorder="1"/>
    <xf numFmtId="0" fontId="16" fillId="0" borderId="18" xfId="0" applyFont="1" applyFill="1" applyBorder="1" applyAlignment="1">
      <alignment horizontal="center"/>
    </xf>
    <xf numFmtId="0" fontId="16" fillId="0" borderId="39" xfId="0" applyFont="1" applyFill="1" applyBorder="1" applyAlignment="1">
      <alignment horizontal="center"/>
    </xf>
    <xf numFmtId="0" fontId="16" fillId="0" borderId="29" xfId="0" applyFont="1" applyFill="1" applyBorder="1" applyAlignment="1">
      <alignment horizontal="center"/>
    </xf>
    <xf numFmtId="0" fontId="0" fillId="0" borderId="29" xfId="0" applyFont="1" applyFill="1" applyBorder="1"/>
    <xf numFmtId="0" fontId="0" fillId="0" borderId="33" xfId="0" applyFont="1" applyFill="1" applyBorder="1"/>
    <xf numFmtId="0" fontId="16" fillId="0" borderId="45" xfId="0" applyFont="1" applyFill="1" applyBorder="1" applyAlignment="1">
      <alignment horizontal="center" wrapText="1"/>
    </xf>
    <xf numFmtId="0" fontId="36" fillId="0" borderId="0" xfId="0" applyFont="1" applyFill="1"/>
    <xf numFmtId="0" fontId="0" fillId="0" borderId="22" xfId="0" applyFont="1" applyFill="1" applyBorder="1"/>
    <xf numFmtId="0" fontId="16" fillId="0" borderId="25" xfId="0" applyFont="1" applyFill="1" applyBorder="1" applyAlignment="1">
      <alignment horizontal="center" wrapText="1"/>
    </xf>
    <xf numFmtId="0" fontId="16" fillId="0" borderId="28" xfId="0" applyFont="1" applyFill="1" applyBorder="1" applyAlignment="1">
      <alignment horizontal="center" wrapText="1"/>
    </xf>
    <xf numFmtId="0" fontId="16" fillId="0" borderId="27" xfId="0" applyFont="1" applyFill="1" applyBorder="1" applyAlignment="1">
      <alignment horizontal="center" wrapText="1"/>
    </xf>
    <xf numFmtId="0" fontId="0" fillId="0" borderId="0" xfId="0"/>
    <xf numFmtId="0" fontId="0" fillId="0" borderId="101" xfId="0" applyFont="1" applyFill="1" applyBorder="1" applyAlignment="1">
      <alignment wrapText="1"/>
    </xf>
    <xf numFmtId="3" fontId="0" fillId="0" borderId="24" xfId="0" applyNumberFormat="1" applyFont="1" applyBorder="1"/>
    <xf numFmtId="3" fontId="0" fillId="0" borderId="13" xfId="0" applyNumberFormat="1" applyFont="1" applyBorder="1"/>
    <xf numFmtId="0" fontId="0" fillId="0" borderId="0" xfId="0" applyFont="1" applyAlignment="1">
      <alignment horizontal="left" vertical="center"/>
    </xf>
    <xf numFmtId="0" fontId="13" fillId="0" borderId="74" xfId="0" applyFont="1" applyBorder="1"/>
    <xf numFmtId="0" fontId="13" fillId="0" borderId="77" xfId="0" applyFont="1" applyBorder="1"/>
    <xf numFmtId="0" fontId="0" fillId="0" borderId="16" xfId="0" applyFont="1" applyBorder="1"/>
    <xf numFmtId="0" fontId="0" fillId="0" borderId="24" xfId="0" applyFont="1" applyFill="1" applyBorder="1"/>
    <xf numFmtId="0" fontId="0" fillId="0" borderId="14" xfId="0" applyFont="1" applyFill="1" applyBorder="1"/>
    <xf numFmtId="0" fontId="0" fillId="0" borderId="11" xfId="0" applyFont="1" applyFill="1" applyBorder="1"/>
    <xf numFmtId="0" fontId="0" fillId="0" borderId="60" xfId="0" applyFont="1" applyFill="1" applyBorder="1"/>
    <xf numFmtId="0" fontId="16" fillId="0" borderId="24" xfId="0" applyFont="1" applyBorder="1" applyAlignment="1">
      <alignment horizontal="center"/>
    </xf>
    <xf numFmtId="3" fontId="0" fillId="0" borderId="14" xfId="0" applyNumberFormat="1" applyFont="1" applyBorder="1"/>
    <xf numFmtId="0" fontId="23" fillId="0" borderId="14" xfId="3" applyFont="1" applyFill="1" applyBorder="1" applyAlignment="1" applyProtection="1">
      <alignment vertical="center"/>
    </xf>
    <xf numFmtId="0" fontId="16" fillId="0" borderId="108" xfId="0" applyFont="1" applyBorder="1" applyAlignment="1">
      <alignment horizontal="center"/>
    </xf>
    <xf numFmtId="0" fontId="16" fillId="0" borderId="109" xfId="0" applyFont="1" applyBorder="1" applyAlignment="1">
      <alignment horizontal="center"/>
    </xf>
    <xf numFmtId="0" fontId="23" fillId="0" borderId="105" xfId="3" applyFont="1" applyFill="1" applyBorder="1" applyAlignment="1" applyProtection="1">
      <alignment vertical="center"/>
    </xf>
    <xf numFmtId="165" fontId="0" fillId="0" borderId="24" xfId="0" applyNumberFormat="1" applyFont="1" applyBorder="1" applyAlignment="1"/>
    <xf numFmtId="165" fontId="0" fillId="0" borderId="13" xfId="0" applyNumberFormat="1" applyFont="1" applyBorder="1" applyAlignment="1"/>
    <xf numFmtId="165" fontId="0" fillId="0" borderId="11" xfId="0" applyNumberFormat="1" applyFont="1" applyBorder="1" applyAlignment="1"/>
    <xf numFmtId="0" fontId="0" fillId="0" borderId="11" xfId="0" applyFont="1" applyFill="1" applyBorder="1" applyAlignment="1">
      <alignment wrapText="1"/>
    </xf>
    <xf numFmtId="165" fontId="0" fillId="0" borderId="79" xfId="0" applyNumberFormat="1" applyFont="1" applyBorder="1" applyAlignment="1"/>
    <xf numFmtId="0" fontId="0" fillId="0" borderId="105" xfId="0" applyFont="1" applyFill="1" applyBorder="1" applyAlignment="1">
      <alignment wrapText="1"/>
    </xf>
    <xf numFmtId="165" fontId="0" fillId="0" borderId="187" xfId="0" applyNumberFormat="1" applyFont="1" applyBorder="1" applyAlignment="1"/>
    <xf numFmtId="165" fontId="0" fillId="0" borderId="110" xfId="0" applyNumberFormat="1" applyFont="1" applyBorder="1" applyAlignment="1"/>
    <xf numFmtId="165" fontId="0" fillId="0" borderId="194" xfId="0" applyNumberFormat="1" applyFont="1" applyBorder="1" applyAlignment="1"/>
    <xf numFmtId="165" fontId="0" fillId="0" borderId="77" xfId="0" applyNumberFormat="1" applyFont="1" applyBorder="1" applyAlignment="1"/>
    <xf numFmtId="0" fontId="0" fillId="0" borderId="70" xfId="0" applyFont="1" applyBorder="1" applyAlignment="1">
      <alignment horizontal="center"/>
    </xf>
    <xf numFmtId="0" fontId="0" fillId="0" borderId="0" xfId="0"/>
    <xf numFmtId="1" fontId="23" fillId="0" borderId="0" xfId="3" applyNumberFormat="1" applyFont="1" applyFill="1" applyBorder="1" applyAlignment="1" applyProtection="1">
      <alignment vertical="center"/>
    </xf>
    <xf numFmtId="0" fontId="13" fillId="0" borderId="11" xfId="0" applyFont="1" applyBorder="1"/>
    <xf numFmtId="0" fontId="16" fillId="0" borderId="153" xfId="0" applyFont="1" applyBorder="1" applyAlignment="1">
      <alignment horizontal="center" wrapText="1"/>
    </xf>
    <xf numFmtId="0" fontId="16" fillId="0" borderId="185" xfId="0" applyFont="1" applyBorder="1" applyAlignment="1">
      <alignment horizontal="center" wrapText="1"/>
    </xf>
    <xf numFmtId="0" fontId="16" fillId="0" borderId="128" xfId="0" applyFont="1" applyBorder="1" applyAlignment="1">
      <alignment horizontal="center" wrapText="1"/>
    </xf>
    <xf numFmtId="0" fontId="0" fillId="0" borderId="198" xfId="0" applyFill="1" applyBorder="1" applyAlignment="1">
      <alignment horizontal="center"/>
    </xf>
    <xf numFmtId="0" fontId="0" fillId="0" borderId="108" xfId="0" applyFill="1" applyBorder="1" applyAlignment="1">
      <alignment horizontal="center"/>
    </xf>
    <xf numFmtId="0" fontId="0" fillId="0" borderId="199" xfId="0" applyFill="1" applyBorder="1" applyAlignment="1">
      <alignment horizontal="center"/>
    </xf>
    <xf numFmtId="0" fontId="16" fillId="0" borderId="206" xfId="3" applyFont="1" applyFill="1" applyBorder="1" applyAlignment="1" applyProtection="1">
      <alignment horizontal="center" wrapText="1"/>
    </xf>
    <xf numFmtId="0" fontId="16" fillId="0" borderId="180" xfId="3" applyFont="1" applyFill="1" applyBorder="1" applyAlignment="1" applyProtection="1">
      <alignment horizontal="center" wrapText="1"/>
    </xf>
    <xf numFmtId="0" fontId="16" fillId="0" borderId="139" xfId="3" applyFont="1" applyFill="1" applyBorder="1" applyAlignment="1" applyProtection="1">
      <alignment horizontal="center" wrapText="1"/>
    </xf>
    <xf numFmtId="0" fontId="16" fillId="0" borderId="154" xfId="3" applyFont="1" applyFill="1" applyBorder="1" applyAlignment="1" applyProtection="1">
      <alignment horizontal="center" wrapText="1"/>
    </xf>
    <xf numFmtId="0" fontId="0" fillId="0" borderId="100" xfId="3" applyFont="1" applyFill="1" applyBorder="1" applyAlignment="1" applyProtection="1">
      <alignment horizontal="center"/>
    </xf>
    <xf numFmtId="0" fontId="0" fillId="0" borderId="108" xfId="3" applyFont="1" applyFill="1" applyBorder="1" applyAlignment="1" applyProtection="1">
      <alignment horizontal="center"/>
    </xf>
    <xf numFmtId="0" fontId="0" fillId="0" borderId="199" xfId="3" applyFont="1" applyFill="1" applyBorder="1" applyAlignment="1" applyProtection="1">
      <alignment horizontal="center"/>
    </xf>
    <xf numFmtId="0" fontId="16" fillId="0" borderId="153" xfId="0" applyFont="1" applyFill="1" applyBorder="1" applyAlignment="1">
      <alignment horizontal="left" vertical="center"/>
    </xf>
    <xf numFmtId="0" fontId="16" fillId="0" borderId="186" xfId="0" applyFont="1" applyFill="1" applyBorder="1" applyAlignment="1">
      <alignment horizontal="center" wrapText="1"/>
    </xf>
    <xf numFmtId="0" fontId="16" fillId="0" borderId="210" xfId="0" applyFont="1" applyFill="1" applyBorder="1" applyAlignment="1">
      <alignment horizontal="center" wrapText="1"/>
    </xf>
    <xf numFmtId="0" fontId="16" fillId="0" borderId="211" xfId="0" applyFont="1" applyFill="1" applyBorder="1" applyAlignment="1">
      <alignment horizontal="center" wrapText="1"/>
    </xf>
    <xf numFmtId="0" fontId="0" fillId="0" borderId="100" xfId="0" applyFill="1" applyBorder="1" applyAlignment="1">
      <alignment horizontal="center"/>
    </xf>
    <xf numFmtId="3" fontId="0" fillId="0" borderId="222" xfId="0" applyNumberFormat="1" applyFont="1" applyBorder="1"/>
    <xf numFmtId="3" fontId="0" fillId="0" borderId="223" xfId="0" applyNumberFormat="1" applyFont="1" applyBorder="1"/>
    <xf numFmtId="3" fontId="0" fillId="0" borderId="224" xfId="0" applyNumberFormat="1" applyFont="1" applyBorder="1"/>
    <xf numFmtId="0" fontId="0" fillId="0" borderId="67" xfId="0" applyFont="1" applyBorder="1"/>
    <xf numFmtId="0" fontId="0" fillId="0" borderId="76" xfId="0" applyFont="1" applyBorder="1"/>
    <xf numFmtId="0" fontId="0" fillId="0" borderId="196" xfId="0" applyFont="1" applyBorder="1" applyAlignment="1">
      <alignment horizontal="center"/>
    </xf>
    <xf numFmtId="0" fontId="0" fillId="0" borderId="148" xfId="0" applyFont="1" applyBorder="1"/>
    <xf numFmtId="0" fontId="0" fillId="0" borderId="72" xfId="0" applyFont="1" applyBorder="1"/>
    <xf numFmtId="0" fontId="16" fillId="0" borderId="73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0" fillId="0" borderId="70" xfId="0" applyFont="1" applyBorder="1"/>
    <xf numFmtId="0" fontId="0" fillId="0" borderId="73" xfId="0" applyFont="1" applyBorder="1"/>
    <xf numFmtId="0" fontId="0" fillId="0" borderId="75" xfId="0" applyFont="1" applyBorder="1"/>
    <xf numFmtId="0" fontId="0" fillId="0" borderId="31" xfId="0" applyFont="1" applyFill="1" applyBorder="1"/>
    <xf numFmtId="0" fontId="0" fillId="0" borderId="2" xfId="0" applyFont="1" applyFill="1" applyBorder="1"/>
    <xf numFmtId="0" fontId="0" fillId="0" borderId="11" xfId="0" applyFill="1" applyBorder="1" applyAlignment="1">
      <alignment wrapText="1"/>
    </xf>
    <xf numFmtId="0" fontId="16" fillId="0" borderId="108" xfId="0" applyFont="1" applyFill="1" applyBorder="1" applyAlignment="1">
      <alignment horizontal="center"/>
    </xf>
    <xf numFmtId="0" fontId="0" fillId="0" borderId="213" xfId="0" applyFont="1" applyFill="1" applyBorder="1"/>
    <xf numFmtId="0" fontId="16" fillId="0" borderId="102" xfId="0" applyFont="1" applyFill="1" applyBorder="1" applyAlignment="1">
      <alignment horizontal="center"/>
    </xf>
    <xf numFmtId="0" fontId="0" fillId="0" borderId="187" xfId="0" applyFont="1" applyFill="1" applyBorder="1"/>
    <xf numFmtId="0" fontId="0" fillId="0" borderId="105" xfId="0" applyFont="1" applyFill="1" applyBorder="1"/>
    <xf numFmtId="0" fontId="0" fillId="0" borderId="233" xfId="0" applyFont="1" applyFill="1" applyBorder="1"/>
    <xf numFmtId="0" fontId="0" fillId="0" borderId="234" xfId="0" applyFont="1" applyFill="1" applyBorder="1"/>
    <xf numFmtId="0" fontId="0" fillId="0" borderId="100" xfId="0" applyFont="1" applyBorder="1" applyAlignment="1">
      <alignment horizontal="center"/>
    </xf>
    <xf numFmtId="0" fontId="0" fillId="0" borderId="14" xfId="0" applyFont="1" applyFill="1" applyBorder="1" applyAlignment="1"/>
    <xf numFmtId="165" fontId="0" fillId="0" borderId="101" xfId="0" applyNumberFormat="1" applyFont="1" applyBorder="1" applyAlignment="1"/>
    <xf numFmtId="0" fontId="0" fillId="0" borderId="239" xfId="0" applyFont="1" applyBorder="1" applyAlignment="1">
      <alignment horizontal="center"/>
    </xf>
    <xf numFmtId="0" fontId="0" fillId="0" borderId="190" xfId="0" applyFont="1" applyBorder="1" applyAlignment="1">
      <alignment horizontal="center"/>
    </xf>
    <xf numFmtId="0" fontId="0" fillId="0" borderId="240" xfId="0" applyFont="1" applyFill="1" applyBorder="1" applyAlignment="1">
      <alignment wrapText="1"/>
    </xf>
    <xf numFmtId="3" fontId="0" fillId="0" borderId="151" xfId="0" applyNumberFormat="1" applyFont="1" applyBorder="1"/>
    <xf numFmtId="3" fontId="0" fillId="0" borderId="241" xfId="0" applyNumberFormat="1" applyFont="1" applyBorder="1"/>
    <xf numFmtId="3" fontId="0" fillId="0" borderId="242" xfId="0" applyNumberFormat="1" applyFont="1" applyBorder="1"/>
    <xf numFmtId="3" fontId="0" fillId="0" borderId="243" xfId="0" applyNumberFormat="1" applyFont="1" applyBorder="1"/>
    <xf numFmtId="3" fontId="0" fillId="0" borderId="124" xfId="0" applyNumberFormat="1" applyFont="1" applyBorder="1"/>
    <xf numFmtId="0" fontId="0" fillId="0" borderId="113" xfId="0" applyFont="1" applyFill="1" applyBorder="1" applyAlignment="1">
      <alignment wrapText="1"/>
    </xf>
    <xf numFmtId="0" fontId="0" fillId="0" borderId="111" xfId="0" applyFont="1" applyFill="1" applyBorder="1" applyAlignment="1">
      <alignment wrapText="1"/>
    </xf>
    <xf numFmtId="0" fontId="23" fillId="0" borderId="112" xfId="3" applyFont="1" applyFill="1" applyBorder="1" applyAlignment="1" applyProtection="1">
      <alignment vertical="center" wrapText="1"/>
    </xf>
    <xf numFmtId="0" fontId="23" fillId="0" borderId="126" xfId="3" applyFont="1" applyFill="1" applyBorder="1" applyAlignment="1" applyProtection="1">
      <alignment vertical="center"/>
    </xf>
    <xf numFmtId="0" fontId="0" fillId="0" borderId="196" xfId="0" applyFont="1" applyBorder="1"/>
    <xf numFmtId="0" fontId="13" fillId="0" borderId="73" xfId="0" applyFont="1" applyBorder="1"/>
    <xf numFmtId="0" fontId="13" fillId="0" borderId="75" xfId="0" applyFont="1" applyBorder="1"/>
    <xf numFmtId="0" fontId="13" fillId="0" borderId="100" xfId="0" applyFont="1" applyBorder="1"/>
    <xf numFmtId="0" fontId="13" fillId="0" borderId="108" xfId="0" applyFont="1" applyBorder="1"/>
    <xf numFmtId="3" fontId="0" fillId="0" borderId="0" xfId="0" applyNumberFormat="1" applyFont="1" applyBorder="1"/>
    <xf numFmtId="0" fontId="16" fillId="0" borderId="113" xfId="0" applyFont="1" applyBorder="1" applyAlignment="1">
      <alignment horizontal="center" wrapText="1"/>
    </xf>
    <xf numFmtId="0" fontId="24" fillId="0" borderId="228" xfId="0" applyFont="1" applyBorder="1" applyAlignment="1">
      <alignment horizontal="center" wrapText="1"/>
    </xf>
    <xf numFmtId="0" fontId="16" fillId="0" borderId="65" xfId="0" applyFont="1" applyBorder="1" applyAlignment="1">
      <alignment horizontal="center" wrapText="1"/>
    </xf>
    <xf numFmtId="0" fontId="0" fillId="0" borderId="126" xfId="0" applyFont="1" applyFill="1" applyBorder="1" applyAlignment="1">
      <alignment wrapText="1"/>
    </xf>
    <xf numFmtId="3" fontId="0" fillId="0" borderId="75" xfId="0" applyNumberFormat="1" applyFont="1" applyBorder="1"/>
    <xf numFmtId="3" fontId="0" fillId="0" borderId="77" xfId="0" applyNumberFormat="1" applyFont="1" applyBorder="1"/>
    <xf numFmtId="3" fontId="0" fillId="0" borderId="149" xfId="0" applyNumberFormat="1" applyFont="1" applyBorder="1"/>
    <xf numFmtId="9" fontId="13" fillId="0" borderId="127" xfId="2" applyNumberFormat="1" applyFont="1" applyBorder="1"/>
    <xf numFmtId="1" fontId="0" fillId="0" borderId="126" xfId="0" applyNumberFormat="1" applyFont="1" applyBorder="1"/>
    <xf numFmtId="1" fontId="0" fillId="0" borderId="75" xfId="0" applyNumberFormat="1" applyFont="1" applyBorder="1"/>
    <xf numFmtId="0" fontId="16" fillId="0" borderId="75" xfId="3" applyFont="1" applyFill="1" applyBorder="1" applyAlignment="1" applyProtection="1">
      <alignment horizontal="center"/>
    </xf>
    <xf numFmtId="1" fontId="13" fillId="0" borderId="76" xfId="3" applyNumberFormat="1" applyFont="1" applyFill="1" applyBorder="1" applyAlignment="1" applyProtection="1"/>
    <xf numFmtId="0" fontId="16" fillId="0" borderId="141" xfId="0" applyFont="1" applyBorder="1" applyAlignment="1">
      <alignment horizontal="center"/>
    </xf>
    <xf numFmtId="0" fontId="0" fillId="0" borderId="96" xfId="0" applyFont="1" applyBorder="1" applyAlignment="1">
      <alignment horizontal="center"/>
    </xf>
    <xf numFmtId="0" fontId="0" fillId="0" borderId="93" xfId="0" applyFont="1" applyFill="1" applyBorder="1" applyAlignment="1">
      <alignment wrapText="1"/>
    </xf>
    <xf numFmtId="0" fontId="0" fillId="0" borderId="96" xfId="0" applyFont="1" applyBorder="1"/>
    <xf numFmtId="0" fontId="0" fillId="0" borderId="97" xfId="0" applyFont="1" applyBorder="1"/>
    <xf numFmtId="0" fontId="0" fillId="0" borderId="100" xfId="0" applyFont="1" applyFill="1" applyBorder="1" applyAlignment="1">
      <alignment horizontal="center"/>
    </xf>
    <xf numFmtId="0" fontId="0" fillId="0" borderId="212" xfId="0" applyFont="1" applyFill="1" applyBorder="1"/>
    <xf numFmtId="0" fontId="0" fillId="0" borderId="67" xfId="0" applyFont="1" applyFill="1" applyBorder="1" applyAlignment="1">
      <alignment wrapText="1"/>
    </xf>
    <xf numFmtId="0" fontId="0" fillId="0" borderId="67" xfId="0" applyFont="1" applyFill="1" applyBorder="1"/>
    <xf numFmtId="0" fontId="0" fillId="0" borderId="73" xfId="0" applyFont="1" applyFill="1" applyBorder="1" applyAlignment="1">
      <alignment horizontal="center"/>
    </xf>
    <xf numFmtId="0" fontId="0" fillId="0" borderId="74" xfId="0" applyFont="1" applyFill="1" applyBorder="1"/>
    <xf numFmtId="0" fontId="0" fillId="0" borderId="75" xfId="0" applyFont="1" applyFill="1" applyBorder="1" applyAlignment="1">
      <alignment horizontal="center"/>
    </xf>
    <xf numFmtId="0" fontId="0" fillId="0" borderId="76" xfId="0" applyFont="1" applyFill="1" applyBorder="1" applyAlignment="1">
      <alignment wrapText="1"/>
    </xf>
    <xf numFmtId="0" fontId="0" fillId="0" borderId="76" xfId="0" applyFont="1" applyFill="1" applyBorder="1"/>
    <xf numFmtId="0" fontId="0" fillId="0" borderId="77" xfId="0" applyFont="1" applyFill="1" applyBorder="1"/>
    <xf numFmtId="0" fontId="13" fillId="0" borderId="73" xfId="3" applyFont="1" applyFill="1" applyBorder="1" applyAlignment="1" applyProtection="1">
      <alignment horizontal="center"/>
    </xf>
    <xf numFmtId="0" fontId="13" fillId="0" borderId="76" xfId="3" applyFont="1" applyFill="1" applyBorder="1" applyAlignment="1" applyProtection="1"/>
    <xf numFmtId="1" fontId="13" fillId="0" borderId="77" xfId="3" applyNumberFormat="1" applyFont="1" applyFill="1" applyBorder="1" applyAlignment="1" applyProtection="1"/>
    <xf numFmtId="0" fontId="23" fillId="0" borderId="93" xfId="3" applyFont="1" applyFill="1" applyBorder="1" applyAlignment="1" applyProtection="1">
      <alignment vertical="center" wrapText="1"/>
    </xf>
    <xf numFmtId="1" fontId="0" fillId="0" borderId="67" xfId="0" applyNumberFormat="1" applyFont="1" applyFill="1" applyBorder="1"/>
    <xf numFmtId="1" fontId="0" fillId="0" borderId="74" xfId="0" applyNumberFormat="1" applyFont="1" applyFill="1" applyBorder="1"/>
    <xf numFmtId="0" fontId="16" fillId="0" borderId="75" xfId="0" applyFont="1" applyFill="1" applyBorder="1" applyAlignment="1">
      <alignment horizontal="center"/>
    </xf>
    <xf numFmtId="1" fontId="0" fillId="0" borderId="76" xfId="0" applyNumberFormat="1" applyFont="1" applyFill="1" applyBorder="1"/>
    <xf numFmtId="1" fontId="0" fillId="0" borderId="77" xfId="0" applyNumberFormat="1" applyFont="1" applyFill="1" applyBorder="1"/>
    <xf numFmtId="1" fontId="13" fillId="0" borderId="74" xfId="3" applyNumberFormat="1" applyFont="1" applyFill="1" applyBorder="1" applyAlignment="1" applyProtection="1"/>
    <xf numFmtId="1" fontId="0" fillId="0" borderId="96" xfId="0" applyNumberFormat="1" applyFont="1" applyBorder="1"/>
    <xf numFmtId="1" fontId="0" fillId="0" borderId="93" xfId="0" applyNumberFormat="1" applyFont="1" applyBorder="1"/>
    <xf numFmtId="0" fontId="0" fillId="0" borderId="0" xfId="0" applyFont="1" applyAlignment="1"/>
    <xf numFmtId="0" fontId="16" fillId="9" borderId="0" xfId="0" applyFont="1" applyFill="1" applyAlignment="1"/>
    <xf numFmtId="0" fontId="0" fillId="9" borderId="0" xfId="0" applyFill="1"/>
    <xf numFmtId="0" fontId="16" fillId="0" borderId="80" xfId="0" applyFont="1" applyBorder="1" applyAlignment="1">
      <alignment horizontal="center" wrapText="1"/>
    </xf>
    <xf numFmtId="0" fontId="0" fillId="0" borderId="9" xfId="0" applyFill="1" applyBorder="1" applyAlignment="1">
      <alignment horizontal="center"/>
    </xf>
    <xf numFmtId="3" fontId="0" fillId="0" borderId="71" xfId="0" applyNumberFormat="1" applyFont="1" applyBorder="1"/>
    <xf numFmtId="3" fontId="0" fillId="0" borderId="72" xfId="0" applyNumberFormat="1" applyFont="1" applyBorder="1"/>
    <xf numFmtId="3" fontId="0" fillId="0" borderId="67" xfId="0" applyNumberFormat="1" applyFont="1" applyBorder="1"/>
    <xf numFmtId="3" fontId="0" fillId="0" borderId="74" xfId="0" applyNumberFormat="1" applyFont="1" applyBorder="1"/>
    <xf numFmtId="3" fontId="16" fillId="0" borderId="50" xfId="0" applyNumberFormat="1" applyFont="1" applyBorder="1"/>
    <xf numFmtId="3" fontId="16" fillId="0" borderId="7" xfId="0" applyNumberFormat="1" applyFont="1" applyBorder="1"/>
    <xf numFmtId="3" fontId="16" fillId="0" borderId="6" xfId="0" applyNumberFormat="1" applyFont="1" applyBorder="1"/>
    <xf numFmtId="3" fontId="0" fillId="0" borderId="21" xfId="0" applyNumberFormat="1" applyFont="1" applyBorder="1"/>
    <xf numFmtId="3" fontId="0" fillId="0" borderId="48" xfId="0" applyNumberFormat="1" applyFont="1" applyBorder="1"/>
    <xf numFmtId="3" fontId="0" fillId="0" borderId="40" xfId="0" applyNumberFormat="1" applyFont="1" applyBorder="1"/>
    <xf numFmtId="3" fontId="0" fillId="0" borderId="49" xfId="0" applyNumberFormat="1" applyFont="1" applyBorder="1"/>
    <xf numFmtId="0" fontId="16" fillId="0" borderId="59" xfId="0" applyFont="1" applyBorder="1" applyAlignment="1">
      <alignment horizontal="center" vertical="center"/>
    </xf>
    <xf numFmtId="0" fontId="16" fillId="0" borderId="45" xfId="0" applyFont="1" applyFill="1" applyBorder="1" applyAlignment="1">
      <alignment horizontal="center" vertical="center"/>
    </xf>
    <xf numFmtId="0" fontId="16" fillId="0" borderId="230" xfId="0" applyFont="1" applyBorder="1" applyAlignment="1">
      <alignment horizontal="center" wrapText="1"/>
    </xf>
    <xf numFmtId="0" fontId="16" fillId="0" borderId="51" xfId="0" applyFont="1" applyBorder="1" applyAlignment="1">
      <alignment horizontal="center" wrapText="1"/>
    </xf>
    <xf numFmtId="165" fontId="0" fillId="0" borderId="15" xfId="0" applyNumberFormat="1" applyBorder="1" applyAlignment="1"/>
    <xf numFmtId="165" fontId="0" fillId="0" borderId="54" xfId="0" applyNumberFormat="1" applyBorder="1" applyAlignment="1"/>
    <xf numFmtId="0" fontId="16" fillId="2" borderId="0" xfId="0" applyFont="1" applyFill="1" applyAlignment="1">
      <alignment horizontal="left" wrapText="1"/>
    </xf>
    <xf numFmtId="0" fontId="16" fillId="2" borderId="34" xfId="0" applyFont="1" applyFill="1" applyBorder="1" applyAlignment="1">
      <alignment horizontal="left" vertical="center"/>
    </xf>
    <xf numFmtId="0" fontId="16" fillId="2" borderId="64" xfId="0" applyFont="1" applyFill="1" applyBorder="1" applyAlignment="1">
      <alignment horizontal="center" wrapText="1"/>
    </xf>
    <xf numFmtId="0" fontId="16" fillId="2" borderId="50" xfId="0" applyFont="1" applyFill="1" applyBorder="1" applyAlignment="1">
      <alignment horizontal="center" wrapText="1"/>
    </xf>
    <xf numFmtId="0" fontId="16" fillId="2" borderId="32" xfId="0" applyFont="1" applyFill="1" applyBorder="1" applyAlignment="1">
      <alignment horizontal="center" wrapText="1"/>
    </xf>
    <xf numFmtId="0" fontId="16" fillId="2" borderId="187" xfId="0" applyFont="1" applyFill="1" applyBorder="1" applyAlignment="1">
      <alignment horizontal="center" wrapText="1"/>
    </xf>
    <xf numFmtId="0" fontId="16" fillId="2" borderId="110" xfId="0" applyFont="1" applyFill="1" applyBorder="1" applyAlignment="1">
      <alignment horizontal="center" wrapText="1"/>
    </xf>
    <xf numFmtId="0" fontId="16" fillId="2" borderId="105" xfId="0" applyFont="1" applyFill="1" applyBorder="1" applyAlignment="1">
      <alignment horizontal="center" wrapText="1"/>
    </xf>
    <xf numFmtId="0" fontId="16" fillId="2" borderId="233" xfId="0" applyFont="1" applyFill="1" applyBorder="1" applyAlignment="1">
      <alignment horizontal="center" wrapText="1"/>
    </xf>
    <xf numFmtId="0" fontId="34" fillId="0" borderId="0" xfId="0" applyFont="1" applyAlignment="1">
      <alignment horizontal="left"/>
    </xf>
    <xf numFmtId="174" fontId="13" fillId="0" borderId="0" xfId="2" applyNumberFormat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wrapText="1"/>
    </xf>
    <xf numFmtId="0" fontId="16" fillId="2" borderId="9" xfId="0" applyFont="1" applyFill="1" applyBorder="1" applyAlignment="1">
      <alignment horizontal="center"/>
    </xf>
    <xf numFmtId="0" fontId="16" fillId="2" borderId="18" xfId="0" applyFont="1" applyFill="1" applyBorder="1" applyAlignment="1">
      <alignment horizontal="center"/>
    </xf>
    <xf numFmtId="0" fontId="0" fillId="2" borderId="19" xfId="0" applyFont="1" applyFill="1" applyBorder="1" applyAlignment="1">
      <alignment wrapText="1"/>
    </xf>
    <xf numFmtId="1" fontId="0" fillId="2" borderId="18" xfId="0" applyNumberFormat="1" applyFont="1" applyFill="1" applyBorder="1"/>
    <xf numFmtId="1" fontId="0" fillId="2" borderId="22" xfId="0" applyNumberFormat="1" applyFont="1" applyFill="1" applyBorder="1"/>
    <xf numFmtId="1" fontId="0" fillId="2" borderId="19" xfId="0" applyNumberFormat="1" applyFont="1" applyFill="1" applyBorder="1"/>
    <xf numFmtId="1" fontId="0" fillId="2" borderId="20" xfId="0" applyNumberFormat="1" applyFont="1" applyFill="1" applyBorder="1"/>
    <xf numFmtId="0" fontId="16" fillId="2" borderId="39" xfId="0" applyFont="1" applyFill="1" applyBorder="1" applyAlignment="1">
      <alignment horizontal="center"/>
    </xf>
    <xf numFmtId="0" fontId="0" fillId="2" borderId="42" xfId="0" applyFont="1" applyFill="1" applyBorder="1" applyAlignment="1">
      <alignment wrapText="1"/>
    </xf>
    <xf numFmtId="1" fontId="0" fillId="2" borderId="39" xfId="0" applyNumberFormat="1" applyFont="1" applyFill="1" applyBorder="1"/>
    <xf numFmtId="1" fontId="0" fillId="2" borderId="41" xfId="0" applyNumberFormat="1" applyFont="1" applyFill="1" applyBorder="1"/>
    <xf numFmtId="1" fontId="0" fillId="2" borderId="42" xfId="0" applyNumberFormat="1" applyFont="1" applyFill="1" applyBorder="1"/>
    <xf numFmtId="1" fontId="0" fillId="2" borderId="43" xfId="0" applyNumberFormat="1" applyFont="1" applyFill="1" applyBorder="1"/>
    <xf numFmtId="0" fontId="0" fillId="2" borderId="0" xfId="0" applyFill="1" applyAlignment="1">
      <alignment horizontal="center"/>
    </xf>
    <xf numFmtId="1" fontId="0" fillId="0" borderId="22" xfId="0" applyNumberFormat="1" applyFont="1" applyBorder="1"/>
    <xf numFmtId="1" fontId="0" fillId="0" borderId="19" xfId="0" applyNumberFormat="1" applyFont="1" applyBorder="1"/>
    <xf numFmtId="1" fontId="0" fillId="0" borderId="20" xfId="0" applyNumberFormat="1" applyFont="1" applyBorder="1"/>
    <xf numFmtId="174" fontId="16" fillId="0" borderId="0" xfId="0" applyNumberFormat="1" applyFont="1" applyAlignment="1">
      <alignment horizontal="center"/>
    </xf>
    <xf numFmtId="1" fontId="0" fillId="0" borderId="41" xfId="0" applyNumberFormat="1" applyFont="1" applyBorder="1"/>
    <xf numFmtId="1" fontId="0" fillId="0" borderId="42" xfId="0" applyNumberFormat="1" applyFont="1" applyBorder="1"/>
    <xf numFmtId="1" fontId="0" fillId="0" borderId="43" xfId="0" applyNumberFormat="1" applyFont="1" applyBorder="1" applyAlignment="1">
      <alignment horizontal="center"/>
    </xf>
    <xf numFmtId="0" fontId="16" fillId="2" borderId="10" xfId="0" applyFont="1" applyFill="1" applyBorder="1" applyAlignment="1">
      <alignment wrapText="1"/>
    </xf>
    <xf numFmtId="174" fontId="16" fillId="0" borderId="0" xfId="2" applyNumberFormat="1" applyFont="1" applyAlignment="1">
      <alignment horizontal="center"/>
    </xf>
    <xf numFmtId="166" fontId="16" fillId="0" borderId="0" xfId="2" applyNumberFormat="1" applyFont="1"/>
    <xf numFmtId="0" fontId="16" fillId="0" borderId="0" xfId="0" applyFont="1" applyFill="1" applyAlignment="1"/>
    <xf numFmtId="0" fontId="16" fillId="0" borderId="1" xfId="0" applyFont="1" applyFill="1" applyBorder="1" applyAlignment="1">
      <alignment horizontal="left" vertical="center"/>
    </xf>
    <xf numFmtId="0" fontId="16" fillId="0" borderId="248" xfId="0" applyFont="1" applyFill="1" applyBorder="1" applyAlignment="1">
      <alignment horizontal="center" wrapText="1"/>
    </xf>
    <xf numFmtId="0" fontId="16" fillId="0" borderId="29" xfId="0" applyFont="1" applyFill="1" applyBorder="1" applyAlignment="1">
      <alignment horizontal="center" wrapText="1"/>
    </xf>
    <xf numFmtId="0" fontId="16" fillId="0" borderId="33" xfId="0" applyFont="1" applyFill="1" applyBorder="1" applyAlignment="1">
      <alignment horizontal="center" wrapText="1"/>
    </xf>
    <xf numFmtId="0" fontId="16" fillId="0" borderId="34" xfId="0" applyFont="1" applyFill="1" applyBorder="1" applyAlignment="1">
      <alignment horizontal="center" wrapText="1"/>
    </xf>
    <xf numFmtId="0" fontId="16" fillId="0" borderId="58" xfId="0" applyFont="1" applyFill="1" applyBorder="1" applyAlignment="1">
      <alignment horizontal="center" wrapText="1"/>
    </xf>
    <xf numFmtId="0" fontId="16" fillId="0" borderId="65" xfId="0" applyFont="1" applyFill="1" applyBorder="1" applyAlignment="1">
      <alignment horizontal="center" wrapText="1"/>
    </xf>
    <xf numFmtId="0" fontId="34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0" fillId="0" borderId="74" xfId="0" applyFont="1" applyBorder="1"/>
    <xf numFmtId="0" fontId="16" fillId="0" borderId="27" xfId="0" applyFont="1" applyBorder="1" applyAlignment="1">
      <alignment horizontal="center" wrapText="1"/>
    </xf>
    <xf numFmtId="0" fontId="0" fillId="0" borderId="72" xfId="0" applyFont="1" applyBorder="1" applyAlignment="1"/>
    <xf numFmtId="0" fontId="0" fillId="0" borderId="74" xfId="0" applyFont="1" applyBorder="1" applyAlignment="1"/>
    <xf numFmtId="0" fontId="0" fillId="0" borderId="77" xfId="0" applyFont="1" applyBorder="1" applyAlignment="1"/>
    <xf numFmtId="0" fontId="40" fillId="0" borderId="0" xfId="0" applyFont="1" applyBorder="1" applyAlignment="1" applyProtection="1">
      <alignment horizontal="right"/>
    </xf>
    <xf numFmtId="3" fontId="0" fillId="0" borderId="96" xfId="0" applyNumberFormat="1" applyFont="1" applyBorder="1"/>
    <xf numFmtId="3" fontId="0" fillId="0" borderId="92" xfId="0" applyNumberFormat="1" applyFont="1" applyBorder="1"/>
    <xf numFmtId="3" fontId="0" fillId="0" borderId="97" xfId="0" applyNumberFormat="1" applyFont="1" applyBorder="1"/>
    <xf numFmtId="1" fontId="16" fillId="2" borderId="24" xfId="0" applyNumberFormat="1" applyFont="1" applyFill="1" applyBorder="1"/>
    <xf numFmtId="1" fontId="16" fillId="2" borderId="13" xfId="0" applyNumberFormat="1" applyFont="1" applyFill="1" applyBorder="1"/>
    <xf numFmtId="1" fontId="16" fillId="2" borderId="14" xfId="0" applyNumberFormat="1" applyFont="1" applyFill="1" applyBorder="1"/>
    <xf numFmtId="1" fontId="16" fillId="2" borderId="11" xfId="0" applyNumberFormat="1" applyFont="1" applyFill="1" applyBorder="1"/>
    <xf numFmtId="1" fontId="0" fillId="2" borderId="98" xfId="0" applyNumberFormat="1" applyFont="1" applyFill="1" applyBorder="1"/>
    <xf numFmtId="1" fontId="0" fillId="2" borderId="99" xfId="0" applyNumberFormat="1" applyFont="1" applyFill="1" applyBorder="1"/>
    <xf numFmtId="1" fontId="0" fillId="2" borderId="78" xfId="0" applyNumberFormat="1" applyFont="1" applyFill="1" applyBorder="1"/>
    <xf numFmtId="1" fontId="0" fillId="2" borderId="108" xfId="0" applyNumberFormat="1" applyFont="1" applyFill="1" applyBorder="1"/>
    <xf numFmtId="1" fontId="0" fillId="2" borderId="79" xfId="0" applyNumberFormat="1" applyFont="1" applyFill="1" applyBorder="1"/>
    <xf numFmtId="1" fontId="0" fillId="2" borderId="109" xfId="0" applyNumberFormat="1" applyFont="1" applyFill="1" applyBorder="1"/>
    <xf numFmtId="1" fontId="0" fillId="2" borderId="110" xfId="0" applyNumberFormat="1" applyFont="1" applyFill="1" applyBorder="1"/>
    <xf numFmtId="1" fontId="0" fillId="2" borderId="194" xfId="0" applyNumberFormat="1" applyFont="1" applyFill="1" applyBorder="1"/>
    <xf numFmtId="1" fontId="0" fillId="0" borderId="70" xfId="0" applyNumberFormat="1" applyFont="1" applyFill="1" applyBorder="1"/>
    <xf numFmtId="1" fontId="0" fillId="0" borderId="72" xfId="0" applyNumberFormat="1" applyFont="1" applyFill="1" applyBorder="1"/>
    <xf numFmtId="1" fontId="0" fillId="0" borderId="73" xfId="0" applyNumberFormat="1" applyFont="1" applyFill="1" applyBorder="1"/>
    <xf numFmtId="1" fontId="0" fillId="0" borderId="75" xfId="0" applyNumberFormat="1" applyFont="1" applyFill="1" applyBorder="1"/>
    <xf numFmtId="1" fontId="0" fillId="0" borderId="71" xfId="0" applyNumberFormat="1" applyFont="1" applyFill="1" applyBorder="1"/>
    <xf numFmtId="0" fontId="0" fillId="0" borderId="279" xfId="0" applyFont="1" applyBorder="1" applyAlignment="1">
      <alignment horizontal="center"/>
    </xf>
    <xf numFmtId="3" fontId="0" fillId="0" borderId="235" xfId="0" applyNumberFormat="1" applyFont="1" applyBorder="1"/>
    <xf numFmtId="0" fontId="0" fillId="0" borderId="112" xfId="0" applyFont="1" applyFill="1" applyBorder="1" applyAlignment="1">
      <alignment wrapText="1"/>
    </xf>
    <xf numFmtId="1" fontId="0" fillId="0" borderId="132" xfId="0" applyNumberFormat="1" applyFont="1" applyFill="1" applyBorder="1"/>
    <xf numFmtId="166" fontId="13" fillId="2" borderId="0" xfId="2" applyNumberFormat="1" applyFill="1"/>
    <xf numFmtId="174" fontId="13" fillId="2" borderId="0" xfId="2" applyNumberFormat="1" applyFill="1" applyAlignment="1">
      <alignment horizontal="center"/>
    </xf>
    <xf numFmtId="0" fontId="0" fillId="0" borderId="0" xfId="0" applyFill="1"/>
    <xf numFmtId="0" fontId="0" fillId="2" borderId="0" xfId="0" applyFill="1"/>
    <xf numFmtId="0" fontId="16" fillId="2" borderId="0" xfId="0" applyFont="1" applyFill="1"/>
    <xf numFmtId="0" fontId="24" fillId="0" borderId="0" xfId="8" applyFont="1" applyAlignment="1">
      <alignment horizontal="left" vertical="center"/>
    </xf>
    <xf numFmtId="0" fontId="23" fillId="0" borderId="0" xfId="8" applyFont="1"/>
    <xf numFmtId="0" fontId="25" fillId="0" borderId="0" xfId="8" applyFont="1" applyAlignment="1">
      <alignment horizontal="center" wrapText="1"/>
    </xf>
    <xf numFmtId="0" fontId="28" fillId="0" borderId="0" xfId="8" applyFont="1"/>
    <xf numFmtId="0" fontId="26" fillId="0" borderId="0" xfId="8" applyFont="1" applyFill="1"/>
    <xf numFmtId="0" fontId="24" fillId="0" borderId="8" xfId="8" applyFont="1" applyBorder="1" applyAlignment="1">
      <alignment horizontal="center" wrapText="1"/>
    </xf>
    <xf numFmtId="49" fontId="23" fillId="0" borderId="39" xfId="20" applyNumberFormat="1" applyFont="1" applyFill="1" applyBorder="1" applyAlignment="1">
      <alignment horizontal="center" wrapText="1"/>
    </xf>
    <xf numFmtId="49" fontId="23" fillId="0" borderId="63" xfId="20" applyNumberFormat="1" applyFont="1" applyFill="1" applyBorder="1" applyAlignment="1">
      <alignment horizontal="center" wrapText="1"/>
    </xf>
    <xf numFmtId="0" fontId="23" fillId="0" borderId="14" xfId="8" applyFont="1" applyFill="1" applyBorder="1" applyAlignment="1">
      <alignment wrapText="1"/>
    </xf>
    <xf numFmtId="0" fontId="23" fillId="0" borderId="19" xfId="8" applyFont="1" applyFill="1" applyBorder="1" applyAlignment="1">
      <alignment wrapText="1"/>
    </xf>
    <xf numFmtId="0" fontId="23" fillId="0" borderId="26" xfId="8" applyFont="1" applyFill="1" applyBorder="1" applyAlignment="1">
      <alignment wrapText="1"/>
    </xf>
    <xf numFmtId="0" fontId="31" fillId="0" borderId="0" xfId="14" applyFont="1" applyFill="1" applyAlignment="1" applyProtection="1"/>
    <xf numFmtId="0" fontId="24" fillId="0" borderId="0" xfId="8" applyFont="1" applyFill="1"/>
    <xf numFmtId="0" fontId="24" fillId="0" borderId="0" xfId="8" applyFont="1" applyFill="1" applyAlignment="1">
      <alignment wrapText="1"/>
    </xf>
    <xf numFmtId="0" fontId="24" fillId="0" borderId="140" xfId="8" applyFont="1" applyBorder="1" applyAlignment="1">
      <alignment horizontal="left" vertical="center"/>
    </xf>
    <xf numFmtId="0" fontId="24" fillId="0" borderId="188" xfId="8" applyFont="1" applyBorder="1" applyAlignment="1">
      <alignment horizontal="center" wrapText="1"/>
    </xf>
    <xf numFmtId="0" fontId="24" fillId="0" borderId="203" xfId="8" applyFont="1" applyBorder="1" applyAlignment="1">
      <alignment horizontal="center" wrapText="1"/>
    </xf>
    <xf numFmtId="0" fontId="23" fillId="0" borderId="100" xfId="8" applyFont="1" applyFill="1" applyBorder="1" applyAlignment="1">
      <alignment horizontal="center"/>
    </xf>
    <xf numFmtId="0" fontId="23" fillId="0" borderId="108" xfId="8" applyFont="1" applyFill="1" applyBorder="1" applyAlignment="1">
      <alignment horizontal="center"/>
    </xf>
    <xf numFmtId="0" fontId="23" fillId="0" borderId="199" xfId="8" applyFont="1" applyFill="1" applyBorder="1" applyAlignment="1">
      <alignment horizontal="center"/>
    </xf>
    <xf numFmtId="0" fontId="23" fillId="0" borderId="19" xfId="3" applyFont="1" applyFill="1" applyBorder="1" applyAlignment="1" applyProtection="1">
      <alignment vertical="center"/>
    </xf>
    <xf numFmtId="0" fontId="24" fillId="0" borderId="0" xfId="3" applyFont="1" applyFill="1" applyAlignment="1" applyProtection="1">
      <alignment horizontal="left" vertical="center"/>
    </xf>
    <xf numFmtId="0" fontId="24" fillId="0" borderId="0" xfId="3" applyFont="1" applyFill="1" applyAlignment="1" applyProtection="1">
      <alignment horizontal="center" wrapText="1"/>
    </xf>
    <xf numFmtId="0" fontId="23" fillId="0" borderId="65" xfId="3" applyFont="1" applyFill="1" applyBorder="1" applyAlignment="1" applyProtection="1"/>
    <xf numFmtId="0" fontId="23" fillId="0" borderId="0" xfId="3" applyFont="1" applyFill="1" applyAlignment="1" applyProtection="1"/>
    <xf numFmtId="0" fontId="23" fillId="0" borderId="19" xfId="3" applyFont="1" applyFill="1" applyBorder="1" applyAlignment="1" applyProtection="1">
      <alignment vertical="center" wrapText="1"/>
    </xf>
    <xf numFmtId="0" fontId="23" fillId="0" borderId="18" xfId="3" applyFont="1" applyFill="1" applyBorder="1" applyAlignment="1" applyProtection="1">
      <alignment horizontal="center" vertical="center"/>
    </xf>
    <xf numFmtId="0" fontId="23" fillId="0" borderId="23" xfId="3" applyFont="1" applyFill="1" applyBorder="1" applyAlignment="1" applyProtection="1">
      <alignment vertical="center"/>
    </xf>
    <xf numFmtId="1" fontId="23" fillId="0" borderId="116" xfId="8" applyNumberFormat="1" applyFont="1" applyBorder="1" applyAlignment="1">
      <alignment horizontal="right"/>
    </xf>
    <xf numFmtId="0" fontId="23" fillId="4" borderId="138" xfId="3" applyFont="1" applyFill="1" applyBorder="1" applyAlignment="1" applyProtection="1">
      <alignment vertical="center"/>
    </xf>
    <xf numFmtId="9" fontId="31" fillId="0" borderId="23" xfId="3" applyNumberFormat="1" applyFont="1" applyFill="1" applyBorder="1" applyAlignment="1" applyProtection="1">
      <alignment vertical="center"/>
    </xf>
    <xf numFmtId="0" fontId="16" fillId="0" borderId="0" xfId="3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center" wrapText="1"/>
    </xf>
    <xf numFmtId="1" fontId="13" fillId="0" borderId="67" xfId="3" applyNumberFormat="1" applyFont="1" applyFill="1" applyBorder="1" applyAlignment="1" applyProtection="1"/>
    <xf numFmtId="0" fontId="38" fillId="0" borderId="10" xfId="3" applyFont="1" applyFill="1" applyBorder="1" applyAlignment="1" applyProtection="1">
      <alignment wrapText="1"/>
    </xf>
    <xf numFmtId="0" fontId="38" fillId="0" borderId="19" xfId="3" applyFont="1" applyFill="1" applyBorder="1" applyAlignment="1" applyProtection="1">
      <alignment wrapText="1"/>
    </xf>
    <xf numFmtId="0" fontId="38" fillId="0" borderId="26" xfId="3" applyFont="1" applyFill="1" applyBorder="1" applyAlignment="1" applyProtection="1">
      <alignment wrapText="1"/>
    </xf>
    <xf numFmtId="0" fontId="38" fillId="0" borderId="0" xfId="3" applyFont="1" applyFill="1" applyAlignment="1" applyProtection="1"/>
    <xf numFmtId="1" fontId="23" fillId="0" borderId="138" xfId="3" applyNumberFormat="1" applyFont="1" applyFill="1" applyBorder="1" applyAlignment="1" applyProtection="1"/>
    <xf numFmtId="1" fontId="23" fillId="0" borderId="22" xfId="3" applyNumberFormat="1" applyFont="1" applyFill="1" applyBorder="1" applyAlignment="1" applyProtection="1"/>
    <xf numFmtId="0" fontId="13" fillId="0" borderId="19" xfId="3" applyFont="1" applyFill="1" applyBorder="1" applyAlignment="1" applyProtection="1"/>
    <xf numFmtId="0" fontId="19" fillId="0" borderId="0" xfId="3" applyFont="1" applyFill="1" applyAlignment="1" applyProtection="1"/>
    <xf numFmtId="4" fontId="19" fillId="0" borderId="0" xfId="8" applyNumberFormat="1" applyFont="1"/>
    <xf numFmtId="0" fontId="27" fillId="0" borderId="0" xfId="3" applyFont="1" applyFill="1" applyAlignment="1" applyProtection="1">
      <alignment horizontal="left"/>
    </xf>
    <xf numFmtId="0" fontId="19" fillId="0" borderId="0" xfId="8" applyFont="1" applyFill="1"/>
    <xf numFmtId="0" fontId="24" fillId="0" borderId="34" xfId="8" applyFont="1" applyFill="1" applyBorder="1" applyAlignment="1">
      <alignment horizontal="left" vertical="center"/>
    </xf>
    <xf numFmtId="0" fontId="24" fillId="0" borderId="59" xfId="8" applyFont="1" applyFill="1" applyBorder="1" applyAlignment="1">
      <alignment horizontal="center" wrapText="1"/>
    </xf>
    <xf numFmtId="0" fontId="31" fillId="0" borderId="0" xfId="3" applyFont="1" applyFill="1" applyAlignment="1" applyProtection="1"/>
    <xf numFmtId="0" fontId="23" fillId="0" borderId="45" xfId="30" applyFont="1" applyBorder="1" applyAlignment="1">
      <alignment horizontal="center"/>
    </xf>
    <xf numFmtId="0" fontId="24" fillId="0" borderId="50" xfId="8" applyFont="1" applyFill="1" applyBorder="1" applyAlignment="1">
      <alignment horizontal="center" wrapText="1"/>
    </xf>
    <xf numFmtId="0" fontId="24" fillId="0" borderId="52" xfId="8" applyFont="1" applyFill="1" applyBorder="1" applyAlignment="1">
      <alignment horizontal="center" wrapText="1"/>
    </xf>
    <xf numFmtId="0" fontId="24" fillId="0" borderId="4" xfId="8" applyFont="1" applyFill="1" applyBorder="1" applyAlignment="1">
      <alignment horizontal="center" wrapText="1"/>
    </xf>
    <xf numFmtId="0" fontId="24" fillId="0" borderId="35" xfId="8" applyFont="1" applyFill="1" applyBorder="1" applyAlignment="1">
      <alignment horizontal="center" wrapText="1"/>
    </xf>
    <xf numFmtId="0" fontId="24" fillId="0" borderId="36" xfId="8" applyFont="1" applyFill="1" applyBorder="1" applyAlignment="1">
      <alignment horizontal="center" wrapText="1"/>
    </xf>
    <xf numFmtId="0" fontId="23" fillId="0" borderId="24" xfId="8" applyFont="1" applyFill="1" applyBorder="1" applyAlignment="1">
      <alignment horizontal="center" vertical="center"/>
    </xf>
    <xf numFmtId="0" fontId="23" fillId="0" borderId="14" xfId="8" applyFont="1" applyFill="1" applyBorder="1" applyAlignment="1">
      <alignment vertical="center" wrapText="1"/>
    </xf>
    <xf numFmtId="0" fontId="23" fillId="0" borderId="18" xfId="8" applyFont="1" applyFill="1" applyBorder="1" applyAlignment="1">
      <alignment horizontal="center" vertical="center"/>
    </xf>
    <xf numFmtId="0" fontId="23" fillId="0" borderId="19" xfId="8" applyFont="1" applyFill="1" applyBorder="1" applyAlignment="1">
      <alignment vertical="center" wrapText="1"/>
    </xf>
    <xf numFmtId="0" fontId="23" fillId="0" borderId="25" xfId="8" applyFont="1" applyFill="1" applyBorder="1" applyAlignment="1">
      <alignment horizontal="center" vertical="center"/>
    </xf>
    <xf numFmtId="0" fontId="23" fillId="0" borderId="26" xfId="8" applyFont="1" applyFill="1" applyBorder="1" applyAlignment="1">
      <alignment vertical="center" wrapText="1"/>
    </xf>
    <xf numFmtId="0" fontId="23" fillId="0" borderId="0" xfId="8" applyFont="1" applyFill="1" applyAlignment="1">
      <alignment horizontal="left"/>
    </xf>
    <xf numFmtId="0" fontId="24" fillId="0" borderId="70" xfId="8" applyFont="1" applyFill="1" applyBorder="1" applyAlignment="1">
      <alignment horizontal="center" vertical="center"/>
    </xf>
    <xf numFmtId="0" fontId="23" fillId="0" borderId="75" xfId="8" applyFont="1" applyFill="1" applyBorder="1" applyAlignment="1">
      <alignment horizontal="center" vertical="center"/>
    </xf>
    <xf numFmtId="1" fontId="23" fillId="0" borderId="76" xfId="3" applyNumberFormat="1" applyFont="1" applyFill="1" applyBorder="1" applyAlignment="1" applyProtection="1">
      <alignment vertical="center"/>
    </xf>
    <xf numFmtId="1" fontId="23" fillId="0" borderId="77" xfId="3" applyNumberFormat="1" applyFont="1" applyFill="1" applyBorder="1" applyAlignment="1" applyProtection="1">
      <alignment vertical="center"/>
    </xf>
    <xf numFmtId="0" fontId="23" fillId="0" borderId="126" xfId="3" applyFont="1" applyFill="1" applyBorder="1" applyAlignment="1" applyProtection="1">
      <alignment vertical="center" wrapText="1"/>
    </xf>
    <xf numFmtId="1" fontId="24" fillId="0" borderId="134" xfId="3" applyNumberFormat="1" applyFont="1" applyFill="1" applyBorder="1" applyAlignment="1" applyProtection="1">
      <alignment vertical="center"/>
    </xf>
    <xf numFmtId="1" fontId="23" fillId="0" borderId="227" xfId="3" applyNumberFormat="1" applyFont="1" applyFill="1" applyBorder="1" applyAlignment="1" applyProtection="1">
      <alignment vertical="center"/>
    </xf>
    <xf numFmtId="1" fontId="23" fillId="0" borderId="75" xfId="3" applyNumberFormat="1" applyFont="1" applyFill="1" applyBorder="1" applyAlignment="1" applyProtection="1">
      <alignment vertical="center"/>
    </xf>
    <xf numFmtId="0" fontId="24" fillId="0" borderId="96" xfId="8" applyFont="1" applyFill="1" applyBorder="1" applyAlignment="1">
      <alignment horizontal="center" vertical="center"/>
    </xf>
    <xf numFmtId="1" fontId="23" fillId="0" borderId="96" xfId="3" applyNumberFormat="1" applyFont="1" applyFill="1" applyBorder="1" applyAlignment="1" applyProtection="1">
      <alignment vertical="center"/>
    </xf>
    <xf numFmtId="1" fontId="23" fillId="0" borderId="92" xfId="3" applyNumberFormat="1" applyFont="1" applyFill="1" applyBorder="1" applyAlignment="1" applyProtection="1">
      <alignment vertical="center"/>
    </xf>
    <xf numFmtId="1" fontId="23" fillId="0" borderId="97" xfId="3" applyNumberFormat="1" applyFont="1" applyFill="1" applyBorder="1" applyAlignment="1" applyProtection="1">
      <alignment vertical="center"/>
    </xf>
    <xf numFmtId="1" fontId="23" fillId="0" borderId="158" xfId="3" applyNumberFormat="1" applyFont="1" applyFill="1" applyBorder="1" applyAlignment="1" applyProtection="1">
      <alignment vertical="center"/>
    </xf>
    <xf numFmtId="0" fontId="23" fillId="0" borderId="74" xfId="3" applyFont="1" applyFill="1" applyBorder="1" applyAlignment="1" applyProtection="1">
      <alignment vertical="center" wrapText="1"/>
    </xf>
    <xf numFmtId="0" fontId="16" fillId="0" borderId="45" xfId="0" applyFont="1" applyFill="1" applyBorder="1" applyAlignment="1">
      <alignment horizontal="center"/>
    </xf>
    <xf numFmtId="0" fontId="0" fillId="0" borderId="0" xfId="0"/>
    <xf numFmtId="0" fontId="0" fillId="0" borderId="0" xfId="0" applyAlignment="1"/>
    <xf numFmtId="0" fontId="0" fillId="0" borderId="73" xfId="0" applyFont="1" applyBorder="1" applyAlignment="1">
      <alignment horizontal="center"/>
    </xf>
    <xf numFmtId="0" fontId="0" fillId="0" borderId="75" xfId="0" applyFont="1" applyBorder="1" applyAlignment="1">
      <alignment horizontal="center"/>
    </xf>
    <xf numFmtId="0" fontId="16" fillId="0" borderId="70" xfId="0" applyFont="1" applyBorder="1" applyAlignment="1">
      <alignment horizontal="center"/>
    </xf>
    <xf numFmtId="0" fontId="0" fillId="0" borderId="177" xfId="0" applyFill="1" applyBorder="1" applyAlignment="1">
      <alignment wrapText="1"/>
    </xf>
    <xf numFmtId="0" fontId="0" fillId="0" borderId="0" xfId="0"/>
    <xf numFmtId="0" fontId="0" fillId="0" borderId="67" xfId="0" applyFont="1" applyBorder="1" applyAlignment="1"/>
    <xf numFmtId="0" fontId="0" fillId="0" borderId="71" xfId="0" applyFont="1" applyBorder="1" applyAlignment="1"/>
    <xf numFmtId="0" fontId="44" fillId="0" borderId="0" xfId="0" applyFont="1" applyAlignment="1">
      <alignment horizontal="left"/>
    </xf>
    <xf numFmtId="0" fontId="44" fillId="0" borderId="0" xfId="0" applyFont="1"/>
    <xf numFmtId="0" fontId="44" fillId="0" borderId="0" xfId="0" applyFont="1" applyFill="1"/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center" wrapText="1"/>
    </xf>
    <xf numFmtId="0" fontId="45" fillId="0" borderId="0" xfId="0" applyFont="1" applyFill="1" applyAlignment="1">
      <alignment horizontal="center" wrapText="1"/>
    </xf>
    <xf numFmtId="0" fontId="45" fillId="0" borderId="34" xfId="0" applyFont="1" applyBorder="1" applyAlignment="1">
      <alignment horizontal="left" vertical="center"/>
    </xf>
    <xf numFmtId="0" fontId="45" fillId="0" borderId="64" xfId="0" applyFont="1" applyBorder="1" applyAlignment="1">
      <alignment horizontal="center" wrapText="1"/>
    </xf>
    <xf numFmtId="0" fontId="45" fillId="0" borderId="2" xfId="0" applyFont="1" applyBorder="1" applyAlignment="1">
      <alignment horizontal="center"/>
    </xf>
    <xf numFmtId="0" fontId="45" fillId="0" borderId="2" xfId="0" applyFont="1" applyBorder="1" applyAlignment="1">
      <alignment horizontal="center" wrapText="1"/>
    </xf>
    <xf numFmtId="0" fontId="45" fillId="0" borderId="50" xfId="0" applyFont="1" applyBorder="1" applyAlignment="1">
      <alignment horizontal="center" wrapText="1"/>
    </xf>
    <xf numFmtId="0" fontId="45" fillId="0" borderId="32" xfId="0" applyFont="1" applyBorder="1" applyAlignment="1">
      <alignment horizontal="center" wrapText="1"/>
    </xf>
    <xf numFmtId="0" fontId="45" fillId="0" borderId="210" xfId="0" applyFont="1" applyBorder="1" applyAlignment="1">
      <alignment horizontal="center" wrapText="1"/>
    </xf>
    <xf numFmtId="0" fontId="45" fillId="0" borderId="68" xfId="0" applyFont="1" applyBorder="1" applyAlignment="1">
      <alignment horizontal="center" wrapText="1"/>
    </xf>
    <xf numFmtId="0" fontId="45" fillId="0" borderId="0" xfId="0" applyFont="1" applyBorder="1" applyAlignment="1">
      <alignment horizontal="center" wrapText="1"/>
    </xf>
    <xf numFmtId="0" fontId="45" fillId="0" borderId="56" xfId="0" applyFont="1" applyBorder="1" applyAlignment="1">
      <alignment horizontal="center" wrapText="1"/>
    </xf>
    <xf numFmtId="0" fontId="45" fillId="0" borderId="181" xfId="0" applyFont="1" applyBorder="1" applyAlignment="1">
      <alignment horizontal="center" wrapText="1"/>
    </xf>
    <xf numFmtId="0" fontId="45" fillId="0" borderId="65" xfId="0" applyFont="1" applyBorder="1" applyAlignment="1">
      <alignment horizontal="center" wrapText="1"/>
    </xf>
    <xf numFmtId="0" fontId="45" fillId="0" borderId="259" xfId="0" applyFont="1" applyBorder="1" applyAlignment="1">
      <alignment horizontal="center" wrapText="1"/>
    </xf>
    <xf numFmtId="0" fontId="45" fillId="0" borderId="46" xfId="0" applyFont="1" applyBorder="1" applyAlignment="1">
      <alignment horizontal="center" wrapText="1"/>
    </xf>
    <xf numFmtId="0" fontId="44" fillId="0" borderId="24" xfId="0" applyFont="1" applyFill="1" applyBorder="1" applyAlignment="1">
      <alignment horizontal="center"/>
    </xf>
    <xf numFmtId="0" fontId="44" fillId="0" borderId="14" xfId="0" applyFont="1" applyFill="1" applyBorder="1" applyAlignment="1">
      <alignment wrapText="1"/>
    </xf>
    <xf numFmtId="0" fontId="44" fillId="0" borderId="47" xfId="0" applyFont="1" applyBorder="1"/>
    <xf numFmtId="0" fontId="44" fillId="0" borderId="18" xfId="0" applyFont="1" applyFill="1" applyBorder="1" applyAlignment="1">
      <alignment horizontal="center"/>
    </xf>
    <xf numFmtId="0" fontId="44" fillId="0" borderId="19" xfId="0" applyFont="1" applyFill="1" applyBorder="1" applyAlignment="1">
      <alignment wrapText="1"/>
    </xf>
    <xf numFmtId="0" fontId="44" fillId="0" borderId="73" xfId="0" applyFont="1" applyBorder="1"/>
    <xf numFmtId="0" fontId="44" fillId="0" borderId="67" xfId="0" applyFont="1" applyBorder="1"/>
    <xf numFmtId="0" fontId="44" fillId="0" borderId="74" xfId="0" applyFont="1" applyBorder="1"/>
    <xf numFmtId="0" fontId="44" fillId="0" borderId="133" xfId="0" applyFont="1" applyBorder="1"/>
    <xf numFmtId="0" fontId="44" fillId="0" borderId="48" xfId="0" applyFont="1" applyBorder="1"/>
    <xf numFmtId="0" fontId="44" fillId="0" borderId="25" xfId="0" applyFont="1" applyFill="1" applyBorder="1" applyAlignment="1">
      <alignment horizontal="center"/>
    </xf>
    <xf numFmtId="0" fontId="44" fillId="0" borderId="26" xfId="0" applyFont="1" applyFill="1" applyBorder="1" applyAlignment="1">
      <alignment wrapText="1"/>
    </xf>
    <xf numFmtId="0" fontId="44" fillId="0" borderId="75" xfId="0" applyFont="1" applyBorder="1"/>
    <xf numFmtId="0" fontId="44" fillId="0" borderId="76" xfId="0" applyFont="1" applyBorder="1"/>
    <xf numFmtId="0" fontId="44" fillId="0" borderId="127" xfId="0" applyFont="1" applyBorder="1"/>
    <xf numFmtId="0" fontId="44" fillId="0" borderId="49" xfId="0" applyFont="1" applyBorder="1"/>
    <xf numFmtId="0" fontId="45" fillId="0" borderId="70" xfId="0" applyFont="1" applyBorder="1" applyAlignment="1">
      <alignment horizontal="center"/>
    </xf>
    <xf numFmtId="0" fontId="45" fillId="0" borderId="6" xfId="0" applyFont="1" applyBorder="1"/>
    <xf numFmtId="0" fontId="45" fillId="0" borderId="0" xfId="0" applyFont="1"/>
    <xf numFmtId="0" fontId="45" fillId="0" borderId="0" xfId="0" applyFont="1" applyFill="1"/>
    <xf numFmtId="0" fontId="45" fillId="0" borderId="73" xfId="0" applyFont="1" applyBorder="1" applyAlignment="1">
      <alignment horizontal="center"/>
    </xf>
    <xf numFmtId="0" fontId="44" fillId="0" borderId="75" xfId="0" applyFont="1" applyBorder="1" applyAlignment="1">
      <alignment horizontal="center"/>
    </xf>
    <xf numFmtId="0" fontId="44" fillId="0" borderId="6" xfId="0" applyFont="1" applyBorder="1"/>
    <xf numFmtId="0" fontId="44" fillId="0" borderId="24" xfId="0" applyFont="1" applyBorder="1" applyAlignment="1">
      <alignment horizontal="center"/>
    </xf>
    <xf numFmtId="0" fontId="42" fillId="0" borderId="14" xfId="3" applyFont="1" applyFill="1" applyBorder="1" applyAlignment="1" applyProtection="1">
      <alignment vertical="center" wrapText="1"/>
    </xf>
    <xf numFmtId="0" fontId="44" fillId="0" borderId="239" xfId="0" applyFont="1" applyBorder="1"/>
    <xf numFmtId="0" fontId="44" fillId="0" borderId="94" xfId="0" applyFont="1" applyBorder="1"/>
    <xf numFmtId="0" fontId="44" fillId="0" borderId="123" xfId="0" applyFont="1" applyBorder="1"/>
    <xf numFmtId="0" fontId="44" fillId="0" borderId="225" xfId="0" applyFont="1" applyBorder="1"/>
    <xf numFmtId="0" fontId="44" fillId="0" borderId="16" xfId="0" applyFont="1" applyBorder="1"/>
    <xf numFmtId="0" fontId="44" fillId="0" borderId="260" xfId="0" applyFont="1" applyBorder="1"/>
    <xf numFmtId="0" fontId="44" fillId="0" borderId="12" xfId="0" applyFont="1" applyBorder="1"/>
    <xf numFmtId="0" fontId="44" fillId="0" borderId="53" xfId="0" applyFont="1" applyBorder="1"/>
    <xf numFmtId="164" fontId="44" fillId="0" borderId="17" xfId="0" applyNumberFormat="1" applyFont="1" applyBorder="1"/>
    <xf numFmtId="0" fontId="45" fillId="0" borderId="18" xfId="0" applyFont="1" applyBorder="1" applyAlignment="1">
      <alignment horizontal="center"/>
    </xf>
    <xf numFmtId="0" fontId="44" fillId="0" borderId="112" xfId="0" applyFont="1" applyBorder="1"/>
    <xf numFmtId="0" fontId="44" fillId="0" borderId="23" xfId="0" applyFont="1" applyBorder="1"/>
    <xf numFmtId="0" fontId="44" fillId="0" borderId="261" xfId="0" applyFont="1" applyBorder="1"/>
    <xf numFmtId="0" fontId="44" fillId="0" borderId="21" xfId="0" applyFont="1" applyBorder="1"/>
    <xf numFmtId="0" fontId="44" fillId="0" borderId="55" xfId="0" applyFont="1" applyBorder="1"/>
    <xf numFmtId="0" fontId="44" fillId="0" borderId="54" xfId="0" applyFont="1" applyBorder="1"/>
    <xf numFmtId="0" fontId="44" fillId="0" borderId="39" xfId="0" applyFont="1" applyBorder="1" applyAlignment="1">
      <alignment horizontal="center"/>
    </xf>
    <xf numFmtId="0" fontId="42" fillId="0" borderId="42" xfId="3" applyFont="1" applyFill="1" applyBorder="1" applyAlignment="1" applyProtection="1">
      <alignment vertical="center"/>
    </xf>
    <xf numFmtId="0" fontId="44" fillId="0" borderId="126" xfId="0" applyFont="1" applyBorder="1"/>
    <xf numFmtId="0" fontId="44" fillId="0" borderId="63" xfId="0" applyFont="1" applyBorder="1"/>
    <xf numFmtId="0" fontId="44" fillId="0" borderId="262" xfId="0" applyFont="1" applyBorder="1"/>
    <xf numFmtId="0" fontId="44" fillId="0" borderId="40" xfId="0" applyFont="1" applyBorder="1"/>
    <xf numFmtId="0" fontId="44" fillId="0" borderId="118" xfId="0" applyFont="1" applyBorder="1"/>
    <xf numFmtId="0" fontId="44" fillId="0" borderId="57" xfId="0" applyFont="1" applyBorder="1"/>
    <xf numFmtId="0" fontId="44" fillId="0" borderId="9" xfId="0" applyFont="1" applyBorder="1" applyAlignment="1">
      <alignment horizontal="center"/>
    </xf>
    <xf numFmtId="0" fontId="42" fillId="0" borderId="10" xfId="3" applyFont="1" applyFill="1" applyBorder="1" applyAlignment="1" applyProtection="1">
      <alignment vertical="center"/>
    </xf>
    <xf numFmtId="0" fontId="44" fillId="0" borderId="100" xfId="0" applyFont="1" applyBorder="1"/>
    <xf numFmtId="0" fontId="44" fillId="0" borderId="222" xfId="0" applyFont="1" applyBorder="1"/>
    <xf numFmtId="0" fontId="44" fillId="0" borderId="62" xfId="0" applyFont="1" applyBorder="1"/>
    <xf numFmtId="0" fontId="44" fillId="0" borderId="263" xfId="0" applyFont="1" applyBorder="1"/>
    <xf numFmtId="0" fontId="44" fillId="0" borderId="37" xfId="0" applyFont="1" applyBorder="1"/>
    <xf numFmtId="0" fontId="44" fillId="0" borderId="117" xfId="0" applyFont="1" applyBorder="1"/>
    <xf numFmtId="0" fontId="44" fillId="0" borderId="183" xfId="0" applyFont="1" applyBorder="1"/>
    <xf numFmtId="0" fontId="44" fillId="0" borderId="18" xfId="0" applyFont="1" applyBorder="1" applyAlignment="1">
      <alignment horizontal="center"/>
    </xf>
    <xf numFmtId="0" fontId="42" fillId="0" borderId="19" xfId="3" applyFont="1" applyFill="1" applyBorder="1" applyAlignment="1" applyProtection="1">
      <alignment vertical="center"/>
    </xf>
    <xf numFmtId="0" fontId="44" fillId="0" borderId="108" xfId="0" applyFont="1" applyBorder="1"/>
    <xf numFmtId="0" fontId="44" fillId="0" borderId="232" xfId="0" applyFont="1" applyBorder="1"/>
    <xf numFmtId="0" fontId="44" fillId="0" borderId="184" xfId="0" applyFont="1" applyBorder="1"/>
    <xf numFmtId="0" fontId="44" fillId="0" borderId="115" xfId="0" applyFont="1" applyBorder="1"/>
    <xf numFmtId="0" fontId="44" fillId="0" borderId="223" xfId="0" applyFont="1" applyBorder="1"/>
    <xf numFmtId="0" fontId="44" fillId="0" borderId="182" xfId="0" applyFont="1" applyBorder="1"/>
    <xf numFmtId="0" fontId="45" fillId="0" borderId="29" xfId="0" applyFont="1" applyBorder="1" applyAlignment="1">
      <alignment horizontal="center"/>
    </xf>
    <xf numFmtId="0" fontId="42" fillId="0" borderId="32" xfId="3" applyFont="1" applyFill="1" applyBorder="1" applyAlignment="1" applyProtection="1">
      <alignment vertical="center"/>
    </xf>
    <xf numFmtId="0" fontId="45" fillId="0" borderId="50" xfId="0" applyFont="1" applyBorder="1"/>
    <xf numFmtId="0" fontId="45" fillId="0" borderId="5" xfId="0" applyFont="1" applyBorder="1"/>
    <xf numFmtId="0" fontId="45" fillId="0" borderId="32" xfId="0" applyFont="1" applyBorder="1"/>
    <xf numFmtId="0" fontId="45" fillId="0" borderId="52" xfId="0" applyFont="1" applyBorder="1"/>
    <xf numFmtId="0" fontId="45" fillId="0" borderId="33" xfId="0" applyFont="1" applyFill="1" applyBorder="1" applyAlignment="1">
      <alignment wrapText="1"/>
    </xf>
    <xf numFmtId="0" fontId="45" fillId="0" borderId="6" xfId="0" applyFont="1" applyBorder="1" applyAlignment="1">
      <alignment horizontal="center"/>
    </xf>
    <xf numFmtId="0" fontId="44" fillId="0" borderId="0" xfId="0" applyFont="1" applyAlignment="1"/>
    <xf numFmtId="0" fontId="44" fillId="0" borderId="0" xfId="0" applyFont="1" applyAlignment="1">
      <alignment horizontal="center"/>
    </xf>
    <xf numFmtId="0" fontId="44" fillId="0" borderId="0" xfId="0" applyFont="1" applyFill="1" applyAlignment="1">
      <alignment horizontal="left"/>
    </xf>
    <xf numFmtId="0" fontId="45" fillId="0" borderId="0" xfId="0" applyFont="1" applyFill="1" applyAlignment="1">
      <alignment horizontal="left"/>
    </xf>
    <xf numFmtId="0" fontId="45" fillId="0" borderId="0" xfId="0" applyFont="1" applyFill="1" applyAlignment="1">
      <alignment horizontal="left" vertical="center"/>
    </xf>
    <xf numFmtId="0" fontId="44" fillId="0" borderId="169" xfId="0" applyFont="1" applyFill="1" applyBorder="1"/>
    <xf numFmtId="0" fontId="44" fillId="0" borderId="17" xfId="0" applyFont="1" applyFill="1" applyBorder="1"/>
    <xf numFmtId="0" fontId="44" fillId="0" borderId="24" xfId="0" applyFont="1" applyFill="1" applyBorder="1"/>
    <xf numFmtId="0" fontId="44" fillId="0" borderId="11" xfId="0" applyFont="1" applyFill="1" applyBorder="1"/>
    <xf numFmtId="0" fontId="44" fillId="0" borderId="12" xfId="0" applyFont="1" applyFill="1" applyBorder="1"/>
    <xf numFmtId="0" fontId="44" fillId="0" borderId="14" xfId="0" applyFont="1" applyFill="1" applyBorder="1"/>
    <xf numFmtId="0" fontId="44" fillId="0" borderId="260" xfId="0" applyFont="1" applyFill="1" applyBorder="1"/>
    <xf numFmtId="0" fontId="44" fillId="0" borderId="16" xfId="0" applyFont="1" applyFill="1" applyBorder="1"/>
    <xf numFmtId="0" fontId="44" fillId="0" borderId="222" xfId="0" applyFont="1" applyFill="1" applyBorder="1"/>
    <xf numFmtId="0" fontId="44" fillId="0" borderId="60" xfId="0" applyFont="1" applyFill="1" applyBorder="1"/>
    <xf numFmtId="0" fontId="45" fillId="0" borderId="24" xfId="0" applyFont="1" applyFill="1" applyBorder="1" applyAlignment="1">
      <alignment horizontal="center"/>
    </xf>
    <xf numFmtId="0" fontId="44" fillId="0" borderId="18" xfId="0" applyFont="1" applyFill="1" applyBorder="1"/>
    <xf numFmtId="0" fontId="44" fillId="0" borderId="20" xfId="0" applyFont="1" applyFill="1" applyBorder="1"/>
    <xf numFmtId="0" fontId="44" fillId="0" borderId="21" xfId="0" applyFont="1" applyFill="1" applyBorder="1"/>
    <xf numFmtId="0" fontId="44" fillId="0" borderId="19" xfId="0" applyFont="1" applyFill="1" applyBorder="1"/>
    <xf numFmtId="0" fontId="44" fillId="3" borderId="104" xfId="0" applyFont="1" applyFill="1" applyBorder="1"/>
    <xf numFmtId="0" fontId="44" fillId="0" borderId="261" xfId="0" applyFont="1" applyFill="1" applyBorder="1"/>
    <xf numFmtId="0" fontId="44" fillId="0" borderId="23" xfId="0" applyFont="1" applyFill="1" applyBorder="1"/>
    <xf numFmtId="0" fontId="44" fillId="0" borderId="232" xfId="0" applyFont="1" applyFill="1" applyBorder="1"/>
    <xf numFmtId="0" fontId="44" fillId="3" borderId="48" xfId="0" applyFont="1" applyFill="1" applyBorder="1"/>
    <xf numFmtId="0" fontId="45" fillId="0" borderId="50" xfId="0" applyFont="1" applyFill="1" applyBorder="1" applyAlignment="1">
      <alignment horizontal="center"/>
    </xf>
    <xf numFmtId="0" fontId="44" fillId="0" borderId="50" xfId="0" applyFont="1" applyFill="1" applyBorder="1"/>
    <xf numFmtId="0" fontId="44" fillId="0" borderId="39" xfId="0" applyFont="1" applyFill="1" applyBorder="1"/>
    <xf numFmtId="0" fontId="44" fillId="0" borderId="43" xfId="0" applyFont="1" applyFill="1" applyBorder="1"/>
    <xf numFmtId="0" fontId="44" fillId="0" borderId="40" xfId="0" applyFont="1" applyFill="1" applyBorder="1"/>
    <xf numFmtId="0" fontId="44" fillId="0" borderId="42" xfId="0" applyFont="1" applyFill="1" applyBorder="1"/>
    <xf numFmtId="0" fontId="44" fillId="3" borderId="170" xfId="0" applyFont="1" applyFill="1" applyBorder="1"/>
    <xf numFmtId="0" fontId="44" fillId="0" borderId="262" xfId="0" applyFont="1" applyFill="1" applyBorder="1"/>
    <xf numFmtId="0" fontId="44" fillId="0" borderId="63" xfId="0" applyFont="1" applyFill="1" applyBorder="1"/>
    <xf numFmtId="0" fontId="44" fillId="0" borderId="223" xfId="0" applyFont="1" applyFill="1" applyBorder="1"/>
    <xf numFmtId="0" fontId="44" fillId="3" borderId="49" xfId="0" applyFont="1" applyFill="1" applyBorder="1"/>
    <xf numFmtId="0" fontId="45" fillId="0" borderId="9" xfId="0" applyFont="1" applyFill="1" applyBorder="1" applyAlignment="1">
      <alignment horizontal="center"/>
    </xf>
    <xf numFmtId="0" fontId="44" fillId="0" borderId="9" xfId="0" applyFont="1" applyFill="1" applyBorder="1"/>
    <xf numFmtId="0" fontId="44" fillId="0" borderId="38" xfId="0" applyFont="1" applyFill="1" applyBorder="1"/>
    <xf numFmtId="0" fontId="44" fillId="0" borderId="37" xfId="0" applyFont="1" applyFill="1" applyBorder="1"/>
    <xf numFmtId="0" fontId="44" fillId="0" borderId="10" xfId="0" applyFont="1" applyFill="1" applyBorder="1"/>
    <xf numFmtId="0" fontId="44" fillId="3" borderId="168" xfId="0" applyFont="1" applyFill="1" applyBorder="1"/>
    <xf numFmtId="0" fontId="44" fillId="0" borderId="263" xfId="0" applyFont="1" applyFill="1" applyBorder="1"/>
    <xf numFmtId="0" fontId="44" fillId="0" borderId="62" xfId="0" applyFont="1" applyFill="1" applyBorder="1"/>
    <xf numFmtId="0" fontId="44" fillId="0" borderId="231" xfId="0" applyFont="1" applyFill="1" applyBorder="1"/>
    <xf numFmtId="0" fontId="44" fillId="3" borderId="47" xfId="0" applyFont="1" applyFill="1" applyBorder="1"/>
    <xf numFmtId="0" fontId="45" fillId="0" borderId="18" xfId="0" applyFont="1" applyFill="1" applyBorder="1" applyAlignment="1">
      <alignment horizontal="center"/>
    </xf>
    <xf numFmtId="0" fontId="45" fillId="0" borderId="39" xfId="0" applyFont="1" applyFill="1" applyBorder="1" applyAlignment="1">
      <alignment horizontal="center"/>
    </xf>
    <xf numFmtId="0" fontId="44" fillId="3" borderId="264" xfId="0" applyFont="1" applyFill="1" applyBorder="1"/>
    <xf numFmtId="0" fontId="44" fillId="0" borderId="235" xfId="0" applyFont="1" applyFill="1" applyBorder="1"/>
    <xf numFmtId="0" fontId="44" fillId="0" borderId="0" xfId="0" applyFont="1" applyFill="1" applyAlignment="1">
      <alignment horizontal="center"/>
    </xf>
    <xf numFmtId="0" fontId="0" fillId="0" borderId="14" xfId="0" applyFont="1" applyFill="1" applyBorder="1" applyAlignment="1">
      <alignment horizontal="left"/>
    </xf>
    <xf numFmtId="0" fontId="0" fillId="0" borderId="32" xfId="0" applyFont="1" applyFill="1" applyBorder="1" applyAlignment="1">
      <alignment horizontal="left"/>
    </xf>
    <xf numFmtId="0" fontId="0" fillId="0" borderId="38" xfId="0" applyFont="1" applyFill="1" applyBorder="1" applyAlignment="1"/>
    <xf numFmtId="0" fontId="0" fillId="0" borderId="20" xfId="0" applyFont="1" applyFill="1" applyBorder="1" applyAlignment="1"/>
    <xf numFmtId="0" fontId="0" fillId="0" borderId="42" xfId="0" applyFont="1" applyFill="1" applyBorder="1" applyAlignment="1"/>
    <xf numFmtId="0" fontId="49" fillId="0" borderId="0" xfId="8" applyFont="1" applyAlignment="1">
      <alignment horizontal="left"/>
    </xf>
    <xf numFmtId="0" fontId="43" fillId="0" borderId="0" xfId="8" applyFont="1" applyAlignment="1">
      <alignment horizontal="left"/>
    </xf>
    <xf numFmtId="0" fontId="48" fillId="0" borderId="0" xfId="8" applyFont="1" applyFill="1"/>
    <xf numFmtId="0" fontId="49" fillId="0" borderId="0" xfId="8" applyFont="1" applyFill="1"/>
    <xf numFmtId="0" fontId="46" fillId="0" borderId="0" xfId="8" applyFont="1" applyAlignment="1">
      <alignment horizontal="left" vertical="center"/>
    </xf>
    <xf numFmtId="0" fontId="46" fillId="0" borderId="0" xfId="8" applyFont="1" applyAlignment="1">
      <alignment horizontal="center" wrapText="1"/>
    </xf>
    <xf numFmtId="0" fontId="42" fillId="0" borderId="0" xfId="8" applyFont="1"/>
    <xf numFmtId="0" fontId="46" fillId="0" borderId="0" xfId="8" applyFont="1"/>
    <xf numFmtId="0" fontId="46" fillId="0" borderId="34" xfId="8" applyFont="1" applyBorder="1" applyAlignment="1">
      <alignment horizontal="left" vertical="center"/>
    </xf>
    <xf numFmtId="0" fontId="46" fillId="0" borderId="59" xfId="8" applyFont="1" applyBorder="1" applyAlignment="1">
      <alignment horizontal="center" wrapText="1"/>
    </xf>
    <xf numFmtId="0" fontId="46" fillId="0" borderId="146" xfId="8" applyFont="1" applyFill="1" applyBorder="1" applyAlignment="1">
      <alignment horizontal="center" wrapText="1"/>
    </xf>
    <xf numFmtId="0" fontId="46" fillId="0" borderId="145" xfId="8" applyFont="1" applyBorder="1" applyAlignment="1">
      <alignment horizontal="center"/>
    </xf>
    <xf numFmtId="0" fontId="48" fillId="0" borderId="0" xfId="8" applyFont="1"/>
    <xf numFmtId="0" fontId="46" fillId="0" borderId="50" xfId="8" applyFont="1" applyBorder="1" applyAlignment="1">
      <alignment horizontal="center" wrapText="1"/>
    </xf>
    <xf numFmtId="0" fontId="46" fillId="0" borderId="6" xfId="8" applyFont="1" applyBorder="1" applyAlignment="1">
      <alignment horizontal="center" wrapText="1"/>
    </xf>
    <xf numFmtId="0" fontId="42" fillId="0" borderId="24" xfId="8" applyFont="1" applyFill="1" applyBorder="1" applyAlignment="1">
      <alignment horizontal="center"/>
    </xf>
    <xf numFmtId="0" fontId="42" fillId="0" borderId="14" xfId="8" applyFont="1" applyFill="1" applyBorder="1" applyAlignment="1">
      <alignment wrapText="1"/>
    </xf>
    <xf numFmtId="0" fontId="42" fillId="0" borderId="18" xfId="8" applyFont="1" applyFill="1" applyBorder="1" applyAlignment="1">
      <alignment horizontal="center"/>
    </xf>
    <xf numFmtId="0" fontId="42" fillId="0" borderId="19" xfId="8" applyFont="1" applyFill="1" applyBorder="1" applyAlignment="1">
      <alignment wrapText="1"/>
    </xf>
    <xf numFmtId="169" fontId="48" fillId="0" borderId="0" xfId="5" applyFont="1" applyFill="1"/>
    <xf numFmtId="0" fontId="42" fillId="0" borderId="25" xfId="8" applyFont="1" applyFill="1" applyBorder="1" applyAlignment="1">
      <alignment horizontal="center"/>
    </xf>
    <xf numFmtId="0" fontId="42" fillId="0" borderId="26" xfId="8" applyFont="1" applyFill="1" applyBorder="1" applyAlignment="1">
      <alignment wrapText="1"/>
    </xf>
    <xf numFmtId="0" fontId="42" fillId="0" borderId="112" xfId="3" applyFont="1" applyFill="1" applyBorder="1" applyAlignment="1" applyProtection="1">
      <alignment wrapText="1"/>
    </xf>
    <xf numFmtId="3" fontId="42" fillId="0" borderId="73" xfId="3" applyNumberFormat="1" applyFont="1" applyFill="1" applyBorder="1" applyAlignment="1" applyProtection="1">
      <alignment wrapText="1"/>
    </xf>
    <xf numFmtId="3" fontId="42" fillId="0" borderId="67" xfId="3" applyNumberFormat="1" applyFont="1" applyFill="1" applyBorder="1" applyAlignment="1" applyProtection="1">
      <alignment wrapText="1"/>
    </xf>
    <xf numFmtId="3" fontId="42" fillId="0" borderId="74" xfId="3" applyNumberFormat="1" applyFont="1" applyFill="1" applyBorder="1" applyAlignment="1" applyProtection="1">
      <alignment wrapText="1"/>
    </xf>
    <xf numFmtId="3" fontId="42" fillId="6" borderId="132" xfId="3" applyNumberFormat="1" applyFont="1" applyFill="1" applyBorder="1" applyAlignment="1" applyProtection="1">
      <alignment wrapText="1"/>
    </xf>
    <xf numFmtId="3" fontId="42" fillId="0" borderId="300" xfId="3" applyNumberFormat="1" applyFont="1" applyFill="1" applyBorder="1" applyAlignment="1" applyProtection="1">
      <alignment wrapText="1"/>
    </xf>
    <xf numFmtId="0" fontId="42" fillId="0" borderId="75" xfId="3" applyFont="1" applyFill="1" applyBorder="1" applyAlignment="1" applyProtection="1">
      <alignment horizontal="center"/>
    </xf>
    <xf numFmtId="0" fontId="42" fillId="0" borderId="126" xfId="3" applyFont="1" applyFill="1" applyBorder="1" applyAlignment="1" applyProtection="1">
      <alignment wrapText="1"/>
    </xf>
    <xf numFmtId="3" fontId="42" fillId="0" borderId="75" xfId="3" applyNumberFormat="1" applyFont="1" applyFill="1" applyBorder="1" applyAlignment="1" applyProtection="1">
      <alignment wrapText="1"/>
    </xf>
    <xf numFmtId="3" fontId="42" fillId="0" borderId="76" xfId="3" applyNumberFormat="1" applyFont="1" applyFill="1" applyBorder="1" applyAlignment="1" applyProtection="1">
      <alignment wrapText="1"/>
    </xf>
    <xf numFmtId="3" fontId="42" fillId="0" borderId="77" xfId="3" applyNumberFormat="1" applyFont="1" applyFill="1" applyBorder="1" applyAlignment="1" applyProtection="1">
      <alignment wrapText="1"/>
    </xf>
    <xf numFmtId="3" fontId="42" fillId="6" borderId="173" xfId="3" applyNumberFormat="1" applyFont="1" applyFill="1" applyBorder="1" applyAlignment="1" applyProtection="1">
      <alignment wrapText="1"/>
    </xf>
    <xf numFmtId="3" fontId="42" fillId="0" borderId="299" xfId="3" applyNumberFormat="1" applyFont="1" applyFill="1" applyBorder="1" applyAlignment="1" applyProtection="1">
      <alignment wrapText="1"/>
    </xf>
    <xf numFmtId="3" fontId="42" fillId="6" borderId="227" xfId="3" applyNumberFormat="1" applyFont="1" applyFill="1" applyBorder="1" applyAlignment="1" applyProtection="1">
      <alignment wrapText="1"/>
    </xf>
    <xf numFmtId="0" fontId="43" fillId="0" borderId="0" xfId="3" applyFont="1" applyFill="1" applyAlignment="1" applyProtection="1"/>
    <xf numFmtId="0" fontId="48" fillId="0" borderId="0" xfId="8" applyFont="1" applyFill="1" applyAlignment="1">
      <alignment wrapText="1"/>
    </xf>
    <xf numFmtId="0" fontId="45" fillId="7" borderId="0" xfId="0" applyFont="1" applyFill="1"/>
    <xf numFmtId="0" fontId="44" fillId="7" borderId="0" xfId="0" applyFont="1" applyFill="1"/>
    <xf numFmtId="0" fontId="46" fillId="2" borderId="0" xfId="0" applyFont="1" applyFill="1"/>
    <xf numFmtId="0" fontId="45" fillId="2" borderId="0" xfId="0" applyFont="1" applyFill="1"/>
    <xf numFmtId="0" fontId="44" fillId="2" borderId="0" xfId="0" applyFont="1" applyFill="1"/>
    <xf numFmtId="0" fontId="45" fillId="0" borderId="29" xfId="0" applyFont="1" applyFill="1" applyBorder="1" applyAlignment="1">
      <alignment horizontal="center" wrapText="1"/>
    </xf>
    <xf numFmtId="0" fontId="45" fillId="0" borderId="33" xfId="0" applyFont="1" applyFill="1" applyBorder="1" applyAlignment="1">
      <alignment horizontal="center" wrapText="1"/>
    </xf>
    <xf numFmtId="0" fontId="45" fillId="0" borderId="34" xfId="0" applyFont="1" applyFill="1" applyBorder="1" applyAlignment="1">
      <alignment horizontal="center" wrapText="1"/>
    </xf>
    <xf numFmtId="0" fontId="45" fillId="0" borderId="44" xfId="0" applyFont="1" applyFill="1" applyBorder="1" applyAlignment="1">
      <alignment horizontal="center" wrapText="1"/>
    </xf>
    <xf numFmtId="0" fontId="45" fillId="0" borderId="64" xfId="0" applyFont="1" applyFill="1" applyBorder="1" applyAlignment="1">
      <alignment horizontal="center" wrapText="1"/>
    </xf>
    <xf numFmtId="0" fontId="45" fillId="0" borderId="1" xfId="0" applyFont="1" applyFill="1" applyBorder="1" applyAlignment="1">
      <alignment horizontal="center" wrapText="1"/>
    </xf>
    <xf numFmtId="0" fontId="45" fillId="0" borderId="142" xfId="0" applyFont="1" applyFill="1" applyBorder="1" applyAlignment="1">
      <alignment horizontal="center" wrapText="1"/>
    </xf>
    <xf numFmtId="0" fontId="45" fillId="0" borderId="143" xfId="0" applyFont="1" applyFill="1" applyBorder="1" applyAlignment="1">
      <alignment horizontal="center" wrapText="1"/>
    </xf>
    <xf numFmtId="0" fontId="46" fillId="0" borderId="2" xfId="0" applyFont="1" applyFill="1" applyBorder="1" applyAlignment="1">
      <alignment horizontal="center" wrapText="1"/>
    </xf>
    <xf numFmtId="1" fontId="44" fillId="0" borderId="70" xfId="0" applyNumberFormat="1" applyFont="1" applyFill="1" applyBorder="1"/>
    <xf numFmtId="1" fontId="44" fillId="0" borderId="71" xfId="0" applyNumberFormat="1" applyFont="1" applyFill="1" applyBorder="1"/>
    <xf numFmtId="1" fontId="44" fillId="0" borderId="72" xfId="0" applyNumberFormat="1" applyFont="1" applyFill="1" applyBorder="1"/>
    <xf numFmtId="1" fontId="45" fillId="0" borderId="16" xfId="0" applyNumberFormat="1" applyFont="1" applyFill="1" applyBorder="1"/>
    <xf numFmtId="1" fontId="46" fillId="0" borderId="60" xfId="0" applyNumberFormat="1" applyFont="1" applyFill="1" applyBorder="1"/>
    <xf numFmtId="169" fontId="44" fillId="0" borderId="0" xfId="2" applyFont="1"/>
    <xf numFmtId="1" fontId="44" fillId="0" borderId="73" xfId="0" applyNumberFormat="1" applyFont="1" applyFill="1" applyBorder="1"/>
    <xf numFmtId="1" fontId="44" fillId="0" borderId="67" xfId="0" applyNumberFormat="1" applyFont="1" applyFill="1" applyBorder="1"/>
    <xf numFmtId="1" fontId="44" fillId="0" borderId="74" xfId="0" applyNumberFormat="1" applyFont="1" applyFill="1" applyBorder="1"/>
    <xf numFmtId="1" fontId="45" fillId="0" borderId="23" xfId="0" applyNumberFormat="1" applyFont="1" applyFill="1" applyBorder="1"/>
    <xf numFmtId="1" fontId="44" fillId="0" borderId="75" xfId="0" applyNumberFormat="1" applyFont="1" applyFill="1" applyBorder="1"/>
    <xf numFmtId="1" fontId="44" fillId="0" borderId="76" xfId="0" applyNumberFormat="1" applyFont="1" applyFill="1" applyBorder="1"/>
    <xf numFmtId="1" fontId="44" fillId="0" borderId="77" xfId="0" applyNumberFormat="1" applyFont="1" applyFill="1" applyBorder="1"/>
    <xf numFmtId="1" fontId="46" fillId="0" borderId="80" xfId="0" applyNumberFormat="1" applyFont="1" applyFill="1" applyBorder="1"/>
    <xf numFmtId="0" fontId="45" fillId="0" borderId="269" xfId="0" applyFont="1" applyFill="1" applyBorder="1" applyAlignment="1">
      <alignment horizontal="center"/>
    </xf>
    <xf numFmtId="0" fontId="45" fillId="0" borderId="282" xfId="0" applyFont="1" applyFill="1" applyBorder="1" applyAlignment="1">
      <alignment wrapText="1"/>
    </xf>
    <xf numFmtId="1" fontId="45" fillId="0" borderId="96" xfId="0" applyNumberFormat="1" applyFont="1" applyFill="1" applyBorder="1"/>
    <xf numFmtId="1" fontId="45" fillId="0" borderId="93" xfId="0" applyNumberFormat="1" applyFont="1" applyFill="1" applyBorder="1"/>
    <xf numFmtId="1" fontId="45" fillId="0" borderId="269" xfId="0" applyNumberFormat="1" applyFont="1" applyFill="1" applyBorder="1"/>
    <xf numFmtId="1" fontId="45" fillId="10" borderId="92" xfId="0" applyNumberFormat="1" applyFont="1" applyFill="1" applyBorder="1"/>
    <xf numFmtId="1" fontId="45" fillId="10" borderId="69" xfId="0" applyNumberFormat="1" applyFont="1" applyFill="1" applyBorder="1"/>
    <xf numFmtId="0" fontId="44" fillId="0" borderId="281" xfId="0" applyFont="1" applyFill="1" applyBorder="1" applyAlignment="1">
      <alignment horizontal="center"/>
    </xf>
    <xf numFmtId="0" fontId="44" fillId="0" borderId="283" xfId="0" applyFont="1" applyFill="1" applyBorder="1" applyAlignment="1">
      <alignment wrapText="1"/>
    </xf>
    <xf numFmtId="1" fontId="44" fillId="0" borderId="281" xfId="0" applyNumberFormat="1" applyFont="1" applyFill="1" applyBorder="1"/>
    <xf numFmtId="1" fontId="44" fillId="0" borderId="280" xfId="0" applyNumberFormat="1" applyFont="1" applyFill="1" applyBorder="1"/>
    <xf numFmtId="1" fontId="44" fillId="0" borderId="283" xfId="0" applyNumberFormat="1" applyFont="1" applyFill="1" applyBorder="1"/>
    <xf numFmtId="1" fontId="44" fillId="10" borderId="280" xfId="0" applyNumberFormat="1" applyFont="1" applyFill="1" applyBorder="1"/>
    <xf numFmtId="0" fontId="45" fillId="0" borderId="206" xfId="0" applyFont="1" applyBorder="1" applyAlignment="1">
      <alignment horizontal="center" wrapText="1"/>
    </xf>
    <xf numFmtId="0" fontId="45" fillId="0" borderId="185" xfId="0" applyFont="1" applyBorder="1" applyAlignment="1">
      <alignment horizontal="center" wrapText="1"/>
    </xf>
    <xf numFmtId="0" fontId="45" fillId="0" borderId="128" xfId="0" applyFont="1" applyBorder="1" applyAlignment="1">
      <alignment horizontal="center" wrapText="1"/>
    </xf>
    <xf numFmtId="0" fontId="45" fillId="0" borderId="129" xfId="0" applyFont="1" applyBorder="1" applyAlignment="1">
      <alignment horizontal="center" wrapText="1"/>
    </xf>
    <xf numFmtId="0" fontId="45" fillId="0" borderId="188" xfId="0" applyFont="1" applyBorder="1" applyAlignment="1">
      <alignment horizontal="center" wrapText="1"/>
    </xf>
    <xf numFmtId="0" fontId="44" fillId="0" borderId="100" xfId="0" applyFont="1" applyFill="1" applyBorder="1" applyAlignment="1">
      <alignment horizontal="center"/>
    </xf>
    <xf numFmtId="0" fontId="44" fillId="0" borderId="108" xfId="0" applyFont="1" applyFill="1" applyBorder="1" applyAlignment="1">
      <alignment horizontal="center"/>
    </xf>
    <xf numFmtId="1" fontId="44" fillId="0" borderId="112" xfId="0" applyNumberFormat="1" applyFont="1" applyBorder="1"/>
    <xf numFmtId="0" fontId="44" fillId="0" borderId="199" xfId="0" applyFont="1" applyFill="1" applyBorder="1" applyAlignment="1">
      <alignment horizontal="center"/>
    </xf>
    <xf numFmtId="1" fontId="44" fillId="0" borderId="126" xfId="0" applyNumberFormat="1" applyFont="1" applyBorder="1"/>
    <xf numFmtId="0" fontId="44" fillId="0" borderId="73" xfId="0" applyFont="1" applyBorder="1" applyAlignment="1">
      <alignment horizontal="center"/>
    </xf>
    <xf numFmtId="0" fontId="44" fillId="0" borderId="67" xfId="0" applyFont="1" applyFill="1" applyBorder="1" applyAlignment="1">
      <alignment wrapText="1"/>
    </xf>
    <xf numFmtId="1" fontId="44" fillId="0" borderId="285" xfId="0" applyNumberFormat="1" applyFont="1" applyBorder="1"/>
    <xf numFmtId="1" fontId="44" fillId="3" borderId="132" xfId="0" applyNumberFormat="1" applyFont="1" applyFill="1" applyBorder="1"/>
    <xf numFmtId="1" fontId="42" fillId="3" borderId="74" xfId="0" applyNumberFormat="1" applyFont="1" applyFill="1" applyBorder="1"/>
    <xf numFmtId="0" fontId="45" fillId="0" borderId="75" xfId="0" applyFont="1" applyBorder="1" applyAlignment="1">
      <alignment horizontal="center"/>
    </xf>
    <xf numFmtId="0" fontId="44" fillId="0" borderId="76" xfId="0" applyFont="1" applyFill="1" applyBorder="1" applyAlignment="1">
      <alignment wrapText="1"/>
    </xf>
    <xf numFmtId="1" fontId="44" fillId="0" borderId="286" xfId="0" applyNumberFormat="1" applyFont="1" applyBorder="1"/>
    <xf numFmtId="1" fontId="44" fillId="3" borderId="173" xfId="0" applyNumberFormat="1" applyFont="1" applyFill="1" applyBorder="1"/>
    <xf numFmtId="1" fontId="42" fillId="3" borderId="77" xfId="0" applyNumberFormat="1" applyFont="1" applyFill="1" applyBorder="1"/>
    <xf numFmtId="0" fontId="24" fillId="0" borderId="50" xfId="0" applyFont="1" applyBorder="1" applyAlignment="1">
      <alignment horizontal="center" wrapText="1"/>
    </xf>
    <xf numFmtId="0" fontId="24" fillId="0" borderId="32" xfId="0" applyFont="1" applyBorder="1" applyAlignment="1">
      <alignment horizontal="center" wrapText="1"/>
    </xf>
    <xf numFmtId="0" fontId="24" fillId="0" borderId="250" xfId="0" applyFont="1" applyBorder="1" applyAlignment="1">
      <alignment horizontal="center" wrapText="1"/>
    </xf>
    <xf numFmtId="0" fontId="24" fillId="4" borderId="4" xfId="0" applyFont="1" applyFill="1" applyBorder="1" applyAlignment="1">
      <alignment horizontal="center" wrapText="1"/>
    </xf>
    <xf numFmtId="0" fontId="24" fillId="0" borderId="110" xfId="0" applyFont="1" applyBorder="1" applyAlignment="1">
      <alignment horizontal="center" wrapText="1"/>
    </xf>
    <xf numFmtId="0" fontId="24" fillId="0" borderId="287" xfId="0" applyFont="1" applyBorder="1" applyAlignment="1">
      <alignment horizontal="center" wrapText="1"/>
    </xf>
    <xf numFmtId="0" fontId="24" fillId="0" borderId="235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1" fontId="23" fillId="0" borderId="66" xfId="0" applyNumberFormat="1" applyFont="1" applyBorder="1"/>
    <xf numFmtId="1" fontId="23" fillId="0" borderId="93" xfId="0" applyNumberFormat="1" applyFont="1" applyBorder="1"/>
    <xf numFmtId="1" fontId="23" fillId="0" borderId="97" xfId="0" applyNumberFormat="1" applyFont="1" applyBorder="1"/>
    <xf numFmtId="1" fontId="23" fillId="0" borderId="150" xfId="0" applyNumberFormat="1" applyFont="1" applyBorder="1"/>
    <xf numFmtId="1" fontId="23" fillId="0" borderId="126" xfId="0" applyNumberFormat="1" applyFont="1" applyBorder="1"/>
    <xf numFmtId="1" fontId="23" fillId="0" borderId="77" xfId="0" applyNumberFormat="1" applyFont="1" applyBorder="1"/>
    <xf numFmtId="0" fontId="16" fillId="0" borderId="297" xfId="0" applyFont="1" applyFill="1" applyBorder="1" applyAlignment="1">
      <alignment horizontal="center"/>
    </xf>
    <xf numFmtId="0" fontId="16" fillId="0" borderId="140" xfId="0" applyFont="1" applyFill="1" applyBorder="1" applyAlignment="1">
      <alignment wrapText="1"/>
    </xf>
    <xf numFmtId="0" fontId="0" fillId="0" borderId="70" xfId="0" applyFont="1" applyFill="1" applyBorder="1" applyAlignment="1">
      <alignment horizontal="center"/>
    </xf>
    <xf numFmtId="1" fontId="0" fillId="0" borderId="173" xfId="0" applyNumberFormat="1" applyFont="1" applyFill="1" applyBorder="1"/>
    <xf numFmtId="0" fontId="45" fillId="0" borderId="153" xfId="0" applyFont="1" applyBorder="1" applyAlignment="1">
      <alignment horizontal="left" vertical="center"/>
    </xf>
    <xf numFmtId="0" fontId="45" fillId="0" borderId="154" xfId="0" applyFont="1" applyBorder="1" applyAlignment="1">
      <alignment horizontal="center" wrapText="1"/>
    </xf>
    <xf numFmtId="0" fontId="45" fillId="0" borderId="203" xfId="0" applyFont="1" applyBorder="1" applyAlignment="1">
      <alignment horizontal="center" wrapText="1"/>
    </xf>
    <xf numFmtId="0" fontId="46" fillId="0" borderId="4" xfId="0" applyFont="1" applyBorder="1" applyAlignment="1">
      <alignment horizontal="center" wrapText="1"/>
    </xf>
    <xf numFmtId="0" fontId="46" fillId="0" borderId="0" xfId="0" applyFont="1" applyBorder="1" applyAlignment="1">
      <alignment horizontal="center" wrapText="1"/>
    </xf>
    <xf numFmtId="0" fontId="46" fillId="0" borderId="136" xfId="0" applyFont="1" applyBorder="1" applyAlignment="1">
      <alignment horizontal="center" wrapText="1"/>
    </xf>
    <xf numFmtId="0" fontId="52" fillId="0" borderId="0" xfId="0" applyFont="1" applyBorder="1" applyAlignment="1">
      <alignment horizontal="center" wrapText="1"/>
    </xf>
    <xf numFmtId="0" fontId="46" fillId="0" borderId="296" xfId="0" applyFont="1" applyBorder="1" applyAlignment="1">
      <alignment horizontal="center" wrapText="1"/>
    </xf>
    <xf numFmtId="0" fontId="46" fillId="0" borderId="68" xfId="0" applyFont="1" applyBorder="1" applyAlignment="1">
      <alignment horizontal="center" wrapText="1"/>
    </xf>
    <xf numFmtId="0" fontId="46" fillId="0" borderId="66" xfId="0" applyFont="1" applyBorder="1" applyAlignment="1">
      <alignment horizontal="center" wrapText="1"/>
    </xf>
    <xf numFmtId="0" fontId="46" fillId="0" borderId="210" xfId="0" applyFont="1" applyBorder="1" applyAlignment="1">
      <alignment horizontal="center" wrapText="1"/>
    </xf>
    <xf numFmtId="0" fontId="46" fillId="0" borderId="211" xfId="0" applyFont="1" applyBorder="1" applyAlignment="1">
      <alignment horizontal="center" wrapText="1"/>
    </xf>
    <xf numFmtId="0" fontId="46" fillId="0" borderId="158" xfId="0" applyFont="1" applyBorder="1" applyAlignment="1">
      <alignment horizontal="center" wrapText="1"/>
    </xf>
    <xf numFmtId="0" fontId="45" fillId="0" borderId="0" xfId="0" applyFont="1" applyAlignment="1"/>
    <xf numFmtId="1" fontId="44" fillId="0" borderId="67" xfId="0" applyNumberFormat="1" applyFont="1" applyBorder="1" applyAlignment="1"/>
    <xf numFmtId="1" fontId="44" fillId="8" borderId="67" xfId="0" applyNumberFormat="1" applyFont="1" applyFill="1" applyBorder="1" applyAlignment="1"/>
    <xf numFmtId="1" fontId="44" fillId="8" borderId="74" xfId="0" applyNumberFormat="1" applyFont="1" applyFill="1" applyBorder="1" applyAlignment="1"/>
    <xf numFmtId="1" fontId="44" fillId="0" borderId="76" xfId="0" applyNumberFormat="1" applyFont="1" applyBorder="1" applyAlignment="1"/>
    <xf numFmtId="1" fontId="44" fillId="8" borderId="76" xfId="0" applyNumberFormat="1" applyFont="1" applyFill="1" applyBorder="1" applyAlignment="1"/>
    <xf numFmtId="1" fontId="44" fillId="8" borderId="77" xfId="0" applyNumberFormat="1" applyFont="1" applyFill="1" applyBorder="1" applyAlignment="1"/>
    <xf numFmtId="0" fontId="42" fillId="0" borderId="0" xfId="0" applyFont="1" applyAlignment="1"/>
    <xf numFmtId="0" fontId="42" fillId="0" borderId="0" xfId="0" applyFont="1" applyAlignment="1">
      <alignment wrapText="1"/>
    </xf>
    <xf numFmtId="169" fontId="0" fillId="0" borderId="0" xfId="2" applyFont="1"/>
    <xf numFmtId="0" fontId="16" fillId="0" borderId="274" xfId="0" applyFont="1" applyFill="1" applyBorder="1" applyAlignment="1">
      <alignment horizontal="center"/>
    </xf>
    <xf numFmtId="0" fontId="16" fillId="0" borderId="268" xfId="0" applyFont="1" applyFill="1" applyBorder="1" applyAlignment="1">
      <alignment horizontal="center"/>
    </xf>
    <xf numFmtId="0" fontId="16" fillId="0" borderId="275" xfId="0" applyFont="1" applyFill="1" applyBorder="1" applyAlignment="1">
      <alignment horizontal="center"/>
    </xf>
    <xf numFmtId="0" fontId="0" fillId="0" borderId="0" xfId="0"/>
    <xf numFmtId="0" fontId="16" fillId="0" borderId="6" xfId="0" applyFont="1" applyBorder="1" applyAlignment="1">
      <alignment horizontal="center" wrapText="1"/>
    </xf>
    <xf numFmtId="176" fontId="0" fillId="0" borderId="18" xfId="0" applyNumberFormat="1" applyFont="1" applyBorder="1"/>
    <xf numFmtId="176" fontId="0" fillId="0" borderId="21" xfId="0" applyNumberFormat="1" applyFont="1" applyBorder="1"/>
    <xf numFmtId="176" fontId="0" fillId="0" borderId="48" xfId="0" applyNumberFormat="1" applyFont="1" applyBorder="1"/>
    <xf numFmtId="176" fontId="0" fillId="0" borderId="39" xfId="0" applyNumberFormat="1" applyFont="1" applyBorder="1"/>
    <xf numFmtId="176" fontId="0" fillId="0" borderId="40" xfId="0" applyNumberFormat="1" applyFont="1" applyBorder="1"/>
    <xf numFmtId="176" fontId="0" fillId="0" borderId="49" xfId="0" applyNumberFormat="1" applyFont="1" applyBorder="1"/>
    <xf numFmtId="0" fontId="0" fillId="0" borderId="123" xfId="0" applyFont="1" applyFill="1" applyBorder="1" applyAlignment="1">
      <alignment wrapText="1"/>
    </xf>
    <xf numFmtId="0" fontId="0" fillId="0" borderId="237" xfId="0" applyFont="1" applyBorder="1"/>
    <xf numFmtId="0" fontId="0" fillId="0" borderId="239" xfId="0" applyFont="1" applyBorder="1"/>
    <xf numFmtId="1" fontId="40" fillId="0" borderId="0" xfId="54" applyNumberFormat="1" applyFont="1" applyFill="1" applyBorder="1" applyAlignment="1" applyProtection="1">
      <alignment horizontal="right"/>
    </xf>
    <xf numFmtId="0" fontId="0" fillId="0" borderId="71" xfId="0" applyFont="1" applyFill="1" applyBorder="1"/>
    <xf numFmtId="0" fontId="0" fillId="0" borderId="72" xfId="0" applyFont="1" applyFill="1" applyBorder="1"/>
    <xf numFmtId="0" fontId="44" fillId="0" borderId="72" xfId="0" applyFont="1" applyFill="1" applyBorder="1"/>
    <xf numFmtId="3" fontId="0" fillId="0" borderId="237" xfId="0" applyNumberFormat="1" applyFont="1" applyBorder="1"/>
    <xf numFmtId="3" fontId="0" fillId="0" borderId="106" xfId="0" applyNumberFormat="1" applyFont="1" applyBorder="1"/>
    <xf numFmtId="3" fontId="0" fillId="0" borderId="94" xfId="0" applyNumberFormat="1" applyFont="1" applyBorder="1"/>
    <xf numFmtId="3" fontId="0" fillId="0" borderId="239" xfId="0" applyNumberFormat="1" applyFont="1" applyBorder="1"/>
    <xf numFmtId="0" fontId="0" fillId="0" borderId="71" xfId="0" applyFont="1" applyBorder="1"/>
    <xf numFmtId="0" fontId="53" fillId="0" borderId="107" xfId="54" applyFont="1" applyBorder="1" applyAlignment="1" applyProtection="1">
      <alignment horizontal="right"/>
    </xf>
    <xf numFmtId="0" fontId="53" fillId="0" borderId="107" xfId="51" applyFont="1" applyBorder="1" applyAlignment="1" applyProtection="1">
      <alignment horizontal="right"/>
    </xf>
    <xf numFmtId="173" fontId="40" fillId="11" borderId="0" xfId="52" applyFont="1" applyFill="1" applyBorder="1" applyAlignment="1" applyProtection="1">
      <alignment horizontal="right"/>
    </xf>
    <xf numFmtId="0" fontId="32" fillId="0" borderId="0" xfId="54"/>
    <xf numFmtId="0" fontId="32" fillId="0" borderId="0" xfId="51"/>
    <xf numFmtId="0" fontId="0" fillId="0" borderId="94" xfId="0" applyFont="1" applyFill="1" applyBorder="1" applyAlignment="1">
      <alignment wrapText="1"/>
    </xf>
    <xf numFmtId="0" fontId="31" fillId="0" borderId="66" xfId="3" applyFont="1" applyFill="1" applyBorder="1" applyAlignment="1" applyProtection="1">
      <alignment horizontal="right" vertical="top" wrapText="1"/>
    </xf>
    <xf numFmtId="0" fontId="38" fillId="0" borderId="199" xfId="3" applyFont="1" applyFill="1" applyBorder="1" applyAlignment="1" applyProtection="1">
      <alignment horizontal="center"/>
    </xf>
    <xf numFmtId="0" fontId="38" fillId="0" borderId="198" xfId="3" applyFont="1" applyFill="1" applyBorder="1" applyAlignment="1" applyProtection="1">
      <alignment horizontal="center"/>
    </xf>
    <xf numFmtId="0" fontId="38" fillId="0" borderId="108" xfId="3" applyFont="1" applyFill="1" applyBorder="1" applyAlignment="1" applyProtection="1">
      <alignment horizontal="center"/>
    </xf>
    <xf numFmtId="0" fontId="0" fillId="0" borderId="0" xfId="0" applyFont="1"/>
    <xf numFmtId="0" fontId="0" fillId="0" borderId="0" xfId="0" applyFont="1" applyFill="1"/>
    <xf numFmtId="0" fontId="13" fillId="0" borderId="0" xfId="3" applyFont="1" applyFill="1" applyAlignment="1" applyProtection="1"/>
    <xf numFmtId="169" fontId="13" fillId="0" borderId="0" xfId="2" applyFont="1"/>
    <xf numFmtId="1" fontId="0" fillId="0" borderId="0" xfId="0" applyNumberFormat="1" applyFont="1"/>
    <xf numFmtId="1" fontId="13" fillId="0" borderId="71" xfId="3" applyNumberFormat="1" applyFont="1" applyFill="1" applyBorder="1" applyAlignment="1" applyProtection="1"/>
    <xf numFmtId="1" fontId="13" fillId="0" borderId="72" xfId="3" applyNumberFormat="1" applyFont="1" applyFill="1" applyBorder="1" applyAlignment="1" applyProtection="1"/>
    <xf numFmtId="0" fontId="44" fillId="0" borderId="0" xfId="0" applyFont="1"/>
    <xf numFmtId="0" fontId="44" fillId="0" borderId="0" xfId="0" applyFont="1" applyAlignment="1"/>
    <xf numFmtId="0" fontId="49" fillId="0" borderId="0" xfId="8" applyFont="1"/>
    <xf numFmtId="169" fontId="42" fillId="0" borderId="0" xfId="5" applyFont="1"/>
    <xf numFmtId="169" fontId="49" fillId="0" borderId="0" xfId="5" applyFont="1"/>
    <xf numFmtId="0" fontId="42" fillId="0" borderId="70" xfId="3" applyFont="1" applyFill="1" applyBorder="1" applyAlignment="1" applyProtection="1">
      <alignment horizontal="center"/>
    </xf>
    <xf numFmtId="1" fontId="44" fillId="0" borderId="67" xfId="0" applyNumberFormat="1" applyFont="1" applyBorder="1"/>
    <xf numFmtId="1" fontId="44" fillId="0" borderId="76" xfId="0" applyNumberFormat="1" applyFont="1" applyBorder="1"/>
    <xf numFmtId="0" fontId="42" fillId="0" borderId="309" xfId="8" applyFont="1" applyBorder="1" applyAlignment="1">
      <alignment horizontal="center" wrapText="1"/>
    </xf>
    <xf numFmtId="49" fontId="42" fillId="0" borderId="68" xfId="30" applyNumberFormat="1" applyFont="1" applyFill="1" applyBorder="1" applyAlignment="1">
      <alignment horizontal="center" wrapText="1"/>
    </xf>
    <xf numFmtId="0" fontId="46" fillId="0" borderId="65" xfId="8" applyFont="1" applyBorder="1" applyAlignment="1">
      <alignment horizontal="center" wrapText="1"/>
    </xf>
    <xf numFmtId="49" fontId="42" fillId="0" borderId="35" xfId="30" applyNumberFormat="1" applyFont="1" applyFill="1" applyBorder="1" applyAlignment="1">
      <alignment horizontal="center" wrapText="1"/>
    </xf>
    <xf numFmtId="49" fontId="42" fillId="0" borderId="4" xfId="30" applyNumberFormat="1" applyFont="1" applyFill="1" applyBorder="1" applyAlignment="1">
      <alignment horizontal="center" wrapText="1"/>
    </xf>
    <xf numFmtId="0" fontId="42" fillId="0" borderId="65" xfId="8" applyFont="1" applyBorder="1" applyAlignment="1">
      <alignment horizontal="center" wrapText="1"/>
    </xf>
    <xf numFmtId="0" fontId="46" fillId="0" borderId="310" xfId="8" applyFont="1" applyBorder="1" applyAlignment="1">
      <alignment horizontal="center" wrapText="1"/>
    </xf>
    <xf numFmtId="0" fontId="42" fillId="0" borderId="36" xfId="8" applyFont="1" applyBorder="1" applyAlignment="1">
      <alignment horizontal="center" wrapText="1"/>
    </xf>
    <xf numFmtId="0" fontId="46" fillId="0" borderId="245" xfId="8" applyFont="1" applyBorder="1" applyAlignment="1">
      <alignment horizontal="center" wrapText="1"/>
    </xf>
    <xf numFmtId="1" fontId="46" fillId="0" borderId="124" xfId="0" applyNumberFormat="1" applyFont="1" applyBorder="1"/>
    <xf numFmtId="1" fontId="46" fillId="0" borderId="133" xfId="0" applyNumberFormat="1" applyFont="1" applyBorder="1"/>
    <xf numFmtId="1" fontId="44" fillId="0" borderId="71" xfId="0" applyNumberFormat="1" applyFont="1" applyBorder="1"/>
    <xf numFmtId="1" fontId="44" fillId="0" borderId="70" xfId="0" applyNumberFormat="1" applyFont="1" applyBorder="1"/>
    <xf numFmtId="1" fontId="44" fillId="0" borderId="73" xfId="0" applyNumberFormat="1" applyFont="1" applyBorder="1"/>
    <xf numFmtId="1" fontId="44" fillId="0" borderId="71" xfId="0" applyNumberFormat="1" applyFont="1" applyBorder="1" applyAlignment="1"/>
    <xf numFmtId="0" fontId="45" fillId="0" borderId="311" xfId="0" applyFont="1" applyBorder="1" applyAlignment="1">
      <alignment horizontal="center" wrapText="1"/>
    </xf>
    <xf numFmtId="1" fontId="44" fillId="0" borderId="75" xfId="0" applyNumberFormat="1" applyFont="1" applyBorder="1"/>
    <xf numFmtId="0" fontId="46" fillId="0" borderId="156" xfId="0" applyFont="1" applyBorder="1" applyAlignment="1">
      <alignment horizontal="center" wrapText="1"/>
    </xf>
    <xf numFmtId="1" fontId="42" fillId="0" borderId="126" xfId="0" applyNumberFormat="1" applyFont="1" applyBorder="1" applyAlignment="1"/>
    <xf numFmtId="1" fontId="42" fillId="0" borderId="112" xfId="0" applyNumberFormat="1" applyFont="1" applyBorder="1" applyAlignment="1"/>
    <xf numFmtId="0" fontId="0" fillId="0" borderId="0" xfId="0"/>
    <xf numFmtId="0" fontId="0" fillId="0" borderId="73" xfId="0" applyFont="1" applyFill="1" applyBorder="1"/>
    <xf numFmtId="0" fontId="16" fillId="0" borderId="186" xfId="0" applyFont="1" applyBorder="1" applyAlignment="1">
      <alignment horizontal="center" wrapText="1"/>
    </xf>
    <xf numFmtId="0" fontId="0" fillId="0" borderId="214" xfId="0" applyFont="1" applyBorder="1"/>
    <xf numFmtId="0" fontId="24" fillId="0" borderId="75" xfId="14" applyFont="1" applyFill="1" applyBorder="1" applyAlignment="1" applyProtection="1">
      <alignment horizontal="center"/>
    </xf>
    <xf numFmtId="0" fontId="0" fillId="0" borderId="133" xfId="0" applyFont="1" applyBorder="1"/>
    <xf numFmtId="0" fontId="23" fillId="0" borderId="133" xfId="14" applyFont="1" applyFill="1" applyBorder="1" applyAlignment="1" applyProtection="1">
      <alignment horizontal="center" wrapText="1"/>
    </xf>
    <xf numFmtId="0" fontId="0" fillId="0" borderId="216" xfId="0" applyFont="1" applyFill="1" applyBorder="1" applyAlignment="1">
      <alignment wrapText="1"/>
    </xf>
    <xf numFmtId="0" fontId="0" fillId="0" borderId="303" xfId="0" applyFont="1" applyBorder="1"/>
    <xf numFmtId="0" fontId="0" fillId="0" borderId="111" xfId="0" applyFont="1" applyBorder="1"/>
    <xf numFmtId="164" fontId="44" fillId="0" borderId="313" xfId="0" applyNumberFormat="1" applyFont="1" applyBorder="1"/>
    <xf numFmtId="0" fontId="0" fillId="0" borderId="214" xfId="0" applyFont="1" applyBorder="1" applyAlignment="1">
      <alignment horizontal="center"/>
    </xf>
    <xf numFmtId="0" fontId="0" fillId="0" borderId="227" xfId="0" applyFont="1" applyFill="1" applyBorder="1"/>
    <xf numFmtId="0" fontId="0" fillId="0" borderId="70" xfId="0" applyFont="1" applyFill="1" applyBorder="1"/>
    <xf numFmtId="0" fontId="23" fillId="0" borderId="127" xfId="14" applyFont="1" applyFill="1" applyBorder="1" applyAlignment="1" applyProtection="1">
      <alignment horizontal="center" wrapText="1"/>
    </xf>
    <xf numFmtId="1" fontId="40" fillId="0" borderId="0" xfId="79" applyNumberFormat="1" applyFont="1" applyFill="1" applyBorder="1" applyAlignment="1" applyProtection="1">
      <alignment horizontal="right"/>
    </xf>
    <xf numFmtId="164" fontId="44" fillId="0" borderId="227" xfId="0" applyNumberFormat="1" applyFont="1" applyBorder="1"/>
    <xf numFmtId="0" fontId="44" fillId="0" borderId="239" xfId="0" applyFont="1" applyBorder="1" applyAlignment="1">
      <alignment horizontal="center"/>
    </xf>
    <xf numFmtId="164" fontId="44" fillId="0" borderId="226" xfId="0" applyNumberFormat="1" applyFont="1" applyBorder="1"/>
    <xf numFmtId="1" fontId="24" fillId="0" borderId="71" xfId="3" applyNumberFormat="1" applyFont="1" applyFill="1" applyBorder="1" applyAlignment="1" applyProtection="1">
      <alignment vertical="center"/>
    </xf>
    <xf numFmtId="0" fontId="44" fillId="0" borderId="107" xfId="0" applyFont="1" applyBorder="1"/>
    <xf numFmtId="0" fontId="42" fillId="0" borderId="126" xfId="3" applyFont="1" applyFill="1" applyBorder="1" applyAlignment="1" applyProtection="1">
      <alignment vertical="center" wrapText="1"/>
    </xf>
    <xf numFmtId="0" fontId="44" fillId="0" borderId="106" xfId="0" applyFont="1" applyBorder="1"/>
    <xf numFmtId="0" fontId="0" fillId="0" borderId="134" xfId="0" applyFont="1" applyFill="1" applyBorder="1"/>
    <xf numFmtId="0" fontId="42" fillId="0" borderId="112" xfId="3" applyFont="1" applyFill="1" applyBorder="1" applyAlignment="1" applyProtection="1">
      <alignment vertical="center" wrapText="1"/>
    </xf>
    <xf numFmtId="0" fontId="0" fillId="0" borderId="226" xfId="0" applyFont="1" applyFill="1" applyBorder="1"/>
    <xf numFmtId="0" fontId="44" fillId="0" borderId="149" xfId="0" applyFont="1" applyBorder="1"/>
    <xf numFmtId="0" fontId="0" fillId="0" borderId="214" xfId="0" applyFont="1" applyFill="1" applyBorder="1"/>
    <xf numFmtId="0" fontId="44" fillId="0" borderId="77" xfId="0" applyFont="1" applyBorder="1"/>
    <xf numFmtId="0" fontId="0" fillId="0" borderId="75" xfId="0" applyFont="1" applyFill="1" applyBorder="1"/>
    <xf numFmtId="0" fontId="0" fillId="0" borderId="303" xfId="0" applyFont="1" applyFill="1" applyBorder="1"/>
    <xf numFmtId="1" fontId="24" fillId="0" borderId="70" xfId="3" applyNumberFormat="1" applyFont="1" applyFill="1" applyBorder="1" applyAlignment="1" applyProtection="1">
      <alignment vertical="center"/>
    </xf>
    <xf numFmtId="0" fontId="0" fillId="0" borderId="127" xfId="0" applyFont="1" applyBorder="1"/>
    <xf numFmtId="0" fontId="0" fillId="0" borderId="215" xfId="0" applyFont="1" applyFill="1" applyBorder="1"/>
    <xf numFmtId="0" fontId="0" fillId="0" borderId="126" xfId="0" applyFont="1" applyBorder="1"/>
    <xf numFmtId="9" fontId="13" fillId="0" borderId="226" xfId="2" applyNumberFormat="1" applyFont="1" applyBorder="1"/>
    <xf numFmtId="0" fontId="0" fillId="0" borderId="112" xfId="0" applyFont="1" applyBorder="1"/>
    <xf numFmtId="173" fontId="40" fillId="0" borderId="0" xfId="52" applyFont="1" applyFill="1" applyBorder="1" applyAlignment="1" applyProtection="1">
      <alignment horizontal="right"/>
    </xf>
    <xf numFmtId="3" fontId="40" fillId="0" borderId="0" xfId="79" applyNumberFormat="1" applyFont="1" applyFill="1" applyBorder="1" applyAlignment="1" applyProtection="1">
      <alignment horizontal="right"/>
    </xf>
    <xf numFmtId="168" fontId="16" fillId="0" borderId="304" xfId="0" applyNumberFormat="1" applyFont="1" applyBorder="1" applyAlignment="1">
      <alignment horizontal="center" wrapText="1"/>
    </xf>
    <xf numFmtId="0" fontId="40" fillId="0" borderId="0" xfId="232" applyFont="1" applyBorder="1" applyAlignment="1" applyProtection="1">
      <alignment horizontal="right"/>
    </xf>
    <xf numFmtId="0" fontId="40" fillId="0" borderId="0" xfId="93" applyFont="1" applyBorder="1" applyAlignment="1" applyProtection="1">
      <alignment horizontal="right"/>
    </xf>
    <xf numFmtId="0" fontId="40" fillId="0" borderId="0" xfId="232" applyFont="1" applyBorder="1" applyAlignment="1" applyProtection="1">
      <alignment horizontal="right"/>
    </xf>
    <xf numFmtId="0" fontId="40" fillId="0" borderId="0" xfId="93" applyFont="1" applyBorder="1" applyAlignment="1" applyProtection="1">
      <alignment horizontal="right"/>
    </xf>
    <xf numFmtId="0" fontId="16" fillId="0" borderId="153" xfId="0" applyFont="1" applyBorder="1" applyAlignment="1">
      <alignment horizontal="left" vertical="center"/>
    </xf>
    <xf numFmtId="0" fontId="40" fillId="0" borderId="0" xfId="232" applyFont="1" applyBorder="1" applyAlignment="1" applyProtection="1">
      <alignment horizontal="right"/>
    </xf>
    <xf numFmtId="0" fontId="40" fillId="0" borderId="0" xfId="79" applyFont="1" applyBorder="1" applyAlignment="1" applyProtection="1">
      <alignment horizontal="right"/>
    </xf>
    <xf numFmtId="9" fontId="13" fillId="0" borderId="227" xfId="2" applyNumberFormat="1" applyFont="1" applyBorder="1"/>
    <xf numFmtId="0" fontId="16" fillId="0" borderId="200" xfId="0" applyFont="1" applyFill="1" applyBorder="1" applyAlignment="1">
      <alignment horizontal="center"/>
    </xf>
    <xf numFmtId="0" fontId="40" fillId="0" borderId="0" xfId="232" applyFont="1" applyBorder="1" applyAlignment="1" applyProtection="1">
      <alignment horizontal="right"/>
    </xf>
    <xf numFmtId="0" fontId="40" fillId="0" borderId="0" xfId="79" applyFont="1" applyBorder="1" applyAlignment="1" applyProtection="1">
      <alignment horizontal="right"/>
    </xf>
    <xf numFmtId="0" fontId="16" fillId="0" borderId="203" xfId="0" applyFont="1" applyBorder="1" applyAlignment="1">
      <alignment horizontal="center" wrapText="1"/>
    </xf>
    <xf numFmtId="0" fontId="0" fillId="0" borderId="124" xfId="0" applyFont="1" applyBorder="1"/>
    <xf numFmtId="168" fontId="16" fillId="0" borderId="202" xfId="0" applyNumberFormat="1" applyFont="1" applyBorder="1" applyAlignment="1">
      <alignment horizontal="center" wrapText="1"/>
    </xf>
    <xf numFmtId="0" fontId="13" fillId="0" borderId="239" xfId="3" applyFont="1" applyFill="1" applyBorder="1" applyAlignment="1" applyProtection="1">
      <alignment horizontal="center"/>
    </xf>
    <xf numFmtId="1" fontId="13" fillId="0" borderId="70" xfId="3" applyNumberFormat="1" applyFont="1" applyFill="1" applyBorder="1" applyAlignment="1" applyProtection="1"/>
    <xf numFmtId="0" fontId="13" fillId="0" borderId="75" xfId="3" applyFont="1" applyFill="1" applyBorder="1" applyAlignment="1" applyProtection="1">
      <alignment horizontal="center"/>
    </xf>
    <xf numFmtId="0" fontId="13" fillId="0" borderId="112" xfId="3" applyFont="1" applyFill="1" applyBorder="1" applyAlignment="1" applyProtection="1">
      <alignment wrapText="1"/>
    </xf>
    <xf numFmtId="1" fontId="40" fillId="0" borderId="0" xfId="232" applyNumberFormat="1" applyFont="1" applyBorder="1" applyAlignment="1" applyProtection="1">
      <alignment horizontal="right"/>
    </xf>
    <xf numFmtId="1" fontId="40" fillId="0" borderId="0" xfId="79" applyNumberFormat="1" applyFont="1" applyBorder="1" applyAlignment="1" applyProtection="1">
      <alignment horizontal="right"/>
    </xf>
    <xf numFmtId="0" fontId="13" fillId="0" borderId="123" xfId="3" applyFont="1" applyFill="1" applyBorder="1" applyAlignment="1" applyProtection="1">
      <alignment wrapText="1"/>
    </xf>
    <xf numFmtId="0" fontId="23" fillId="0" borderId="141" xfId="0" applyFont="1" applyFill="1" applyBorder="1" applyAlignment="1">
      <alignment horizontal="right" wrapText="1"/>
    </xf>
    <xf numFmtId="1" fontId="24" fillId="0" borderId="72" xfId="3" applyNumberFormat="1" applyFont="1" applyFill="1" applyBorder="1" applyAlignment="1" applyProtection="1">
      <alignment vertical="center"/>
    </xf>
    <xf numFmtId="1" fontId="13" fillId="0" borderId="313" xfId="3" applyNumberFormat="1" applyFont="1" applyFill="1" applyBorder="1" applyAlignment="1" applyProtection="1"/>
    <xf numFmtId="1" fontId="13" fillId="0" borderId="226" xfId="3" applyNumberFormat="1" applyFont="1" applyFill="1" applyBorder="1" applyAlignment="1" applyProtection="1"/>
    <xf numFmtId="1" fontId="13" fillId="0" borderId="75" xfId="3" applyNumberFormat="1" applyFont="1" applyFill="1" applyBorder="1" applyAlignment="1" applyProtection="1"/>
    <xf numFmtId="1" fontId="13" fillId="0" borderId="73" xfId="3" applyNumberFormat="1" applyFont="1" applyFill="1" applyBorder="1" applyAlignment="1" applyProtection="1"/>
    <xf numFmtId="1" fontId="53" fillId="0" borderId="0" xfId="232" applyNumberFormat="1" applyFont="1" applyBorder="1" applyAlignment="1" applyProtection="1">
      <alignment horizontal="right"/>
    </xf>
    <xf numFmtId="1" fontId="53" fillId="0" borderId="0" xfId="79" applyNumberFormat="1" applyFont="1" applyBorder="1" applyAlignment="1" applyProtection="1">
      <alignment horizontal="right"/>
    </xf>
    <xf numFmtId="1" fontId="13" fillId="0" borderId="227" xfId="3" applyNumberFormat="1" applyFont="1" applyFill="1" applyBorder="1" applyAlignment="1" applyProtection="1"/>
    <xf numFmtId="1" fontId="44" fillId="0" borderId="73" xfId="0" applyNumberFormat="1" applyFont="1" applyBorder="1" applyAlignment="1"/>
    <xf numFmtId="1" fontId="46" fillId="0" borderId="228" xfId="0" applyNumberFormat="1" applyFont="1" applyBorder="1"/>
    <xf numFmtId="1" fontId="40" fillId="0" borderId="0" xfId="232" applyNumberFormat="1" applyFont="1" applyBorder="1" applyAlignment="1" applyProtection="1">
      <alignment horizontal="right"/>
    </xf>
    <xf numFmtId="1" fontId="40" fillId="0" borderId="0" xfId="79" applyNumberFormat="1" applyFont="1" applyBorder="1" applyAlignment="1" applyProtection="1">
      <alignment horizontal="right"/>
    </xf>
    <xf numFmtId="0" fontId="13" fillId="0" borderId="126" xfId="3" applyFont="1" applyFill="1" applyBorder="1" applyAlignment="1" applyProtection="1"/>
    <xf numFmtId="0" fontId="44" fillId="0" borderId="126" xfId="0" applyFont="1" applyFill="1" applyBorder="1" applyAlignment="1">
      <alignment wrapText="1"/>
    </xf>
    <xf numFmtId="1" fontId="40" fillId="0" borderId="0" xfId="232" applyNumberFormat="1" applyFont="1" applyBorder="1" applyAlignment="1" applyProtection="1">
      <alignment horizontal="right"/>
    </xf>
    <xf numFmtId="1" fontId="40" fillId="0" borderId="0" xfId="79" applyNumberFormat="1" applyFont="1" applyBorder="1" applyAlignment="1" applyProtection="1">
      <alignment horizontal="right"/>
    </xf>
    <xf numFmtId="0" fontId="23" fillId="0" borderId="278" xfId="0" applyFont="1" applyFill="1" applyBorder="1" applyAlignment="1">
      <alignment horizontal="right" wrapText="1"/>
    </xf>
    <xf numFmtId="1" fontId="44" fillId="0" borderId="132" xfId="0" applyNumberFormat="1" applyFont="1" applyBorder="1" applyAlignment="1"/>
    <xf numFmtId="1" fontId="44" fillId="0" borderId="74" xfId="0" applyNumberFormat="1" applyFont="1" applyBorder="1" applyAlignment="1"/>
    <xf numFmtId="1" fontId="44" fillId="0" borderId="77" xfId="0" applyNumberFormat="1" applyFont="1" applyBorder="1"/>
    <xf numFmtId="1" fontId="44" fillId="0" borderId="173" xfId="0" applyNumberFormat="1" applyFont="1" applyBorder="1" applyAlignment="1"/>
    <xf numFmtId="1" fontId="40" fillId="0" borderId="0" xfId="232" applyNumberFormat="1" applyFont="1" applyBorder="1" applyAlignment="1" applyProtection="1">
      <alignment horizontal="right"/>
    </xf>
    <xf numFmtId="1" fontId="40" fillId="0" borderId="0" xfId="79" applyNumberFormat="1" applyFont="1" applyBorder="1" applyAlignment="1" applyProtection="1">
      <alignment horizontal="right"/>
    </xf>
    <xf numFmtId="1" fontId="44" fillId="0" borderId="77" xfId="0" applyNumberFormat="1" applyFont="1" applyBorder="1" applyAlignment="1"/>
    <xf numFmtId="1" fontId="40" fillId="0" borderId="0" xfId="232" applyNumberFormat="1" applyFont="1" applyBorder="1" applyAlignment="1" applyProtection="1">
      <alignment horizontal="right"/>
    </xf>
    <xf numFmtId="1" fontId="40" fillId="0" borderId="0" xfId="79" applyNumberFormat="1" applyFont="1" applyBorder="1" applyAlignment="1" applyProtection="1">
      <alignment horizontal="right"/>
    </xf>
    <xf numFmtId="1" fontId="44" fillId="0" borderId="72" xfId="0" applyNumberFormat="1" applyFont="1" applyBorder="1"/>
    <xf numFmtId="1" fontId="44" fillId="0" borderId="74" xfId="0" applyNumberFormat="1" applyFont="1" applyBorder="1"/>
    <xf numFmtId="1" fontId="23" fillId="0" borderId="75" xfId="0" applyNumberFormat="1" applyFont="1" applyBorder="1"/>
    <xf numFmtId="1" fontId="44" fillId="0" borderId="75" xfId="0" applyNumberFormat="1" applyFont="1" applyBorder="1" applyAlignment="1"/>
    <xf numFmtId="1" fontId="44" fillId="8" borderId="132" xfId="0" applyNumberFormat="1" applyFont="1" applyFill="1" applyBorder="1" applyAlignment="1"/>
    <xf numFmtId="1" fontId="44" fillId="0" borderId="70" xfId="0" applyNumberFormat="1" applyFont="1" applyBorder="1" applyAlignment="1"/>
    <xf numFmtId="0" fontId="44" fillId="0" borderId="77" xfId="0" applyFont="1" applyFill="1" applyBorder="1" applyAlignment="1">
      <alignment wrapText="1"/>
    </xf>
    <xf numFmtId="1" fontId="23" fillId="0" borderId="96" xfId="0" applyNumberFormat="1" applyFont="1" applyBorder="1"/>
    <xf numFmtId="1" fontId="44" fillId="8" borderId="173" xfId="0" applyNumberFormat="1" applyFont="1" applyFill="1" applyBorder="1" applyAlignment="1"/>
    <xf numFmtId="0" fontId="44" fillId="0" borderId="74" xfId="0" applyFont="1" applyFill="1" applyBorder="1" applyAlignment="1">
      <alignment wrapText="1"/>
    </xf>
    <xf numFmtId="1" fontId="40" fillId="0" borderId="0" xfId="232" applyNumberFormat="1" applyFont="1" applyBorder="1" applyAlignment="1" applyProtection="1">
      <alignment horizontal="right"/>
    </xf>
    <xf numFmtId="1" fontId="40" fillId="0" borderId="0" xfId="79" applyNumberFormat="1" applyFont="1" applyBorder="1" applyAlignment="1" applyProtection="1">
      <alignment horizontal="right"/>
    </xf>
    <xf numFmtId="1" fontId="44" fillId="0" borderId="272" xfId="0" applyNumberFormat="1" applyFont="1" applyBorder="1" applyAlignment="1"/>
    <xf numFmtId="1" fontId="40" fillId="0" borderId="0" xfId="232" applyNumberFormat="1" applyFont="1" applyBorder="1" applyAlignment="1" applyProtection="1">
      <alignment horizontal="right"/>
    </xf>
    <xf numFmtId="1" fontId="40" fillId="0" borderId="0" xfId="79" applyNumberFormat="1" applyFont="1" applyBorder="1" applyAlignment="1" applyProtection="1">
      <alignment horizontal="right"/>
    </xf>
    <xf numFmtId="1" fontId="44" fillId="0" borderId="72" xfId="0" applyNumberFormat="1" applyFont="1" applyBorder="1" applyAlignment="1"/>
    <xf numFmtId="1" fontId="44" fillId="0" borderId="94" xfId="0" applyNumberFormat="1" applyFont="1" applyBorder="1" applyAlignment="1"/>
    <xf numFmtId="0" fontId="40" fillId="0" borderId="0" xfId="232" applyFont="1" applyBorder="1" applyAlignment="1" applyProtection="1">
      <alignment horizontal="right"/>
    </xf>
    <xf numFmtId="0" fontId="40" fillId="0" borderId="0" xfId="79" applyFont="1" applyBorder="1" applyAlignment="1" applyProtection="1">
      <alignment horizontal="right"/>
    </xf>
    <xf numFmtId="0" fontId="24" fillId="0" borderId="0" xfId="3" applyFont="1" applyFill="1" applyAlignment="1" applyProtection="1">
      <alignment vertical="center" wrapText="1"/>
    </xf>
    <xf numFmtId="0" fontId="45" fillId="0" borderId="140" xfId="0" applyFont="1" applyFill="1" applyBorder="1" applyAlignment="1">
      <alignment horizontal="left" vertical="center"/>
    </xf>
    <xf numFmtId="0" fontId="45" fillId="0" borderId="157" xfId="0" applyFont="1" applyFill="1" applyBorder="1" applyAlignment="1">
      <alignment horizontal="center" wrapText="1"/>
    </xf>
    <xf numFmtId="0" fontId="45" fillId="0" borderId="130" xfId="0" applyFont="1" applyFill="1" applyBorder="1" applyAlignment="1">
      <alignment horizontal="center" wrapText="1"/>
    </xf>
    <xf numFmtId="0" fontId="45" fillId="0" borderId="316" xfId="0" applyFont="1" applyFill="1" applyBorder="1" applyAlignment="1">
      <alignment horizontal="left" vertical="center"/>
    </xf>
    <xf numFmtId="0" fontId="44" fillId="0" borderId="14" xfId="0" applyFont="1" applyFill="1" applyBorder="1" applyAlignment="1">
      <alignment wrapText="1"/>
    </xf>
    <xf numFmtId="0" fontId="44" fillId="0" borderId="19" xfId="0" applyFont="1" applyFill="1" applyBorder="1" applyAlignment="1">
      <alignment wrapText="1"/>
    </xf>
    <xf numFmtId="0" fontId="44" fillId="0" borderId="26" xfId="0" applyFont="1" applyFill="1" applyBorder="1" applyAlignment="1">
      <alignment wrapText="1"/>
    </xf>
    <xf numFmtId="0" fontId="45" fillId="0" borderId="59" xfId="0" applyFont="1" applyFill="1" applyBorder="1" applyAlignment="1">
      <alignment horizontal="center" wrapText="1"/>
    </xf>
    <xf numFmtId="0" fontId="45" fillId="0" borderId="4" xfId="0" applyFont="1" applyFill="1" applyBorder="1" applyAlignment="1">
      <alignment horizontal="center" wrapText="1"/>
    </xf>
    <xf numFmtId="0" fontId="45" fillId="0" borderId="36" xfId="0" applyFont="1" applyFill="1" applyBorder="1" applyAlignment="1">
      <alignment horizontal="center" wrapText="1"/>
    </xf>
    <xf numFmtId="0" fontId="45" fillId="0" borderId="68" xfId="0" applyFont="1" applyFill="1" applyBorder="1" applyAlignment="1">
      <alignment horizontal="center" wrapText="1"/>
    </xf>
    <xf numFmtId="0" fontId="45" fillId="0" borderId="66" xfId="0" applyFont="1" applyFill="1" applyBorder="1" applyAlignment="1">
      <alignment horizontal="center" wrapText="1"/>
    </xf>
    <xf numFmtId="0" fontId="45" fillId="0" borderId="56" xfId="0" applyFont="1" applyFill="1" applyBorder="1" applyAlignment="1">
      <alignment horizontal="center" wrapText="1"/>
    </xf>
    <xf numFmtId="0" fontId="45" fillId="0" borderId="266" xfId="0" applyFont="1" applyFill="1" applyBorder="1" applyAlignment="1">
      <alignment horizontal="center" wrapText="1"/>
    </xf>
    <xf numFmtId="0" fontId="45" fillId="0" borderId="158" xfId="0" applyFont="1" applyFill="1" applyBorder="1" applyAlignment="1">
      <alignment horizontal="center" wrapText="1"/>
    </xf>
    <xf numFmtId="0" fontId="45" fillId="0" borderId="73" xfId="0" applyFont="1" applyFill="1" applyBorder="1" applyAlignment="1">
      <alignment horizontal="center"/>
    </xf>
    <xf numFmtId="0" fontId="44" fillId="0" borderId="133" xfId="0" applyFont="1" applyFill="1" applyBorder="1"/>
    <xf numFmtId="0" fontId="44" fillId="0" borderId="132" xfId="0" applyFont="1" applyFill="1" applyBorder="1"/>
    <xf numFmtId="0" fontId="44" fillId="0" borderId="112" xfId="0" applyFont="1" applyFill="1" applyBorder="1"/>
    <xf numFmtId="0" fontId="44" fillId="0" borderId="73" xfId="0" applyFont="1" applyFill="1" applyBorder="1"/>
    <xf numFmtId="0" fontId="44" fillId="0" borderId="74" xfId="0" applyFont="1" applyFill="1" applyBorder="1"/>
    <xf numFmtId="0" fontId="44" fillId="0" borderId="285" xfId="0" applyFont="1" applyFill="1" applyBorder="1"/>
    <xf numFmtId="0" fontId="44" fillId="0" borderId="107" xfId="0" applyFont="1" applyFill="1" applyBorder="1"/>
    <xf numFmtId="0" fontId="44" fillId="0" borderId="226" xfId="0" applyFont="1" applyFill="1" applyBorder="1"/>
    <xf numFmtId="0" fontId="44" fillId="0" borderId="75" xfId="0" applyFont="1" applyFill="1" applyBorder="1" applyAlignment="1">
      <alignment horizontal="center"/>
    </xf>
    <xf numFmtId="0" fontId="44" fillId="0" borderId="127" xfId="0" applyFont="1" applyFill="1" applyBorder="1"/>
    <xf numFmtId="0" fontId="44" fillId="0" borderId="173" xfId="0" applyFont="1" applyFill="1" applyBorder="1"/>
    <xf numFmtId="0" fontId="44" fillId="0" borderId="126" xfId="0" applyFont="1" applyFill="1" applyBorder="1"/>
    <xf numFmtId="0" fontId="44" fillId="0" borderId="75" xfId="0" applyFont="1" applyFill="1" applyBorder="1"/>
    <xf numFmtId="0" fontId="44" fillId="0" borderId="77" xfId="0" applyFont="1" applyFill="1" applyBorder="1"/>
    <xf numFmtId="0" fontId="44" fillId="0" borderId="286" xfId="0" applyFont="1" applyFill="1" applyBorder="1"/>
    <xf numFmtId="0" fontId="44" fillId="0" borderId="149" xfId="0" applyFont="1" applyFill="1" applyBorder="1"/>
    <xf numFmtId="0" fontId="44" fillId="0" borderId="227" xfId="0" applyFont="1" applyFill="1" applyBorder="1"/>
    <xf numFmtId="0" fontId="0" fillId="0" borderId="112" xfId="0" applyFont="1" applyFill="1" applyBorder="1" applyAlignment="1"/>
    <xf numFmtId="0" fontId="0" fillId="0" borderId="126" xfId="0" applyFont="1" applyFill="1" applyBorder="1" applyAlignment="1">
      <alignment horizontal="left"/>
    </xf>
    <xf numFmtId="0" fontId="44" fillId="0" borderId="100" xfId="0" applyFont="1" applyFill="1" applyBorder="1" applyAlignment="1">
      <alignment horizontal="center"/>
    </xf>
    <xf numFmtId="0" fontId="44" fillId="0" borderId="108" xfId="0" applyFont="1" applyFill="1" applyBorder="1" applyAlignment="1">
      <alignment horizontal="center"/>
    </xf>
    <xf numFmtId="0" fontId="44" fillId="0" borderId="199" xfId="0" applyFont="1" applyFill="1" applyBorder="1" applyAlignment="1">
      <alignment horizontal="center"/>
    </xf>
    <xf numFmtId="0" fontId="44" fillId="0" borderId="124" xfId="0" applyFont="1" applyFill="1" applyBorder="1"/>
    <xf numFmtId="0" fontId="44" fillId="0" borderId="134" xfId="0" applyFont="1" applyFill="1" applyBorder="1"/>
    <xf numFmtId="0" fontId="44" fillId="0" borderId="70" xfId="0" applyFont="1" applyFill="1" applyBorder="1" applyAlignment="1">
      <alignment horizontal="center"/>
    </xf>
    <xf numFmtId="0" fontId="44" fillId="0" borderId="151" xfId="0" applyFont="1" applyFill="1" applyBorder="1"/>
    <xf numFmtId="0" fontId="44" fillId="0" borderId="284" xfId="0" applyFont="1" applyFill="1" applyBorder="1"/>
    <xf numFmtId="0" fontId="0" fillId="0" borderId="111" xfId="0" applyFont="1" applyFill="1" applyBorder="1" applyAlignment="1"/>
    <xf numFmtId="0" fontId="44" fillId="0" borderId="123" xfId="0" applyFont="1" applyFill="1" applyBorder="1"/>
    <xf numFmtId="0" fontId="44" fillId="0" borderId="239" xfId="0" applyFont="1" applyFill="1" applyBorder="1"/>
    <xf numFmtId="0" fontId="44" fillId="0" borderId="272" xfId="0" applyFont="1" applyFill="1" applyBorder="1"/>
    <xf numFmtId="0" fontId="44" fillId="0" borderId="237" xfId="0" applyFont="1" applyFill="1" applyBorder="1"/>
    <xf numFmtId="0" fontId="40" fillId="0" borderId="0" xfId="93" applyFont="1" applyBorder="1" applyAlignment="1" applyProtection="1">
      <alignment horizontal="right"/>
    </xf>
    <xf numFmtId="0" fontId="0" fillId="0" borderId="4" xfId="0" applyFont="1" applyBorder="1" applyAlignment="1">
      <alignment horizontal="center"/>
    </xf>
    <xf numFmtId="0" fontId="0" fillId="0" borderId="66" xfId="0" applyFont="1" applyFill="1" applyBorder="1" applyAlignment="1">
      <alignment wrapText="1"/>
    </xf>
    <xf numFmtId="3" fontId="0" fillId="0" borderId="4" xfId="0" applyNumberFormat="1" applyFont="1" applyBorder="1"/>
    <xf numFmtId="3" fontId="0" fillId="0" borderId="68" xfId="0" applyNumberFormat="1" applyFont="1" applyBorder="1"/>
    <xf numFmtId="3" fontId="0" fillId="0" borderId="80" xfId="0" applyNumberFormat="1" applyFont="1" applyBorder="1"/>
    <xf numFmtId="176" fontId="0" fillId="0" borderId="4" xfId="0" applyNumberFormat="1" applyFont="1" applyBorder="1"/>
    <xf numFmtId="176" fontId="0" fillId="0" borderId="0" xfId="0" applyNumberFormat="1" applyFont="1" applyBorder="1"/>
    <xf numFmtId="176" fontId="0" fillId="0" borderId="80" xfId="0" applyNumberFormat="1" applyFont="1" applyBorder="1"/>
    <xf numFmtId="0" fontId="44" fillId="0" borderId="0" xfId="0" applyFont="1" applyFill="1" applyAlignment="1">
      <alignment horizontal="center" wrapText="1"/>
    </xf>
    <xf numFmtId="0" fontId="44" fillId="0" borderId="0" xfId="0" applyFont="1" applyAlignment="1">
      <alignment horizontal="center" wrapText="1"/>
    </xf>
    <xf numFmtId="0" fontId="19" fillId="4" borderId="153" xfId="0" applyFont="1" applyFill="1" applyBorder="1" applyAlignment="1" applyProtection="1">
      <alignment horizontal="right"/>
    </xf>
    <xf numFmtId="0" fontId="19" fillId="4" borderId="210" xfId="0" applyFont="1" applyFill="1" applyBorder="1" applyAlignment="1" applyProtection="1">
      <alignment horizontal="right"/>
    </xf>
    <xf numFmtId="0" fontId="44" fillId="0" borderId="93" xfId="0" applyFont="1" applyFill="1" applyBorder="1" applyAlignment="1">
      <alignment wrapText="1"/>
    </xf>
    <xf numFmtId="0" fontId="19" fillId="0" borderId="0" xfId="0" applyFont="1"/>
    <xf numFmtId="1" fontId="19" fillId="0" borderId="0" xfId="0" applyNumberFormat="1" applyFont="1"/>
    <xf numFmtId="0" fontId="58" fillId="0" borderId="0" xfId="0" applyFont="1"/>
    <xf numFmtId="3" fontId="19" fillId="0" borderId="0" xfId="0" applyNumberFormat="1" applyFont="1" applyFill="1"/>
    <xf numFmtId="3" fontId="19" fillId="0" borderId="0" xfId="0" applyNumberFormat="1" applyFont="1"/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166" fontId="45" fillId="0" borderId="0" xfId="2" applyNumberFormat="1" applyFont="1" applyAlignment="1">
      <alignment vertical="center"/>
    </xf>
    <xf numFmtId="167" fontId="45" fillId="0" borderId="0" xfId="1" applyNumberFormat="1" applyFont="1" applyFill="1" applyAlignment="1">
      <alignment vertical="center"/>
    </xf>
    <xf numFmtId="0" fontId="45" fillId="0" borderId="64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wrapText="1"/>
    </xf>
    <xf numFmtId="0" fontId="45" fillId="0" borderId="66" xfId="0" applyFont="1" applyBorder="1" applyAlignment="1">
      <alignment horizontal="center" wrapText="1"/>
    </xf>
    <xf numFmtId="0" fontId="45" fillId="0" borderId="245" xfId="0" applyFont="1" applyBorder="1" applyAlignment="1">
      <alignment horizontal="center" wrapText="1"/>
    </xf>
    <xf numFmtId="0" fontId="59" fillId="0" borderId="68" xfId="0" applyFont="1" applyBorder="1" applyAlignment="1">
      <alignment horizontal="center" wrapText="1"/>
    </xf>
    <xf numFmtId="166" fontId="59" fillId="0" borderId="80" xfId="2" applyNumberFormat="1" applyFont="1" applyBorder="1" applyAlignment="1">
      <alignment horizontal="center" wrapText="1"/>
    </xf>
    <xf numFmtId="167" fontId="45" fillId="0" borderId="68" xfId="1" applyNumberFormat="1" applyFont="1" applyBorder="1" applyAlignment="1">
      <alignment horizontal="center" wrapText="1"/>
    </xf>
    <xf numFmtId="167" fontId="45" fillId="0" borderId="252" xfId="1" applyNumberFormat="1" applyFont="1" applyBorder="1" applyAlignment="1">
      <alignment horizontal="center" wrapText="1"/>
    </xf>
    <xf numFmtId="0" fontId="59" fillId="0" borderId="80" xfId="0" applyFont="1" applyBorder="1" applyAlignment="1">
      <alignment horizontal="center" wrapText="1"/>
    </xf>
    <xf numFmtId="0" fontId="44" fillId="0" borderId="98" xfId="0" applyFont="1" applyFill="1" applyBorder="1" applyAlignment="1">
      <alignment horizontal="center"/>
    </xf>
    <xf numFmtId="0" fontId="44" fillId="0" borderId="103" xfId="0" applyFont="1" applyFill="1" applyBorder="1" applyAlignment="1"/>
    <xf numFmtId="0" fontId="44" fillId="0" borderId="19" xfId="0" applyFont="1" applyFill="1" applyBorder="1" applyAlignment="1"/>
    <xf numFmtId="0" fontId="44" fillId="0" borderId="26" xfId="0" applyFont="1" applyFill="1" applyBorder="1" applyAlignment="1"/>
    <xf numFmtId="1" fontId="44" fillId="0" borderId="289" xfId="0" applyNumberFormat="1" applyFont="1" applyBorder="1" applyAlignment="1"/>
    <xf numFmtId="1" fontId="42" fillId="0" borderId="74" xfId="0" applyNumberFormat="1" applyFont="1" applyBorder="1" applyAlignment="1" applyProtection="1">
      <alignment horizontal="right"/>
    </xf>
    <xf numFmtId="1" fontId="42" fillId="0" borderId="132" xfId="0" applyNumberFormat="1" applyFont="1" applyBorder="1" applyAlignment="1" applyProtection="1">
      <alignment horizontal="right"/>
    </xf>
    <xf numFmtId="1" fontId="44" fillId="0" borderId="290" xfId="0" applyNumberFormat="1" applyFont="1" applyBorder="1" applyAlignment="1"/>
    <xf numFmtId="1" fontId="60" fillId="0" borderId="76" xfId="0" applyNumberFormat="1" applyFont="1" applyBorder="1" applyAlignment="1"/>
    <xf numFmtId="9" fontId="43" fillId="0" borderId="77" xfId="2" applyNumberFormat="1" applyFont="1" applyFill="1" applyBorder="1" applyAlignment="1" applyProtection="1">
      <alignment horizontal="right"/>
    </xf>
    <xf numFmtId="9" fontId="43" fillId="0" borderId="126" xfId="2" applyNumberFormat="1" applyFont="1" applyFill="1" applyBorder="1" applyAlignment="1" applyProtection="1">
      <alignment horizontal="right"/>
    </xf>
    <xf numFmtId="1" fontId="42" fillId="0" borderId="75" xfId="0" applyNumberFormat="1" applyFont="1" applyBorder="1" applyAlignment="1" applyProtection="1">
      <alignment horizontal="right"/>
    </xf>
    <xf numFmtId="1" fontId="42" fillId="0" borderId="77" xfId="0" applyNumberFormat="1" applyFont="1" applyBorder="1" applyAlignment="1" applyProtection="1">
      <alignment horizontal="right"/>
    </xf>
    <xf numFmtId="1" fontId="42" fillId="0" borderId="173" xfId="0" applyNumberFormat="1" applyFont="1" applyBorder="1" applyAlignment="1" applyProtection="1">
      <alignment horizontal="right"/>
    </xf>
    <xf numFmtId="1" fontId="43" fillId="0" borderId="126" xfId="0" applyNumberFormat="1" applyFont="1" applyBorder="1" applyAlignment="1" applyProtection="1">
      <alignment horizontal="right"/>
    </xf>
    <xf numFmtId="1" fontId="44" fillId="0" borderId="288" xfId="0" applyNumberFormat="1" applyFont="1" applyBorder="1" applyAlignment="1"/>
    <xf numFmtId="1" fontId="44" fillId="0" borderId="239" xfId="0" applyNumberFormat="1" applyFont="1" applyBorder="1" applyAlignment="1"/>
    <xf numFmtId="1" fontId="60" fillId="0" borderId="94" xfId="0" applyNumberFormat="1" applyFont="1" applyBorder="1" applyAlignment="1"/>
    <xf numFmtId="9" fontId="43" fillId="0" borderId="237" xfId="2" applyNumberFormat="1" applyFont="1" applyFill="1" applyBorder="1" applyAlignment="1" applyProtection="1">
      <alignment horizontal="right"/>
    </xf>
    <xf numFmtId="1" fontId="44" fillId="0" borderId="305" xfId="0" applyNumberFormat="1" applyFont="1" applyBorder="1" applyAlignment="1"/>
    <xf numFmtId="9" fontId="43" fillId="0" borderId="123" xfId="2" applyNumberFormat="1" applyFont="1" applyFill="1" applyBorder="1" applyAlignment="1" applyProtection="1">
      <alignment horizontal="right"/>
    </xf>
    <xf numFmtId="1" fontId="42" fillId="0" borderId="239" xfId="0" applyNumberFormat="1" applyFont="1" applyBorder="1" applyAlignment="1" applyProtection="1">
      <alignment horizontal="right"/>
    </xf>
    <xf numFmtId="1" fontId="42" fillId="0" borderId="237" xfId="0" applyNumberFormat="1" applyFont="1" applyBorder="1" applyAlignment="1" applyProtection="1">
      <alignment horizontal="right"/>
    </xf>
    <xf numFmtId="1" fontId="42" fillId="0" borderId="272" xfId="0" applyNumberFormat="1" applyFont="1" applyBorder="1" applyAlignment="1" applyProtection="1">
      <alignment horizontal="right"/>
    </xf>
    <xf numFmtId="1" fontId="43" fillId="0" borderId="123" xfId="0" applyNumberFormat="1" applyFont="1" applyBorder="1" applyAlignment="1" applyProtection="1">
      <alignment horizontal="right"/>
    </xf>
    <xf numFmtId="1" fontId="60" fillId="0" borderId="67" xfId="0" applyNumberFormat="1" applyFont="1" applyBorder="1" applyAlignment="1"/>
    <xf numFmtId="9" fontId="43" fillId="0" borderId="74" xfId="2" applyNumberFormat="1" applyFont="1" applyFill="1" applyBorder="1" applyAlignment="1" applyProtection="1">
      <alignment horizontal="right"/>
    </xf>
    <xf numFmtId="1" fontId="44" fillId="0" borderId="291" xfId="0" applyNumberFormat="1" applyFont="1" applyBorder="1" applyAlignment="1"/>
    <xf numFmtId="9" fontId="43" fillId="0" borderId="112" xfId="2" applyNumberFormat="1" applyFont="1" applyFill="1" applyBorder="1" applyAlignment="1" applyProtection="1">
      <alignment horizontal="right"/>
    </xf>
    <xf numFmtId="1" fontId="42" fillId="0" borderId="73" xfId="0" applyNumberFormat="1" applyFont="1" applyBorder="1" applyAlignment="1" applyProtection="1">
      <alignment horizontal="right"/>
    </xf>
    <xf numFmtId="1" fontId="43" fillId="0" borderId="112" xfId="0" applyNumberFormat="1" applyFont="1" applyBorder="1" applyAlignment="1" applyProtection="1">
      <alignment horizontal="right"/>
    </xf>
    <xf numFmtId="1" fontId="44" fillId="0" borderId="292" xfId="0" applyNumberFormat="1" applyFont="1" applyBorder="1" applyAlignment="1"/>
    <xf numFmtId="0" fontId="42" fillId="0" borderId="123" xfId="3" applyFont="1" applyFill="1" applyBorder="1" applyAlignment="1" applyProtection="1">
      <alignment vertical="center" wrapText="1"/>
    </xf>
    <xf numFmtId="1" fontId="44" fillId="0" borderId="270" xfId="0" applyNumberFormat="1" applyFont="1" applyBorder="1" applyAlignment="1"/>
    <xf numFmtId="9" fontId="43" fillId="0" borderId="271" xfId="2" applyNumberFormat="1" applyFont="1" applyFill="1" applyBorder="1" applyAlignment="1" applyProtection="1">
      <alignment horizontal="right"/>
    </xf>
    <xf numFmtId="1" fontId="44" fillId="0" borderId="273" xfId="0" applyNumberFormat="1" applyFont="1" applyBorder="1" applyAlignment="1"/>
    <xf numFmtId="1" fontId="44" fillId="0" borderId="195" xfId="0" applyNumberFormat="1" applyFont="1" applyBorder="1" applyAlignment="1"/>
    <xf numFmtId="1" fontId="42" fillId="0" borderId="123" xfId="0" applyNumberFormat="1" applyFont="1" applyBorder="1" applyAlignment="1" applyProtection="1">
      <alignment horizontal="right"/>
    </xf>
    <xf numFmtId="1" fontId="42" fillId="0" borderId="270" xfId="0" applyNumberFormat="1" applyFont="1" applyBorder="1" applyAlignment="1" applyProtection="1">
      <alignment horizontal="right"/>
    </xf>
    <xf numFmtId="1" fontId="44" fillId="0" borderId="246" xfId="0" applyNumberFormat="1" applyFont="1" applyBorder="1" applyAlignment="1"/>
    <xf numFmtId="1" fontId="44" fillId="0" borderId="137" xfId="0" applyNumberFormat="1" applyFont="1" applyBorder="1" applyAlignment="1"/>
    <xf numFmtId="9" fontId="43" fillId="0" borderId="131" xfId="2" applyNumberFormat="1" applyFont="1" applyFill="1" applyBorder="1" applyAlignment="1" applyProtection="1">
      <alignment horizontal="right"/>
    </xf>
    <xf numFmtId="1" fontId="44" fillId="0" borderId="144" xfId="0" applyNumberFormat="1" applyFont="1" applyBorder="1" applyAlignment="1">
      <alignment horizontal="right"/>
    </xf>
    <xf numFmtId="1" fontId="44" fillId="0" borderId="112" xfId="0" applyNumberFormat="1" applyFont="1" applyBorder="1" applyAlignment="1"/>
    <xf numFmtId="1" fontId="60" fillId="0" borderId="112" xfId="0" applyNumberFormat="1" applyFont="1" applyBorder="1" applyAlignment="1"/>
    <xf numFmtId="0" fontId="42" fillId="0" borderId="126" xfId="3" applyFont="1" applyFill="1" applyBorder="1" applyAlignment="1" applyProtection="1">
      <alignment vertical="center"/>
    </xf>
    <xf numFmtId="0" fontId="44" fillId="0" borderId="152" xfId="0" applyFont="1" applyBorder="1" applyAlignment="1"/>
    <xf numFmtId="0" fontId="44" fillId="0" borderId="249" xfId="0" applyFont="1" applyBorder="1" applyAlignment="1"/>
    <xf numFmtId="0" fontId="60" fillId="0" borderId="76" xfId="0" applyFont="1" applyBorder="1" applyAlignment="1"/>
    <xf numFmtId="9" fontId="60" fillId="0" borderId="250" xfId="2" applyNumberFormat="1" applyFont="1" applyBorder="1" applyAlignment="1"/>
    <xf numFmtId="167" fontId="44" fillId="0" borderId="173" xfId="1" applyNumberFormat="1" applyFont="1" applyBorder="1" applyAlignment="1"/>
    <xf numFmtId="167" fontId="44" fillId="0" borderId="253" xfId="1" applyNumberFormat="1" applyFont="1" applyBorder="1" applyAlignment="1">
      <alignment horizontal="right"/>
    </xf>
    <xf numFmtId="9" fontId="60" fillId="0" borderId="250" xfId="2" applyNumberFormat="1" applyFont="1" applyFill="1" applyBorder="1" applyAlignment="1"/>
    <xf numFmtId="0" fontId="44" fillId="0" borderId="173" xfId="0" applyFont="1" applyBorder="1" applyAlignment="1"/>
    <xf numFmtId="0" fontId="44" fillId="0" borderId="126" xfId="0" applyFont="1" applyBorder="1" applyAlignment="1"/>
    <xf numFmtId="0" fontId="60" fillId="0" borderId="126" xfId="0" applyFont="1" applyBorder="1" applyAlignment="1"/>
    <xf numFmtId="9" fontId="60" fillId="0" borderId="77" xfId="2" applyNumberFormat="1" applyFont="1" applyFill="1" applyBorder="1" applyAlignment="1"/>
    <xf numFmtId="0" fontId="45" fillId="0" borderId="24" xfId="0" applyFont="1" applyBorder="1" applyAlignment="1">
      <alignment horizontal="center"/>
    </xf>
    <xf numFmtId="0" fontId="42" fillId="0" borderId="14" xfId="3" applyFont="1" applyFill="1" applyBorder="1" applyAlignment="1" applyProtection="1">
      <alignment vertical="center"/>
    </xf>
    <xf numFmtId="0" fontId="44" fillId="0" borderId="238" xfId="0" applyFont="1" applyBorder="1" applyAlignment="1"/>
    <xf numFmtId="0" fontId="44" fillId="0" borderId="81" xfId="0" applyFont="1" applyBorder="1" applyAlignment="1"/>
    <xf numFmtId="0" fontId="60" fillId="0" borderId="82" xfId="0" applyFont="1" applyBorder="1" applyAlignment="1"/>
    <xf numFmtId="9" fontId="60" fillId="0" borderId="95" xfId="2" applyNumberFormat="1" applyFont="1" applyBorder="1" applyAlignment="1"/>
    <xf numFmtId="167" fontId="44" fillId="0" borderId="174" xfId="1" applyNumberFormat="1" applyFont="1" applyBorder="1" applyAlignment="1"/>
    <xf numFmtId="167" fontId="44" fillId="0" borderId="254" xfId="1" applyNumberFormat="1" applyFont="1" applyBorder="1" applyAlignment="1">
      <alignment horizontal="right"/>
    </xf>
    <xf numFmtId="0" fontId="44" fillId="0" borderId="16" xfId="0" applyFont="1" applyBorder="1" applyAlignment="1"/>
    <xf numFmtId="0" fontId="44" fillId="0" borderId="14" xfId="0" applyFont="1" applyBorder="1" applyAlignment="1"/>
    <xf numFmtId="0" fontId="44" fillId="0" borderId="24" xfId="0" applyFont="1" applyBorder="1" applyAlignment="1"/>
    <xf numFmtId="0" fontId="60" fillId="0" borderId="16" xfId="0" applyFont="1" applyBorder="1" applyAlignment="1"/>
    <xf numFmtId="9" fontId="60" fillId="0" borderId="189" xfId="2" applyNumberFormat="1" applyFont="1" applyBorder="1" applyAlignment="1"/>
    <xf numFmtId="0" fontId="44" fillId="0" borderId="147" xfId="0" applyFont="1" applyBorder="1" applyAlignment="1"/>
    <xf numFmtId="0" fontId="44" fillId="0" borderId="86" xfId="0" applyFont="1" applyBorder="1" applyAlignment="1"/>
    <xf numFmtId="0" fontId="60" fillId="0" borderId="87" xfId="0" applyFont="1" applyBorder="1" applyAlignment="1"/>
    <xf numFmtId="9" fontId="60" fillId="0" borderId="88" xfId="2" applyNumberFormat="1" applyFont="1" applyBorder="1" applyAlignment="1"/>
    <xf numFmtId="167" fontId="44" fillId="0" borderId="119" xfId="1" applyNumberFormat="1" applyFont="1" applyBorder="1" applyAlignment="1"/>
    <xf numFmtId="167" fontId="44" fillId="0" borderId="255" xfId="1" applyNumberFormat="1" applyFont="1" applyBorder="1" applyAlignment="1">
      <alignment horizontal="right"/>
    </xf>
    <xf numFmtId="0" fontId="44" fillId="0" borderId="23" xfId="0" applyFont="1" applyBorder="1" applyAlignment="1"/>
    <xf numFmtId="0" fontId="44" fillId="0" borderId="19" xfId="0" applyFont="1" applyBorder="1" applyAlignment="1"/>
    <xf numFmtId="0" fontId="44" fillId="0" borderId="18" xfId="0" applyFont="1" applyBorder="1" applyAlignment="1"/>
    <xf numFmtId="0" fontId="60" fillId="0" borderId="23" xfId="0" applyFont="1" applyBorder="1" applyAlignment="1"/>
    <xf numFmtId="9" fontId="60" fillId="0" borderId="293" xfId="2" applyNumberFormat="1" applyFont="1" applyBorder="1" applyAlignment="1"/>
    <xf numFmtId="0" fontId="45" fillId="0" borderId="39" xfId="0" applyFont="1" applyBorder="1" applyAlignment="1">
      <alignment horizontal="center"/>
    </xf>
    <xf numFmtId="0" fontId="44" fillId="0" borderId="247" xfId="0" applyFont="1" applyBorder="1" applyAlignment="1"/>
    <xf numFmtId="0" fontId="44" fillId="0" borderId="83" xfId="0" applyFont="1" applyBorder="1" applyAlignment="1"/>
    <xf numFmtId="0" fontId="60" fillId="0" borderId="84" xfId="0" applyFont="1" applyBorder="1" applyAlignment="1"/>
    <xf numFmtId="9" fontId="60" fillId="0" borderId="85" xfId="2" applyNumberFormat="1" applyFont="1" applyBorder="1" applyAlignment="1"/>
    <xf numFmtId="167" fontId="44" fillId="0" borderId="175" xfId="1" applyNumberFormat="1" applyFont="1" applyBorder="1" applyAlignment="1"/>
    <xf numFmtId="167" fontId="44" fillId="0" borderId="256" xfId="1" applyNumberFormat="1" applyFont="1" applyBorder="1" applyAlignment="1">
      <alignment horizontal="right"/>
    </xf>
    <xf numFmtId="0" fontId="44" fillId="0" borderId="63" xfId="0" applyFont="1" applyBorder="1" applyAlignment="1"/>
    <xf numFmtId="0" fontId="44" fillId="0" borderId="42" xfId="0" applyFont="1" applyBorder="1" applyAlignment="1"/>
    <xf numFmtId="0" fontId="44" fillId="0" borderId="39" xfId="0" applyFont="1" applyBorder="1" applyAlignment="1"/>
    <xf numFmtId="0" fontId="60" fillId="0" borderId="63" xfId="0" applyFont="1" applyBorder="1" applyAlignment="1"/>
    <xf numFmtId="9" fontId="60" fillId="0" borderId="294" xfId="2" applyNumberFormat="1" applyFont="1" applyBorder="1" applyAlignment="1"/>
    <xf numFmtId="0" fontId="44" fillId="0" borderId="244" xfId="0" applyFont="1" applyBorder="1" applyAlignment="1"/>
    <xf numFmtId="0" fontId="44" fillId="0" borderId="89" xfId="0" applyFont="1" applyBorder="1" applyAlignment="1"/>
    <xf numFmtId="0" fontId="44" fillId="0" borderId="90" xfId="0" applyFont="1" applyBorder="1" applyAlignment="1"/>
    <xf numFmtId="9" fontId="44" fillId="0" borderId="91" xfId="2" applyNumberFormat="1" applyFont="1" applyBorder="1" applyAlignment="1"/>
    <xf numFmtId="167" fontId="44" fillId="0" borderId="176" xfId="1" applyNumberFormat="1" applyFont="1" applyBorder="1" applyAlignment="1"/>
    <xf numFmtId="167" fontId="44" fillId="0" borderId="257" xfId="1" applyNumberFormat="1" applyFont="1" applyBorder="1" applyAlignment="1">
      <alignment horizontal="right"/>
    </xf>
    <xf numFmtId="0" fontId="60" fillId="0" borderId="90" xfId="0" applyFont="1" applyBorder="1" applyAlignment="1"/>
    <xf numFmtId="9" fontId="60" fillId="0" borderId="91" xfId="2" applyNumberFormat="1" applyFont="1" applyBorder="1" applyAlignment="1"/>
    <xf numFmtId="0" fontId="44" fillId="0" borderId="248" xfId="0" applyFont="1" applyBorder="1" applyAlignment="1"/>
    <xf numFmtId="0" fontId="44" fillId="0" borderId="33" xfId="0" applyFont="1" applyBorder="1" applyAlignment="1"/>
    <xf numFmtId="0" fontId="44" fillId="0" borderId="29" xfId="0" applyFont="1" applyBorder="1" applyAlignment="1"/>
    <xf numFmtId="0" fontId="60" fillId="0" borderId="248" xfId="0" applyFont="1" applyBorder="1" applyAlignment="1"/>
    <xf numFmtId="9" fontId="60" fillId="0" borderId="295" xfId="2" applyNumberFormat="1" applyFont="1" applyBorder="1" applyAlignment="1"/>
    <xf numFmtId="0" fontId="45" fillId="0" borderId="201" xfId="0" applyFont="1" applyBorder="1" applyAlignment="1">
      <alignment horizontal="center" wrapText="1"/>
    </xf>
    <xf numFmtId="0" fontId="45" fillId="0" borderId="217" xfId="0" applyFont="1" applyBorder="1" applyAlignment="1">
      <alignment horizontal="center" wrapText="1"/>
    </xf>
    <xf numFmtId="0" fontId="45" fillId="0" borderId="218" xfId="0" applyFont="1" applyBorder="1" applyAlignment="1">
      <alignment horizontal="center" wrapText="1"/>
    </xf>
    <xf numFmtId="0" fontId="46" fillId="0" borderId="157" xfId="0" applyFont="1" applyBorder="1" applyAlignment="1">
      <alignment horizontal="center" wrapText="1"/>
    </xf>
    <xf numFmtId="1" fontId="45" fillId="0" borderId="134" xfId="0" applyNumberFormat="1" applyFont="1" applyBorder="1"/>
    <xf numFmtId="1" fontId="45" fillId="0" borderId="226" xfId="0" applyNumberFormat="1" applyFont="1" applyBorder="1"/>
    <xf numFmtId="1" fontId="45" fillId="0" borderId="229" xfId="0" applyNumberFormat="1" applyFont="1" applyBorder="1"/>
    <xf numFmtId="1" fontId="44" fillId="0" borderId="127" xfId="0" applyNumberFormat="1" applyFont="1" applyBorder="1"/>
    <xf numFmtId="1" fontId="44" fillId="3" borderId="75" xfId="0" applyNumberFormat="1" applyFont="1" applyFill="1" applyBorder="1"/>
    <xf numFmtId="1" fontId="49" fillId="3" borderId="127" xfId="0" applyNumberFormat="1" applyFont="1" applyFill="1" applyBorder="1"/>
    <xf numFmtId="1" fontId="44" fillId="3" borderId="67" xfId="0" applyNumberFormat="1" applyFont="1" applyFill="1" applyBorder="1"/>
    <xf numFmtId="176" fontId="23" fillId="0" borderId="47" xfId="0" applyNumberFormat="1" applyFont="1" applyBorder="1"/>
    <xf numFmtId="176" fontId="23" fillId="0" borderId="48" xfId="0" applyNumberFormat="1" applyFont="1" applyBorder="1"/>
    <xf numFmtId="0" fontId="0" fillId="0" borderId="67" xfId="0" applyFont="1" applyBorder="1" applyAlignment="1">
      <alignment horizontal="center"/>
    </xf>
    <xf numFmtId="165" fontId="0" fillId="0" borderId="67" xfId="0" applyNumberFormat="1" applyFont="1" applyBorder="1" applyAlignment="1"/>
    <xf numFmtId="0" fontId="23" fillId="0" borderId="70" xfId="0" applyFont="1" applyBorder="1" applyAlignment="1"/>
    <xf numFmtId="0" fontId="23" fillId="0" borderId="72" xfId="0" applyFont="1" applyBorder="1" applyAlignment="1"/>
    <xf numFmtId="0" fontId="23" fillId="0" borderId="47" xfId="0" applyFont="1" applyBorder="1" applyAlignment="1"/>
    <xf numFmtId="0" fontId="23" fillId="0" borderId="73" xfId="0" applyFont="1" applyBorder="1" applyAlignment="1"/>
    <xf numFmtId="0" fontId="23" fillId="0" borderId="74" xfId="0" applyFont="1" applyBorder="1" applyAlignment="1"/>
    <xf numFmtId="0" fontId="23" fillId="0" borderId="48" xfId="0" applyFont="1" applyBorder="1" applyAlignment="1"/>
    <xf numFmtId="0" fontId="23" fillId="0" borderId="18" xfId="0" applyFont="1" applyFill="1" applyBorder="1" applyAlignment="1">
      <alignment horizontal="center"/>
    </xf>
    <xf numFmtId="0" fontId="23" fillId="0" borderId="19" xfId="0" applyFont="1" applyFill="1" applyBorder="1" applyAlignment="1">
      <alignment wrapText="1"/>
    </xf>
    <xf numFmtId="0" fontId="23" fillId="0" borderId="0" xfId="0" applyFont="1" applyAlignment="1"/>
    <xf numFmtId="165" fontId="23" fillId="0" borderId="54" xfId="0" applyNumberFormat="1" applyFont="1" applyBorder="1" applyAlignment="1"/>
    <xf numFmtId="0" fontId="23" fillId="0" borderId="61" xfId="0" applyFont="1" applyBorder="1" applyAlignment="1"/>
    <xf numFmtId="0" fontId="0" fillId="0" borderId="94" xfId="0" applyFont="1" applyBorder="1" applyAlignment="1">
      <alignment horizontal="center"/>
    </xf>
    <xf numFmtId="0" fontId="0" fillId="0" borderId="94" xfId="0" applyFont="1" applyBorder="1" applyAlignment="1"/>
    <xf numFmtId="165" fontId="0" fillId="0" borderId="94" xfId="0" applyNumberFormat="1" applyFont="1" applyBorder="1" applyAlignment="1"/>
    <xf numFmtId="0" fontId="16" fillId="0" borderId="121" xfId="0" applyFont="1" applyBorder="1" applyAlignment="1">
      <alignment horizontal="center"/>
    </xf>
    <xf numFmtId="0" fontId="16" fillId="0" borderId="122" xfId="0" applyFont="1" applyFill="1" applyBorder="1" applyAlignment="1">
      <alignment wrapText="1"/>
    </xf>
    <xf numFmtId="0" fontId="16" fillId="0" borderId="298" xfId="0" applyFont="1" applyBorder="1" applyAlignment="1"/>
    <xf numFmtId="0" fontId="16" fillId="0" borderId="267" xfId="0" applyFont="1" applyBorder="1" applyAlignment="1"/>
    <xf numFmtId="0" fontId="16" fillId="0" borderId="122" xfId="0" applyFont="1" applyBorder="1" applyAlignment="1"/>
    <xf numFmtId="0" fontId="23" fillId="0" borderId="25" xfId="0" applyFont="1" applyFill="1" applyBorder="1" applyAlignment="1">
      <alignment horizontal="center"/>
    </xf>
    <xf numFmtId="0" fontId="23" fillId="0" borderId="26" xfId="0" applyFont="1" applyFill="1" applyBorder="1" applyAlignment="1">
      <alignment wrapText="1"/>
    </xf>
    <xf numFmtId="0" fontId="23" fillId="0" borderId="196" xfId="0" applyFont="1" applyBorder="1" applyAlignment="1"/>
    <xf numFmtId="0" fontId="23" fillId="0" borderId="148" xfId="0" applyFont="1" applyBorder="1" applyAlignment="1"/>
    <xf numFmtId="165" fontId="23" fillId="0" borderId="230" xfId="0" applyNumberFormat="1" applyFont="1" applyBorder="1" applyAlignment="1"/>
    <xf numFmtId="0" fontId="45" fillId="0" borderId="181" xfId="0" applyFont="1" applyFill="1" applyBorder="1" applyAlignment="1">
      <alignment horizontal="center" wrapText="1"/>
    </xf>
    <xf numFmtId="0" fontId="44" fillId="0" borderId="70" xfId="0" applyFont="1" applyFill="1" applyBorder="1"/>
    <xf numFmtId="1" fontId="44" fillId="10" borderId="92" xfId="0" applyNumberFormat="1" applyFont="1" applyFill="1" applyBorder="1"/>
    <xf numFmtId="1" fontId="44" fillId="0" borderId="93" xfId="0" applyNumberFormat="1" applyFont="1" applyFill="1" applyBorder="1"/>
    <xf numFmtId="1" fontId="44" fillId="10" borderId="69" xfId="0" applyNumberFormat="1" applyFont="1" applyFill="1" applyBorder="1"/>
    <xf numFmtId="169" fontId="44" fillId="0" borderId="67" xfId="2" applyFont="1" applyBorder="1" applyAlignment="1"/>
    <xf numFmtId="9" fontId="43" fillId="0" borderId="76" xfId="2" applyNumberFormat="1" applyFont="1" applyFill="1" applyBorder="1" applyAlignment="1" applyProtection="1">
      <alignment horizontal="right"/>
    </xf>
    <xf numFmtId="0" fontId="62" fillId="0" borderId="0" xfId="0" applyFont="1" applyAlignment="1">
      <alignment horizontal="left" vertical="center"/>
    </xf>
    <xf numFmtId="9" fontId="13" fillId="0" borderId="133" xfId="2" applyNumberFormat="1" applyFont="1" applyBorder="1"/>
    <xf numFmtId="9" fontId="13" fillId="0" borderId="124" xfId="2" applyNumberFormat="1" applyFont="1" applyBorder="1"/>
    <xf numFmtId="1" fontId="28" fillId="0" borderId="67" xfId="1027" applyNumberFormat="1" applyFont="1" applyBorder="1" applyAlignment="1">
      <alignment horizontal="right"/>
    </xf>
    <xf numFmtId="1" fontId="42" fillId="0" borderId="70" xfId="50" applyNumberFormat="1" applyFont="1" applyBorder="1" applyAlignment="1">
      <alignment horizontal="right"/>
    </xf>
    <xf numFmtId="1" fontId="42" fillId="0" borderId="71" xfId="50" applyNumberFormat="1" applyFont="1" applyBorder="1" applyAlignment="1">
      <alignment horizontal="right"/>
    </xf>
    <xf numFmtId="1" fontId="42" fillId="0" borderId="111" xfId="50" applyNumberFormat="1" applyFont="1" applyBorder="1" applyAlignment="1">
      <alignment horizontal="right"/>
    </xf>
    <xf numFmtId="1" fontId="42" fillId="0" borderId="73" xfId="50" applyNumberFormat="1" applyFont="1" applyBorder="1" applyAlignment="1">
      <alignment horizontal="right"/>
    </xf>
    <xf numFmtId="1" fontId="42" fillId="0" borderId="67" xfId="50" applyNumberFormat="1" applyFont="1" applyBorder="1" applyAlignment="1">
      <alignment horizontal="right"/>
    </xf>
    <xf numFmtId="1" fontId="42" fillId="0" borderId="112" xfId="50" applyNumberFormat="1" applyFont="1" applyBorder="1" applyAlignment="1">
      <alignment horizontal="right"/>
    </xf>
    <xf numFmtId="1" fontId="28" fillId="0" borderId="112" xfId="1027" applyNumberFormat="1" applyFont="1" applyBorder="1" applyAlignment="1">
      <alignment horizontal="right"/>
    </xf>
    <xf numFmtId="1" fontId="42" fillId="0" borderId="196" xfId="50" applyNumberFormat="1" applyFont="1" applyBorder="1" applyAlignment="1">
      <alignment horizontal="right"/>
    </xf>
    <xf numFmtId="1" fontId="42" fillId="0" borderId="136" xfId="50" applyNumberFormat="1" applyFont="1" applyBorder="1" applyAlignment="1">
      <alignment horizontal="right"/>
    </xf>
    <xf numFmtId="1" fontId="42" fillId="0" borderId="113" xfId="50" applyNumberFormat="1" applyFont="1" applyBorder="1" applyAlignment="1">
      <alignment horizontal="right"/>
    </xf>
    <xf numFmtId="0" fontId="23" fillId="0" borderId="276" xfId="0" applyFont="1" applyBorder="1" applyAlignment="1"/>
    <xf numFmtId="0" fontId="23" fillId="0" borderId="222" xfId="0" applyFont="1" applyBorder="1" applyAlignment="1"/>
    <xf numFmtId="165" fontId="24" fillId="0" borderId="69" xfId="0" applyNumberFormat="1" applyFont="1" applyBorder="1" applyAlignment="1"/>
    <xf numFmtId="0" fontId="0" fillId="0" borderId="237" xfId="0" applyFont="1" applyBorder="1" applyAlignment="1"/>
    <xf numFmtId="0" fontId="23" fillId="0" borderId="70" xfId="8" applyFont="1" applyFill="1" applyBorder="1" applyAlignment="1">
      <alignment horizontal="center" vertical="center"/>
    </xf>
    <xf numFmtId="0" fontId="23" fillId="0" borderId="282" xfId="3" applyFont="1" applyFill="1" applyBorder="1" applyAlignment="1" applyProtection="1">
      <alignment vertical="center" wrapText="1"/>
    </xf>
    <xf numFmtId="1" fontId="23" fillId="0" borderId="70" xfId="3" applyNumberFormat="1" applyFont="1" applyFill="1" applyBorder="1" applyAlignment="1" applyProtection="1">
      <alignment vertical="center"/>
    </xf>
    <xf numFmtId="1" fontId="23" fillId="0" borderId="71" xfId="3" applyNumberFormat="1" applyFont="1" applyFill="1" applyBorder="1" applyAlignment="1" applyProtection="1">
      <alignment vertical="center"/>
    </xf>
    <xf numFmtId="1" fontId="23" fillId="0" borderId="72" xfId="3" applyNumberFormat="1" applyFont="1" applyFill="1" applyBorder="1" applyAlignment="1" applyProtection="1">
      <alignment vertical="center"/>
    </xf>
    <xf numFmtId="1" fontId="23" fillId="0" borderId="134" xfId="3" applyNumberFormat="1" applyFont="1" applyFill="1" applyBorder="1" applyAlignment="1" applyProtection="1">
      <alignment vertical="center"/>
    </xf>
    <xf numFmtId="0" fontId="23" fillId="0" borderId="0" xfId="3" applyFont="1" applyFill="1" applyBorder="1" applyAlignment="1" applyProtection="1">
      <alignment vertical="center" wrapText="1"/>
    </xf>
    <xf numFmtId="1" fontId="0" fillId="0" borderId="0" xfId="0" applyNumberFormat="1" applyFont="1" applyBorder="1"/>
    <xf numFmtId="1" fontId="23" fillId="0" borderId="0" xfId="0" applyNumberFormat="1" applyFont="1" applyBorder="1"/>
    <xf numFmtId="0" fontId="23" fillId="0" borderId="0" xfId="0" applyFont="1" applyFill="1" applyBorder="1" applyAlignment="1">
      <alignment horizontal="right" wrapText="1"/>
    </xf>
    <xf numFmtId="0" fontId="0" fillId="0" borderId="0" xfId="0" applyFont="1" applyBorder="1"/>
    <xf numFmtId="0" fontId="24" fillId="0" borderId="0" xfId="10" applyFont="1" applyAlignment="1"/>
    <xf numFmtId="1" fontId="64" fillId="5" borderId="107" xfId="10" applyNumberFormat="1" applyFont="1" applyFill="1" applyBorder="1" applyAlignment="1">
      <alignment horizontal="right" vertical="center"/>
    </xf>
    <xf numFmtId="1" fontId="64" fillId="0" borderId="107" xfId="10" applyNumberFormat="1" applyFont="1" applyBorder="1" applyAlignment="1">
      <alignment horizontal="right" vertical="center"/>
    </xf>
    <xf numFmtId="3" fontId="64" fillId="5" borderId="107" xfId="48" applyNumberFormat="1" applyFont="1" applyFill="1" applyBorder="1" applyAlignment="1">
      <alignment horizontal="right" vertical="center"/>
    </xf>
    <xf numFmtId="3" fontId="64" fillId="0" borderId="107" xfId="48" applyNumberFormat="1" applyFont="1" applyBorder="1" applyAlignment="1">
      <alignment horizontal="right" vertical="center"/>
    </xf>
    <xf numFmtId="3" fontId="64" fillId="5" borderId="0" xfId="48" applyNumberFormat="1" applyFont="1" applyFill="1" applyBorder="1" applyAlignment="1"/>
    <xf numFmtId="3" fontId="63" fillId="0" borderId="0" xfId="48" applyNumberFormat="1" applyFont="1" applyBorder="1" applyAlignment="1">
      <alignment horizontal="right"/>
    </xf>
    <xf numFmtId="3" fontId="64" fillId="5" borderId="106" xfId="48" applyNumberFormat="1" applyFont="1" applyFill="1" applyBorder="1" applyAlignment="1"/>
    <xf numFmtId="3" fontId="63" fillId="0" borderId="106" xfId="48" applyNumberFormat="1" applyFont="1" applyBorder="1" applyAlignment="1">
      <alignment horizontal="right"/>
    </xf>
    <xf numFmtId="0" fontId="33" fillId="0" borderId="0" xfId="0" applyFont="1" applyBorder="1"/>
    <xf numFmtId="3" fontId="23" fillId="0" borderId="0" xfId="0" applyNumberFormat="1" applyFont="1" applyFill="1"/>
    <xf numFmtId="3" fontId="23" fillId="0" borderId="0" xfId="0" applyNumberFormat="1" applyFont="1"/>
    <xf numFmtId="0" fontId="0" fillId="0" borderId="0" xfId="0"/>
    <xf numFmtId="0" fontId="0" fillId="0" borderId="314" xfId="0" applyFont="1" applyBorder="1" applyAlignment="1">
      <alignment horizontal="center"/>
    </xf>
    <xf numFmtId="0" fontId="0" fillId="0" borderId="317" xfId="0" applyFont="1" applyFill="1" applyBorder="1" applyAlignment="1">
      <alignment wrapText="1"/>
    </xf>
    <xf numFmtId="3" fontId="0" fillId="0" borderId="318" xfId="0" applyNumberFormat="1" applyFont="1" applyBorder="1"/>
    <xf numFmtId="3" fontId="0" fillId="0" borderId="319" xfId="0" applyNumberFormat="1" applyFont="1" applyBorder="1"/>
    <xf numFmtId="3" fontId="0" fillId="0" borderId="320" xfId="0" applyNumberFormat="1" applyFont="1" applyBorder="1"/>
    <xf numFmtId="3" fontId="0" fillId="0" borderId="225" xfId="0" applyNumberFormat="1" applyFont="1" applyBorder="1"/>
    <xf numFmtId="0" fontId="23" fillId="0" borderId="73" xfId="14" applyFont="1" applyFill="1" applyBorder="1" applyAlignment="1" applyProtection="1">
      <alignment horizontal="center"/>
    </xf>
    <xf numFmtId="0" fontId="23" fillId="0" borderId="74" xfId="14" applyFont="1" applyFill="1" applyBorder="1" applyAlignment="1" applyProtection="1">
      <alignment horizontal="right" wrapText="1"/>
    </xf>
    <xf numFmtId="0" fontId="23" fillId="0" borderId="77" xfId="14" applyFont="1" applyFill="1" applyBorder="1" applyAlignment="1" applyProtection="1">
      <alignment horizontal="right" wrapText="1"/>
    </xf>
    <xf numFmtId="1" fontId="42" fillId="0" borderId="67" xfId="0" applyNumberFormat="1" applyFont="1" applyBorder="1" applyAlignment="1" applyProtection="1">
      <alignment horizontal="right"/>
    </xf>
    <xf numFmtId="169" fontId="44" fillId="0" borderId="74" xfId="2" applyFont="1" applyBorder="1" applyAlignment="1"/>
    <xf numFmtId="1" fontId="42" fillId="0" borderId="76" xfId="0" applyNumberFormat="1" applyFont="1" applyBorder="1" applyAlignment="1" applyProtection="1">
      <alignment horizontal="right"/>
    </xf>
    <xf numFmtId="1" fontId="43" fillId="0" borderId="76" xfId="0" applyNumberFormat="1" applyFont="1" applyBorder="1" applyAlignment="1" applyProtection="1">
      <alignment horizontal="right"/>
    </xf>
    <xf numFmtId="0" fontId="44" fillId="0" borderId="237" xfId="0" applyFont="1" applyBorder="1"/>
    <xf numFmtId="0" fontId="0" fillId="0" borderId="214" xfId="0" applyFont="1" applyFill="1" applyBorder="1" applyAlignment="1">
      <alignment horizontal="center"/>
    </xf>
    <xf numFmtId="0" fontId="0" fillId="0" borderId="193" xfId="0" applyFont="1" applyFill="1" applyBorder="1"/>
    <xf numFmtId="0" fontId="44" fillId="0" borderId="172" xfId="0" applyFont="1" applyFill="1" applyBorder="1"/>
    <xf numFmtId="0" fontId="44" fillId="0" borderId="111" xfId="0" applyFont="1" applyFill="1" applyBorder="1"/>
    <xf numFmtId="0" fontId="49" fillId="0" borderId="0" xfId="0" applyFont="1" applyFill="1" applyAlignment="1">
      <alignment horizontal="left"/>
    </xf>
    <xf numFmtId="0" fontId="23" fillId="0" borderId="0" xfId="0" applyFont="1" applyFill="1"/>
    <xf numFmtId="9" fontId="13" fillId="0" borderId="134" xfId="2" applyNumberFormat="1" applyFont="1" applyBorder="1"/>
    <xf numFmtId="0" fontId="13" fillId="0" borderId="153" xfId="3" applyFont="1" applyFill="1" applyBorder="1" applyAlignment="1" applyProtection="1">
      <alignment horizontal="center"/>
    </xf>
    <xf numFmtId="0" fontId="13" fillId="0" borderId="188" xfId="3" applyFont="1" applyFill="1" applyBorder="1" applyAlignment="1" applyProtection="1"/>
    <xf numFmtId="0" fontId="13" fillId="0" borderId="108" xfId="3" applyFont="1" applyFill="1" applyBorder="1" applyAlignment="1" applyProtection="1">
      <alignment horizontal="center"/>
    </xf>
    <xf numFmtId="1" fontId="23" fillId="0" borderId="213" xfId="3" applyNumberFormat="1" applyFont="1" applyFill="1" applyBorder="1" applyAlignment="1" applyProtection="1"/>
    <xf numFmtId="0" fontId="13" fillId="0" borderId="109" xfId="3" applyFont="1" applyFill="1" applyBorder="1" applyAlignment="1" applyProtection="1">
      <alignment horizontal="center"/>
    </xf>
    <xf numFmtId="0" fontId="13" fillId="0" borderId="105" xfId="3" applyFont="1" applyFill="1" applyBorder="1" applyAlignment="1" applyProtection="1"/>
    <xf numFmtId="1" fontId="13" fillId="0" borderId="324" xfId="3" applyNumberFormat="1" applyFont="1" applyFill="1" applyBorder="1" applyAlignment="1" applyProtection="1"/>
    <xf numFmtId="1" fontId="13" fillId="0" borderId="110" xfId="3" applyNumberFormat="1" applyFont="1" applyFill="1" applyBorder="1" applyAlignment="1" applyProtection="1"/>
    <xf numFmtId="1" fontId="13" fillId="0" borderId="234" xfId="3" applyNumberFormat="1" applyFont="1" applyFill="1" applyBorder="1" applyAlignment="1" applyProtection="1"/>
    <xf numFmtId="0" fontId="66" fillId="0" borderId="151" xfId="0" applyFont="1" applyFill="1" applyBorder="1" applyAlignment="1">
      <alignment horizontal="center" wrapText="1"/>
    </xf>
    <xf numFmtId="170" fontId="0" fillId="0" borderId="325" xfId="0" applyNumberFormat="1" applyFill="1" applyBorder="1" applyAlignment="1"/>
    <xf numFmtId="170" fontId="0" fillId="0" borderId="326" xfId="0" applyNumberFormat="1" applyFill="1" applyBorder="1" applyAlignment="1"/>
    <xf numFmtId="170" fontId="0" fillId="0" borderId="327" xfId="0" applyNumberFormat="1" applyFill="1" applyBorder="1" applyAlignment="1"/>
    <xf numFmtId="170" fontId="0" fillId="0" borderId="120" xfId="0" applyNumberFormat="1" applyFill="1" applyBorder="1" applyAlignment="1"/>
    <xf numFmtId="0" fontId="13" fillId="0" borderId="0" xfId="8"/>
    <xf numFmtId="0" fontId="23" fillId="0" borderId="276" xfId="8" applyFont="1" applyFill="1" applyBorder="1" applyAlignment="1">
      <alignment horizontal="center" wrapText="1"/>
    </xf>
    <xf numFmtId="0" fontId="23" fillId="0" borderId="232" xfId="8" applyFont="1" applyFill="1" applyBorder="1" applyAlignment="1">
      <alignment horizontal="center" wrapText="1"/>
    </xf>
    <xf numFmtId="0" fontId="23" fillId="0" borderId="312" xfId="8" applyFont="1" applyFill="1" applyBorder="1" applyAlignment="1">
      <alignment horizontal="center" wrapText="1"/>
    </xf>
    <xf numFmtId="0" fontId="23" fillId="0" borderId="112" xfId="14" applyFont="1" applyFill="1" applyBorder="1" applyAlignment="1" applyProtection="1">
      <alignment wrapText="1"/>
    </xf>
    <xf numFmtId="0" fontId="23" fillId="0" borderId="107" xfId="14" applyFont="1" applyFill="1" applyBorder="1" applyAlignment="1" applyProtection="1">
      <alignment horizontal="right" wrapText="1"/>
    </xf>
    <xf numFmtId="0" fontId="23" fillId="0" borderId="226" xfId="14" applyFont="1" applyFill="1" applyBorder="1" applyAlignment="1" applyProtection="1">
      <alignment horizontal="right" wrapText="1"/>
    </xf>
    <xf numFmtId="0" fontId="23" fillId="0" borderId="126" xfId="14" applyFont="1" applyFill="1" applyBorder="1" applyAlignment="1" applyProtection="1">
      <alignment wrapText="1"/>
    </xf>
    <xf numFmtId="0" fontId="23" fillId="0" borderId="149" xfId="14" applyFont="1" applyFill="1" applyBorder="1" applyAlignment="1" applyProtection="1">
      <alignment horizontal="right" wrapText="1"/>
    </xf>
    <xf numFmtId="0" fontId="23" fillId="0" borderId="227" xfId="14" applyFont="1" applyFill="1" applyBorder="1" applyAlignment="1" applyProtection="1">
      <alignment horizontal="right" wrapText="1"/>
    </xf>
    <xf numFmtId="3" fontId="0" fillId="0" borderId="70" xfId="0" applyNumberFormat="1" applyFont="1" applyBorder="1"/>
    <xf numFmtId="3" fontId="0" fillId="0" borderId="73" xfId="0" applyNumberFormat="1" applyFont="1" applyBorder="1"/>
    <xf numFmtId="3" fontId="23" fillId="0" borderId="209" xfId="0" applyNumberFormat="1" applyFont="1" applyBorder="1"/>
    <xf numFmtId="3" fontId="23" fillId="0" borderId="212" xfId="0" applyNumberFormat="1" applyFont="1" applyBorder="1"/>
    <xf numFmtId="3" fontId="23" fillId="0" borderId="124" xfId="0" applyNumberFormat="1" applyFont="1" applyBorder="1"/>
    <xf numFmtId="3" fontId="23" fillId="0" borderId="133" xfId="0" applyNumberFormat="1" applyFont="1" applyBorder="1"/>
    <xf numFmtId="0" fontId="0" fillId="0" borderId="77" xfId="0" applyFont="1" applyBorder="1"/>
    <xf numFmtId="3" fontId="42" fillId="0" borderId="67" xfId="0" applyNumberFormat="1" applyFont="1" applyFill="1" applyBorder="1" applyAlignment="1" applyProtection="1">
      <alignment horizontal="right"/>
    </xf>
    <xf numFmtId="173" fontId="42" fillId="0" borderId="67" xfId="1151" applyFont="1" applyFill="1" applyBorder="1" applyAlignment="1" applyProtection="1">
      <alignment horizontal="right"/>
    </xf>
    <xf numFmtId="3" fontId="42" fillId="0" borderId="70" xfId="0" applyNumberFormat="1" applyFont="1" applyFill="1" applyBorder="1" applyAlignment="1" applyProtection="1">
      <alignment horizontal="right"/>
    </xf>
    <xf numFmtId="3" fontId="42" fillId="0" borderId="71" xfId="0" applyNumberFormat="1" applyFont="1" applyFill="1" applyBorder="1" applyAlignment="1" applyProtection="1">
      <alignment horizontal="right"/>
    </xf>
    <xf numFmtId="173" fontId="42" fillId="0" borderId="71" xfId="1151" applyFont="1" applyFill="1" applyBorder="1" applyAlignment="1" applyProtection="1">
      <alignment horizontal="right"/>
    </xf>
    <xf numFmtId="3" fontId="42" fillId="0" borderId="73" xfId="0" applyNumberFormat="1" applyFont="1" applyFill="1" applyBorder="1" applyAlignment="1" applyProtection="1">
      <alignment horizontal="right"/>
    </xf>
    <xf numFmtId="3" fontId="42" fillId="0" borderId="75" xfId="0" applyNumberFormat="1" applyFont="1" applyFill="1" applyBorder="1" applyAlignment="1" applyProtection="1">
      <alignment horizontal="right"/>
    </xf>
    <xf numFmtId="3" fontId="42" fillId="0" borderId="76" xfId="0" applyNumberFormat="1" applyFont="1" applyFill="1" applyBorder="1" applyAlignment="1" applyProtection="1">
      <alignment horizontal="right"/>
    </xf>
    <xf numFmtId="173" fontId="42" fillId="0" borderId="76" xfId="1151" applyFont="1" applyFill="1" applyBorder="1" applyAlignment="1" applyProtection="1">
      <alignment horizontal="right"/>
    </xf>
    <xf numFmtId="3" fontId="23" fillId="0" borderId="158" xfId="0" applyNumberFormat="1" applyFont="1" applyBorder="1"/>
    <xf numFmtId="0" fontId="0" fillId="0" borderId="328" xfId="0" applyFill="1" applyBorder="1" applyAlignment="1">
      <alignment horizontal="center"/>
    </xf>
    <xf numFmtId="0" fontId="0" fillId="0" borderId="329" xfId="0" applyFill="1" applyBorder="1" applyAlignment="1">
      <alignment wrapText="1"/>
    </xf>
    <xf numFmtId="3" fontId="0" fillId="0" borderId="28" xfId="0" applyNumberFormat="1" applyFill="1" applyBorder="1"/>
    <xf numFmtId="3" fontId="23" fillId="0" borderId="228" xfId="0" applyNumberFormat="1" applyFont="1" applyBorder="1"/>
    <xf numFmtId="0" fontId="16" fillId="0" borderId="71" xfId="0" applyFont="1" applyFill="1" applyBorder="1" applyAlignment="1">
      <alignment wrapText="1"/>
    </xf>
    <xf numFmtId="3" fontId="16" fillId="0" borderId="71" xfId="0" applyNumberFormat="1" applyFont="1" applyBorder="1"/>
    <xf numFmtId="3" fontId="16" fillId="0" borderId="72" xfId="0" applyNumberFormat="1" applyFont="1" applyBorder="1"/>
    <xf numFmtId="1" fontId="40" fillId="0" borderId="0" xfId="0" applyNumberFormat="1" applyFont="1" applyFill="1" applyBorder="1" applyAlignment="1" applyProtection="1">
      <alignment horizontal="right"/>
    </xf>
    <xf numFmtId="0" fontId="16" fillId="0" borderId="237" xfId="0" applyFont="1" applyBorder="1"/>
    <xf numFmtId="0" fontId="23" fillId="0" borderId="239" xfId="14" applyFont="1" applyFill="1" applyBorder="1" applyAlignment="1" applyProtection="1">
      <alignment horizontal="center"/>
    </xf>
    <xf numFmtId="0" fontId="23" fillId="0" borderId="123" xfId="14" applyFont="1" applyFill="1" applyBorder="1" applyAlignment="1" applyProtection="1">
      <alignment wrapText="1"/>
    </xf>
    <xf numFmtId="0" fontId="23" fillId="0" borderId="225" xfId="14" applyFont="1" applyFill="1" applyBorder="1" applyAlignment="1" applyProtection="1">
      <alignment horizontal="center" wrapText="1"/>
    </xf>
    <xf numFmtId="0" fontId="23" fillId="0" borderId="106" xfId="14" applyFont="1" applyFill="1" applyBorder="1" applyAlignment="1" applyProtection="1">
      <alignment horizontal="right" wrapText="1"/>
    </xf>
    <xf numFmtId="0" fontId="23" fillId="0" borderId="237" xfId="14" applyFont="1" applyFill="1" applyBorder="1" applyAlignment="1" applyProtection="1">
      <alignment horizontal="right" wrapText="1"/>
    </xf>
    <xf numFmtId="0" fontId="23" fillId="0" borderId="313" xfId="14" applyFont="1" applyFill="1" applyBorder="1" applyAlignment="1" applyProtection="1">
      <alignment horizontal="right" wrapText="1"/>
    </xf>
    <xf numFmtId="0" fontId="23" fillId="0" borderId="75" xfId="14" applyFont="1" applyFill="1" applyBorder="1" applyAlignment="1" applyProtection="1">
      <alignment horizontal="center"/>
    </xf>
    <xf numFmtId="1" fontId="65" fillId="0" borderId="94" xfId="0" applyNumberFormat="1" applyFont="1" applyBorder="1" applyAlignment="1"/>
    <xf numFmtId="169" fontId="65" fillId="0" borderId="94" xfId="2" applyFont="1" applyBorder="1" applyAlignment="1"/>
    <xf numFmtId="169" fontId="65" fillId="0" borderId="237" xfId="2" applyFont="1" applyBorder="1" applyAlignment="1"/>
    <xf numFmtId="0" fontId="44" fillId="0" borderId="67" xfId="0" applyFont="1" applyBorder="1" applyAlignment="1">
      <alignment horizontal="center"/>
    </xf>
    <xf numFmtId="1" fontId="61" fillId="0" borderId="71" xfId="0" applyNumberFormat="1" applyFont="1" applyBorder="1" applyAlignment="1"/>
    <xf numFmtId="169" fontId="61" fillId="0" borderId="71" xfId="2" applyFont="1" applyBorder="1" applyAlignment="1"/>
    <xf numFmtId="169" fontId="61" fillId="0" borderId="72" xfId="2" applyFont="1" applyBorder="1" applyAlignment="1"/>
    <xf numFmtId="1" fontId="61" fillId="0" borderId="70" xfId="0" applyNumberFormat="1" applyFont="1" applyBorder="1" applyAlignment="1"/>
    <xf numFmtId="1" fontId="61" fillId="0" borderId="72" xfId="0" applyNumberFormat="1" applyFont="1" applyBorder="1" applyAlignment="1"/>
    <xf numFmtId="1" fontId="65" fillId="0" borderId="239" xfId="0" applyNumberFormat="1" applyFont="1" applyBorder="1" applyAlignment="1"/>
    <xf numFmtId="1" fontId="65" fillId="0" borderId="237" xfId="0" applyNumberFormat="1" applyFont="1" applyBorder="1" applyAlignment="1"/>
    <xf numFmtId="0" fontId="42" fillId="0" borderId="67" xfId="0" applyFont="1" applyBorder="1"/>
    <xf numFmtId="0" fontId="46" fillId="0" borderId="124" xfId="0" applyFont="1" applyBorder="1" applyAlignment="1" applyProtection="1">
      <alignment horizontal="right"/>
    </xf>
    <xf numFmtId="0" fontId="42" fillId="0" borderId="151" xfId="0" applyFont="1" applyBorder="1" applyAlignment="1" applyProtection="1">
      <alignment horizontal="right"/>
    </xf>
    <xf numFmtId="0" fontId="46" fillId="0" borderId="133" xfId="0" applyFont="1" applyBorder="1" applyAlignment="1" applyProtection="1">
      <alignment horizontal="right"/>
    </xf>
    <xf numFmtId="0" fontId="42" fillId="0" borderId="107" xfId="0" applyFont="1" applyBorder="1" applyAlignment="1" applyProtection="1">
      <alignment horizontal="right"/>
    </xf>
    <xf numFmtId="0" fontId="42" fillId="0" borderId="107" xfId="0" applyFont="1" applyFill="1" applyBorder="1" applyAlignment="1" applyProtection="1">
      <alignment horizontal="right"/>
    </xf>
    <xf numFmtId="0" fontId="42" fillId="0" borderId="70" xfId="0" applyFont="1" applyBorder="1"/>
    <xf numFmtId="0" fontId="42" fillId="0" borderId="71" xfId="0" applyFont="1" applyBorder="1"/>
    <xf numFmtId="0" fontId="42" fillId="0" borderId="72" xfId="0" applyFont="1" applyBorder="1"/>
    <xf numFmtId="0" fontId="42" fillId="0" borderId="73" xfId="0" applyFont="1" applyBorder="1"/>
    <xf numFmtId="0" fontId="42" fillId="0" borderId="74" xfId="0" applyFont="1" applyBorder="1"/>
    <xf numFmtId="0" fontId="23" fillId="0" borderId="72" xfId="0" applyFont="1" applyFill="1" applyBorder="1"/>
    <xf numFmtId="0" fontId="23" fillId="0" borderId="74" xfId="0" applyFont="1" applyFill="1" applyBorder="1"/>
    <xf numFmtId="0" fontId="23" fillId="0" borderId="70" xfId="0" applyFont="1" applyFill="1" applyBorder="1"/>
    <xf numFmtId="0" fontId="23" fillId="0" borderId="73" xfId="0" applyFont="1" applyFill="1" applyBorder="1"/>
    <xf numFmtId="0" fontId="23" fillId="0" borderId="75" xfId="0" applyFont="1" applyFill="1" applyBorder="1"/>
    <xf numFmtId="0" fontId="23" fillId="0" borderId="77" xfId="0" applyFont="1" applyFill="1" applyBorder="1"/>
    <xf numFmtId="0" fontId="24" fillId="0" borderId="60" xfId="0" applyFont="1" applyFill="1" applyBorder="1"/>
    <xf numFmtId="0" fontId="24" fillId="0" borderId="80" xfId="0" applyFont="1" applyFill="1" applyBorder="1"/>
    <xf numFmtId="0" fontId="42" fillId="0" borderId="190" xfId="0" applyFont="1" applyFill="1" applyBorder="1"/>
    <xf numFmtId="0" fontId="42" fillId="0" borderId="277" xfId="0" applyFont="1" applyFill="1" applyBorder="1"/>
    <xf numFmtId="0" fontId="42" fillId="0" borderId="278" xfId="0" applyFont="1" applyFill="1" applyBorder="1"/>
    <xf numFmtId="0" fontId="42" fillId="0" borderId="71" xfId="0" applyFont="1" applyFill="1" applyBorder="1"/>
    <xf numFmtId="0" fontId="42" fillId="0" borderId="67" xfId="0" applyFont="1" applyFill="1" applyBorder="1"/>
    <xf numFmtId="0" fontId="42" fillId="0" borderId="76" xfId="0" applyFont="1" applyFill="1" applyBorder="1"/>
    <xf numFmtId="0" fontId="42" fillId="0" borderId="70" xfId="0" applyFont="1" applyFill="1" applyBorder="1"/>
    <xf numFmtId="0" fontId="42" fillId="0" borderId="72" xfId="0" applyFont="1" applyFill="1" applyBorder="1"/>
    <xf numFmtId="0" fontId="42" fillId="0" borderId="73" xfId="0" applyFont="1" applyFill="1" applyBorder="1"/>
    <xf numFmtId="0" fontId="42" fillId="0" borderId="74" xfId="0" applyFont="1" applyFill="1" applyBorder="1"/>
    <xf numFmtId="0" fontId="42" fillId="0" borderId="75" xfId="0" applyFont="1" applyFill="1" applyBorder="1"/>
    <xf numFmtId="0" fontId="42" fillId="0" borderId="77" xfId="0" applyFont="1" applyFill="1" applyBorder="1"/>
    <xf numFmtId="3" fontId="24" fillId="0" borderId="208" xfId="0" applyNumberFormat="1" applyFont="1" applyBorder="1"/>
    <xf numFmtId="3" fontId="24" fillId="0" borderId="23" xfId="0" applyNumberFormat="1" applyFont="1" applyBorder="1"/>
    <xf numFmtId="3" fontId="24" fillId="0" borderId="28" xfId="0" applyNumberFormat="1" applyFont="1" applyBorder="1"/>
    <xf numFmtId="9" fontId="13" fillId="0" borderId="225" xfId="2" applyNumberFormat="1" applyFont="1" applyBorder="1"/>
    <xf numFmtId="165" fontId="0" fillId="0" borderId="75" xfId="0" applyNumberFormat="1" applyFont="1" applyBorder="1" applyAlignment="1"/>
    <xf numFmtId="165" fontId="0" fillId="0" borderId="76" xfId="0" applyNumberFormat="1" applyFont="1" applyBorder="1" applyAlignment="1"/>
    <xf numFmtId="165" fontId="0" fillId="0" borderId="99" xfId="0" applyNumberFormat="1" applyFont="1" applyBorder="1" applyAlignment="1"/>
    <xf numFmtId="165" fontId="0" fillId="0" borderId="78" xfId="0" applyNumberFormat="1" applyFont="1" applyBorder="1" applyAlignment="1"/>
    <xf numFmtId="0" fontId="23" fillId="0" borderId="108" xfId="3" applyFont="1" applyFill="1" applyBorder="1" applyAlignment="1" applyProtection="1">
      <alignment horizontal="center" vertical="center"/>
    </xf>
    <xf numFmtId="9" fontId="31" fillId="0" borderId="213" xfId="3" applyNumberFormat="1" applyFont="1" applyFill="1" applyBorder="1" applyAlignment="1" applyProtection="1">
      <alignment vertical="center"/>
    </xf>
    <xf numFmtId="0" fontId="23" fillId="0" borderId="109" xfId="3" applyFont="1" applyFill="1" applyBorder="1" applyAlignment="1" applyProtection="1">
      <alignment horizontal="center" vertical="center"/>
    </xf>
    <xf numFmtId="0" fontId="23" fillId="0" borderId="105" xfId="3" applyFont="1" applyFill="1" applyBorder="1" applyAlignment="1" applyProtection="1">
      <alignment vertical="center" wrapText="1"/>
    </xf>
    <xf numFmtId="1" fontId="23" fillId="0" borderId="315" xfId="8" applyNumberFormat="1" applyFont="1" applyBorder="1" applyAlignment="1">
      <alignment horizontal="right"/>
    </xf>
    <xf numFmtId="0" fontId="23" fillId="4" borderId="324" xfId="3" applyFont="1" applyFill="1" applyBorder="1" applyAlignment="1" applyProtection="1">
      <alignment vertical="center"/>
    </xf>
    <xf numFmtId="0" fontId="23" fillId="0" borderId="301" xfId="3" applyFont="1" applyFill="1" applyBorder="1" applyAlignment="1" applyProtection="1">
      <alignment vertical="center"/>
    </xf>
    <xf numFmtId="9" fontId="31" fillId="0" borderId="301" xfId="3" applyNumberFormat="1" applyFont="1" applyFill="1" applyBorder="1" applyAlignment="1" applyProtection="1">
      <alignment vertical="center"/>
    </xf>
    <xf numFmtId="9" fontId="31" fillId="0" borderId="234" xfId="3" applyNumberFormat="1" applyFont="1" applyFill="1" applyBorder="1" applyAlignment="1" applyProtection="1">
      <alignment vertical="center"/>
    </xf>
    <xf numFmtId="1" fontId="23" fillId="0" borderId="321" xfId="3" applyNumberFormat="1" applyFont="1" applyFill="1" applyBorder="1" applyAlignment="1" applyProtection="1"/>
    <xf numFmtId="1" fontId="23" fillId="0" borderId="322" xfId="3" applyNumberFormat="1" applyFont="1" applyFill="1" applyBorder="1" applyAlignment="1" applyProtection="1"/>
    <xf numFmtId="1" fontId="23" fillId="0" borderId="47" xfId="8" applyNumberFormat="1" applyFont="1" applyFill="1" applyBorder="1" applyAlignment="1">
      <alignment vertical="center"/>
    </xf>
    <xf numFmtId="1" fontId="23" fillId="0" borderId="48" xfId="8" applyNumberFormat="1" applyFont="1" applyFill="1" applyBorder="1" applyAlignment="1">
      <alignment vertical="center"/>
    </xf>
    <xf numFmtId="1" fontId="23" fillId="0" borderId="61" xfId="8" applyNumberFormat="1" applyFont="1" applyFill="1" applyBorder="1" applyAlignment="1">
      <alignment vertical="center"/>
    </xf>
    <xf numFmtId="1" fontId="23" fillId="0" borderId="70" xfId="0" applyNumberFormat="1" applyFont="1" applyBorder="1" applyAlignment="1" applyProtection="1">
      <alignment horizontal="right"/>
    </xf>
    <xf numFmtId="1" fontId="23" fillId="0" borderId="71" xfId="0" applyNumberFormat="1" applyFont="1" applyBorder="1" applyAlignment="1" applyProtection="1">
      <alignment horizontal="right"/>
    </xf>
    <xf numFmtId="1" fontId="23" fillId="0" borderId="72" xfId="0" applyNumberFormat="1" applyFont="1" applyBorder="1" applyAlignment="1" applyProtection="1">
      <alignment horizontal="right"/>
    </xf>
    <xf numFmtId="1" fontId="23" fillId="0" borderId="73" xfId="0" applyNumberFormat="1" applyFont="1" applyBorder="1" applyAlignment="1" applyProtection="1">
      <alignment horizontal="right"/>
    </xf>
    <xf numFmtId="1" fontId="23" fillId="0" borderId="67" xfId="0" applyNumberFormat="1" applyFont="1" applyBorder="1" applyAlignment="1" applyProtection="1">
      <alignment horizontal="right"/>
    </xf>
    <xf numFmtId="1" fontId="23" fillId="0" borderId="74" xfId="0" applyNumberFormat="1" applyFont="1" applyBorder="1" applyAlignment="1" applyProtection="1">
      <alignment horizontal="right"/>
    </xf>
    <xf numFmtId="1" fontId="23" fillId="0" borderId="196" xfId="0" applyNumberFormat="1" applyFont="1" applyBorder="1" applyAlignment="1" applyProtection="1">
      <alignment horizontal="right"/>
    </xf>
    <xf numFmtId="1" fontId="23" fillId="0" borderId="136" xfId="0" applyNumberFormat="1" applyFont="1" applyBorder="1" applyAlignment="1" applyProtection="1">
      <alignment horizontal="right"/>
    </xf>
    <xf numFmtId="1" fontId="23" fillId="0" borderId="148" xfId="0" applyNumberFormat="1" applyFont="1" applyBorder="1" applyAlignment="1" applyProtection="1">
      <alignment horizontal="right"/>
    </xf>
    <xf numFmtId="1" fontId="23" fillId="0" borderId="209" xfId="3" applyNumberFormat="1" applyFont="1" applyFill="1" applyBorder="1" applyAlignment="1" applyProtection="1"/>
    <xf numFmtId="1" fontId="23" fillId="0" borderId="212" xfId="3" applyNumberFormat="1" applyFont="1" applyFill="1" applyBorder="1" applyAlignment="1" applyProtection="1"/>
    <xf numFmtId="1" fontId="23" fillId="0" borderId="158" xfId="3" applyNumberFormat="1" applyFont="1" applyFill="1" applyBorder="1" applyAlignment="1" applyProtection="1"/>
    <xf numFmtId="1" fontId="13" fillId="0" borderId="239" xfId="3" applyNumberFormat="1" applyFont="1" applyFill="1" applyBorder="1" applyAlignment="1" applyProtection="1"/>
    <xf numFmtId="1" fontId="13" fillId="0" borderId="94" xfId="3" applyNumberFormat="1" applyFont="1" applyFill="1" applyBorder="1" applyAlignment="1" applyProtection="1"/>
    <xf numFmtId="1" fontId="13" fillId="0" borderId="237" xfId="3" applyNumberFormat="1" applyFont="1" applyFill="1" applyBorder="1" applyAlignment="1" applyProtection="1"/>
    <xf numFmtId="3" fontId="42" fillId="0" borderId="71" xfId="3" applyNumberFormat="1" applyFont="1" applyFill="1" applyBorder="1" applyAlignment="1" applyProtection="1">
      <alignment wrapText="1"/>
    </xf>
    <xf numFmtId="0" fontId="42" fillId="0" borderId="73" xfId="3" applyFont="1" applyFill="1" applyBorder="1" applyAlignment="1" applyProtection="1">
      <alignment horizontal="center"/>
    </xf>
    <xf numFmtId="1" fontId="49" fillId="3" borderId="158" xfId="0" applyNumberFormat="1" applyFont="1" applyFill="1" applyBorder="1"/>
    <xf numFmtId="1" fontId="44" fillId="0" borderId="96" xfId="0" applyNumberFormat="1" applyFont="1" applyFill="1" applyBorder="1"/>
    <xf numFmtId="1" fontId="45" fillId="10" borderId="156" xfId="0" applyNumberFormat="1" applyFont="1" applyFill="1" applyBorder="1"/>
    <xf numFmtId="0" fontId="44" fillId="0" borderId="96" xfId="0" applyFont="1" applyFill="1" applyBorder="1" applyAlignment="1">
      <alignment horizontal="center"/>
    </xf>
    <xf numFmtId="1" fontId="44" fillId="0" borderId="214" xfId="0" applyNumberFormat="1" applyFont="1" applyFill="1" applyBorder="1"/>
    <xf numFmtId="1" fontId="44" fillId="0" borderId="215" xfId="0" applyNumberFormat="1" applyFont="1" applyFill="1" applyBorder="1"/>
    <xf numFmtId="1" fontId="44" fillId="0" borderId="303" xfId="0" applyNumberFormat="1" applyFont="1" applyFill="1" applyBorder="1"/>
    <xf numFmtId="1" fontId="44" fillId="10" borderId="221" xfId="0" applyNumberFormat="1" applyFont="1" applyFill="1" applyBorder="1"/>
    <xf numFmtId="1" fontId="44" fillId="0" borderId="330" xfId="0" applyNumberFormat="1" applyFont="1" applyFill="1" applyBorder="1"/>
    <xf numFmtId="1" fontId="44" fillId="0" borderId="268" xfId="0" applyNumberFormat="1" applyFont="1" applyFill="1" applyBorder="1"/>
    <xf numFmtId="1" fontId="46" fillId="0" borderId="134" xfId="0" applyNumberFormat="1" applyFont="1" applyBorder="1"/>
    <xf numFmtId="1" fontId="46" fillId="0" borderId="226" xfId="0" applyNumberFormat="1" applyFont="1" applyBorder="1"/>
    <xf numFmtId="1" fontId="46" fillId="0" borderId="229" xfId="0" applyNumberFormat="1" applyFont="1" applyBorder="1"/>
    <xf numFmtId="0" fontId="23" fillId="0" borderId="70" xfId="0" applyFont="1" applyBorder="1" applyAlignment="1" applyProtection="1">
      <alignment horizontal="right"/>
    </xf>
    <xf numFmtId="0" fontId="23" fillId="0" borderId="111" xfId="0" applyFont="1" applyBorder="1" applyAlignment="1" applyProtection="1">
      <alignment horizontal="right"/>
    </xf>
    <xf numFmtId="0" fontId="23" fillId="0" borderId="72" xfId="0" applyFont="1" applyBorder="1" applyAlignment="1" applyProtection="1">
      <alignment horizontal="right"/>
    </xf>
    <xf numFmtId="0" fontId="23" fillId="0" borderId="73" xfId="0" applyFont="1" applyBorder="1" applyAlignment="1" applyProtection="1">
      <alignment horizontal="right"/>
    </xf>
    <xf numFmtId="0" fontId="23" fillId="0" borderId="112" xfId="0" applyFont="1" applyBorder="1" applyAlignment="1" applyProtection="1">
      <alignment horizontal="right"/>
    </xf>
    <xf numFmtId="0" fontId="23" fillId="0" borderId="74" xfId="0" applyFont="1" applyBorder="1" applyAlignment="1" applyProtection="1">
      <alignment horizontal="right"/>
    </xf>
    <xf numFmtId="0" fontId="23" fillId="0" borderId="331" xfId="1152" applyFont="1" applyFill="1" applyBorder="1" applyAlignment="1">
      <alignment horizontal="right"/>
    </xf>
    <xf numFmtId="0" fontId="23" fillId="0" borderId="332" xfId="1152" applyFont="1" applyFill="1" applyBorder="1" applyAlignment="1">
      <alignment horizontal="right"/>
    </xf>
    <xf numFmtId="0" fontId="23" fillId="0" borderId="162" xfId="1152" applyFont="1" applyFill="1" applyBorder="1" applyAlignment="1">
      <alignment horizontal="right"/>
    </xf>
    <xf numFmtId="0" fontId="23" fillId="0" borderId="163" xfId="1152" applyFont="1" applyFill="1" applyBorder="1" applyAlignment="1">
      <alignment horizontal="right"/>
    </xf>
    <xf numFmtId="0" fontId="23" fillId="0" borderId="205" xfId="1152" applyFont="1" applyFill="1" applyBorder="1" applyAlignment="1">
      <alignment horizontal="right"/>
    </xf>
    <xf numFmtId="0" fontId="23" fillId="0" borderId="132" xfId="1152" applyFont="1" applyFill="1" applyBorder="1" applyAlignment="1">
      <alignment horizontal="right" vertical="center"/>
    </xf>
    <xf numFmtId="0" fontId="23" fillId="0" borderId="112" xfId="1152" applyFont="1" applyFill="1" applyBorder="1" applyAlignment="1">
      <alignment horizontal="right" vertical="center"/>
    </xf>
    <xf numFmtId="0" fontId="23" fillId="0" borderId="73" xfId="1152" applyFont="1" applyFill="1" applyBorder="1" applyAlignment="1">
      <alignment horizontal="right" vertical="center"/>
    </xf>
    <xf numFmtId="0" fontId="23" fillId="0" borderId="74" xfId="1152" applyFont="1" applyFill="1" applyBorder="1" applyAlignment="1">
      <alignment horizontal="right" vertical="center"/>
    </xf>
    <xf numFmtId="0" fontId="67" fillId="0" borderId="133" xfId="1152" applyFont="1" applyFill="1" applyBorder="1" applyAlignment="1">
      <alignment horizontal="right" vertical="center"/>
    </xf>
    <xf numFmtId="0" fontId="23" fillId="0" borderId="132" xfId="1152" applyFont="1" applyFill="1" applyBorder="1" applyAlignment="1">
      <alignment horizontal="right"/>
    </xf>
    <xf numFmtId="0" fontId="23" fillId="0" borderId="112" xfId="1152" applyFont="1" applyFill="1" applyBorder="1" applyAlignment="1">
      <alignment horizontal="right"/>
    </xf>
    <xf numFmtId="0" fontId="23" fillId="0" borderId="73" xfId="1152" applyFont="1" applyFill="1" applyBorder="1" applyAlignment="1">
      <alignment horizontal="right"/>
    </xf>
    <xf numFmtId="0" fontId="23" fillId="0" borderId="74" xfId="1152" applyFont="1" applyFill="1" applyBorder="1" applyAlignment="1">
      <alignment horizontal="right"/>
    </xf>
    <xf numFmtId="0" fontId="23" fillId="0" borderId="133" xfId="1152" applyFont="1" applyFill="1" applyBorder="1" applyAlignment="1">
      <alignment horizontal="right"/>
    </xf>
    <xf numFmtId="0" fontId="23" fillId="0" borderId="132" xfId="1152" applyFill="1" applyBorder="1" applyAlignment="1">
      <alignment horizontal="right"/>
    </xf>
    <xf numFmtId="0" fontId="23" fillId="0" borderId="132" xfId="1152" applyFont="1" applyFill="1" applyBorder="1" applyAlignment="1">
      <alignment horizontal="right" wrapText="1"/>
    </xf>
    <xf numFmtId="0" fontId="23" fillId="0" borderId="112" xfId="1152" applyFont="1" applyFill="1" applyBorder="1" applyAlignment="1">
      <alignment horizontal="right" wrapText="1"/>
    </xf>
    <xf numFmtId="0" fontId="23" fillId="0" borderId="73" xfId="1152" applyFont="1" applyFill="1" applyBorder="1" applyAlignment="1">
      <alignment horizontal="right" wrapText="1"/>
    </xf>
    <xf numFmtId="0" fontId="23" fillId="0" borderId="74" xfId="1152" applyFont="1" applyFill="1" applyBorder="1" applyAlignment="1">
      <alignment horizontal="right" wrapText="1"/>
    </xf>
    <xf numFmtId="0" fontId="23" fillId="0" borderId="133" xfId="1152" applyFont="1" applyFill="1" applyBorder="1" applyAlignment="1">
      <alignment horizontal="right" wrapText="1"/>
    </xf>
    <xf numFmtId="0" fontId="23" fillId="0" borderId="132" xfId="50" applyFont="1" applyFill="1" applyBorder="1" applyAlignment="1">
      <alignment horizontal="right" wrapText="1"/>
    </xf>
    <xf numFmtId="0" fontId="23" fillId="0" borderId="112" xfId="50" applyFont="1" applyFill="1" applyBorder="1" applyAlignment="1">
      <alignment horizontal="right" wrapText="1"/>
    </xf>
    <xf numFmtId="0" fontId="23" fillId="0" borderId="73" xfId="50" applyFont="1" applyFill="1" applyBorder="1" applyAlignment="1">
      <alignment horizontal="right" wrapText="1"/>
    </xf>
    <xf numFmtId="0" fontId="23" fillId="0" borderId="74" xfId="50" applyFont="1" applyFill="1" applyBorder="1" applyAlignment="1">
      <alignment horizontal="right" wrapText="1"/>
    </xf>
    <xf numFmtId="0" fontId="23" fillId="0" borderId="133" xfId="50" applyFont="1" applyFill="1" applyBorder="1" applyAlignment="1">
      <alignment horizontal="right" wrapText="1"/>
    </xf>
    <xf numFmtId="0" fontId="23" fillId="0" borderId="173" xfId="1152" applyFont="1" applyFill="1" applyBorder="1" applyAlignment="1">
      <alignment horizontal="right" wrapText="1"/>
    </xf>
    <xf numFmtId="0" fontId="23" fillId="0" borderId="126" xfId="1152" applyFont="1" applyFill="1" applyBorder="1" applyAlignment="1">
      <alignment horizontal="right" wrapText="1"/>
    </xf>
    <xf numFmtId="0" fontId="23" fillId="0" borderId="75" xfId="1152" applyFont="1" applyFill="1" applyBorder="1" applyAlignment="1">
      <alignment horizontal="right" wrapText="1"/>
    </xf>
    <xf numFmtId="0" fontId="23" fillId="0" borderId="77" xfId="1152" applyFont="1" applyFill="1" applyBorder="1" applyAlignment="1">
      <alignment horizontal="right" wrapText="1"/>
    </xf>
    <xf numFmtId="0" fontId="23" fillId="0" borderId="127" xfId="1152" applyFont="1" applyFill="1" applyBorder="1" applyAlignment="1">
      <alignment horizontal="right" wrapText="1"/>
    </xf>
    <xf numFmtId="0" fontId="23" fillId="0" borderId="173" xfId="14" applyFont="1" applyFill="1" applyBorder="1" applyAlignment="1" applyProtection="1">
      <alignment horizontal="right" wrapText="1"/>
    </xf>
    <xf numFmtId="0" fontId="23" fillId="0" borderId="126" xfId="14" applyFont="1" applyFill="1" applyBorder="1" applyAlignment="1" applyProtection="1">
      <alignment horizontal="right" wrapText="1"/>
    </xf>
    <xf numFmtId="0" fontId="23" fillId="0" borderId="75" xfId="14" applyFont="1" applyFill="1" applyBorder="1" applyAlignment="1" applyProtection="1">
      <alignment horizontal="right" wrapText="1"/>
    </xf>
    <xf numFmtId="0" fontId="23" fillId="0" borderId="127" xfId="14" applyFont="1" applyFill="1" applyBorder="1" applyAlignment="1" applyProtection="1">
      <alignment horizontal="right" wrapText="1"/>
    </xf>
    <xf numFmtId="0" fontId="31" fillId="0" borderId="68" xfId="3" applyFont="1" applyFill="1" applyBorder="1" applyAlignment="1" applyProtection="1">
      <alignment horizontal="right" vertical="top" wrapText="1"/>
    </xf>
    <xf numFmtId="1" fontId="24" fillId="0" borderId="22" xfId="203" applyNumberFormat="1" applyFont="1" applyBorder="1" applyAlignment="1">
      <alignment horizontal="right"/>
    </xf>
    <xf numFmtId="0" fontId="19" fillId="4" borderId="22" xfId="3" applyFont="1" applyFill="1" applyBorder="1" applyAlignment="1" applyProtection="1"/>
    <xf numFmtId="1" fontId="23" fillId="0" borderId="19" xfId="203" applyNumberFormat="1" applyFont="1" applyBorder="1" applyAlignment="1">
      <alignment horizontal="right"/>
    </xf>
    <xf numFmtId="9" fontId="31" fillId="0" borderId="21" xfId="3" applyNumberFormat="1" applyFont="1" applyFill="1" applyBorder="1" applyAlignment="1" applyProtection="1"/>
    <xf numFmtId="1" fontId="68" fillId="0" borderId="0" xfId="203" applyNumberFormat="1" applyFont="1" applyBorder="1" applyAlignment="1">
      <alignment horizontal="right"/>
    </xf>
    <xf numFmtId="1" fontId="24" fillId="0" borderId="110" xfId="203" applyNumberFormat="1" applyFont="1" applyBorder="1" applyAlignment="1">
      <alignment horizontal="right"/>
    </xf>
    <xf numFmtId="0" fontId="19" fillId="4" borderId="110" xfId="3" applyFont="1" applyFill="1" applyBorder="1" applyAlignment="1" applyProtection="1"/>
    <xf numFmtId="1" fontId="23" fillId="0" borderId="105" xfId="203" applyNumberFormat="1" applyFont="1" applyBorder="1" applyAlignment="1">
      <alignment horizontal="right"/>
    </xf>
    <xf numFmtId="9" fontId="31" fillId="0" borderId="287" xfId="3" applyNumberFormat="1" applyFont="1" applyFill="1" applyBorder="1" applyAlignment="1" applyProtection="1"/>
    <xf numFmtId="0" fontId="13" fillId="0" borderId="0" xfId="458"/>
    <xf numFmtId="1" fontId="23" fillId="0" borderId="71" xfId="50" applyNumberFormat="1" applyFont="1" applyBorder="1" applyAlignment="1">
      <alignment horizontal="right"/>
    </xf>
    <xf numFmtId="1" fontId="23" fillId="0" borderId="72" xfId="50" applyNumberFormat="1" applyFont="1" applyBorder="1" applyAlignment="1">
      <alignment horizontal="right"/>
    </xf>
    <xf numFmtId="1" fontId="23" fillId="0" borderId="67" xfId="50" applyNumberFormat="1" applyFont="1" applyBorder="1" applyAlignment="1">
      <alignment horizontal="right"/>
    </xf>
    <xf numFmtId="1" fontId="23" fillId="0" borderId="74" xfId="50" applyNumberFormat="1" applyFont="1" applyBorder="1" applyAlignment="1">
      <alignment horizontal="right"/>
    </xf>
    <xf numFmtId="1" fontId="28" fillId="0" borderId="67" xfId="800" applyNumberFormat="1" applyFont="1" applyBorder="1" applyAlignment="1">
      <alignment horizontal="right"/>
    </xf>
    <xf numFmtId="1" fontId="28" fillId="0" borderId="74" xfId="800" applyNumberFormat="1" applyFont="1" applyBorder="1" applyAlignment="1">
      <alignment horizontal="right"/>
    </xf>
    <xf numFmtId="1" fontId="68" fillId="0" borderId="0" xfId="203" applyNumberFormat="1" applyFont="1" applyBorder="1" applyAlignment="1">
      <alignment wrapText="1"/>
    </xf>
    <xf numFmtId="1" fontId="23" fillId="0" borderId="76" xfId="50" applyNumberFormat="1" applyFont="1" applyBorder="1" applyAlignment="1">
      <alignment horizontal="right"/>
    </xf>
    <xf numFmtId="1" fontId="23" fillId="0" borderId="136" xfId="50" applyNumberFormat="1" applyFont="1" applyBorder="1" applyAlignment="1">
      <alignment horizontal="right"/>
    </xf>
    <xf numFmtId="1" fontId="23" fillId="0" borderId="148" xfId="50" applyNumberFormat="1" applyFont="1" applyBorder="1" applyAlignment="1">
      <alignment horizontal="right"/>
    </xf>
    <xf numFmtId="1" fontId="23" fillId="0" borderId="70" xfId="50" applyNumberFormat="1" applyFont="1" applyBorder="1" applyAlignment="1">
      <alignment horizontal="right"/>
    </xf>
    <xf numFmtId="1" fontId="23" fillId="0" borderId="73" xfId="50" applyNumberFormat="1" applyFont="1" applyBorder="1" applyAlignment="1">
      <alignment horizontal="right"/>
    </xf>
    <xf numFmtId="1" fontId="28" fillId="0" borderId="73" xfId="1027" applyNumberFormat="1" applyFont="1" applyBorder="1" applyAlignment="1">
      <alignment horizontal="right"/>
    </xf>
    <xf numFmtId="1" fontId="28" fillId="0" borderId="74" xfId="1027" applyNumberFormat="1" applyFont="1" applyBorder="1" applyAlignment="1">
      <alignment horizontal="right"/>
    </xf>
    <xf numFmtId="1" fontId="23" fillId="0" borderId="196" xfId="50" applyNumberFormat="1" applyFont="1" applyBorder="1" applyAlignment="1">
      <alignment horizontal="right"/>
    </xf>
    <xf numFmtId="1" fontId="69" fillId="0" borderId="0" xfId="203" applyNumberFormat="1" applyFont="1" applyBorder="1" applyAlignment="1">
      <alignment horizontal="right"/>
    </xf>
    <xf numFmtId="3" fontId="46" fillId="0" borderId="190" xfId="8" applyNumberFormat="1" applyFont="1" applyFill="1" applyBorder="1"/>
    <xf numFmtId="1" fontId="42" fillId="0" borderId="333" xfId="50" applyNumberFormat="1" applyFont="1" applyBorder="1" applyAlignment="1">
      <alignment horizontal="right"/>
    </xf>
    <xf numFmtId="1" fontId="42" fillId="0" borderId="334" xfId="50" applyNumberFormat="1" applyFont="1" applyBorder="1" applyAlignment="1">
      <alignment horizontal="right"/>
    </xf>
    <xf numFmtId="3" fontId="46" fillId="0" borderId="134" xfId="8" applyNumberFormat="1" applyFont="1" applyFill="1" applyBorder="1"/>
    <xf numFmtId="3" fontId="46" fillId="0" borderId="277" xfId="8" applyNumberFormat="1" applyFont="1" applyFill="1" applyBorder="1"/>
    <xf numFmtId="1" fontId="42" fillId="0" borderId="335" xfId="50" applyNumberFormat="1" applyFont="1" applyBorder="1" applyAlignment="1">
      <alignment horizontal="right"/>
    </xf>
    <xf numFmtId="1" fontId="42" fillId="0" borderId="300" xfId="50" applyNumberFormat="1" applyFont="1" applyBorder="1" applyAlignment="1">
      <alignment horizontal="right"/>
    </xf>
    <xf numFmtId="3" fontId="46" fillId="0" borderId="226" xfId="8" applyNumberFormat="1" applyFont="1" applyFill="1" applyBorder="1"/>
    <xf numFmtId="1" fontId="28" fillId="0" borderId="335" xfId="1027" applyNumberFormat="1" applyFont="1" applyBorder="1" applyAlignment="1">
      <alignment horizontal="right"/>
    </xf>
    <xf numFmtId="1" fontId="28" fillId="0" borderId="300" xfId="1027" applyNumberFormat="1" applyFont="1" applyBorder="1" applyAlignment="1">
      <alignment horizontal="right"/>
    </xf>
    <xf numFmtId="3" fontId="46" fillId="0" borderId="336" xfId="8" applyNumberFormat="1" applyFont="1" applyFill="1" applyBorder="1"/>
    <xf numFmtId="1" fontId="42" fillId="0" borderId="337" xfId="50" applyNumberFormat="1" applyFont="1" applyBorder="1" applyAlignment="1">
      <alignment horizontal="right"/>
    </xf>
    <xf numFmtId="1" fontId="42" fillId="0" borderId="338" xfId="50" applyNumberFormat="1" applyFont="1" applyBorder="1" applyAlignment="1">
      <alignment horizontal="right"/>
    </xf>
    <xf numFmtId="3" fontId="46" fillId="0" borderId="229" xfId="8" applyNumberFormat="1" applyFont="1" applyFill="1" applyBorder="1"/>
    <xf numFmtId="0" fontId="42" fillId="0" borderId="111" xfId="3" applyFont="1" applyFill="1" applyBorder="1" applyAlignment="1" applyProtection="1">
      <alignment wrapText="1"/>
    </xf>
    <xf numFmtId="3" fontId="42" fillId="0" borderId="70" xfId="3" applyNumberFormat="1" applyFont="1" applyFill="1" applyBorder="1" applyAlignment="1" applyProtection="1">
      <alignment wrapText="1"/>
    </xf>
    <xf numFmtId="3" fontId="42" fillId="0" borderId="72" xfId="3" applyNumberFormat="1" applyFont="1" applyFill="1" applyBorder="1" applyAlignment="1" applyProtection="1">
      <alignment wrapText="1"/>
    </xf>
    <xf numFmtId="3" fontId="42" fillId="6" borderId="172" xfId="3" applyNumberFormat="1" applyFont="1" applyFill="1" applyBorder="1" applyAlignment="1" applyProtection="1">
      <alignment wrapText="1"/>
    </xf>
    <xf numFmtId="3" fontId="42" fillId="0" borderId="111" xfId="3" applyNumberFormat="1" applyFont="1" applyFill="1" applyBorder="1" applyAlignment="1" applyProtection="1">
      <alignment wrapText="1"/>
    </xf>
    <xf numFmtId="3" fontId="42" fillId="6" borderId="284" xfId="3" applyNumberFormat="1" applyFont="1" applyFill="1" applyBorder="1" applyAlignment="1" applyProtection="1">
      <alignment wrapText="1"/>
    </xf>
    <xf numFmtId="3" fontId="42" fillId="0" borderId="334" xfId="3" applyNumberFormat="1" applyFont="1" applyFill="1" applyBorder="1" applyAlignment="1" applyProtection="1">
      <alignment wrapText="1"/>
    </xf>
    <xf numFmtId="3" fontId="42" fillId="6" borderId="134" xfId="3" applyNumberFormat="1" applyFont="1" applyFill="1" applyBorder="1" applyAlignment="1" applyProtection="1">
      <alignment wrapText="1"/>
    </xf>
    <xf numFmtId="3" fontId="42" fillId="0" borderId="112" xfId="3" applyNumberFormat="1" applyFont="1" applyFill="1" applyBorder="1" applyAlignment="1" applyProtection="1">
      <alignment wrapText="1"/>
    </xf>
    <xf numFmtId="3" fontId="42" fillId="6" borderId="285" xfId="3" applyNumberFormat="1" applyFont="1" applyFill="1" applyBorder="1" applyAlignment="1" applyProtection="1">
      <alignment wrapText="1"/>
    </xf>
    <xf numFmtId="3" fontId="42" fillId="6" borderId="226" xfId="3" applyNumberFormat="1" applyFont="1" applyFill="1" applyBorder="1" applyAlignment="1" applyProtection="1">
      <alignment wrapText="1"/>
    </xf>
    <xf numFmtId="1" fontId="70" fillId="0" borderId="0" xfId="203" applyNumberFormat="1" applyFont="1" applyBorder="1" applyAlignment="1">
      <alignment horizontal="right"/>
    </xf>
    <xf numFmtId="3" fontId="42" fillId="0" borderId="126" xfId="3" applyNumberFormat="1" applyFont="1" applyFill="1" applyBorder="1" applyAlignment="1" applyProtection="1">
      <alignment wrapText="1"/>
    </xf>
    <xf numFmtId="3" fontId="42" fillId="6" borderId="286" xfId="3" applyNumberFormat="1" applyFont="1" applyFill="1" applyBorder="1" applyAlignment="1" applyProtection="1">
      <alignment wrapText="1"/>
    </xf>
    <xf numFmtId="1" fontId="49" fillId="0" borderId="0" xfId="8" applyNumberFormat="1" applyFont="1"/>
    <xf numFmtId="0" fontId="34" fillId="0" borderId="0" xfId="8" applyFont="1"/>
    <xf numFmtId="0" fontId="0" fillId="0" borderId="0" xfId="0"/>
    <xf numFmtId="0" fontId="16" fillId="0" borderId="272" xfId="0" applyFont="1" applyBorder="1"/>
    <xf numFmtId="0" fontId="0" fillId="0" borderId="173" xfId="0" applyFont="1" applyBorder="1"/>
    <xf numFmtId="0" fontId="0" fillId="0" borderId="77" xfId="0" applyFont="1" applyFill="1" applyBorder="1" applyAlignment="1">
      <alignment wrapText="1"/>
    </xf>
    <xf numFmtId="1" fontId="65" fillId="0" borderId="75" xfId="0" applyNumberFormat="1" applyFont="1" applyFill="1" applyBorder="1" applyAlignment="1"/>
    <xf numFmtId="1" fontId="65" fillId="0" borderId="76" xfId="0" applyNumberFormat="1" applyFont="1" applyFill="1" applyBorder="1" applyAlignment="1"/>
    <xf numFmtId="169" fontId="65" fillId="0" borderId="76" xfId="2" applyFont="1" applyFill="1" applyBorder="1" applyAlignment="1"/>
    <xf numFmtId="1" fontId="65" fillId="0" borderId="77" xfId="0" applyNumberFormat="1" applyFont="1" applyFill="1" applyBorder="1" applyAlignment="1"/>
    <xf numFmtId="169" fontId="65" fillId="0" borderId="77" xfId="2" applyFont="1" applyFill="1" applyBorder="1" applyAlignment="1"/>
    <xf numFmtId="0" fontId="16" fillId="0" borderId="72" xfId="0" applyFont="1" applyFill="1" applyBorder="1" applyAlignment="1">
      <alignment wrapText="1"/>
    </xf>
    <xf numFmtId="3" fontId="0" fillId="0" borderId="0" xfId="0" applyNumberFormat="1" applyFill="1"/>
    <xf numFmtId="0" fontId="72" fillId="0" borderId="0" xfId="3" applyFont="1" applyFill="1" applyBorder="1" applyAlignment="1" applyProtection="1">
      <alignment vertical="center"/>
    </xf>
    <xf numFmtId="0" fontId="31" fillId="0" borderId="0" xfId="3" applyFont="1" applyFill="1" applyBorder="1" applyAlignment="1" applyProtection="1">
      <alignment vertical="center"/>
    </xf>
    <xf numFmtId="168" fontId="0" fillId="0" borderId="0" xfId="0" applyNumberFormat="1" applyFill="1"/>
    <xf numFmtId="3" fontId="16" fillId="0" borderId="29" xfId="0" applyNumberFormat="1" applyFont="1" applyFill="1" applyBorder="1"/>
    <xf numFmtId="3" fontId="16" fillId="0" borderId="30" xfId="0" applyNumberFormat="1" applyFont="1" applyFill="1" applyBorder="1"/>
    <xf numFmtId="3" fontId="16" fillId="0" borderId="33" xfId="0" applyNumberFormat="1" applyFont="1" applyFill="1" applyBorder="1"/>
    <xf numFmtId="168" fontId="16" fillId="0" borderId="31" xfId="2" applyNumberFormat="1" applyFont="1" applyFill="1" applyBorder="1"/>
    <xf numFmtId="3" fontId="16" fillId="0" borderId="5" xfId="0" applyNumberFormat="1" applyFont="1" applyFill="1" applyBorder="1"/>
    <xf numFmtId="3" fontId="16" fillId="0" borderId="32" xfId="0" applyNumberFormat="1" applyFont="1" applyFill="1" applyBorder="1"/>
    <xf numFmtId="3" fontId="16" fillId="0" borderId="0" xfId="0" applyNumberFormat="1" applyFont="1" applyFill="1"/>
    <xf numFmtId="0" fontId="24" fillId="0" borderId="269" xfId="0" applyFont="1" applyFill="1" applyBorder="1" applyAlignment="1">
      <alignment horizontal="center"/>
    </xf>
    <xf numFmtId="0" fontId="24" fillId="0" borderId="282" xfId="0" applyFont="1" applyFill="1" applyBorder="1" applyAlignment="1">
      <alignment wrapText="1"/>
    </xf>
    <xf numFmtId="3" fontId="30" fillId="0" borderId="269" xfId="0" applyNumberFormat="1" applyFont="1" applyFill="1" applyBorder="1"/>
    <xf numFmtId="3" fontId="30" fillId="0" borderId="321" xfId="0" applyNumberFormat="1" applyFont="1" applyFill="1" applyBorder="1"/>
    <xf numFmtId="3" fontId="30" fillId="0" borderId="322" xfId="0" applyNumberFormat="1" applyFont="1" applyFill="1" applyBorder="1"/>
    <xf numFmtId="3" fontId="30" fillId="0" borderId="156" xfId="0" applyNumberFormat="1" applyFont="1" applyFill="1" applyBorder="1"/>
    <xf numFmtId="9" fontId="24" fillId="0" borderId="157" xfId="2" applyNumberFormat="1" applyFont="1" applyFill="1" applyBorder="1"/>
    <xf numFmtId="9" fontId="24" fillId="0" borderId="0" xfId="0" applyNumberFormat="1" applyFont="1" applyFill="1"/>
    <xf numFmtId="0" fontId="24" fillId="0" borderId="0" xfId="0" applyFont="1" applyFill="1"/>
    <xf numFmtId="0" fontId="23" fillId="0" borderId="73" xfId="0" applyFont="1" applyFill="1" applyBorder="1" applyAlignment="1" applyProtection="1">
      <alignment horizontal="right"/>
    </xf>
    <xf numFmtId="0" fontId="23" fillId="0" borderId="112" xfId="0" applyFont="1" applyFill="1" applyBorder="1" applyAlignment="1" applyProtection="1">
      <alignment horizontal="right"/>
    </xf>
    <xf numFmtId="0" fontId="23" fillId="0" borderId="74" xfId="0" applyFont="1" applyFill="1" applyBorder="1" applyAlignment="1" applyProtection="1">
      <alignment horizontal="right"/>
    </xf>
    <xf numFmtId="0" fontId="19" fillId="0" borderId="210" xfId="0" applyFont="1" applyFill="1" applyBorder="1" applyAlignment="1" applyProtection="1">
      <alignment horizontal="right"/>
    </xf>
    <xf numFmtId="0" fontId="53" fillId="0" borderId="0" xfId="0" applyFont="1" applyFill="1" applyBorder="1" applyAlignment="1" applyProtection="1">
      <alignment horizontal="right"/>
    </xf>
    <xf numFmtId="0" fontId="16" fillId="0" borderId="70" xfId="0" applyFont="1" applyFill="1" applyBorder="1" applyAlignment="1">
      <alignment horizontal="center"/>
    </xf>
    <xf numFmtId="1" fontId="16" fillId="0" borderId="70" xfId="0" applyNumberFormat="1" applyFont="1" applyFill="1" applyBorder="1"/>
    <xf numFmtId="1" fontId="16" fillId="0" borderId="71" xfId="0" applyNumberFormat="1" applyFont="1" applyFill="1" applyBorder="1"/>
    <xf numFmtId="1" fontId="16" fillId="0" borderId="72" xfId="0" applyNumberFormat="1" applyFont="1" applyFill="1" applyBorder="1"/>
    <xf numFmtId="1" fontId="16" fillId="0" borderId="0" xfId="0" applyNumberFormat="1" applyFont="1" applyFill="1"/>
    <xf numFmtId="0" fontId="13" fillId="0" borderId="67" xfId="3" applyFont="1" applyFill="1" applyBorder="1" applyAlignment="1" applyProtection="1"/>
    <xf numFmtId="0" fontId="0" fillId="0" borderId="92" xfId="0" applyFont="1" applyFill="1" applyBorder="1" applyAlignment="1">
      <alignment wrapText="1"/>
    </xf>
    <xf numFmtId="3" fontId="16" fillId="0" borderId="111" xfId="0" applyNumberFormat="1" applyFont="1" applyBorder="1"/>
    <xf numFmtId="3" fontId="0" fillId="0" borderId="93" xfId="0" applyNumberFormat="1" applyFont="1" applyBorder="1"/>
    <xf numFmtId="3" fontId="0" fillId="0" borderId="126" xfId="0" applyNumberFormat="1" applyFont="1" applyBorder="1"/>
    <xf numFmtId="3" fontId="16" fillId="0" borderId="70" xfId="0" applyNumberFormat="1" applyFont="1" applyBorder="1"/>
    <xf numFmtId="3" fontId="0" fillId="0" borderId="123" xfId="0" applyNumberFormat="1" applyFont="1" applyBorder="1"/>
    <xf numFmtId="3" fontId="0" fillId="0" borderId="112" xfId="0" applyNumberFormat="1" applyFont="1" applyBorder="1"/>
    <xf numFmtId="0" fontId="42" fillId="0" borderId="196" xfId="0" applyFont="1" applyBorder="1"/>
    <xf numFmtId="0" fontId="42" fillId="0" borderId="136" xfId="0" applyFont="1" applyBorder="1"/>
    <xf numFmtId="0" fontId="42" fillId="0" borderId="148" xfId="0" applyFont="1" applyBorder="1"/>
    <xf numFmtId="0" fontId="46" fillId="0" borderId="228" xfId="0" applyFont="1" applyBorder="1" applyAlignment="1" applyProtection="1">
      <alignment horizontal="right"/>
    </xf>
    <xf numFmtId="0" fontId="42" fillId="0" borderId="135" xfId="0" applyFont="1" applyBorder="1" applyAlignment="1" applyProtection="1">
      <alignment horizontal="right"/>
    </xf>
    <xf numFmtId="0" fontId="45" fillId="0" borderId="71" xfId="0" applyFont="1" applyBorder="1"/>
    <xf numFmtId="0" fontId="16" fillId="0" borderId="111" xfId="0" applyFont="1" applyFill="1" applyBorder="1" applyAlignment="1">
      <alignment wrapText="1"/>
    </xf>
    <xf numFmtId="0" fontId="45" fillId="0" borderId="172" xfId="0" applyFont="1" applyBorder="1"/>
    <xf numFmtId="0" fontId="44" fillId="0" borderId="173" xfId="0" applyFont="1" applyBorder="1"/>
    <xf numFmtId="0" fontId="45" fillId="0" borderId="70" xfId="0" applyFont="1" applyBorder="1"/>
    <xf numFmtId="0" fontId="45" fillId="0" borderId="111" xfId="0" applyFont="1" applyBorder="1"/>
    <xf numFmtId="0" fontId="44" fillId="0" borderId="272" xfId="0" applyFont="1" applyBorder="1"/>
    <xf numFmtId="0" fontId="44" fillId="0" borderId="132" xfId="0" applyFont="1" applyBorder="1"/>
    <xf numFmtId="0" fontId="45" fillId="0" borderId="124" xfId="0" applyFont="1" applyBorder="1"/>
    <xf numFmtId="0" fontId="44" fillId="0" borderId="225" xfId="0" applyFont="1" applyFill="1" applyBorder="1"/>
    <xf numFmtId="0" fontId="45" fillId="0" borderId="134" xfId="0" applyFont="1" applyBorder="1"/>
    <xf numFmtId="0" fontId="44" fillId="0" borderId="227" xfId="0" applyFont="1" applyBorder="1"/>
    <xf numFmtId="0" fontId="44" fillId="0" borderId="313" xfId="0" applyFont="1" applyBorder="1"/>
    <xf numFmtId="0" fontId="44" fillId="0" borderId="226" xfId="0" applyFont="1" applyBorder="1"/>
    <xf numFmtId="0" fontId="0" fillId="0" borderId="0" xfId="0" applyFont="1" applyFill="1" applyAlignment="1">
      <alignment horizontal="center" wrapText="1"/>
    </xf>
    <xf numFmtId="0" fontId="0" fillId="0" borderId="239" xfId="0" applyFont="1" applyFill="1" applyBorder="1" applyAlignment="1">
      <alignment horizontal="center"/>
    </xf>
    <xf numFmtId="0" fontId="0" fillId="0" borderId="239" xfId="0" applyFont="1" applyFill="1" applyBorder="1"/>
    <xf numFmtId="0" fontId="0" fillId="0" borderId="94" xfId="0" applyFont="1" applyFill="1" applyBorder="1"/>
    <xf numFmtId="0" fontId="0" fillId="0" borderId="237" xfId="0" applyFont="1" applyFill="1" applyBorder="1"/>
    <xf numFmtId="0" fontId="0" fillId="0" borderId="313" xfId="0" applyFont="1" applyFill="1" applyBorder="1"/>
    <xf numFmtId="0" fontId="16" fillId="0" borderId="72" xfId="0" applyFont="1" applyFill="1" applyBorder="1"/>
    <xf numFmtId="0" fontId="16" fillId="0" borderId="70" xfId="0" applyFont="1" applyFill="1" applyBorder="1"/>
    <xf numFmtId="0" fontId="16" fillId="0" borderId="134" xfId="0" applyFont="1" applyFill="1" applyBorder="1"/>
    <xf numFmtId="0" fontId="23" fillId="0" borderId="124" xfId="0" applyFont="1" applyFill="1" applyBorder="1"/>
    <xf numFmtId="0" fontId="23" fillId="0" borderId="133" xfId="0" applyFont="1" applyFill="1" applyBorder="1"/>
    <xf numFmtId="0" fontId="23" fillId="0" borderId="127" xfId="0" applyFont="1" applyFill="1" applyBorder="1"/>
    <xf numFmtId="0" fontId="0" fillId="0" borderId="127" xfId="0" applyFont="1" applyFill="1" applyBorder="1"/>
    <xf numFmtId="0" fontId="45" fillId="0" borderId="133" xfId="0" applyFont="1" applyFill="1" applyBorder="1"/>
    <xf numFmtId="0" fontId="45" fillId="0" borderId="132" xfId="0" applyFont="1" applyFill="1" applyBorder="1"/>
    <xf numFmtId="0" fontId="45" fillId="0" borderId="112" xfId="0" applyFont="1" applyFill="1" applyBorder="1"/>
    <xf numFmtId="0" fontId="45" fillId="0" borderId="73" xfId="0" applyFont="1" applyFill="1" applyBorder="1"/>
    <xf numFmtId="0" fontId="45" fillId="0" borderId="74" xfId="0" applyFont="1" applyFill="1" applyBorder="1"/>
    <xf numFmtId="0" fontId="45" fillId="0" borderId="285" xfId="0" applyFont="1" applyFill="1" applyBorder="1"/>
    <xf numFmtId="0" fontId="45" fillId="0" borderId="107" xfId="0" applyFont="1" applyFill="1" applyBorder="1"/>
    <xf numFmtId="0" fontId="45" fillId="0" borderId="226" xfId="0" applyFont="1" applyFill="1" applyBorder="1"/>
    <xf numFmtId="0" fontId="44" fillId="0" borderId="70" xfId="0" applyFont="1" applyBorder="1"/>
    <xf numFmtId="0" fontId="44" fillId="0" borderId="71" xfId="0" applyFont="1" applyBorder="1"/>
    <xf numFmtId="0" fontId="44" fillId="0" borderId="111" xfId="0" applyFont="1" applyBorder="1"/>
    <xf numFmtId="0" fontId="44" fillId="0" borderId="124" xfId="0" applyFont="1" applyBorder="1"/>
    <xf numFmtId="3" fontId="0" fillId="0" borderId="98" xfId="0" applyNumberFormat="1" applyFont="1" applyBorder="1"/>
    <xf numFmtId="3" fontId="0" fillId="0" borderId="339" xfId="0" applyNumberFormat="1" applyFont="1" applyBorder="1"/>
    <xf numFmtId="3" fontId="0" fillId="0" borderId="209" xfId="0" applyNumberFormat="1" applyFont="1" applyBorder="1"/>
    <xf numFmtId="3" fontId="0" fillId="0" borderId="108" xfId="0" applyNumberFormat="1" applyFont="1" applyBorder="1"/>
    <xf numFmtId="3" fontId="0" fillId="0" borderId="213" xfId="0" applyNumberFormat="1" applyFont="1" applyBorder="1"/>
    <xf numFmtId="3" fontId="0" fillId="0" borderId="109" xfId="0" applyNumberFormat="1" applyFont="1" applyBorder="1"/>
    <xf numFmtId="3" fontId="0" fillId="0" borderId="287" xfId="0" applyNumberFormat="1" applyFont="1" applyBorder="1"/>
    <xf numFmtId="3" fontId="0" fillId="0" borderId="234" xfId="0" applyNumberFormat="1" applyFont="1" applyBorder="1"/>
    <xf numFmtId="176" fontId="23" fillId="0" borderId="61" xfId="0" applyNumberFormat="1" applyFont="1" applyBorder="1"/>
    <xf numFmtId="176" fontId="0" fillId="0" borderId="94" xfId="0" applyNumberFormat="1" applyFont="1" applyBorder="1"/>
    <xf numFmtId="176" fontId="16" fillId="0" borderId="298" xfId="0" applyNumberFormat="1" applyFont="1" applyBorder="1"/>
    <xf numFmtId="176" fontId="16" fillId="0" borderId="268" xfId="0" applyNumberFormat="1" applyFont="1" applyBorder="1"/>
    <xf numFmtId="176" fontId="16" fillId="0" borderId="340" xfId="0" applyNumberFormat="1" applyFont="1" applyBorder="1"/>
    <xf numFmtId="176" fontId="0" fillId="0" borderId="98" xfId="0" applyNumberFormat="1" applyFont="1" applyBorder="1"/>
    <xf numFmtId="176" fontId="0" fillId="0" borderId="209" xfId="0" applyNumberFormat="1" applyFont="1" applyBorder="1"/>
    <xf numFmtId="176" fontId="0" fillId="0" borderId="108" xfId="0" applyNumberFormat="1" applyFont="1" applyBorder="1"/>
    <xf numFmtId="176" fontId="0" fillId="0" borderId="213" xfId="0" applyNumberFormat="1" applyFont="1" applyBorder="1"/>
    <xf numFmtId="176" fontId="0" fillId="0" borderId="109" xfId="0" applyNumberFormat="1" applyFont="1" applyBorder="1"/>
    <xf numFmtId="176" fontId="0" fillId="0" borderId="234" xfId="0" applyNumberFormat="1" applyFont="1" applyBorder="1"/>
    <xf numFmtId="0" fontId="0" fillId="0" borderId="97" xfId="0" applyFont="1" applyFill="1" applyBorder="1" applyAlignment="1">
      <alignment wrapText="1"/>
    </xf>
    <xf numFmtId="0" fontId="0" fillId="0" borderId="341" xfId="0" applyFont="1" applyBorder="1"/>
    <xf numFmtId="0" fontId="23" fillId="0" borderId="125" xfId="14" applyFont="1" applyFill="1" applyBorder="1" applyAlignment="1" applyProtection="1">
      <alignment horizontal="center" wrapText="1"/>
    </xf>
    <xf numFmtId="0" fontId="24" fillId="0" borderId="202" xfId="8" applyFont="1" applyBorder="1" applyAlignment="1">
      <alignment horizontal="center" wrapText="1"/>
    </xf>
    <xf numFmtId="0" fontId="24" fillId="0" borderId="179" xfId="8" applyFont="1" applyBorder="1" applyAlignment="1">
      <alignment horizontal="center" wrapText="1"/>
    </xf>
    <xf numFmtId="0" fontId="23" fillId="0" borderId="269" xfId="14" applyFont="1" applyFill="1" applyBorder="1" applyAlignment="1" applyProtection="1">
      <alignment horizontal="center"/>
    </xf>
    <xf numFmtId="0" fontId="24" fillId="0" borderId="72" xfId="14" applyFont="1" applyFill="1" applyBorder="1" applyAlignment="1" applyProtection="1">
      <alignment wrapText="1"/>
    </xf>
    <xf numFmtId="0" fontId="24" fillId="0" borderId="156" xfId="14" applyFont="1" applyFill="1" applyBorder="1" applyAlignment="1" applyProtection="1">
      <alignment horizontal="center" wrapText="1"/>
    </xf>
    <xf numFmtId="0" fontId="24" fillId="0" borderId="323" xfId="14" applyFont="1" applyFill="1" applyBorder="1" applyAlignment="1" applyProtection="1">
      <alignment horizontal="right" wrapText="1"/>
    </xf>
    <xf numFmtId="0" fontId="24" fillId="0" borderId="282" xfId="14" applyFont="1" applyFill="1" applyBorder="1" applyAlignment="1" applyProtection="1">
      <alignment horizontal="right" wrapText="1"/>
    </xf>
    <xf numFmtId="0" fontId="24" fillId="0" borderId="269" xfId="14" applyFont="1" applyFill="1" applyBorder="1" applyAlignment="1" applyProtection="1">
      <alignment horizontal="right" wrapText="1"/>
    </xf>
    <xf numFmtId="0" fontId="24" fillId="0" borderId="322" xfId="14" applyFont="1" applyFill="1" applyBorder="1" applyAlignment="1" applyProtection="1">
      <alignment horizontal="right" wrapText="1"/>
    </xf>
    <xf numFmtId="0" fontId="24" fillId="0" borderId="156" xfId="14" applyFont="1" applyFill="1" applyBorder="1" applyAlignment="1" applyProtection="1">
      <alignment horizontal="right" wrapText="1"/>
    </xf>
    <xf numFmtId="0" fontId="23" fillId="0" borderId="132" xfId="14" applyFont="1" applyFill="1" applyBorder="1" applyAlignment="1" applyProtection="1">
      <alignment horizontal="right" wrapText="1"/>
    </xf>
    <xf numFmtId="0" fontId="23" fillId="0" borderId="112" xfId="14" applyFont="1" applyFill="1" applyBorder="1" applyAlignment="1" applyProtection="1">
      <alignment horizontal="right" wrapText="1"/>
    </xf>
    <xf numFmtId="0" fontId="23" fillId="0" borderId="73" xfId="14" applyFont="1" applyFill="1" applyBorder="1" applyAlignment="1" applyProtection="1">
      <alignment horizontal="right" wrapText="1"/>
    </xf>
    <xf numFmtId="0" fontId="23" fillId="0" borderId="133" xfId="14" applyFont="1" applyFill="1" applyBorder="1" applyAlignment="1" applyProtection="1">
      <alignment horizontal="right" wrapText="1"/>
    </xf>
    <xf numFmtId="0" fontId="23" fillId="0" borderId="210" xfId="14" applyFont="1" applyFill="1" applyBorder="1" applyAlignment="1" applyProtection="1">
      <alignment horizontal="center"/>
    </xf>
    <xf numFmtId="0" fontId="23" fillId="0" borderId="66" xfId="14" applyFont="1" applyFill="1" applyBorder="1" applyAlignment="1" applyProtection="1">
      <alignment wrapText="1"/>
    </xf>
    <xf numFmtId="3" fontId="23" fillId="0" borderId="0" xfId="14" applyNumberFormat="1" applyFont="1" applyFill="1" applyBorder="1" applyAlignment="1" applyProtection="1">
      <alignment horizontal="right" wrapText="1"/>
    </xf>
    <xf numFmtId="3" fontId="23" fillId="0" borderId="97" xfId="14" applyNumberFormat="1" applyFont="1" applyFill="1" applyBorder="1" applyAlignment="1" applyProtection="1">
      <alignment horizontal="right" wrapText="1"/>
    </xf>
    <xf numFmtId="3" fontId="23" fillId="0" borderId="158" xfId="14" applyNumberFormat="1" applyFont="1" applyFill="1" applyBorder="1" applyAlignment="1" applyProtection="1">
      <alignment horizontal="right" wrapText="1"/>
    </xf>
    <xf numFmtId="0" fontId="23" fillId="0" borderId="342" xfId="14" applyFont="1" applyFill="1" applyBorder="1" applyAlignment="1" applyProtection="1">
      <alignment horizontal="center"/>
    </xf>
    <xf numFmtId="0" fontId="23" fillId="0" borderId="343" xfId="14" applyFont="1" applyFill="1" applyBorder="1" applyAlignment="1" applyProtection="1">
      <alignment wrapText="1"/>
    </xf>
    <xf numFmtId="3" fontId="23" fillId="0" borderId="107" xfId="14" applyNumberFormat="1" applyFont="1" applyFill="1" applyBorder="1" applyAlignment="1" applyProtection="1">
      <alignment horizontal="right" wrapText="1"/>
    </xf>
    <xf numFmtId="3" fontId="23" fillId="0" borderId="74" xfId="14" applyNumberFormat="1" applyFont="1" applyFill="1" applyBorder="1" applyAlignment="1" applyProtection="1">
      <alignment horizontal="right" wrapText="1"/>
    </xf>
    <xf numFmtId="3" fontId="23" fillId="0" borderId="226" xfId="14" applyNumberFormat="1" applyFont="1" applyFill="1" applyBorder="1" applyAlignment="1" applyProtection="1">
      <alignment horizontal="right" wrapText="1"/>
    </xf>
    <xf numFmtId="0" fontId="23" fillId="0" borderId="279" xfId="14" applyFont="1" applyFill="1" applyBorder="1" applyAlignment="1" applyProtection="1">
      <alignment horizontal="center"/>
    </xf>
    <xf numFmtId="0" fontId="23" fillId="0" borderId="150" xfId="14" applyFont="1" applyFill="1" applyBorder="1" applyAlignment="1" applyProtection="1">
      <alignment wrapText="1"/>
    </xf>
    <xf numFmtId="3" fontId="23" fillId="0" borderId="149" xfId="14" applyNumberFormat="1" applyFont="1" applyFill="1" applyBorder="1" applyAlignment="1" applyProtection="1">
      <alignment horizontal="right" wrapText="1"/>
    </xf>
    <xf numFmtId="3" fontId="23" fillId="0" borderId="77" xfId="14" applyNumberFormat="1" applyFont="1" applyFill="1" applyBorder="1" applyAlignment="1" applyProtection="1">
      <alignment horizontal="right" wrapText="1"/>
    </xf>
    <xf numFmtId="3" fontId="23" fillId="0" borderId="227" xfId="14" applyNumberFormat="1" applyFont="1" applyFill="1" applyBorder="1" applyAlignment="1" applyProtection="1">
      <alignment horizontal="right" wrapText="1"/>
    </xf>
    <xf numFmtId="0" fontId="23" fillId="0" borderId="121" xfId="14" applyFont="1" applyFill="1" applyBorder="1" applyAlignment="1" applyProtection="1">
      <alignment horizontal="center"/>
    </xf>
    <xf numFmtId="0" fontId="23" fillId="0" borderId="122" xfId="14" applyFont="1" applyFill="1" applyBorder="1" applyAlignment="1" applyProtection="1">
      <alignment wrapText="1"/>
    </xf>
    <xf numFmtId="0" fontId="23" fillId="0" borderId="69" xfId="14" applyFont="1" applyFill="1" applyBorder="1" applyAlignment="1" applyProtection="1">
      <alignment horizontal="center" wrapText="1"/>
    </xf>
    <xf numFmtId="3" fontId="23" fillId="0" borderId="268" xfId="14" applyNumberFormat="1" applyFont="1" applyFill="1" applyBorder="1" applyAlignment="1" applyProtection="1">
      <alignment horizontal="right" wrapText="1"/>
    </xf>
    <xf numFmtId="3" fontId="23" fillId="0" borderId="302" xfId="14" applyNumberFormat="1" applyFont="1" applyFill="1" applyBorder="1" applyAlignment="1" applyProtection="1">
      <alignment horizontal="right" wrapText="1"/>
    </xf>
    <xf numFmtId="3" fontId="23" fillId="0" borderId="275" xfId="14" applyNumberFormat="1" applyFont="1" applyFill="1" applyBorder="1" applyAlignment="1" applyProtection="1">
      <alignment horizontal="right" wrapText="1"/>
    </xf>
    <xf numFmtId="0" fontId="44" fillId="0" borderId="96" xfId="0" applyFont="1" applyBorder="1" applyAlignment="1">
      <alignment horizontal="center"/>
    </xf>
    <xf numFmtId="1" fontId="65" fillId="0" borderId="96" xfId="0" applyNumberFormat="1" applyFont="1" applyBorder="1" applyAlignment="1"/>
    <xf numFmtId="1" fontId="65" fillId="0" borderId="92" xfId="0" applyNumberFormat="1" applyFont="1" applyBorder="1" applyAlignment="1"/>
    <xf numFmtId="169" fontId="65" fillId="0" borderId="92" xfId="2" applyFont="1" applyBorder="1" applyAlignment="1"/>
    <xf numFmtId="1" fontId="65" fillId="0" borderId="97" xfId="0" applyNumberFormat="1" applyFont="1" applyBorder="1" applyAlignment="1"/>
    <xf numFmtId="169" fontId="65" fillId="0" borderId="97" xfId="2" applyFont="1" applyBorder="1" applyAlignment="1"/>
    <xf numFmtId="0" fontId="16" fillId="0" borderId="153" xfId="0" applyFont="1" applyBorder="1" applyAlignment="1">
      <alignment horizontal="center"/>
    </xf>
    <xf numFmtId="0" fontId="16" fillId="0" borderId="188" xfId="0" applyFont="1" applyFill="1" applyBorder="1" applyAlignment="1">
      <alignment wrapText="1"/>
    </xf>
    <xf numFmtId="165" fontId="23" fillId="0" borderId="94" xfId="0" applyNumberFormat="1" applyFont="1" applyBorder="1" applyAlignment="1"/>
    <xf numFmtId="0" fontId="23" fillId="0" borderId="125" xfId="0" applyFont="1" applyBorder="1" applyAlignment="1"/>
    <xf numFmtId="0" fontId="16" fillId="0" borderId="157" xfId="0" applyFont="1" applyBorder="1" applyAlignment="1"/>
    <xf numFmtId="0" fontId="0" fillId="0" borderId="134" xfId="0" applyFont="1" applyBorder="1" applyAlignment="1"/>
    <xf numFmtId="0" fontId="0" fillId="0" borderId="226" xfId="0" applyFont="1" applyBorder="1" applyAlignment="1"/>
    <xf numFmtId="0" fontId="0" fillId="0" borderId="227" xfId="0" applyFont="1" applyBorder="1" applyAlignment="1"/>
    <xf numFmtId="0" fontId="16" fillId="0" borderId="153" xfId="0" applyFont="1" applyBorder="1" applyAlignment="1"/>
    <xf numFmtId="0" fontId="16" fillId="0" borderId="154" xfId="0" applyFont="1" applyBorder="1" applyAlignment="1"/>
    <xf numFmtId="0" fontId="0" fillId="0" borderId="70" xfId="0" applyFont="1" applyBorder="1" applyAlignment="1"/>
    <xf numFmtId="0" fontId="0" fillId="0" borderId="73" xfId="0" applyFont="1" applyBorder="1" applyAlignment="1"/>
    <xf numFmtId="0" fontId="0" fillId="0" borderId="75" xfId="0" applyFont="1" applyBorder="1" applyAlignment="1"/>
    <xf numFmtId="0" fontId="0" fillId="0" borderId="239" xfId="0" applyFont="1" applyBorder="1" applyAlignment="1"/>
    <xf numFmtId="0" fontId="0" fillId="0" borderId="214" xfId="0" applyFont="1" applyBorder="1" applyAlignment="1"/>
    <xf numFmtId="0" fontId="0" fillId="0" borderId="215" xfId="0" applyFont="1" applyBorder="1" applyAlignment="1"/>
    <xf numFmtId="0" fontId="0" fillId="0" borderId="303" xfId="0" applyFont="1" applyBorder="1" applyAlignment="1"/>
    <xf numFmtId="0" fontId="45" fillId="0" borderId="210" xfId="0" applyFont="1" applyFill="1" applyBorder="1" applyAlignment="1">
      <alignment horizontal="center" wrapText="1"/>
    </xf>
    <xf numFmtId="0" fontId="45" fillId="0" borderId="239" xfId="0" applyFont="1" applyFill="1" applyBorder="1" applyAlignment="1">
      <alignment horizontal="center"/>
    </xf>
    <xf numFmtId="0" fontId="16" fillId="0" borderId="123" xfId="0" applyFont="1" applyFill="1" applyBorder="1" applyAlignment="1"/>
    <xf numFmtId="0" fontId="44" fillId="0" borderId="78" xfId="0" applyFont="1" applyFill="1" applyBorder="1" applyAlignment="1">
      <alignment wrapText="1"/>
    </xf>
    <xf numFmtId="0" fontId="44" fillId="0" borderId="79" xfId="0" applyFont="1" applyFill="1" applyBorder="1" applyAlignment="1">
      <alignment wrapText="1"/>
    </xf>
    <xf numFmtId="0" fontId="44" fillId="0" borderId="109" xfId="0" applyFont="1" applyFill="1" applyBorder="1" applyAlignment="1">
      <alignment horizontal="center"/>
    </xf>
    <xf numFmtId="0" fontId="44" fillId="0" borderId="194" xfId="0" applyFont="1" applyFill="1" applyBorder="1" applyAlignment="1">
      <alignment wrapText="1"/>
    </xf>
    <xf numFmtId="0" fontId="23" fillId="0" borderId="269" xfId="0" applyFont="1" applyFill="1" applyBorder="1" applyAlignment="1">
      <alignment horizontal="center"/>
    </xf>
    <xf numFmtId="0" fontId="23" fillId="0" borderId="282" xfId="0" applyFont="1" applyFill="1" applyBorder="1" applyAlignment="1">
      <alignment wrapText="1"/>
    </xf>
    <xf numFmtId="3" fontId="31" fillId="0" borderId="269" xfId="0" applyNumberFormat="1" applyFont="1" applyFill="1" applyBorder="1"/>
    <xf numFmtId="3" fontId="31" fillId="0" borderId="321" xfId="0" applyNumberFormat="1" applyFont="1" applyFill="1" applyBorder="1"/>
    <xf numFmtId="3" fontId="31" fillId="0" borderId="282" xfId="0" applyNumberFormat="1" applyFont="1" applyFill="1" applyBorder="1"/>
    <xf numFmtId="3" fontId="31" fillId="0" borderId="156" xfId="0" applyNumberFormat="1" applyFont="1" applyFill="1" applyBorder="1"/>
    <xf numFmtId="9" fontId="23" fillId="0" borderId="157" xfId="2" applyNumberFormat="1" applyFont="1" applyFill="1" applyBorder="1"/>
    <xf numFmtId="9" fontId="23" fillId="0" borderId="0" xfId="0" applyNumberFormat="1" applyFont="1" applyFill="1"/>
    <xf numFmtId="1" fontId="44" fillId="0" borderId="96" xfId="0" applyNumberFormat="1" applyFont="1" applyBorder="1"/>
    <xf numFmtId="1" fontId="44" fillId="0" borderId="92" xfId="0" applyNumberFormat="1" applyFont="1" applyBorder="1"/>
    <xf numFmtId="1" fontId="44" fillId="0" borderId="97" xfId="0" applyNumberFormat="1" applyFont="1" applyBorder="1"/>
    <xf numFmtId="0" fontId="13" fillId="0" borderId="94" xfId="3" applyFont="1" applyFill="1" applyBorder="1" applyAlignment="1" applyProtection="1"/>
    <xf numFmtId="0" fontId="16" fillId="0" borderId="190" xfId="3" applyFont="1" applyFill="1" applyBorder="1" applyAlignment="1" applyProtection="1">
      <alignment horizontal="center"/>
    </xf>
    <xf numFmtId="0" fontId="13" fillId="0" borderId="278" xfId="3" applyFont="1" applyFill="1" applyBorder="1" applyAlignment="1" applyProtection="1">
      <alignment horizontal="center"/>
    </xf>
    <xf numFmtId="1" fontId="13" fillId="0" borderId="173" xfId="3" applyNumberFormat="1" applyFont="1" applyFill="1" applyBorder="1" applyAlignment="1" applyProtection="1"/>
    <xf numFmtId="0" fontId="16" fillId="0" borderId="124" xfId="3" applyFont="1" applyFill="1" applyBorder="1" applyAlignment="1" applyProtection="1"/>
    <xf numFmtId="0" fontId="13" fillId="0" borderId="127" xfId="3" applyFont="1" applyFill="1" applyBorder="1" applyAlignment="1" applyProtection="1"/>
    <xf numFmtId="1" fontId="16" fillId="0" borderId="272" xfId="3" applyNumberFormat="1" applyFont="1" applyFill="1" applyBorder="1" applyAlignment="1" applyProtection="1"/>
    <xf numFmtId="1" fontId="16" fillId="0" borderId="237" xfId="3" applyNumberFormat="1" applyFont="1" applyFill="1" applyBorder="1" applyAlignment="1" applyProtection="1"/>
    <xf numFmtId="173" fontId="42" fillId="0" borderId="72" xfId="1151" applyFont="1" applyFill="1" applyBorder="1" applyAlignment="1" applyProtection="1">
      <alignment horizontal="right"/>
    </xf>
    <xf numFmtId="173" fontId="42" fillId="0" borderId="74" xfId="1151" applyFont="1" applyFill="1" applyBorder="1" applyAlignment="1" applyProtection="1">
      <alignment horizontal="right"/>
    </xf>
    <xf numFmtId="173" fontId="42" fillId="0" borderId="77" xfId="1151" applyFont="1" applyFill="1" applyBorder="1" applyAlignment="1" applyProtection="1">
      <alignment horizontal="right"/>
    </xf>
    <xf numFmtId="0" fontId="45" fillId="0" borderId="111" xfId="0" applyFont="1" applyFill="1" applyBorder="1" applyAlignment="1">
      <alignment wrapText="1"/>
    </xf>
    <xf numFmtId="3" fontId="0" fillId="0" borderId="0" xfId="0" applyNumberFormat="1" applyFont="1" applyFill="1"/>
    <xf numFmtId="3" fontId="0" fillId="0" borderId="196" xfId="0" applyNumberFormat="1" applyFont="1" applyBorder="1"/>
    <xf numFmtId="3" fontId="0" fillId="0" borderId="136" xfId="0" applyNumberFormat="1" applyFont="1" applyBorder="1"/>
    <xf numFmtId="3" fontId="0" fillId="0" borderId="148" xfId="0" applyNumberFormat="1" applyFont="1" applyBorder="1"/>
    <xf numFmtId="3" fontId="71" fillId="0" borderId="71" xfId="0" applyNumberFormat="1" applyFont="1" applyFill="1" applyBorder="1"/>
    <xf numFmtId="3" fontId="35" fillId="0" borderId="76" xfId="0" applyNumberFormat="1" applyFont="1" applyFill="1" applyBorder="1"/>
    <xf numFmtId="3" fontId="16" fillId="0" borderId="70" xfId="0" applyNumberFormat="1" applyFont="1" applyFill="1" applyBorder="1"/>
    <xf numFmtId="3" fontId="71" fillId="0" borderId="72" xfId="0" applyNumberFormat="1" applyFont="1" applyFill="1" applyBorder="1"/>
    <xf numFmtId="3" fontId="0" fillId="0" borderId="75" xfId="0" applyNumberFormat="1" applyFont="1" applyFill="1" applyBorder="1"/>
    <xf numFmtId="3" fontId="35" fillId="0" borderId="77" xfId="0" applyNumberFormat="1" applyFont="1" applyFill="1" applyBorder="1"/>
    <xf numFmtId="9" fontId="13" fillId="0" borderId="227" xfId="2" applyNumberFormat="1" applyFont="1" applyFill="1" applyBorder="1"/>
    <xf numFmtId="3" fontId="16" fillId="0" borderId="124" xfId="0" applyNumberFormat="1" applyFont="1" applyFill="1" applyBorder="1"/>
    <xf numFmtId="3" fontId="0" fillId="0" borderId="127" xfId="0" applyNumberFormat="1" applyFont="1" applyFill="1" applyBorder="1"/>
    <xf numFmtId="1" fontId="44" fillId="0" borderId="196" xfId="0" applyNumberFormat="1" applyFont="1" applyBorder="1"/>
    <xf numFmtId="1" fontId="44" fillId="0" borderId="136" xfId="0" applyNumberFormat="1" applyFont="1" applyBorder="1"/>
    <xf numFmtId="1" fontId="44" fillId="0" borderId="148" xfId="0" applyNumberFormat="1" applyFont="1" applyBorder="1"/>
    <xf numFmtId="1" fontId="44" fillId="0" borderId="125" xfId="0" applyNumberFormat="1" applyFont="1" applyBorder="1"/>
    <xf numFmtId="1" fontId="44" fillId="3" borderId="96" xfId="0" applyNumberFormat="1" applyFont="1" applyFill="1" applyBorder="1"/>
    <xf numFmtId="1" fontId="49" fillId="3" borderId="125" xfId="0" applyNumberFormat="1" applyFont="1" applyFill="1" applyBorder="1"/>
    <xf numFmtId="1" fontId="45" fillId="0" borderId="71" xfId="0" applyNumberFormat="1" applyFont="1" applyBorder="1"/>
    <xf numFmtId="1" fontId="45" fillId="3" borderId="71" xfId="0" applyNumberFormat="1" applyFont="1" applyFill="1" applyBorder="1"/>
    <xf numFmtId="1" fontId="48" fillId="3" borderId="72" xfId="0" applyNumberFormat="1" applyFont="1" applyFill="1" applyBorder="1"/>
    <xf numFmtId="1" fontId="44" fillId="3" borderId="76" xfId="0" applyNumberFormat="1" applyFont="1" applyFill="1" applyBorder="1"/>
    <xf numFmtId="1" fontId="49" fillId="3" borderId="77" xfId="0" applyNumberFormat="1" applyFont="1" applyFill="1" applyBorder="1"/>
    <xf numFmtId="1" fontId="45" fillId="0" borderId="172" xfId="0" applyNumberFormat="1" applyFont="1" applyBorder="1"/>
    <xf numFmtId="1" fontId="44" fillId="0" borderId="173" xfId="0" applyNumberFormat="1" applyFont="1" applyBorder="1"/>
    <xf numFmtId="1" fontId="45" fillId="0" borderId="70" xfId="0" applyNumberFormat="1" applyFont="1" applyBorder="1"/>
    <xf numFmtId="1" fontId="45" fillId="0" borderId="72" xfId="0" applyNumberFormat="1" applyFont="1" applyBorder="1"/>
    <xf numFmtId="0" fontId="45" fillId="0" borderId="71" xfId="0" applyFont="1" applyFill="1" applyBorder="1" applyAlignment="1">
      <alignment wrapText="1"/>
    </xf>
    <xf numFmtId="165" fontId="16" fillId="0" borderId="71" xfId="0" applyNumberFormat="1" applyFont="1" applyBorder="1" applyAlignment="1"/>
    <xf numFmtId="165" fontId="16" fillId="0" borderId="72" xfId="0" applyNumberFormat="1" applyFont="1" applyBorder="1" applyAlignment="1"/>
    <xf numFmtId="0" fontId="16" fillId="0" borderId="111" xfId="0" applyFont="1" applyFill="1" applyBorder="1" applyAlignment="1"/>
    <xf numFmtId="0" fontId="0" fillId="0" borderId="126" xfId="0" applyFont="1" applyFill="1" applyBorder="1" applyAlignment="1"/>
    <xf numFmtId="165" fontId="16" fillId="0" borderId="70" xfId="0" applyNumberFormat="1" applyFont="1" applyBorder="1" applyAlignment="1"/>
    <xf numFmtId="165" fontId="0" fillId="0" borderId="98" xfId="0" applyNumberFormat="1" applyFont="1" applyBorder="1" applyAlignment="1"/>
    <xf numFmtId="165" fontId="0" fillId="0" borderId="108" xfId="0" applyNumberFormat="1" applyFont="1" applyBorder="1" applyAlignment="1"/>
    <xf numFmtId="165" fontId="0" fillId="0" borderId="109" xfId="0" applyNumberFormat="1" applyFont="1" applyBorder="1" applyAlignment="1"/>
    <xf numFmtId="0" fontId="23" fillId="0" borderId="210" xfId="3" applyFont="1" applyFill="1" applyBorder="1" applyAlignment="1" applyProtection="1">
      <alignment horizontal="center" vertical="center"/>
    </xf>
    <xf numFmtId="0" fontId="23" fillId="0" borderId="66" xfId="3" applyFont="1" applyFill="1" applyBorder="1" applyAlignment="1" applyProtection="1">
      <alignment vertical="center" wrapText="1"/>
    </xf>
    <xf numFmtId="1" fontId="23" fillId="0" borderId="93" xfId="8" applyNumberFormat="1" applyFont="1" applyBorder="1" applyAlignment="1">
      <alignment horizontal="right"/>
    </xf>
    <xf numFmtId="0" fontId="23" fillId="4" borderId="344" xfId="3" applyFont="1" applyFill="1" applyBorder="1" applyAlignment="1" applyProtection="1">
      <alignment vertical="center"/>
    </xf>
    <xf numFmtId="0" fontId="23" fillId="0" borderId="0" xfId="3" applyFont="1" applyFill="1" applyBorder="1" applyAlignment="1" applyProtection="1">
      <alignment vertical="center"/>
    </xf>
    <xf numFmtId="9" fontId="31" fillId="0" borderId="0" xfId="3" applyNumberFormat="1" applyFont="1" applyFill="1" applyBorder="1" applyAlignment="1" applyProtection="1">
      <alignment vertical="center"/>
    </xf>
    <xf numFmtId="0" fontId="23" fillId="0" borderId="66" xfId="3" applyFont="1" applyFill="1" applyBorder="1" applyAlignment="1" applyProtection="1">
      <alignment vertical="center"/>
    </xf>
    <xf numFmtId="9" fontId="31" fillId="0" borderId="158" xfId="3" applyNumberFormat="1" applyFont="1" applyFill="1" applyBorder="1" applyAlignment="1" applyProtection="1">
      <alignment vertical="center"/>
    </xf>
    <xf numFmtId="0" fontId="24" fillId="0" borderId="70" xfId="3" applyFont="1" applyFill="1" applyBorder="1" applyAlignment="1" applyProtection="1">
      <alignment horizontal="center" vertical="center"/>
    </xf>
    <xf numFmtId="1" fontId="24" fillId="0" borderId="71" xfId="8" applyNumberFormat="1" applyFont="1" applyBorder="1" applyAlignment="1">
      <alignment horizontal="right"/>
    </xf>
    <xf numFmtId="1" fontId="24" fillId="0" borderId="71" xfId="3" applyNumberFormat="1" applyFont="1" applyFill="1" applyBorder="1" applyAlignment="1" applyProtection="1"/>
    <xf numFmtId="0" fontId="23" fillId="0" borderId="75" xfId="3" applyFont="1" applyFill="1" applyBorder="1" applyAlignment="1" applyProtection="1">
      <alignment horizontal="center" vertical="center"/>
    </xf>
    <xf numFmtId="0" fontId="23" fillId="0" borderId="76" xfId="3" applyFont="1" applyFill="1" applyBorder="1" applyAlignment="1" applyProtection="1">
      <alignment vertical="center" wrapText="1"/>
    </xf>
    <xf numFmtId="1" fontId="23" fillId="0" borderId="76" xfId="8" applyNumberFormat="1" applyFont="1" applyBorder="1" applyAlignment="1">
      <alignment horizontal="right"/>
    </xf>
    <xf numFmtId="0" fontId="23" fillId="4" borderId="76" xfId="3" applyFont="1" applyFill="1" applyBorder="1" applyAlignment="1" applyProtection="1"/>
    <xf numFmtId="1" fontId="23" fillId="0" borderId="76" xfId="3" applyNumberFormat="1" applyFont="1" applyFill="1" applyBorder="1" applyAlignment="1" applyProtection="1"/>
    <xf numFmtId="0" fontId="23" fillId="0" borderId="315" xfId="3" applyFont="1" applyFill="1" applyBorder="1" applyAlignment="1" applyProtection="1">
      <alignment vertical="center"/>
    </xf>
    <xf numFmtId="0" fontId="31" fillId="0" borderId="80" xfId="3" applyFont="1" applyFill="1" applyBorder="1" applyAlignment="1" applyProtection="1">
      <alignment horizontal="right" vertical="top" wrapText="1"/>
    </xf>
    <xf numFmtId="0" fontId="23" fillId="0" borderId="9" xfId="3" applyFont="1" applyFill="1" applyBorder="1" applyAlignment="1" applyProtection="1">
      <alignment horizontal="center" vertical="center"/>
    </xf>
    <xf numFmtId="0" fontId="23" fillId="0" borderId="10" xfId="3" applyFont="1" applyFill="1" applyBorder="1" applyAlignment="1" applyProtection="1">
      <alignment vertical="center" wrapText="1"/>
    </xf>
    <xf numFmtId="1" fontId="24" fillId="0" borderId="345" xfId="203" applyNumberFormat="1" applyFont="1" applyBorder="1" applyAlignment="1">
      <alignment horizontal="right"/>
    </xf>
    <xf numFmtId="0" fontId="19" fillId="4" borderId="345" xfId="3" applyFont="1" applyFill="1" applyBorder="1" applyAlignment="1" applyProtection="1"/>
    <xf numFmtId="1" fontId="23" fillId="0" borderId="10" xfId="203" applyNumberFormat="1" applyFont="1" applyBorder="1" applyAlignment="1">
      <alignment horizontal="right"/>
    </xf>
    <xf numFmtId="9" fontId="31" fillId="0" borderId="37" xfId="3" applyNumberFormat="1" applyFont="1" applyFill="1" applyBorder="1" applyAlignment="1" applyProtection="1"/>
    <xf numFmtId="9" fontId="31" fillId="0" borderId="47" xfId="3" applyNumberFormat="1" applyFont="1" applyFill="1" applyBorder="1" applyAlignment="1" applyProtection="1"/>
    <xf numFmtId="9" fontId="31" fillId="0" borderId="48" xfId="3" applyNumberFormat="1" applyFont="1" applyFill="1" applyBorder="1" applyAlignment="1" applyProtection="1"/>
    <xf numFmtId="0" fontId="23" fillId="0" borderId="187" xfId="3" applyFont="1" applyFill="1" applyBorder="1" applyAlignment="1" applyProtection="1">
      <alignment horizontal="center" vertical="center"/>
    </xf>
    <xf numFmtId="9" fontId="31" fillId="0" borderId="346" xfId="3" applyNumberFormat="1" applyFont="1" applyFill="1" applyBorder="1" applyAlignment="1" applyProtection="1"/>
    <xf numFmtId="0" fontId="24" fillId="0" borderId="188" xfId="3" applyFont="1" applyFill="1" applyBorder="1" applyAlignment="1" applyProtection="1">
      <alignment vertical="center" wrapText="1"/>
    </xf>
    <xf numFmtId="0" fontId="24" fillId="4" borderId="111" xfId="3" applyFont="1" applyFill="1" applyBorder="1" applyAlignment="1" applyProtection="1"/>
    <xf numFmtId="1" fontId="24" fillId="0" borderId="111" xfId="3" applyNumberFormat="1" applyFont="1" applyFill="1" applyBorder="1" applyAlignment="1" applyProtection="1"/>
    <xf numFmtId="9" fontId="30" fillId="0" borderId="347" xfId="3" applyNumberFormat="1" applyFont="1" applyFill="1" applyBorder="1" applyAlignment="1" applyProtection="1"/>
    <xf numFmtId="9" fontId="30" fillId="0" borderId="134" xfId="3" applyNumberFormat="1" applyFont="1" applyFill="1" applyBorder="1" applyAlignment="1" applyProtection="1"/>
    <xf numFmtId="0" fontId="16" fillId="0" borderId="70" xfId="3" applyFont="1" applyFill="1" applyBorder="1" applyAlignment="1" applyProtection="1">
      <alignment horizontal="center"/>
    </xf>
    <xf numFmtId="0" fontId="16" fillId="0" borderId="71" xfId="3" applyFont="1" applyFill="1" applyBorder="1" applyAlignment="1" applyProtection="1"/>
    <xf numFmtId="1" fontId="24" fillId="0" borderId="72" xfId="3" applyNumberFormat="1" applyFont="1" applyFill="1" applyBorder="1" applyAlignment="1" applyProtection="1"/>
    <xf numFmtId="1" fontId="23" fillId="0" borderId="77" xfId="3" applyNumberFormat="1" applyFont="1" applyFill="1" applyBorder="1" applyAlignment="1" applyProtection="1"/>
    <xf numFmtId="0" fontId="13" fillId="0" borderId="4" xfId="3" applyFont="1" applyFill="1" applyBorder="1" applyAlignment="1" applyProtection="1">
      <alignment horizontal="center"/>
    </xf>
    <xf numFmtId="0" fontId="13" fillId="0" borderId="66" xfId="3" applyFont="1" applyFill="1" applyBorder="1" applyAlignment="1" applyProtection="1"/>
    <xf numFmtId="1" fontId="23" fillId="0" borderId="344" xfId="3" applyNumberFormat="1" applyFont="1" applyFill="1" applyBorder="1" applyAlignment="1" applyProtection="1"/>
    <xf numFmtId="1" fontId="23" fillId="0" borderId="35" xfId="3" applyNumberFormat="1" applyFont="1" applyFill="1" applyBorder="1" applyAlignment="1" applyProtection="1"/>
    <xf numFmtId="1" fontId="23" fillId="0" borderId="80" xfId="3" applyNumberFormat="1" applyFont="1" applyFill="1" applyBorder="1" applyAlignment="1" applyProtection="1"/>
    <xf numFmtId="0" fontId="13" fillId="0" borderId="18" xfId="3" applyFont="1" applyFill="1" applyBorder="1" applyAlignment="1" applyProtection="1">
      <alignment horizontal="center"/>
    </xf>
    <xf numFmtId="1" fontId="23" fillId="0" borderId="48" xfId="3" applyNumberFormat="1" applyFont="1" applyFill="1" applyBorder="1" applyAlignment="1" applyProtection="1"/>
    <xf numFmtId="0" fontId="13" fillId="0" borderId="39" xfId="3" applyFont="1" applyFill="1" applyBorder="1" applyAlignment="1" applyProtection="1">
      <alignment horizontal="center"/>
    </xf>
    <xf numFmtId="0" fontId="13" fillId="0" borderId="42" xfId="3" applyFont="1" applyFill="1" applyBorder="1" applyAlignment="1" applyProtection="1"/>
    <xf numFmtId="1" fontId="13" fillId="0" borderId="348" xfId="3" applyNumberFormat="1" applyFont="1" applyFill="1" applyBorder="1" applyAlignment="1" applyProtection="1"/>
    <xf numFmtId="1" fontId="13" fillId="0" borderId="41" xfId="3" applyNumberFormat="1" applyFont="1" applyFill="1" applyBorder="1" applyAlignment="1" applyProtection="1"/>
    <xf numFmtId="1" fontId="13" fillId="0" borderId="49" xfId="3" applyNumberFormat="1" applyFont="1" applyFill="1" applyBorder="1" applyAlignment="1" applyProtection="1"/>
    <xf numFmtId="0" fontId="16" fillId="0" borderId="9" xfId="3" applyFont="1" applyFill="1" applyBorder="1" applyAlignment="1" applyProtection="1">
      <alignment horizontal="center"/>
    </xf>
    <xf numFmtId="0" fontId="13" fillId="0" borderId="10" xfId="3" applyFont="1" applyFill="1" applyBorder="1" applyAlignment="1" applyProtection="1"/>
    <xf numFmtId="1" fontId="13" fillId="0" borderId="349" xfId="3" applyNumberFormat="1" applyFont="1" applyFill="1" applyBorder="1" applyAlignment="1" applyProtection="1"/>
    <xf numFmtId="1" fontId="13" fillId="0" borderId="345" xfId="3" applyNumberFormat="1" applyFont="1" applyFill="1" applyBorder="1" applyAlignment="1" applyProtection="1"/>
    <xf numFmtId="1" fontId="13" fillId="0" borderId="47" xfId="3" applyNumberFormat="1" applyFont="1" applyFill="1" applyBorder="1" applyAlignment="1" applyProtection="1"/>
    <xf numFmtId="0" fontId="23" fillId="0" borderId="350" xfId="3" applyFont="1" applyFill="1" applyBorder="1" applyAlignment="1" applyProtection="1">
      <alignment horizontal="center" vertical="center"/>
    </xf>
    <xf numFmtId="0" fontId="23" fillId="0" borderId="351" xfId="3" applyFont="1" applyFill="1" applyBorder="1" applyAlignment="1" applyProtection="1">
      <alignment vertical="center" wrapText="1"/>
    </xf>
    <xf numFmtId="1" fontId="23" fillId="0" borderId="352" xfId="3" applyNumberFormat="1" applyFont="1" applyFill="1" applyBorder="1" applyAlignment="1" applyProtection="1">
      <alignment vertical="center"/>
    </xf>
    <xf numFmtId="1" fontId="23" fillId="0" borderId="353" xfId="3" applyNumberFormat="1" applyFont="1" applyFill="1" applyBorder="1" applyAlignment="1" applyProtection="1">
      <alignment vertical="center"/>
    </xf>
    <xf numFmtId="1" fontId="23" fillId="0" borderId="354" xfId="3" applyNumberFormat="1" applyFont="1" applyFill="1" applyBorder="1" applyAlignment="1" applyProtection="1">
      <alignment vertical="center"/>
    </xf>
    <xf numFmtId="0" fontId="24" fillId="0" borderId="355" xfId="3" applyFont="1" applyFill="1" applyBorder="1" applyAlignment="1" applyProtection="1">
      <alignment horizontal="center" vertical="center"/>
    </xf>
    <xf numFmtId="0" fontId="23" fillId="0" borderId="356" xfId="3" applyFont="1" applyFill="1" applyBorder="1" applyAlignment="1" applyProtection="1">
      <alignment vertical="center"/>
    </xf>
    <xf numFmtId="1" fontId="23" fillId="0" borderId="356" xfId="3" applyNumberFormat="1" applyFont="1" applyFill="1" applyBorder="1" applyAlignment="1" applyProtection="1">
      <alignment vertical="center"/>
    </xf>
    <xf numFmtId="1" fontId="23" fillId="0" borderId="357" xfId="3" applyNumberFormat="1" applyFont="1" applyFill="1" applyBorder="1" applyAlignment="1" applyProtection="1">
      <alignment vertical="center"/>
    </xf>
    <xf numFmtId="0" fontId="16" fillId="0" borderId="358" xfId="3" applyFont="1" applyFill="1" applyBorder="1" applyAlignment="1" applyProtection="1">
      <alignment horizontal="center"/>
    </xf>
    <xf numFmtId="0" fontId="38" fillId="0" borderId="359" xfId="3" applyFont="1" applyFill="1" applyBorder="1" applyAlignment="1" applyProtection="1"/>
    <xf numFmtId="1" fontId="13" fillId="0" borderId="359" xfId="3" applyNumberFormat="1" applyFont="1" applyFill="1" applyBorder="1" applyAlignment="1" applyProtection="1"/>
    <xf numFmtId="1" fontId="13" fillId="0" borderId="360" xfId="3" applyNumberFormat="1" applyFont="1" applyFill="1" applyBorder="1" applyAlignment="1" applyProtection="1"/>
    <xf numFmtId="0" fontId="16" fillId="0" borderId="137" xfId="3" applyFont="1" applyFill="1" applyBorder="1" applyAlignment="1" applyProtection="1">
      <alignment horizontal="center"/>
    </xf>
    <xf numFmtId="0" fontId="38" fillId="0" borderId="67" xfId="3" applyFont="1" applyFill="1" applyBorder="1" applyAlignment="1" applyProtection="1"/>
    <xf numFmtId="1" fontId="13" fillId="0" borderId="131" xfId="3" applyNumberFormat="1" applyFont="1" applyFill="1" applyBorder="1" applyAlignment="1" applyProtection="1"/>
    <xf numFmtId="0" fontId="16" fillId="0" borderId="355" xfId="3" applyFont="1" applyFill="1" applyBorder="1" applyAlignment="1" applyProtection="1">
      <alignment horizontal="center"/>
    </xf>
    <xf numFmtId="0" fontId="13" fillId="0" borderId="356" xfId="3" applyFont="1" applyFill="1" applyBorder="1" applyAlignment="1" applyProtection="1"/>
    <xf numFmtId="1" fontId="13" fillId="0" borderId="356" xfId="3" applyNumberFormat="1" applyFont="1" applyFill="1" applyBorder="1" applyAlignment="1" applyProtection="1"/>
    <xf numFmtId="1" fontId="13" fillId="0" borderId="357" xfId="3" applyNumberFormat="1" applyFont="1" applyFill="1" applyBorder="1" applyAlignment="1" applyProtection="1"/>
    <xf numFmtId="0" fontId="24" fillId="0" borderId="282" xfId="3" applyFont="1" applyFill="1" applyBorder="1" applyAlignment="1" applyProtection="1">
      <alignment vertical="center" wrapText="1"/>
    </xf>
    <xf numFmtId="0" fontId="24" fillId="0" borderId="75" xfId="8" applyFont="1" applyFill="1" applyBorder="1" applyAlignment="1">
      <alignment horizontal="center" vertical="center"/>
    </xf>
    <xf numFmtId="1" fontId="0" fillId="0" borderId="239" xfId="0" applyNumberFormat="1" applyFont="1" applyFill="1" applyBorder="1"/>
    <xf numFmtId="1" fontId="0" fillId="0" borderId="94" xfId="0" applyNumberFormat="1" applyFont="1" applyFill="1" applyBorder="1"/>
    <xf numFmtId="1" fontId="0" fillId="0" borderId="237" xfId="0" applyNumberFormat="1" applyFont="1" applyFill="1" applyBorder="1"/>
    <xf numFmtId="1" fontId="0" fillId="0" borderId="272" xfId="0" applyNumberFormat="1" applyFont="1" applyFill="1" applyBorder="1"/>
    <xf numFmtId="0" fontId="0" fillId="0" borderId="70" xfId="0" applyFill="1" applyBorder="1" applyAlignment="1">
      <alignment horizontal="center"/>
    </xf>
    <xf numFmtId="1" fontId="13" fillId="0" borderId="196" xfId="3" applyNumberFormat="1" applyFont="1" applyFill="1" applyBorder="1" applyAlignment="1" applyProtection="1"/>
    <xf numFmtId="1" fontId="13" fillId="0" borderId="136" xfId="3" applyNumberFormat="1" applyFont="1" applyFill="1" applyBorder="1" applyAlignment="1" applyProtection="1"/>
    <xf numFmtId="1" fontId="13" fillId="0" borderId="148" xfId="3" applyNumberFormat="1" applyFont="1" applyFill="1" applyBorder="1" applyAlignment="1" applyProtection="1"/>
    <xf numFmtId="0" fontId="0" fillId="0" borderId="70" xfId="3" applyFont="1" applyFill="1" applyBorder="1" applyAlignment="1" applyProtection="1">
      <alignment horizontal="center"/>
    </xf>
    <xf numFmtId="1" fontId="16" fillId="0" borderId="71" xfId="3" applyNumberFormat="1" applyFont="1" applyFill="1" applyBorder="1" applyAlignment="1" applyProtection="1"/>
    <xf numFmtId="1" fontId="16" fillId="0" borderId="72" xfId="3" applyNumberFormat="1" applyFont="1" applyFill="1" applyBorder="1" applyAlignment="1" applyProtection="1"/>
    <xf numFmtId="0" fontId="16" fillId="0" borderId="111" xfId="3" applyFont="1" applyFill="1" applyBorder="1" applyAlignment="1" applyProtection="1">
      <alignment wrapText="1"/>
    </xf>
    <xf numFmtId="0" fontId="13" fillId="0" borderId="126" xfId="3" applyFont="1" applyFill="1" applyBorder="1" applyAlignment="1" applyProtection="1">
      <alignment wrapText="1"/>
    </xf>
    <xf numFmtId="1" fontId="16" fillId="0" borderId="134" xfId="3" applyNumberFormat="1" applyFont="1" applyFill="1" applyBorder="1" applyAlignment="1" applyProtection="1"/>
    <xf numFmtId="1" fontId="16" fillId="0" borderId="70" xfId="3" applyNumberFormat="1" applyFont="1" applyFill="1" applyBorder="1" applyAlignment="1" applyProtection="1"/>
    <xf numFmtId="0" fontId="46" fillId="0" borderId="111" xfId="3" applyFont="1" applyFill="1" applyBorder="1" applyAlignment="1" applyProtection="1">
      <alignment wrapText="1"/>
    </xf>
    <xf numFmtId="3" fontId="46" fillId="0" borderId="70" xfId="3" applyNumberFormat="1" applyFont="1" applyFill="1" applyBorder="1" applyAlignment="1" applyProtection="1">
      <alignment wrapText="1"/>
    </xf>
    <xf numFmtId="3" fontId="46" fillId="0" borderId="71" xfId="3" applyNumberFormat="1" applyFont="1" applyFill="1" applyBorder="1" applyAlignment="1" applyProtection="1">
      <alignment wrapText="1"/>
    </xf>
    <xf numFmtId="3" fontId="46" fillId="0" borderId="111" xfId="3" applyNumberFormat="1" applyFont="1" applyFill="1" applyBorder="1" applyAlignment="1" applyProtection="1">
      <alignment wrapText="1"/>
    </xf>
    <xf numFmtId="3" fontId="42" fillId="6" borderId="333" xfId="3" applyNumberFormat="1" applyFont="1" applyFill="1" applyBorder="1" applyAlignment="1" applyProtection="1">
      <alignment wrapText="1"/>
    </xf>
    <xf numFmtId="3" fontId="46" fillId="0" borderId="334" xfId="3" applyNumberFormat="1" applyFont="1" applyFill="1" applyBorder="1" applyAlignment="1" applyProtection="1">
      <alignment wrapText="1"/>
    </xf>
    <xf numFmtId="0" fontId="42" fillId="0" borderId="239" xfId="3" applyFont="1" applyFill="1" applyBorder="1" applyAlignment="1" applyProtection="1">
      <alignment horizontal="center"/>
    </xf>
    <xf numFmtId="0" fontId="42" fillId="0" borderId="93" xfId="3" applyFont="1" applyFill="1" applyBorder="1" applyAlignment="1" applyProtection="1">
      <alignment wrapText="1"/>
    </xf>
    <xf numFmtId="3" fontId="42" fillId="0" borderId="96" xfId="3" applyNumberFormat="1" applyFont="1" applyFill="1" applyBorder="1" applyAlignment="1" applyProtection="1">
      <alignment wrapText="1"/>
    </xf>
    <xf numFmtId="3" fontId="42" fillId="0" borderId="92" xfId="3" applyNumberFormat="1" applyFont="1" applyFill="1" applyBorder="1" applyAlignment="1" applyProtection="1">
      <alignment wrapText="1"/>
    </xf>
    <xf numFmtId="3" fontId="42" fillId="0" borderId="93" xfId="3" applyNumberFormat="1" applyFont="1" applyFill="1" applyBorder="1" applyAlignment="1" applyProtection="1">
      <alignment wrapText="1"/>
    </xf>
    <xf numFmtId="3" fontId="42" fillId="0" borderId="97" xfId="3" applyNumberFormat="1" applyFont="1" applyFill="1" applyBorder="1" applyAlignment="1" applyProtection="1">
      <alignment wrapText="1"/>
    </xf>
    <xf numFmtId="3" fontId="42" fillId="6" borderId="272" xfId="3" applyNumberFormat="1" applyFont="1" applyFill="1" applyBorder="1" applyAlignment="1" applyProtection="1">
      <alignment wrapText="1"/>
    </xf>
    <xf numFmtId="3" fontId="42" fillId="6" borderId="361" xfId="3" applyNumberFormat="1" applyFont="1" applyFill="1" applyBorder="1" applyAlignment="1" applyProtection="1">
      <alignment wrapText="1"/>
    </xf>
    <xf numFmtId="3" fontId="42" fillId="0" borderId="362" xfId="3" applyNumberFormat="1" applyFont="1" applyFill="1" applyBorder="1" applyAlignment="1" applyProtection="1">
      <alignment wrapText="1"/>
    </xf>
    <xf numFmtId="0" fontId="42" fillId="0" borderId="96" xfId="3" applyFont="1" applyFill="1" applyBorder="1" applyAlignment="1" applyProtection="1">
      <alignment horizontal="center"/>
    </xf>
    <xf numFmtId="3" fontId="46" fillId="6" borderId="226" xfId="3" applyNumberFormat="1" applyFont="1" applyFill="1" applyBorder="1" applyAlignment="1" applyProtection="1">
      <alignment wrapText="1"/>
    </xf>
    <xf numFmtId="0" fontId="42" fillId="0" borderId="98" xfId="3" applyFont="1" applyFill="1" applyBorder="1" applyAlignment="1" applyProtection="1">
      <alignment horizontal="center"/>
    </xf>
    <xf numFmtId="0" fontId="42" fillId="0" borderId="208" xfId="3" applyFont="1" applyFill="1" applyBorder="1" applyAlignment="1" applyProtection="1">
      <alignment wrapText="1"/>
    </xf>
    <xf numFmtId="3" fontId="42" fillId="0" borderId="363" xfId="3" applyNumberFormat="1" applyFont="1" applyFill="1" applyBorder="1" applyAlignment="1" applyProtection="1">
      <alignment wrapText="1"/>
    </xf>
    <xf numFmtId="3" fontId="42" fillId="0" borderId="364" xfId="3" applyNumberFormat="1" applyFont="1" applyFill="1" applyBorder="1" applyAlignment="1" applyProtection="1">
      <alignment wrapText="1"/>
    </xf>
    <xf numFmtId="3" fontId="42" fillId="0" borderId="365" xfId="3" applyNumberFormat="1" applyFont="1" applyFill="1" applyBorder="1" applyAlignment="1" applyProtection="1">
      <alignment wrapText="1"/>
    </xf>
    <xf numFmtId="3" fontId="42" fillId="0" borderId="366" xfId="3" applyNumberFormat="1" applyFont="1" applyFill="1" applyBorder="1" applyAlignment="1" applyProtection="1">
      <alignment wrapText="1"/>
    </xf>
    <xf numFmtId="3" fontId="42" fillId="6" borderId="208" xfId="3" applyNumberFormat="1" applyFont="1" applyFill="1" applyBorder="1" applyAlignment="1" applyProtection="1">
      <alignment wrapText="1"/>
    </xf>
    <xf numFmtId="3" fontId="42" fillId="0" borderId="208" xfId="3" applyNumberFormat="1" applyFont="1" applyFill="1" applyBorder="1" applyAlignment="1" applyProtection="1">
      <alignment wrapText="1"/>
    </xf>
    <xf numFmtId="3" fontId="42" fillId="6" borderId="367" xfId="3" applyNumberFormat="1" applyFont="1" applyFill="1" applyBorder="1" applyAlignment="1" applyProtection="1">
      <alignment wrapText="1"/>
    </xf>
    <xf numFmtId="3" fontId="42" fillId="0" borderId="368" xfId="3" applyNumberFormat="1" applyFont="1" applyFill="1" applyBorder="1" applyAlignment="1" applyProtection="1">
      <alignment wrapText="1"/>
    </xf>
    <xf numFmtId="3" fontId="42" fillId="6" borderId="209" xfId="3" applyNumberFormat="1" applyFont="1" applyFill="1" applyBorder="1" applyAlignment="1" applyProtection="1">
      <alignment wrapText="1"/>
    </xf>
    <xf numFmtId="0" fontId="42" fillId="0" borderId="210" xfId="3" applyFont="1" applyFill="1" applyBorder="1" applyAlignment="1" applyProtection="1">
      <alignment horizontal="center"/>
    </xf>
    <xf numFmtId="0" fontId="42" fillId="0" borderId="0" xfId="3" applyFont="1" applyFill="1" applyBorder="1" applyAlignment="1" applyProtection="1">
      <alignment wrapText="1"/>
    </xf>
    <xf numFmtId="3" fontId="42" fillId="6" borderId="0" xfId="3" applyNumberFormat="1" applyFont="1" applyFill="1" applyBorder="1" applyAlignment="1" applyProtection="1">
      <alignment wrapText="1"/>
    </xf>
    <xf numFmtId="3" fontId="42" fillId="0" borderId="0" xfId="3" applyNumberFormat="1" applyFont="1" applyFill="1" applyBorder="1" applyAlignment="1" applyProtection="1">
      <alignment wrapText="1"/>
    </xf>
    <xf numFmtId="3" fontId="42" fillId="6" borderId="369" xfId="3" applyNumberFormat="1" applyFont="1" applyFill="1" applyBorder="1" applyAlignment="1" applyProtection="1">
      <alignment wrapText="1"/>
    </xf>
    <xf numFmtId="3" fontId="46" fillId="6" borderId="158" xfId="3" applyNumberFormat="1" applyFont="1" applyFill="1" applyBorder="1" applyAlignment="1" applyProtection="1">
      <alignment wrapText="1"/>
    </xf>
    <xf numFmtId="0" fontId="46" fillId="0" borderId="75" xfId="3" applyFont="1" applyFill="1" applyBorder="1" applyAlignment="1" applyProtection="1">
      <alignment horizontal="center"/>
    </xf>
    <xf numFmtId="0" fontId="42" fillId="0" borderId="126" xfId="3" applyFont="1" applyFill="1" applyBorder="1" applyAlignment="1" applyProtection="1"/>
    <xf numFmtId="3" fontId="42" fillId="0" borderId="75" xfId="3" applyNumberFormat="1" applyFont="1" applyFill="1" applyBorder="1" applyAlignment="1" applyProtection="1"/>
    <xf numFmtId="3" fontId="42" fillId="0" borderId="76" xfId="3" applyNumberFormat="1" applyFont="1" applyFill="1" applyBorder="1" applyAlignment="1" applyProtection="1"/>
    <xf numFmtId="3" fontId="42" fillId="0" borderId="126" xfId="3" applyNumberFormat="1" applyFont="1" applyFill="1" applyBorder="1" applyAlignment="1" applyProtection="1"/>
    <xf numFmtId="3" fontId="42" fillId="0" borderId="77" xfId="3" applyNumberFormat="1" applyFont="1" applyFill="1" applyBorder="1" applyAlignment="1" applyProtection="1"/>
    <xf numFmtId="3" fontId="42" fillId="6" borderId="173" xfId="3" applyNumberFormat="1" applyFont="1" applyFill="1" applyBorder="1" applyAlignment="1" applyProtection="1"/>
    <xf numFmtId="3" fontId="46" fillId="6" borderId="286" xfId="3" applyNumberFormat="1" applyFont="1" applyFill="1" applyBorder="1" applyAlignment="1" applyProtection="1"/>
    <xf numFmtId="3" fontId="42" fillId="0" borderId="299" xfId="3" applyNumberFormat="1" applyFont="1" applyFill="1" applyBorder="1" applyAlignment="1" applyProtection="1"/>
    <xf numFmtId="3" fontId="46" fillId="6" borderId="227" xfId="3" applyNumberFormat="1" applyFont="1" applyFill="1" applyBorder="1" applyAlignment="1" applyProtection="1"/>
    <xf numFmtId="0" fontId="46" fillId="0" borderId="94" xfId="3" applyFont="1" applyFill="1" applyBorder="1" applyAlignment="1" applyProtection="1">
      <alignment horizontal="center"/>
    </xf>
    <xf numFmtId="0" fontId="42" fillId="0" borderId="123" xfId="3" applyFont="1" applyFill="1" applyBorder="1" applyAlignment="1" applyProtection="1"/>
    <xf numFmtId="3" fontId="42" fillId="0" borderId="239" xfId="3" applyNumberFormat="1" applyFont="1" applyFill="1" applyBorder="1" applyAlignment="1" applyProtection="1"/>
    <xf numFmtId="3" fontId="42" fillId="0" borderId="94" xfId="3" applyNumberFormat="1" applyFont="1" applyFill="1" applyBorder="1" applyAlignment="1" applyProtection="1"/>
    <xf numFmtId="3" fontId="42" fillId="0" borderId="237" xfId="3" applyNumberFormat="1" applyFont="1" applyFill="1" applyBorder="1" applyAlignment="1" applyProtection="1"/>
    <xf numFmtId="3" fontId="42" fillId="6" borderId="272" xfId="3" applyNumberFormat="1" applyFont="1" applyFill="1" applyBorder="1" applyAlignment="1" applyProtection="1"/>
    <xf numFmtId="3" fontId="42" fillId="0" borderId="123" xfId="3" applyNumberFormat="1" applyFont="1" applyFill="1" applyBorder="1" applyAlignment="1" applyProtection="1"/>
    <xf numFmtId="3" fontId="46" fillId="6" borderId="361" xfId="3" applyNumberFormat="1" applyFont="1" applyFill="1" applyBorder="1" applyAlignment="1" applyProtection="1"/>
    <xf numFmtId="3" fontId="42" fillId="0" borderId="370" xfId="3" applyNumberFormat="1" applyFont="1" applyFill="1" applyBorder="1" applyAlignment="1" applyProtection="1"/>
    <xf numFmtId="3" fontId="46" fillId="6" borderId="272" xfId="3" applyNumberFormat="1" applyFont="1" applyFill="1" applyBorder="1" applyAlignment="1" applyProtection="1"/>
    <xf numFmtId="0" fontId="46" fillId="0" borderId="67" xfId="3" applyFont="1" applyFill="1" applyBorder="1" applyAlignment="1" applyProtection="1">
      <alignment horizontal="center"/>
    </xf>
    <xf numFmtId="0" fontId="42" fillId="0" borderId="112" xfId="3" applyFont="1" applyFill="1" applyBorder="1" applyAlignment="1" applyProtection="1"/>
    <xf numFmtId="3" fontId="42" fillId="0" borderId="73" xfId="3" applyNumberFormat="1" applyFont="1" applyFill="1" applyBorder="1" applyAlignment="1" applyProtection="1"/>
    <xf numFmtId="3" fontId="42" fillId="0" borderId="67" xfId="3" applyNumberFormat="1" applyFont="1" applyFill="1" applyBorder="1" applyAlignment="1" applyProtection="1"/>
    <xf numFmtId="3" fontId="42" fillId="0" borderId="74" xfId="3" applyNumberFormat="1" applyFont="1" applyFill="1" applyBorder="1" applyAlignment="1" applyProtection="1"/>
    <xf numFmtId="3" fontId="42" fillId="6" borderId="132" xfId="3" applyNumberFormat="1" applyFont="1" applyFill="1" applyBorder="1" applyAlignment="1" applyProtection="1"/>
    <xf numFmtId="3" fontId="42" fillId="0" borderId="112" xfId="3" applyNumberFormat="1" applyFont="1" applyFill="1" applyBorder="1" applyAlignment="1" applyProtection="1"/>
    <xf numFmtId="3" fontId="46" fillId="6" borderId="285" xfId="3" applyNumberFormat="1" applyFont="1" applyFill="1" applyBorder="1" applyAlignment="1" applyProtection="1"/>
    <xf numFmtId="3" fontId="42" fillId="0" borderId="300" xfId="3" applyNumberFormat="1" applyFont="1" applyFill="1" applyBorder="1" applyAlignment="1" applyProtection="1"/>
    <xf numFmtId="3" fontId="46" fillId="6" borderId="132" xfId="3" applyNumberFormat="1" applyFont="1" applyFill="1" applyBorder="1" applyAlignment="1" applyProtection="1"/>
    <xf numFmtId="0" fontId="46" fillId="0" borderId="50" xfId="3" applyFont="1" applyFill="1" applyBorder="1" applyAlignment="1" applyProtection="1">
      <alignment horizontal="center"/>
    </xf>
    <xf numFmtId="0" fontId="42" fillId="0" borderId="32" xfId="3" applyFont="1" applyFill="1" applyBorder="1" applyAlignment="1" applyProtection="1"/>
    <xf numFmtId="3" fontId="42" fillId="0" borderId="214" xfId="3" applyNumberFormat="1" applyFont="1" applyFill="1" applyBorder="1" applyAlignment="1" applyProtection="1"/>
    <xf numFmtId="3" fontId="42" fillId="0" borderId="215" xfId="3" applyNumberFormat="1" applyFont="1" applyFill="1" applyBorder="1" applyAlignment="1" applyProtection="1"/>
    <xf numFmtId="3" fontId="42" fillId="0" borderId="303" xfId="3" applyNumberFormat="1" applyFont="1" applyFill="1" applyBorder="1" applyAlignment="1" applyProtection="1"/>
    <xf numFmtId="3" fontId="42" fillId="0" borderId="193" xfId="3" applyNumberFormat="1" applyFont="1" applyFill="1" applyBorder="1" applyAlignment="1" applyProtection="1"/>
    <xf numFmtId="3" fontId="42" fillId="6" borderId="120" xfId="3" applyNumberFormat="1" applyFont="1" applyFill="1" applyBorder="1" applyAlignment="1" applyProtection="1"/>
    <xf numFmtId="3" fontId="42" fillId="0" borderId="177" xfId="3" applyNumberFormat="1" applyFont="1" applyFill="1" applyBorder="1" applyAlignment="1" applyProtection="1"/>
    <xf numFmtId="3" fontId="46" fillId="6" borderId="371" xfId="3" applyNumberFormat="1" applyFont="1" applyFill="1" applyBorder="1" applyAlignment="1" applyProtection="1"/>
    <xf numFmtId="3" fontId="42" fillId="0" borderId="372" xfId="3" applyNumberFormat="1" applyFont="1" applyFill="1" applyBorder="1" applyAlignment="1" applyProtection="1"/>
    <xf numFmtId="3" fontId="46" fillId="6" borderId="6" xfId="3" applyNumberFormat="1" applyFont="1" applyFill="1" applyBorder="1" applyAlignment="1" applyProtection="1"/>
    <xf numFmtId="0" fontId="44" fillId="0" borderId="94" xfId="0" applyFont="1" applyFill="1" applyBorder="1" applyAlignment="1">
      <alignment wrapText="1"/>
    </xf>
    <xf numFmtId="1" fontId="44" fillId="0" borderId="94" xfId="0" applyNumberFormat="1" applyFont="1" applyBorder="1"/>
    <xf numFmtId="1" fontId="44" fillId="0" borderId="123" xfId="0" applyNumberFormat="1" applyFont="1" applyBorder="1"/>
    <xf numFmtId="1" fontId="44" fillId="0" borderId="361" xfId="0" applyNumberFormat="1" applyFont="1" applyBorder="1"/>
    <xf numFmtId="1" fontId="44" fillId="3" borderId="272" xfId="0" applyNumberFormat="1" applyFont="1" applyFill="1" applyBorder="1"/>
    <xf numFmtId="1" fontId="42" fillId="3" borderId="237" xfId="0" applyNumberFormat="1" applyFont="1" applyFill="1" applyBorder="1"/>
    <xf numFmtId="1" fontId="46" fillId="3" borderId="72" xfId="0" applyNumberFormat="1" applyFont="1" applyFill="1" applyBorder="1"/>
    <xf numFmtId="0" fontId="0" fillId="0" borderId="0" xfId="0"/>
    <xf numFmtId="0" fontId="24" fillId="0" borderId="111" xfId="3" applyFont="1" applyFill="1" applyBorder="1" applyAlignment="1" applyProtection="1">
      <alignment vertical="center" wrapText="1"/>
    </xf>
    <xf numFmtId="1" fontId="0" fillId="0" borderId="0" xfId="0" applyNumberFormat="1" applyFont="1" applyFill="1"/>
    <xf numFmtId="0" fontId="23" fillId="0" borderId="196" xfId="0" applyFont="1" applyBorder="1" applyAlignment="1" applyProtection="1">
      <alignment horizontal="right"/>
    </xf>
    <xf numFmtId="0" fontId="23" fillId="0" borderId="113" xfId="0" applyFont="1" applyBorder="1" applyAlignment="1" applyProtection="1">
      <alignment horizontal="right"/>
    </xf>
    <xf numFmtId="0" fontId="23" fillId="0" borderId="148" xfId="0" applyFont="1" applyBorder="1" applyAlignment="1" applyProtection="1">
      <alignment horizontal="right"/>
    </xf>
    <xf numFmtId="0" fontId="23" fillId="0" borderId="123" xfId="3" applyFont="1" applyFill="1" applyBorder="1" applyAlignment="1" applyProtection="1">
      <alignment vertical="center" wrapText="1"/>
    </xf>
    <xf numFmtId="1" fontId="0" fillId="0" borderId="239" xfId="0" applyNumberFormat="1" applyFont="1" applyBorder="1"/>
    <xf numFmtId="1" fontId="0" fillId="0" borderId="123" xfId="0" applyNumberFormat="1" applyFont="1" applyBorder="1"/>
    <xf numFmtId="1" fontId="0" fillId="0" borderId="320" xfId="0" applyNumberFormat="1" applyFont="1" applyBorder="1"/>
    <xf numFmtId="0" fontId="0" fillId="0" borderId="314" xfId="0" applyFont="1" applyFill="1" applyBorder="1" applyAlignment="1">
      <alignment horizontal="right" wrapText="1"/>
    </xf>
    <xf numFmtId="1" fontId="0" fillId="0" borderId="237" xfId="0" applyNumberFormat="1" applyFont="1" applyBorder="1"/>
    <xf numFmtId="0" fontId="0" fillId="0" borderId="67" xfId="0" applyFont="1" applyFill="1" applyBorder="1" applyAlignment="1">
      <alignment horizontal="center"/>
    </xf>
    <xf numFmtId="0" fontId="24" fillId="0" borderId="151" xfId="3" applyFont="1" applyFill="1" applyBorder="1" applyAlignment="1" applyProtection="1">
      <alignment horizontal="right" vertical="center"/>
    </xf>
    <xf numFmtId="0" fontId="23" fillId="0" borderId="149" xfId="3" applyFont="1" applyFill="1" applyBorder="1" applyAlignment="1" applyProtection="1">
      <alignment horizontal="right" vertical="center"/>
    </xf>
    <xf numFmtId="1" fontId="0" fillId="3" borderId="73" xfId="0" applyNumberFormat="1" applyFont="1" applyFill="1" applyBorder="1"/>
    <xf numFmtId="1" fontId="16" fillId="0" borderId="281" xfId="0" applyNumberFormat="1" applyFont="1" applyFill="1" applyBorder="1"/>
    <xf numFmtId="1" fontId="16" fillId="0" borderId="280" xfId="0" applyNumberFormat="1" applyFont="1" applyFill="1" applyBorder="1"/>
    <xf numFmtId="1" fontId="16" fillId="0" borderId="302" xfId="0" applyNumberFormat="1" applyFont="1" applyFill="1" applyBorder="1"/>
    <xf numFmtId="1" fontId="16" fillId="0" borderId="283" xfId="0" applyNumberFormat="1" applyFont="1" applyFill="1" applyBorder="1"/>
    <xf numFmtId="1" fontId="0" fillId="12" borderId="73" xfId="0" applyNumberFormat="1" applyFont="1" applyFill="1" applyBorder="1"/>
    <xf numFmtId="0" fontId="19" fillId="0" borderId="0" xfId="0" applyFont="1" applyFill="1"/>
    <xf numFmtId="0" fontId="0" fillId="0" borderId="94" xfId="0" applyFont="1" applyFill="1" applyBorder="1" applyAlignment="1">
      <alignment horizontal="center"/>
    </xf>
    <xf numFmtId="0" fontId="16" fillId="0" borderId="281" xfId="0" applyFont="1" applyFill="1" applyBorder="1" applyAlignment="1">
      <alignment horizontal="center"/>
    </xf>
    <xf numFmtId="0" fontId="16" fillId="0" borderId="280" xfId="0" applyFont="1" applyFill="1" applyBorder="1" applyAlignment="1">
      <alignment wrapText="1"/>
    </xf>
    <xf numFmtId="0" fontId="44" fillId="0" borderId="237" xfId="0" applyFont="1" applyFill="1" applyBorder="1" applyAlignment="1">
      <alignment wrapText="1"/>
    </xf>
    <xf numFmtId="1" fontId="42" fillId="0" borderId="123" xfId="0" applyNumberFormat="1" applyFont="1" applyBorder="1" applyAlignment="1"/>
    <xf numFmtId="1" fontId="44" fillId="0" borderId="237" xfId="0" applyNumberFormat="1" applyFont="1" applyBorder="1" applyAlignment="1"/>
    <xf numFmtId="1" fontId="44" fillId="8" borderId="272" xfId="0" applyNumberFormat="1" applyFont="1" applyFill="1" applyBorder="1" applyAlignment="1"/>
    <xf numFmtId="1" fontId="44" fillId="0" borderId="94" xfId="0" applyNumberFormat="1" applyFont="1" applyFill="1" applyBorder="1" applyAlignment="1"/>
    <xf numFmtId="1" fontId="44" fillId="0" borderId="237" xfId="0" applyNumberFormat="1" applyFont="1" applyFill="1" applyBorder="1" applyAlignment="1"/>
    <xf numFmtId="1" fontId="45" fillId="0" borderId="70" xfId="0" applyNumberFormat="1" applyFont="1" applyBorder="1" applyAlignment="1"/>
    <xf numFmtId="1" fontId="45" fillId="0" borderId="71" xfId="0" applyNumberFormat="1" applyFont="1" applyBorder="1" applyAlignment="1"/>
    <xf numFmtId="1" fontId="45" fillId="0" borderId="72" xfId="0" applyNumberFormat="1" applyFont="1" applyBorder="1" applyAlignment="1"/>
    <xf numFmtId="1" fontId="45" fillId="0" borderId="172" xfId="0" applyNumberFormat="1" applyFont="1" applyBorder="1" applyAlignment="1"/>
    <xf numFmtId="1" fontId="45" fillId="0" borderId="111" xfId="0" applyNumberFormat="1" applyFont="1" applyBorder="1" applyAlignment="1"/>
    <xf numFmtId="1" fontId="44" fillId="0" borderId="126" xfId="0" applyNumberFormat="1" applyFont="1" applyBorder="1" applyAlignment="1"/>
    <xf numFmtId="0" fontId="0" fillId="0" borderId="0" xfId="0"/>
    <xf numFmtId="0" fontId="0" fillId="0" borderId="67" xfId="0" applyBorder="1"/>
    <xf numFmtId="0" fontId="0" fillId="0" borderId="268" xfId="0" applyBorder="1"/>
    <xf numFmtId="0" fontId="45" fillId="0" borderId="274" xfId="0" applyFont="1" applyBorder="1" applyAlignment="1">
      <alignment horizontal="left" vertical="center"/>
    </xf>
    <xf numFmtId="0" fontId="0" fillId="0" borderId="70" xfId="0" applyBorder="1"/>
    <xf numFmtId="0" fontId="0" fillId="0" borderId="71" xfId="0" applyBorder="1"/>
    <xf numFmtId="0" fontId="0" fillId="0" borderId="73" xfId="0" applyBorder="1"/>
    <xf numFmtId="0" fontId="0" fillId="0" borderId="75" xfId="0" applyBorder="1"/>
    <xf numFmtId="0" fontId="0" fillId="0" borderId="76" xfId="0" applyBorder="1"/>
    <xf numFmtId="0" fontId="45" fillId="0" borderId="281" xfId="0" applyFont="1" applyBorder="1" applyAlignment="1">
      <alignment horizontal="center"/>
    </xf>
    <xf numFmtId="0" fontId="45" fillId="0" borderId="283" xfId="0" applyFont="1" applyFill="1" applyBorder="1" applyAlignment="1">
      <alignment wrapText="1"/>
    </xf>
    <xf numFmtId="0" fontId="46" fillId="0" borderId="269" xfId="0" applyFont="1" applyBorder="1" applyAlignment="1">
      <alignment horizontal="center" wrapText="1"/>
    </xf>
    <xf numFmtId="0" fontId="46" fillId="0" borderId="321" xfId="0" applyFont="1" applyBorder="1" applyAlignment="1">
      <alignment horizontal="center" wrapText="1"/>
    </xf>
    <xf numFmtId="0" fontId="46" fillId="0" borderId="322" xfId="0" applyFont="1" applyBorder="1" applyAlignment="1">
      <alignment horizontal="center" wrapText="1"/>
    </xf>
    <xf numFmtId="0" fontId="16" fillId="0" borderId="72" xfId="0" applyFont="1" applyBorder="1"/>
    <xf numFmtId="0" fontId="16" fillId="0" borderId="74" xfId="0" applyFont="1" applyBorder="1"/>
    <xf numFmtId="0" fontId="16" fillId="0" borderId="77" xfId="0" applyFont="1" applyBorder="1"/>
    <xf numFmtId="0" fontId="16" fillId="0" borderId="302" xfId="0" applyFont="1" applyBorder="1"/>
    <xf numFmtId="0" fontId="40" fillId="0" borderId="0" xfId="0" applyFont="1" applyProtection="1">
      <protection locked="0"/>
    </xf>
    <xf numFmtId="0" fontId="45" fillId="0" borderId="274" xfId="0" applyFont="1" applyBorder="1" applyAlignment="1"/>
    <xf numFmtId="0" fontId="45" fillId="0" borderId="69" xfId="0" applyFont="1" applyBorder="1" applyAlignment="1"/>
    <xf numFmtId="0" fontId="0" fillId="0" borderId="124" xfId="0" applyBorder="1"/>
    <xf numFmtId="0" fontId="0" fillId="0" borderId="133" xfId="0" applyBorder="1"/>
    <xf numFmtId="0" fontId="0" fillId="0" borderId="127" xfId="0" applyBorder="1"/>
    <xf numFmtId="0" fontId="16" fillId="0" borderId="281" xfId="0" applyFont="1" applyBorder="1"/>
    <xf numFmtId="0" fontId="16" fillId="0" borderId="69" xfId="0" applyFont="1" applyBorder="1"/>
    <xf numFmtId="0" fontId="16" fillId="0" borderId="280" xfId="0" applyFont="1" applyBorder="1"/>
    <xf numFmtId="0" fontId="24" fillId="4" borderId="0" xfId="10" applyFont="1" applyFill="1" applyAlignment="1"/>
    <xf numFmtId="0" fontId="23" fillId="4" borderId="0" xfId="10" applyFont="1" applyFill="1" applyAlignment="1">
      <alignment horizontal="center"/>
    </xf>
    <xf numFmtId="0" fontId="63" fillId="0" borderId="0" xfId="1153" applyNumberFormat="1" applyFont="1" applyBorder="1"/>
    <xf numFmtId="3" fontId="63" fillId="0" borderId="0" xfId="1153" applyNumberFormat="1" applyFont="1" applyBorder="1"/>
    <xf numFmtId="0" fontId="24" fillId="0" borderId="0" xfId="0" applyFont="1"/>
    <xf numFmtId="1" fontId="64" fillId="0" borderId="135" xfId="1153" applyNumberFormat="1" applyFont="1" applyBorder="1" applyAlignment="1">
      <alignment vertical="center"/>
    </xf>
    <xf numFmtId="1" fontId="23" fillId="0" borderId="0" xfId="0" applyNumberFormat="1" applyFont="1"/>
    <xf numFmtId="0" fontId="64" fillId="0" borderId="106" xfId="1153" applyNumberFormat="1" applyFont="1" applyBorder="1" applyAlignment="1">
      <alignment vertical="center"/>
    </xf>
    <xf numFmtId="0" fontId="64" fillId="0" borderId="0" xfId="1154" applyNumberFormat="1" applyFont="1" applyBorder="1"/>
    <xf numFmtId="3" fontId="63" fillId="4" borderId="0" xfId="48" applyNumberFormat="1" applyFont="1" applyFill="1" applyBorder="1" applyAlignment="1">
      <alignment horizontal="right"/>
    </xf>
    <xf numFmtId="0" fontId="63" fillId="0" borderId="0" xfId="0" applyFont="1"/>
    <xf numFmtId="0" fontId="64" fillId="0" borderId="0" xfId="0" applyFont="1"/>
    <xf numFmtId="0" fontId="63" fillId="0" borderId="106" xfId="0" applyFont="1" applyBorder="1"/>
    <xf numFmtId="0" fontId="64" fillId="0" borderId="106" xfId="0" applyFont="1" applyBorder="1"/>
    <xf numFmtId="1" fontId="64" fillId="0" borderId="0" xfId="10" applyNumberFormat="1" applyFont="1" applyBorder="1" applyAlignment="1">
      <alignment horizontal="right" vertical="center"/>
    </xf>
    <xf numFmtId="0" fontId="64" fillId="0" borderId="106" xfId="1154" applyNumberFormat="1" applyFont="1" applyBorder="1"/>
    <xf numFmtId="3" fontId="58" fillId="0" borderId="106" xfId="48" applyNumberFormat="1" applyFont="1" applyBorder="1" applyAlignment="1">
      <alignment horizontal="right"/>
    </xf>
    <xf numFmtId="0" fontId="74" fillId="0" borderId="0" xfId="0" applyFont="1" applyBorder="1"/>
    <xf numFmtId="3" fontId="63" fillId="0" borderId="0" xfId="48" applyNumberFormat="1" applyFont="1" applyFill="1" applyBorder="1" applyAlignment="1">
      <alignment horizontal="right"/>
    </xf>
    <xf numFmtId="0" fontId="23" fillId="0" borderId="107" xfId="0" applyFont="1" applyBorder="1" applyAlignment="1">
      <alignment wrapText="1"/>
    </xf>
    <xf numFmtId="3" fontId="23" fillId="0" borderId="107" xfId="0" applyNumberFormat="1" applyFont="1" applyFill="1" applyBorder="1"/>
    <xf numFmtId="3" fontId="23" fillId="0" borderId="107" xfId="0" applyNumberFormat="1" applyFont="1" applyBorder="1"/>
    <xf numFmtId="3" fontId="63" fillId="0" borderId="107" xfId="48" applyNumberFormat="1" applyFont="1" applyFill="1" applyBorder="1" applyAlignment="1">
      <alignment horizontal="right"/>
    </xf>
    <xf numFmtId="3" fontId="23" fillId="0" borderId="67" xfId="0" applyNumberFormat="1" applyFont="1" applyFill="1" applyBorder="1"/>
    <xf numFmtId="1" fontId="64" fillId="0" borderId="67" xfId="10" applyNumberFormat="1" applyFont="1" applyBorder="1" applyAlignment="1">
      <alignment horizontal="right" vertical="center"/>
    </xf>
    <xf numFmtId="3" fontId="24" fillId="0" borderId="67" xfId="0" applyNumberFormat="1" applyFont="1" applyFill="1" applyBorder="1"/>
    <xf numFmtId="3" fontId="23" fillId="0" borderId="67" xfId="0" applyNumberFormat="1" applyFont="1" applyBorder="1" applyAlignment="1"/>
    <xf numFmtId="0" fontId="64" fillId="0" borderId="0" xfId="1154" applyNumberFormat="1" applyFont="1" applyFill="1" applyBorder="1"/>
    <xf numFmtId="3" fontId="24" fillId="4" borderId="67" xfId="0" applyNumberFormat="1" applyFont="1" applyFill="1" applyBorder="1"/>
    <xf numFmtId="3" fontId="24" fillId="4" borderId="67" xfId="0" applyNumberFormat="1" applyFont="1" applyFill="1" applyBorder="1" applyAlignment="1"/>
    <xf numFmtId="0" fontId="16" fillId="0" borderId="71" xfId="0" applyFont="1" applyFill="1" applyBorder="1" applyAlignment="1">
      <alignment horizontal="center" wrapText="1"/>
    </xf>
    <xf numFmtId="0" fontId="16" fillId="0" borderId="111" xfId="0" applyFont="1" applyFill="1" applyBorder="1" applyAlignment="1">
      <alignment horizontal="center" wrapText="1"/>
    </xf>
    <xf numFmtId="0" fontId="16" fillId="0" borderId="15" xfId="0" applyFont="1" applyFill="1" applyBorder="1" applyAlignment="1">
      <alignment horizontal="center" wrapText="1"/>
    </xf>
    <xf numFmtId="0" fontId="24" fillId="0" borderId="140" xfId="12" applyFont="1" applyBorder="1" applyAlignment="1">
      <alignment horizontal="center" wrapText="1"/>
    </xf>
    <xf numFmtId="0" fontId="23" fillId="0" borderId="130" xfId="12" applyFont="1" applyBorder="1" applyAlignment="1">
      <alignment horizontal="center" wrapText="1"/>
    </xf>
    <xf numFmtId="0" fontId="24" fillId="0" borderId="200" xfId="8" applyFont="1" applyFill="1" applyBorder="1" applyAlignment="1">
      <alignment horizontal="center" wrapText="1"/>
    </xf>
    <xf numFmtId="0" fontId="24" fillId="0" borderId="201" xfId="8" applyFont="1" applyFill="1" applyBorder="1" applyAlignment="1">
      <alignment horizontal="center" wrapText="1"/>
    </xf>
    <xf numFmtId="0" fontId="24" fillId="0" borderId="202" xfId="12" applyFont="1" applyBorder="1" applyAlignment="1">
      <alignment horizontal="center" wrapText="1"/>
    </xf>
    <xf numFmtId="0" fontId="23" fillId="0" borderId="204" xfId="12" applyFont="1" applyBorder="1" applyAlignment="1"/>
    <xf numFmtId="0" fontId="45" fillId="0" borderId="145" xfId="0" applyFont="1" applyFill="1" applyBorder="1" applyAlignment="1">
      <alignment horizontal="center" vertical="center"/>
    </xf>
    <xf numFmtId="0" fontId="45" fillId="0" borderId="15" xfId="0" applyFont="1" applyFill="1" applyBorder="1" applyAlignment="1">
      <alignment horizontal="center" vertical="center"/>
    </xf>
    <xf numFmtId="0" fontId="45" fillId="0" borderId="251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17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45" fillId="0" borderId="191" xfId="0" applyFont="1" applyFill="1" applyBorder="1" applyAlignment="1">
      <alignment horizontal="center"/>
    </xf>
    <xf numFmtId="0" fontId="45" fillId="0" borderId="178" xfId="0" applyFont="1" applyFill="1" applyBorder="1" applyAlignment="1">
      <alignment horizontal="center"/>
    </xf>
    <xf numFmtId="0" fontId="45" fillId="0" borderId="207" xfId="0" applyFont="1" applyFill="1" applyBorder="1" applyAlignment="1">
      <alignment horizontal="center"/>
    </xf>
    <xf numFmtId="0" fontId="45" fillId="0" borderId="258" xfId="0" applyFont="1" applyFill="1" applyBorder="1" applyAlignment="1">
      <alignment horizontal="center"/>
    </xf>
    <xf numFmtId="0" fontId="45" fillId="0" borderId="15" xfId="0" applyFont="1" applyFill="1" applyBorder="1" applyAlignment="1">
      <alignment horizontal="center"/>
    </xf>
    <xf numFmtId="0" fontId="16" fillId="0" borderId="45" xfId="0" applyFont="1" applyFill="1" applyBorder="1" applyAlignment="1">
      <alignment horizontal="center"/>
    </xf>
    <xf numFmtId="0" fontId="45" fillId="0" borderId="117" xfId="0" applyFont="1" applyFill="1" applyBorder="1" applyAlignment="1">
      <alignment horizontal="center"/>
    </xf>
    <xf numFmtId="0" fontId="45" fillId="0" borderId="62" xfId="0" applyFont="1" applyFill="1" applyBorder="1" applyAlignment="1">
      <alignment horizontal="center"/>
    </xf>
    <xf numFmtId="0" fontId="45" fillId="0" borderId="265" xfId="0" applyFont="1" applyFill="1" applyBorder="1" applyAlignment="1">
      <alignment horizontal="center"/>
    </xf>
    <xf numFmtId="0" fontId="45" fillId="0" borderId="192" xfId="0" applyFont="1" applyFill="1" applyBorder="1" applyAlignment="1">
      <alignment horizontal="center"/>
    </xf>
    <xf numFmtId="0" fontId="16" fillId="0" borderId="117" xfId="0" applyFont="1" applyFill="1" applyBorder="1" applyAlignment="1">
      <alignment horizontal="center"/>
    </xf>
    <xf numFmtId="0" fontId="16" fillId="0" borderId="62" xfId="0" applyFont="1" applyFill="1" applyBorder="1" applyAlignment="1">
      <alignment horizontal="center"/>
    </xf>
    <xf numFmtId="0" fontId="16" fillId="0" borderId="207" xfId="0" applyFont="1" applyFill="1" applyBorder="1" applyAlignment="1">
      <alignment horizontal="center"/>
    </xf>
    <xf numFmtId="0" fontId="16" fillId="0" borderId="208" xfId="0" applyFont="1" applyFill="1" applyBorder="1" applyAlignment="1">
      <alignment horizontal="center"/>
    </xf>
    <xf numFmtId="0" fontId="16" fillId="0" borderId="236" xfId="0" applyFont="1" applyFill="1" applyBorder="1" applyAlignment="1">
      <alignment horizontal="center"/>
    </xf>
    <xf numFmtId="0" fontId="72" fillId="0" borderId="0" xfId="3" applyFont="1" applyFill="1" applyBorder="1" applyAlignment="1" applyProtection="1">
      <alignment horizontal="left" vertical="top" wrapText="1"/>
    </xf>
    <xf numFmtId="0" fontId="72" fillId="0" borderId="130" xfId="3" applyFont="1" applyFill="1" applyBorder="1" applyAlignment="1" applyProtection="1">
      <alignment horizontal="left" vertical="top" wrapText="1"/>
    </xf>
    <xf numFmtId="0" fontId="30" fillId="0" borderId="58" xfId="3" applyFont="1" applyFill="1" applyBorder="1" applyAlignment="1" applyProtection="1">
      <alignment horizontal="center" wrapText="1"/>
    </xf>
    <xf numFmtId="0" fontId="30" fillId="0" borderId="59" xfId="3" applyFont="1" applyFill="1" applyBorder="1" applyAlignment="1" applyProtection="1">
      <alignment horizontal="center" wrapText="1"/>
    </xf>
    <xf numFmtId="0" fontId="24" fillId="0" borderId="58" xfId="3" applyFont="1" applyFill="1" applyBorder="1" applyAlignment="1" applyProtection="1">
      <alignment horizontal="center" wrapText="1"/>
    </xf>
    <xf numFmtId="0" fontId="13" fillId="0" borderId="35" xfId="8" applyFont="1" applyBorder="1" applyAlignment="1">
      <alignment horizontal="center" wrapText="1"/>
    </xf>
    <xf numFmtId="0" fontId="24" fillId="0" borderId="34" xfId="3" applyFont="1" applyFill="1" applyBorder="1" applyAlignment="1" applyProtection="1">
      <alignment horizontal="center" wrapText="1"/>
    </xf>
    <xf numFmtId="0" fontId="13" fillId="0" borderId="4" xfId="8" applyFont="1" applyBorder="1" applyAlignment="1">
      <alignment horizontal="center" wrapText="1"/>
    </xf>
    <xf numFmtId="0" fontId="24" fillId="0" borderId="64" xfId="3" applyFont="1" applyFill="1" applyBorder="1" applyAlignment="1" applyProtection="1">
      <alignment horizontal="center" wrapText="1"/>
    </xf>
    <xf numFmtId="0" fontId="13" fillId="0" borderId="66" xfId="8" applyFont="1" applyBorder="1" applyAlignment="1">
      <alignment horizontal="center" wrapText="1"/>
    </xf>
    <xf numFmtId="0" fontId="16" fillId="0" borderId="206" xfId="3" applyFont="1" applyFill="1" applyBorder="1" applyAlignment="1" applyProtection="1">
      <alignment horizontal="center" wrapText="1"/>
    </xf>
    <xf numFmtId="0" fontId="16" fillId="0" borderId="307" xfId="3" applyFont="1" applyFill="1" applyBorder="1" applyAlignment="1" applyProtection="1">
      <alignment horizontal="center" wrapText="1"/>
    </xf>
    <xf numFmtId="0" fontId="16" fillId="0" borderId="180" xfId="3" applyFont="1" applyFill="1" applyBorder="1" applyAlignment="1" applyProtection="1">
      <alignment horizontal="center" wrapText="1"/>
    </xf>
    <xf numFmtId="0" fontId="16" fillId="0" borderId="30" xfId="3" applyFont="1" applyFill="1" applyBorder="1" applyAlignment="1" applyProtection="1">
      <alignment horizontal="center" wrapText="1"/>
    </xf>
    <xf numFmtId="0" fontId="16" fillId="0" borderId="58" xfId="3" applyFont="1" applyFill="1" applyBorder="1" applyAlignment="1" applyProtection="1">
      <alignment horizontal="center" wrapText="1"/>
    </xf>
    <xf numFmtId="0" fontId="16" fillId="0" borderId="306" xfId="3" applyFont="1" applyFill="1" applyBorder="1" applyAlignment="1" applyProtection="1">
      <alignment horizontal="center" wrapText="1"/>
    </xf>
    <xf numFmtId="0" fontId="16" fillId="0" borderId="308" xfId="3" applyFont="1" applyFill="1" applyBorder="1" applyAlignment="1" applyProtection="1">
      <alignment horizontal="center" wrapText="1"/>
    </xf>
    <xf numFmtId="0" fontId="24" fillId="0" borderId="117" xfId="8" applyFont="1" applyFill="1" applyBorder="1" applyAlignment="1">
      <alignment horizontal="center"/>
    </xf>
    <xf numFmtId="0" fontId="13" fillId="0" borderId="62" xfId="8" applyFont="1" applyBorder="1" applyAlignment="1">
      <alignment horizontal="center"/>
    </xf>
    <xf numFmtId="0" fontId="24" fillId="0" borderId="8" xfId="3" applyFont="1" applyFill="1" applyBorder="1" applyAlignment="1" applyProtection="1">
      <alignment horizontal="center" vertical="center" wrapText="1"/>
    </xf>
    <xf numFmtId="0" fontId="16" fillId="0" borderId="178" xfId="0" applyFont="1" applyFill="1" applyBorder="1" applyAlignment="1">
      <alignment horizontal="center"/>
    </xf>
    <xf numFmtId="0" fontId="24" fillId="0" borderId="207" xfId="0" applyFont="1" applyFill="1" applyBorder="1" applyAlignment="1">
      <alignment horizontal="center" wrapText="1"/>
    </xf>
    <xf numFmtId="0" fontId="24" fillId="0" borderId="208" xfId="0" applyFont="1" applyFill="1" applyBorder="1" applyAlignment="1">
      <alignment horizontal="center" wrapText="1"/>
    </xf>
    <xf numFmtId="0" fontId="24" fillId="0" borderId="209" xfId="0" applyFont="1" applyFill="1" applyBorder="1" applyAlignment="1">
      <alignment horizontal="center" wrapText="1"/>
    </xf>
    <xf numFmtId="0" fontId="16" fillId="0" borderId="120" xfId="3" applyFont="1" applyFill="1" applyBorder="1" applyAlignment="1" applyProtection="1">
      <alignment horizontal="center" vertical="top" wrapText="1"/>
    </xf>
    <xf numFmtId="0" fontId="46" fillId="0" borderId="15" xfId="8" applyFont="1" applyFill="1" applyBorder="1" applyAlignment="1">
      <alignment horizontal="center" wrapText="1"/>
    </xf>
    <xf numFmtId="0" fontId="46" fillId="0" borderId="117" xfId="8" applyFont="1" applyFill="1" applyBorder="1" applyAlignment="1">
      <alignment horizontal="center" wrapText="1"/>
    </xf>
    <xf numFmtId="0" fontId="46" fillId="0" borderId="145" xfId="8" applyFont="1" applyFill="1" applyBorder="1" applyAlignment="1">
      <alignment horizontal="center" wrapText="1"/>
    </xf>
    <xf numFmtId="0" fontId="45" fillId="0" borderId="120" xfId="0" applyFont="1" applyBorder="1" applyAlignment="1">
      <alignment horizontal="left" vertical="top" wrapText="1"/>
    </xf>
    <xf numFmtId="0" fontId="16" fillId="0" borderId="117" xfId="0" applyFont="1" applyFill="1" applyBorder="1" applyAlignment="1">
      <alignment horizontal="center" wrapText="1"/>
    </xf>
    <xf numFmtId="0" fontId="16" fillId="0" borderId="62" xfId="0" applyFont="1" applyFill="1" applyBorder="1" applyAlignment="1">
      <alignment horizontal="center" wrapText="1"/>
    </xf>
    <xf numFmtId="0" fontId="16" fillId="0" borderId="46" xfId="0" applyFont="1" applyFill="1" applyBorder="1" applyAlignment="1">
      <alignment horizontal="center" wrapText="1"/>
    </xf>
    <xf numFmtId="0" fontId="16" fillId="0" borderId="46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0" fillId="0" borderId="0" xfId="0"/>
    <xf numFmtId="0" fontId="16" fillId="0" borderId="3" xfId="0" applyFont="1" applyFill="1" applyBorder="1" applyAlignment="1">
      <alignment horizontal="center"/>
    </xf>
    <xf numFmtId="0" fontId="16" fillId="0" borderId="274" xfId="0" applyFont="1" applyFill="1" applyBorder="1" applyAlignment="1">
      <alignment horizontal="center"/>
    </xf>
    <xf numFmtId="0" fontId="16" fillId="0" borderId="268" xfId="0" applyFont="1" applyFill="1" applyBorder="1" applyAlignment="1">
      <alignment horizontal="center"/>
    </xf>
    <xf numFmtId="0" fontId="16" fillId="0" borderId="275" xfId="0" applyFont="1" applyFill="1" applyBorder="1" applyAlignment="1">
      <alignment horizontal="center"/>
    </xf>
    <xf numFmtId="0" fontId="46" fillId="0" borderId="190" xfId="0" applyFont="1" applyFill="1" applyBorder="1" applyAlignment="1">
      <alignment horizontal="center" wrapText="1"/>
    </xf>
    <xf numFmtId="0" fontId="42" fillId="0" borderId="151" xfId="0" applyFont="1" applyBorder="1" applyAlignment="1">
      <alignment horizontal="center" wrapText="1"/>
    </xf>
    <xf numFmtId="0" fontId="42" fillId="0" borderId="134" xfId="0" applyFont="1" applyBorder="1" applyAlignment="1">
      <alignment horizontal="center" wrapText="1"/>
    </xf>
    <xf numFmtId="0" fontId="44" fillId="0" borderId="151" xfId="0" applyFont="1" applyBorder="1" applyAlignment="1">
      <alignment horizontal="center" wrapText="1"/>
    </xf>
    <xf numFmtId="0" fontId="44" fillId="0" borderId="197" xfId="0" applyFont="1" applyBorder="1" applyAlignment="1">
      <alignment horizontal="center" wrapText="1"/>
    </xf>
    <xf numFmtId="0" fontId="45" fillId="0" borderId="219" xfId="0" applyFont="1" applyFill="1" applyBorder="1" applyAlignment="1">
      <alignment horizontal="center"/>
    </xf>
    <xf numFmtId="0" fontId="45" fillId="0" borderId="220" xfId="0" applyFont="1" applyFill="1" applyBorder="1" applyAlignment="1">
      <alignment horizontal="center"/>
    </xf>
    <xf numFmtId="0" fontId="45" fillId="0" borderId="274" xfId="0" applyFont="1" applyBorder="1" applyAlignment="1">
      <alignment horizontal="center"/>
    </xf>
    <xf numFmtId="0" fontId="45" fillId="0" borderId="268" xfId="0" applyFont="1" applyBorder="1" applyAlignment="1">
      <alignment horizontal="center"/>
    </xf>
    <xf numFmtId="0" fontId="45" fillId="0" borderId="275" xfId="0" applyFont="1" applyBorder="1" applyAlignment="1">
      <alignment horizontal="center"/>
    </xf>
  </cellXfs>
  <cellStyles count="1155">
    <cellStyle name="Comma" xfId="24"/>
    <cellStyle name="Comma [0]" xfId="25"/>
    <cellStyle name="Currency" xfId="22"/>
    <cellStyle name="Currency [0]" xfId="23"/>
    <cellStyle name="Hyperkobling 2" xfId="72"/>
    <cellStyle name="Komma" xfId="1" builtinId="3" customBuiltin="1"/>
    <cellStyle name="Komma 2" xfId="27"/>
    <cellStyle name="Komma 2 2" xfId="48"/>
    <cellStyle name="Komma 3" xfId="40"/>
    <cellStyle name="Komma 3 2" xfId="53"/>
    <cellStyle name="Komma 4" xfId="457"/>
    <cellStyle name="Komma 5" xfId="459"/>
    <cellStyle name="Normal" xfId="0" builtinId="0" customBuiltin="1"/>
    <cellStyle name="Normal 10" xfId="79"/>
    <cellStyle name="Normal 10 2" xfId="93"/>
    <cellStyle name="Normal 10 2 2" xfId="232"/>
    <cellStyle name="Normal 10 3" xfId="240"/>
    <cellStyle name="Normal 10 3 2" xfId="273"/>
    <cellStyle name="Normal 10 3 2 2" xfId="651"/>
    <cellStyle name="Normal 10 4" xfId="209"/>
    <cellStyle name="Normal 10 4 2" xfId="617"/>
    <cellStyle name="Normal 10 4 2 2" xfId="1117"/>
    <cellStyle name="Normal 10 4 3" xfId="429"/>
    <cellStyle name="Normal 10 4 4" xfId="934"/>
    <cellStyle name="Normal 11" xfId="44"/>
    <cellStyle name="Normal 11 2" xfId="117"/>
    <cellStyle name="Normal 11 2 2" xfId="527"/>
    <cellStyle name="Normal 11 2 2 2" xfId="1027"/>
    <cellStyle name="Normal 11 2 3" xfId="717"/>
    <cellStyle name="Normal 11 2 4" xfId="339"/>
    <cellStyle name="Normal 11 2 5" xfId="844"/>
    <cellStyle name="Normal 11 3" xfId="203"/>
    <cellStyle name="Normal 11 4" xfId="482"/>
    <cellStyle name="Normal 11 4 2" xfId="983"/>
    <cellStyle name="Normal 11 5" xfId="673"/>
    <cellStyle name="Normal 11 6" xfId="295"/>
    <cellStyle name="Normal 11 7" xfId="800"/>
    <cellStyle name="Normal 12" xfId="115"/>
    <cellStyle name="Normal 12 2" xfId="525"/>
    <cellStyle name="Normal 12 2 2" xfId="1025"/>
    <cellStyle name="Normal 12 3" xfId="715"/>
    <cellStyle name="Normal 12 4" xfId="337"/>
    <cellStyle name="Normal 12 5" xfId="842"/>
    <cellStyle name="Normal 13" xfId="179"/>
    <cellStyle name="Normal 13 2" xfId="589"/>
    <cellStyle name="Normal 13 2 2" xfId="1089"/>
    <cellStyle name="Normal 13 3" xfId="401"/>
    <cellStyle name="Normal 13 4" xfId="906"/>
    <cellStyle name="Normal 14" xfId="458"/>
    <cellStyle name="Normal 15" xfId="1152"/>
    <cellStyle name="Normal 2" xfId="3"/>
    <cellStyle name="Normal 2 2" xfId="9"/>
    <cellStyle name="Normal 2 2 10" xfId="194"/>
    <cellStyle name="Normal 2 2 10 2" xfId="604"/>
    <cellStyle name="Normal 2 2 10 2 2" xfId="1104"/>
    <cellStyle name="Normal 2 2 10 3" xfId="416"/>
    <cellStyle name="Normal 2 2 10 4" xfId="921"/>
    <cellStyle name="Normal 2 2 11" xfId="461"/>
    <cellStyle name="Normal 2 2 11 2" xfId="962"/>
    <cellStyle name="Normal 2 2 12" xfId="652"/>
    <cellStyle name="Normal 2 2 13" xfId="274"/>
    <cellStyle name="Normal 2 2 14" xfId="779"/>
    <cellStyle name="Normal 2 2 2" xfId="11"/>
    <cellStyle name="Normal 2 2 2 10" xfId="653"/>
    <cellStyle name="Normal 2 2 2 11" xfId="275"/>
    <cellStyle name="Normal 2 2 2 12" xfId="780"/>
    <cellStyle name="Normal 2 2 2 2" xfId="14"/>
    <cellStyle name="Normal 2 2 2 3" xfId="16"/>
    <cellStyle name="Normal 2 2 2 3 2" xfId="30"/>
    <cellStyle name="Normal 2 2 2 3 2 2" xfId="103"/>
    <cellStyle name="Normal 2 2 2 3 2 2 2" xfId="122"/>
    <cellStyle name="Normal 2 2 2 3 2 2 2 2" xfId="532"/>
    <cellStyle name="Normal 2 2 2 3 2 2 2 2 2" xfId="1032"/>
    <cellStyle name="Normal 2 2 2 3 2 2 2 3" xfId="722"/>
    <cellStyle name="Normal 2 2 2 3 2 2 2 4" xfId="344"/>
    <cellStyle name="Normal 2 2 2 3 2 2 2 5" xfId="849"/>
    <cellStyle name="Normal 2 2 2 3 2 2 3" xfId="514"/>
    <cellStyle name="Normal 2 2 2 3 2 2 3 2" xfId="1014"/>
    <cellStyle name="Normal 2 2 2 3 2 2 4" xfId="704"/>
    <cellStyle name="Normal 2 2 2 3 2 2 5" xfId="326"/>
    <cellStyle name="Normal 2 2 2 3 2 2 6" xfId="831"/>
    <cellStyle name="Normal 2 2 2 3 2 3" xfId="121"/>
    <cellStyle name="Normal 2 2 2 3 2 3 2" xfId="531"/>
    <cellStyle name="Normal 2 2 2 3 2 3 2 2" xfId="1031"/>
    <cellStyle name="Normal 2 2 2 3 2 3 3" xfId="721"/>
    <cellStyle name="Normal 2 2 2 3 2 3 4" xfId="343"/>
    <cellStyle name="Normal 2 2 2 3 2 3 5" xfId="848"/>
    <cellStyle name="Normal 2 2 2 3 2 4" xfId="471"/>
    <cellStyle name="Normal 2 2 2 3 2 4 2" xfId="972"/>
    <cellStyle name="Normal 2 2 2 3 2 5" xfId="662"/>
    <cellStyle name="Normal 2 2 2 3 2 6" xfId="284"/>
    <cellStyle name="Normal 2 2 2 3 2 7" xfId="789"/>
    <cellStyle name="Normal 2 2 2 3 3" xfId="36"/>
    <cellStyle name="Normal 2 2 2 3 3 2" xfId="109"/>
    <cellStyle name="Normal 2 2 2 3 3 2 2" xfId="124"/>
    <cellStyle name="Normal 2 2 2 3 3 2 2 2" xfId="534"/>
    <cellStyle name="Normal 2 2 2 3 3 2 2 2 2" xfId="1034"/>
    <cellStyle name="Normal 2 2 2 3 3 2 2 3" xfId="724"/>
    <cellStyle name="Normal 2 2 2 3 3 2 2 4" xfId="346"/>
    <cellStyle name="Normal 2 2 2 3 3 2 2 5" xfId="851"/>
    <cellStyle name="Normal 2 2 2 3 3 2 3" xfId="520"/>
    <cellStyle name="Normal 2 2 2 3 3 2 3 2" xfId="1020"/>
    <cellStyle name="Normal 2 2 2 3 3 2 4" xfId="710"/>
    <cellStyle name="Normal 2 2 2 3 3 2 5" xfId="332"/>
    <cellStyle name="Normal 2 2 2 3 3 2 6" xfId="837"/>
    <cellStyle name="Normal 2 2 2 3 3 3" xfId="123"/>
    <cellStyle name="Normal 2 2 2 3 3 3 2" xfId="533"/>
    <cellStyle name="Normal 2 2 2 3 3 3 2 2" xfId="1033"/>
    <cellStyle name="Normal 2 2 2 3 3 3 3" xfId="723"/>
    <cellStyle name="Normal 2 2 2 3 3 3 4" xfId="345"/>
    <cellStyle name="Normal 2 2 2 3 3 3 5" xfId="850"/>
    <cellStyle name="Normal 2 2 2 3 3 4" xfId="477"/>
    <cellStyle name="Normal 2 2 2 3 3 4 2" xfId="978"/>
    <cellStyle name="Normal 2 2 2 3 3 5" xfId="668"/>
    <cellStyle name="Normal 2 2 2 3 3 6" xfId="290"/>
    <cellStyle name="Normal 2 2 2 3 3 7" xfId="795"/>
    <cellStyle name="Normal 2 2 2 3 4" xfId="95"/>
    <cellStyle name="Normal 2 2 2 3 4 2" xfId="125"/>
    <cellStyle name="Normal 2 2 2 3 4 2 2" xfId="535"/>
    <cellStyle name="Normal 2 2 2 3 4 2 2 2" xfId="1035"/>
    <cellStyle name="Normal 2 2 2 3 4 2 3" xfId="725"/>
    <cellStyle name="Normal 2 2 2 3 4 2 4" xfId="347"/>
    <cellStyle name="Normal 2 2 2 3 4 2 5" xfId="852"/>
    <cellStyle name="Normal 2 2 2 3 4 3" xfId="506"/>
    <cellStyle name="Normal 2 2 2 3 4 3 2" xfId="1006"/>
    <cellStyle name="Normal 2 2 2 3 4 4" xfId="696"/>
    <cellStyle name="Normal 2 2 2 3 4 5" xfId="318"/>
    <cellStyle name="Normal 2 2 2 3 4 6" xfId="823"/>
    <cellStyle name="Normal 2 2 2 3 5" xfId="120"/>
    <cellStyle name="Normal 2 2 2 3 5 2" xfId="530"/>
    <cellStyle name="Normal 2 2 2 3 5 2 2" xfId="1030"/>
    <cellStyle name="Normal 2 2 2 3 5 3" xfId="720"/>
    <cellStyle name="Normal 2 2 2 3 5 4" xfId="342"/>
    <cellStyle name="Normal 2 2 2 3 5 5" xfId="847"/>
    <cellStyle name="Normal 2 2 2 3 6" xfId="465"/>
    <cellStyle name="Normal 2 2 2 3 6 2" xfId="966"/>
    <cellStyle name="Normal 2 2 2 3 7" xfId="656"/>
    <cellStyle name="Normal 2 2 2 3 8" xfId="278"/>
    <cellStyle name="Normal 2 2 2 3 9" xfId="783"/>
    <cellStyle name="Normal 2 2 2 4" xfId="19"/>
    <cellStyle name="Normal 2 2 2 4 2" xfId="100"/>
    <cellStyle name="Normal 2 2 2 4 2 2" xfId="127"/>
    <cellStyle name="Normal 2 2 2 4 2 2 2" xfId="537"/>
    <cellStyle name="Normal 2 2 2 4 2 2 2 2" xfId="1037"/>
    <cellStyle name="Normal 2 2 2 4 2 2 3" xfId="727"/>
    <cellStyle name="Normal 2 2 2 4 2 2 4" xfId="349"/>
    <cellStyle name="Normal 2 2 2 4 2 2 5" xfId="854"/>
    <cellStyle name="Normal 2 2 2 4 2 3" xfId="511"/>
    <cellStyle name="Normal 2 2 2 4 2 3 2" xfId="1011"/>
    <cellStyle name="Normal 2 2 2 4 2 4" xfId="701"/>
    <cellStyle name="Normal 2 2 2 4 2 5" xfId="323"/>
    <cellStyle name="Normal 2 2 2 4 2 6" xfId="828"/>
    <cellStyle name="Normal 2 2 2 4 3" xfId="126"/>
    <cellStyle name="Normal 2 2 2 4 3 2" xfId="536"/>
    <cellStyle name="Normal 2 2 2 4 3 2 2" xfId="1036"/>
    <cellStyle name="Normal 2 2 2 4 3 3" xfId="726"/>
    <cellStyle name="Normal 2 2 2 4 3 4" xfId="348"/>
    <cellStyle name="Normal 2 2 2 4 3 5" xfId="853"/>
    <cellStyle name="Normal 2 2 2 4 4" xfId="468"/>
    <cellStyle name="Normal 2 2 2 4 4 2" xfId="969"/>
    <cellStyle name="Normal 2 2 2 4 5" xfId="659"/>
    <cellStyle name="Normal 2 2 2 4 6" xfId="281"/>
    <cellStyle name="Normal 2 2 2 4 7" xfId="786"/>
    <cellStyle name="Normal 2 2 2 5" xfId="33"/>
    <cellStyle name="Normal 2 2 2 5 2" xfId="106"/>
    <cellStyle name="Normal 2 2 2 5 2 2" xfId="129"/>
    <cellStyle name="Normal 2 2 2 5 2 2 2" xfId="539"/>
    <cellStyle name="Normal 2 2 2 5 2 2 2 2" xfId="1039"/>
    <cellStyle name="Normal 2 2 2 5 2 2 3" xfId="729"/>
    <cellStyle name="Normal 2 2 2 5 2 2 4" xfId="351"/>
    <cellStyle name="Normal 2 2 2 5 2 2 5" xfId="856"/>
    <cellStyle name="Normal 2 2 2 5 2 3" xfId="517"/>
    <cellStyle name="Normal 2 2 2 5 2 3 2" xfId="1017"/>
    <cellStyle name="Normal 2 2 2 5 2 4" xfId="707"/>
    <cellStyle name="Normal 2 2 2 5 2 5" xfId="329"/>
    <cellStyle name="Normal 2 2 2 5 2 6" xfId="834"/>
    <cellStyle name="Normal 2 2 2 5 3" xfId="128"/>
    <cellStyle name="Normal 2 2 2 5 3 2" xfId="538"/>
    <cellStyle name="Normal 2 2 2 5 3 2 2" xfId="1038"/>
    <cellStyle name="Normal 2 2 2 5 3 3" xfId="728"/>
    <cellStyle name="Normal 2 2 2 5 3 4" xfId="350"/>
    <cellStyle name="Normal 2 2 2 5 3 5" xfId="855"/>
    <cellStyle name="Normal 2 2 2 5 4" xfId="474"/>
    <cellStyle name="Normal 2 2 2 5 4 2" xfId="975"/>
    <cellStyle name="Normal 2 2 2 5 5" xfId="665"/>
    <cellStyle name="Normal 2 2 2 5 6" xfId="287"/>
    <cellStyle name="Normal 2 2 2 5 7" xfId="792"/>
    <cellStyle name="Normal 2 2 2 6" xfId="42"/>
    <cellStyle name="Normal 2 2 2 6 2" xfId="113"/>
    <cellStyle name="Normal 2 2 2 6 2 2" xfId="131"/>
    <cellStyle name="Normal 2 2 2 6 2 2 2" xfId="541"/>
    <cellStyle name="Normal 2 2 2 6 2 2 2 2" xfId="1041"/>
    <cellStyle name="Normal 2 2 2 6 2 2 3" xfId="731"/>
    <cellStyle name="Normal 2 2 2 6 2 2 4" xfId="353"/>
    <cellStyle name="Normal 2 2 2 6 2 2 5" xfId="858"/>
    <cellStyle name="Normal 2 2 2 6 2 3" xfId="523"/>
    <cellStyle name="Normal 2 2 2 6 2 3 2" xfId="1023"/>
    <cellStyle name="Normal 2 2 2 6 2 4" xfId="713"/>
    <cellStyle name="Normal 2 2 2 6 2 5" xfId="335"/>
    <cellStyle name="Normal 2 2 2 6 2 6" xfId="840"/>
    <cellStyle name="Normal 2 2 2 6 3" xfId="130"/>
    <cellStyle name="Normal 2 2 2 6 3 2" xfId="540"/>
    <cellStyle name="Normal 2 2 2 6 3 2 2" xfId="1040"/>
    <cellStyle name="Normal 2 2 2 6 3 3" xfId="730"/>
    <cellStyle name="Normal 2 2 2 6 3 4" xfId="352"/>
    <cellStyle name="Normal 2 2 2 6 3 5" xfId="857"/>
    <cellStyle name="Normal 2 2 2 6 4" xfId="480"/>
    <cellStyle name="Normal 2 2 2 6 4 2" xfId="981"/>
    <cellStyle name="Normal 2 2 2 6 5" xfId="671"/>
    <cellStyle name="Normal 2 2 2 6 6" xfId="293"/>
    <cellStyle name="Normal 2 2 2 6 7" xfId="798"/>
    <cellStyle name="Normal 2 2 2 7" xfId="97"/>
    <cellStyle name="Normal 2 2 2 7 2" xfId="132"/>
    <cellStyle name="Normal 2 2 2 7 2 2" xfId="542"/>
    <cellStyle name="Normal 2 2 2 7 2 2 2" xfId="1042"/>
    <cellStyle name="Normal 2 2 2 7 2 3" xfId="732"/>
    <cellStyle name="Normal 2 2 2 7 2 4" xfId="354"/>
    <cellStyle name="Normal 2 2 2 7 2 5" xfId="859"/>
    <cellStyle name="Normal 2 2 2 7 3" xfId="508"/>
    <cellStyle name="Normal 2 2 2 7 3 2" xfId="1008"/>
    <cellStyle name="Normal 2 2 2 7 4" xfId="698"/>
    <cellStyle name="Normal 2 2 2 7 5" xfId="320"/>
    <cellStyle name="Normal 2 2 2 7 6" xfId="825"/>
    <cellStyle name="Normal 2 2 2 8" xfId="119"/>
    <cellStyle name="Normal 2 2 2 8 2" xfId="529"/>
    <cellStyle name="Normal 2 2 2 8 2 2" xfId="1029"/>
    <cellStyle name="Normal 2 2 2 8 3" xfId="719"/>
    <cellStyle name="Normal 2 2 2 8 4" xfId="341"/>
    <cellStyle name="Normal 2 2 2 8 5" xfId="846"/>
    <cellStyle name="Normal 2 2 2 9" xfId="462"/>
    <cellStyle name="Normal 2 2 2 9 2" xfId="963"/>
    <cellStyle name="Normal 2 2 3" xfId="13"/>
    <cellStyle name="Normal 2 2 3 10" xfId="276"/>
    <cellStyle name="Normal 2 2 3 11" xfId="781"/>
    <cellStyle name="Normal 2 2 3 2" xfId="17"/>
    <cellStyle name="Normal 2 2 3 2 2" xfId="31"/>
    <cellStyle name="Normal 2 2 3 2 2 2" xfId="104"/>
    <cellStyle name="Normal 2 2 3 2 2 2 2" xfId="136"/>
    <cellStyle name="Normal 2 2 3 2 2 2 2 2" xfId="546"/>
    <cellStyle name="Normal 2 2 3 2 2 2 2 2 2" xfId="1046"/>
    <cellStyle name="Normal 2 2 3 2 2 2 2 3" xfId="736"/>
    <cellStyle name="Normal 2 2 3 2 2 2 2 4" xfId="358"/>
    <cellStyle name="Normal 2 2 3 2 2 2 2 5" xfId="863"/>
    <cellStyle name="Normal 2 2 3 2 2 2 3" xfId="515"/>
    <cellStyle name="Normal 2 2 3 2 2 2 3 2" xfId="1015"/>
    <cellStyle name="Normal 2 2 3 2 2 2 4" xfId="705"/>
    <cellStyle name="Normal 2 2 3 2 2 2 5" xfId="327"/>
    <cellStyle name="Normal 2 2 3 2 2 2 6" xfId="832"/>
    <cellStyle name="Normal 2 2 3 2 2 3" xfId="135"/>
    <cellStyle name="Normal 2 2 3 2 2 3 2" xfId="545"/>
    <cellStyle name="Normal 2 2 3 2 2 3 2 2" xfId="1045"/>
    <cellStyle name="Normal 2 2 3 2 2 3 3" xfId="735"/>
    <cellStyle name="Normal 2 2 3 2 2 3 4" xfId="357"/>
    <cellStyle name="Normal 2 2 3 2 2 3 5" xfId="862"/>
    <cellStyle name="Normal 2 2 3 2 2 4" xfId="472"/>
    <cellStyle name="Normal 2 2 3 2 2 4 2" xfId="973"/>
    <cellStyle name="Normal 2 2 3 2 2 5" xfId="663"/>
    <cellStyle name="Normal 2 2 3 2 2 6" xfId="285"/>
    <cellStyle name="Normal 2 2 3 2 2 7" xfId="790"/>
    <cellStyle name="Normal 2 2 3 2 3" xfId="37"/>
    <cellStyle name="Normal 2 2 3 2 3 2" xfId="110"/>
    <cellStyle name="Normal 2 2 3 2 3 2 2" xfId="138"/>
    <cellStyle name="Normal 2 2 3 2 3 2 2 2" xfId="548"/>
    <cellStyle name="Normal 2 2 3 2 3 2 2 2 2" xfId="1048"/>
    <cellStyle name="Normal 2 2 3 2 3 2 2 3" xfId="738"/>
    <cellStyle name="Normal 2 2 3 2 3 2 2 4" xfId="360"/>
    <cellStyle name="Normal 2 2 3 2 3 2 2 5" xfId="865"/>
    <cellStyle name="Normal 2 2 3 2 3 2 3" xfId="521"/>
    <cellStyle name="Normal 2 2 3 2 3 2 3 2" xfId="1021"/>
    <cellStyle name="Normal 2 2 3 2 3 2 4" xfId="711"/>
    <cellStyle name="Normal 2 2 3 2 3 2 5" xfId="333"/>
    <cellStyle name="Normal 2 2 3 2 3 2 6" xfId="838"/>
    <cellStyle name="Normal 2 2 3 2 3 3" xfId="137"/>
    <cellStyle name="Normal 2 2 3 2 3 3 2" xfId="547"/>
    <cellStyle name="Normal 2 2 3 2 3 3 2 2" xfId="1047"/>
    <cellStyle name="Normal 2 2 3 2 3 3 3" xfId="737"/>
    <cellStyle name="Normal 2 2 3 2 3 3 4" xfId="359"/>
    <cellStyle name="Normal 2 2 3 2 3 3 5" xfId="864"/>
    <cellStyle name="Normal 2 2 3 2 3 4" xfId="478"/>
    <cellStyle name="Normal 2 2 3 2 3 4 2" xfId="979"/>
    <cellStyle name="Normal 2 2 3 2 3 5" xfId="669"/>
    <cellStyle name="Normal 2 2 3 2 3 6" xfId="291"/>
    <cellStyle name="Normal 2 2 3 2 3 7" xfId="796"/>
    <cellStyle name="Normal 2 2 3 2 4" xfId="96"/>
    <cellStyle name="Normal 2 2 3 2 4 2" xfId="139"/>
    <cellStyle name="Normal 2 2 3 2 4 2 2" xfId="549"/>
    <cellStyle name="Normal 2 2 3 2 4 2 2 2" xfId="1049"/>
    <cellStyle name="Normal 2 2 3 2 4 2 3" xfId="739"/>
    <cellStyle name="Normal 2 2 3 2 4 2 4" xfId="361"/>
    <cellStyle name="Normal 2 2 3 2 4 2 5" xfId="866"/>
    <cellStyle name="Normal 2 2 3 2 4 3" xfId="507"/>
    <cellStyle name="Normal 2 2 3 2 4 3 2" xfId="1007"/>
    <cellStyle name="Normal 2 2 3 2 4 4" xfId="697"/>
    <cellStyle name="Normal 2 2 3 2 4 5" xfId="319"/>
    <cellStyle name="Normal 2 2 3 2 4 6" xfId="824"/>
    <cellStyle name="Normal 2 2 3 2 5" xfId="134"/>
    <cellStyle name="Normal 2 2 3 2 5 2" xfId="544"/>
    <cellStyle name="Normal 2 2 3 2 5 2 2" xfId="1044"/>
    <cellStyle name="Normal 2 2 3 2 5 3" xfId="734"/>
    <cellStyle name="Normal 2 2 3 2 5 4" xfId="356"/>
    <cellStyle name="Normal 2 2 3 2 5 5" xfId="861"/>
    <cellStyle name="Normal 2 2 3 2 6" xfId="466"/>
    <cellStyle name="Normal 2 2 3 2 6 2" xfId="967"/>
    <cellStyle name="Normal 2 2 3 2 7" xfId="657"/>
    <cellStyle name="Normal 2 2 3 2 8" xfId="279"/>
    <cellStyle name="Normal 2 2 3 2 9" xfId="784"/>
    <cellStyle name="Normal 2 2 3 3" xfId="20"/>
    <cellStyle name="Normal 2 2 3 3 2" xfId="101"/>
    <cellStyle name="Normal 2 2 3 3 2 2" xfId="140"/>
    <cellStyle name="Normal 2 2 3 3 2 2 2" xfId="550"/>
    <cellStyle name="Normal 2 2 3 3 2 2 2 2" xfId="1050"/>
    <cellStyle name="Normal 2 2 3 3 2 2 3" xfId="740"/>
    <cellStyle name="Normal 2 2 3 3 2 2 4" xfId="362"/>
    <cellStyle name="Normal 2 2 3 3 2 2 5" xfId="867"/>
    <cellStyle name="Normal 2 2 3 3 2 3" xfId="512"/>
    <cellStyle name="Normal 2 2 3 3 2 3 2" xfId="1012"/>
    <cellStyle name="Normal 2 2 3 3 2 4" xfId="702"/>
    <cellStyle name="Normal 2 2 3 3 2 5" xfId="324"/>
    <cellStyle name="Normal 2 2 3 3 2 6" xfId="829"/>
    <cellStyle name="Normal 2 2 3 3 3" xfId="116"/>
    <cellStyle name="Normal 2 2 3 3 3 2" xfId="526"/>
    <cellStyle name="Normal 2 2 3 3 3 2 2" xfId="1026"/>
    <cellStyle name="Normal 2 2 3 3 3 3" xfId="716"/>
    <cellStyle name="Normal 2 2 3 3 3 4" xfId="338"/>
    <cellStyle name="Normal 2 2 3 3 3 5" xfId="843"/>
    <cellStyle name="Normal 2 2 3 3 4" xfId="469"/>
    <cellStyle name="Normal 2 2 3 3 4 2" xfId="970"/>
    <cellStyle name="Normal 2 2 3 3 5" xfId="660"/>
    <cellStyle name="Normal 2 2 3 3 6" xfId="282"/>
    <cellStyle name="Normal 2 2 3 3 7" xfId="787"/>
    <cellStyle name="Normal 2 2 3 4" xfId="34"/>
    <cellStyle name="Normal 2 2 3 4 2" xfId="107"/>
    <cellStyle name="Normal 2 2 3 4 2 2" xfId="142"/>
    <cellStyle name="Normal 2 2 3 4 2 2 2" xfId="552"/>
    <cellStyle name="Normal 2 2 3 4 2 2 2 2" xfId="1052"/>
    <cellStyle name="Normal 2 2 3 4 2 2 3" xfId="742"/>
    <cellStyle name="Normal 2 2 3 4 2 2 4" xfId="364"/>
    <cellStyle name="Normal 2 2 3 4 2 2 5" xfId="869"/>
    <cellStyle name="Normal 2 2 3 4 2 3" xfId="518"/>
    <cellStyle name="Normal 2 2 3 4 2 3 2" xfId="1018"/>
    <cellStyle name="Normal 2 2 3 4 2 4" xfId="708"/>
    <cellStyle name="Normal 2 2 3 4 2 5" xfId="330"/>
    <cellStyle name="Normal 2 2 3 4 2 6" xfId="835"/>
    <cellStyle name="Normal 2 2 3 4 3" xfId="141"/>
    <cellStyle name="Normal 2 2 3 4 3 2" xfId="551"/>
    <cellStyle name="Normal 2 2 3 4 3 2 2" xfId="1051"/>
    <cellStyle name="Normal 2 2 3 4 3 3" xfId="741"/>
    <cellStyle name="Normal 2 2 3 4 3 4" xfId="363"/>
    <cellStyle name="Normal 2 2 3 4 3 5" xfId="868"/>
    <cellStyle name="Normal 2 2 3 4 4" xfId="475"/>
    <cellStyle name="Normal 2 2 3 4 4 2" xfId="976"/>
    <cellStyle name="Normal 2 2 3 4 5" xfId="666"/>
    <cellStyle name="Normal 2 2 3 4 6" xfId="288"/>
    <cellStyle name="Normal 2 2 3 4 7" xfId="793"/>
    <cellStyle name="Normal 2 2 3 5" xfId="43"/>
    <cellStyle name="Normal 2 2 3 5 2" xfId="114"/>
    <cellStyle name="Normal 2 2 3 5 2 2" xfId="144"/>
    <cellStyle name="Normal 2 2 3 5 2 2 2" xfId="554"/>
    <cellStyle name="Normal 2 2 3 5 2 2 2 2" xfId="1054"/>
    <cellStyle name="Normal 2 2 3 5 2 2 3" xfId="744"/>
    <cellStyle name="Normal 2 2 3 5 2 2 4" xfId="366"/>
    <cellStyle name="Normal 2 2 3 5 2 2 5" xfId="871"/>
    <cellStyle name="Normal 2 2 3 5 2 3" xfId="524"/>
    <cellStyle name="Normal 2 2 3 5 2 3 2" xfId="1024"/>
    <cellStyle name="Normal 2 2 3 5 2 4" xfId="714"/>
    <cellStyle name="Normal 2 2 3 5 2 5" xfId="336"/>
    <cellStyle name="Normal 2 2 3 5 2 6" xfId="841"/>
    <cellStyle name="Normal 2 2 3 5 3" xfId="143"/>
    <cellStyle name="Normal 2 2 3 5 3 2" xfId="553"/>
    <cellStyle name="Normal 2 2 3 5 3 2 2" xfId="1053"/>
    <cellStyle name="Normal 2 2 3 5 3 3" xfId="743"/>
    <cellStyle name="Normal 2 2 3 5 3 4" xfId="365"/>
    <cellStyle name="Normal 2 2 3 5 3 5" xfId="870"/>
    <cellStyle name="Normal 2 2 3 5 4" xfId="481"/>
    <cellStyle name="Normal 2 2 3 5 4 2" xfId="982"/>
    <cellStyle name="Normal 2 2 3 5 5" xfId="672"/>
    <cellStyle name="Normal 2 2 3 5 6" xfId="294"/>
    <cellStyle name="Normal 2 2 3 5 7" xfId="799"/>
    <cellStyle name="Normal 2 2 3 6" xfId="98"/>
    <cellStyle name="Normal 2 2 3 6 2" xfId="145"/>
    <cellStyle name="Normal 2 2 3 6 2 2" xfId="555"/>
    <cellStyle name="Normal 2 2 3 6 2 2 2" xfId="1055"/>
    <cellStyle name="Normal 2 2 3 6 2 3" xfId="745"/>
    <cellStyle name="Normal 2 2 3 6 2 4" xfId="367"/>
    <cellStyle name="Normal 2 2 3 6 2 5" xfId="872"/>
    <cellStyle name="Normal 2 2 3 6 3" xfId="509"/>
    <cellStyle name="Normal 2 2 3 6 3 2" xfId="1009"/>
    <cellStyle name="Normal 2 2 3 6 4" xfId="699"/>
    <cellStyle name="Normal 2 2 3 6 5" xfId="321"/>
    <cellStyle name="Normal 2 2 3 6 6" xfId="826"/>
    <cellStyle name="Normal 2 2 3 7" xfId="133"/>
    <cellStyle name="Normal 2 2 3 7 2" xfId="543"/>
    <cellStyle name="Normal 2 2 3 7 2 2" xfId="1043"/>
    <cellStyle name="Normal 2 2 3 7 3" xfId="733"/>
    <cellStyle name="Normal 2 2 3 7 4" xfId="355"/>
    <cellStyle name="Normal 2 2 3 7 5" xfId="860"/>
    <cellStyle name="Normal 2 2 3 8" xfId="463"/>
    <cellStyle name="Normal 2 2 3 8 2" xfId="964"/>
    <cellStyle name="Normal 2 2 3 9" xfId="654"/>
    <cellStyle name="Normal 2 2 4" xfId="15"/>
    <cellStyle name="Normal 2 2 4 2" xfId="29"/>
    <cellStyle name="Normal 2 2 4 2 2" xfId="102"/>
    <cellStyle name="Normal 2 2 4 2 2 2" xfId="148"/>
    <cellStyle name="Normal 2 2 4 2 2 2 2" xfId="558"/>
    <cellStyle name="Normal 2 2 4 2 2 2 2 2" xfId="1058"/>
    <cellStyle name="Normal 2 2 4 2 2 2 3" xfId="748"/>
    <cellStyle name="Normal 2 2 4 2 2 2 4" xfId="370"/>
    <cellStyle name="Normal 2 2 4 2 2 2 5" xfId="875"/>
    <cellStyle name="Normal 2 2 4 2 2 3" xfId="513"/>
    <cellStyle name="Normal 2 2 4 2 2 3 2" xfId="1013"/>
    <cellStyle name="Normal 2 2 4 2 2 4" xfId="703"/>
    <cellStyle name="Normal 2 2 4 2 2 5" xfId="325"/>
    <cellStyle name="Normal 2 2 4 2 2 6" xfId="830"/>
    <cellStyle name="Normal 2 2 4 2 3" xfId="147"/>
    <cellStyle name="Normal 2 2 4 2 3 2" xfId="557"/>
    <cellStyle name="Normal 2 2 4 2 3 2 2" xfId="1057"/>
    <cellStyle name="Normal 2 2 4 2 3 3" xfId="747"/>
    <cellStyle name="Normal 2 2 4 2 3 4" xfId="369"/>
    <cellStyle name="Normal 2 2 4 2 3 5" xfId="874"/>
    <cellStyle name="Normal 2 2 4 2 4" xfId="470"/>
    <cellStyle name="Normal 2 2 4 2 4 2" xfId="971"/>
    <cellStyle name="Normal 2 2 4 2 5" xfId="661"/>
    <cellStyle name="Normal 2 2 4 2 6" xfId="283"/>
    <cellStyle name="Normal 2 2 4 2 7" xfId="788"/>
    <cellStyle name="Normal 2 2 4 3" xfId="35"/>
    <cellStyle name="Normal 2 2 4 3 2" xfId="108"/>
    <cellStyle name="Normal 2 2 4 3 2 2" xfId="150"/>
    <cellStyle name="Normal 2 2 4 3 2 2 2" xfId="560"/>
    <cellStyle name="Normal 2 2 4 3 2 2 2 2" xfId="1060"/>
    <cellStyle name="Normal 2 2 4 3 2 2 3" xfId="750"/>
    <cellStyle name="Normal 2 2 4 3 2 2 4" xfId="372"/>
    <cellStyle name="Normal 2 2 4 3 2 2 5" xfId="877"/>
    <cellStyle name="Normal 2 2 4 3 2 3" xfId="519"/>
    <cellStyle name="Normal 2 2 4 3 2 3 2" xfId="1019"/>
    <cellStyle name="Normal 2 2 4 3 2 4" xfId="709"/>
    <cellStyle name="Normal 2 2 4 3 2 5" xfId="331"/>
    <cellStyle name="Normal 2 2 4 3 2 6" xfId="836"/>
    <cellStyle name="Normal 2 2 4 3 3" xfId="149"/>
    <cellStyle name="Normal 2 2 4 3 3 2" xfId="559"/>
    <cellStyle name="Normal 2 2 4 3 3 2 2" xfId="1059"/>
    <cellStyle name="Normal 2 2 4 3 3 3" xfId="749"/>
    <cellStyle name="Normal 2 2 4 3 3 4" xfId="371"/>
    <cellStyle name="Normal 2 2 4 3 3 5" xfId="876"/>
    <cellStyle name="Normal 2 2 4 3 4" xfId="476"/>
    <cellStyle name="Normal 2 2 4 3 4 2" xfId="977"/>
    <cellStyle name="Normal 2 2 4 3 5" xfId="667"/>
    <cellStyle name="Normal 2 2 4 3 6" xfId="289"/>
    <cellStyle name="Normal 2 2 4 3 7" xfId="794"/>
    <cellStyle name="Normal 2 2 4 4" xfId="94"/>
    <cellStyle name="Normal 2 2 4 4 2" xfId="151"/>
    <cellStyle name="Normal 2 2 4 4 2 2" xfId="561"/>
    <cellStyle name="Normal 2 2 4 4 2 2 2" xfId="1061"/>
    <cellStyle name="Normal 2 2 4 4 2 3" xfId="751"/>
    <cellStyle name="Normal 2 2 4 4 2 4" xfId="373"/>
    <cellStyle name="Normal 2 2 4 4 2 5" xfId="878"/>
    <cellStyle name="Normal 2 2 4 4 3" xfId="505"/>
    <cellStyle name="Normal 2 2 4 4 3 2" xfId="1005"/>
    <cellStyle name="Normal 2 2 4 4 4" xfId="695"/>
    <cellStyle name="Normal 2 2 4 4 5" xfId="317"/>
    <cellStyle name="Normal 2 2 4 4 6" xfId="822"/>
    <cellStyle name="Normal 2 2 4 5" xfId="146"/>
    <cellStyle name="Normal 2 2 4 5 2" xfId="556"/>
    <cellStyle name="Normal 2 2 4 5 2 2" xfId="1056"/>
    <cellStyle name="Normal 2 2 4 5 3" xfId="746"/>
    <cellStyle name="Normal 2 2 4 5 4" xfId="368"/>
    <cellStyle name="Normal 2 2 4 5 5" xfId="873"/>
    <cellStyle name="Normal 2 2 4 6" xfId="464"/>
    <cellStyle name="Normal 2 2 4 6 2" xfId="965"/>
    <cellStyle name="Normal 2 2 4 7" xfId="655"/>
    <cellStyle name="Normal 2 2 4 8" xfId="277"/>
    <cellStyle name="Normal 2 2 4 9" xfId="782"/>
    <cellStyle name="Normal 2 2 5" xfId="18"/>
    <cellStyle name="Normal 2 2 5 2" xfId="99"/>
    <cellStyle name="Normal 2 2 5 2 2" xfId="153"/>
    <cellStyle name="Normal 2 2 5 2 2 2" xfId="563"/>
    <cellStyle name="Normal 2 2 5 2 2 2 2" xfId="1063"/>
    <cellStyle name="Normal 2 2 5 2 2 3" xfId="753"/>
    <cellStyle name="Normal 2 2 5 2 2 4" xfId="375"/>
    <cellStyle name="Normal 2 2 5 2 2 5" xfId="880"/>
    <cellStyle name="Normal 2 2 5 2 3" xfId="510"/>
    <cellStyle name="Normal 2 2 5 2 3 2" xfId="1010"/>
    <cellStyle name="Normal 2 2 5 2 4" xfId="700"/>
    <cellStyle name="Normal 2 2 5 2 5" xfId="322"/>
    <cellStyle name="Normal 2 2 5 2 6" xfId="827"/>
    <cellStyle name="Normal 2 2 5 3" xfId="152"/>
    <cellStyle name="Normal 2 2 5 3 2" xfId="562"/>
    <cellStyle name="Normal 2 2 5 3 2 2" xfId="1062"/>
    <cellStyle name="Normal 2 2 5 3 3" xfId="752"/>
    <cellStyle name="Normal 2 2 5 3 4" xfId="374"/>
    <cellStyle name="Normal 2 2 5 3 5" xfId="879"/>
    <cellStyle name="Normal 2 2 5 4" xfId="467"/>
    <cellStyle name="Normal 2 2 5 4 2" xfId="968"/>
    <cellStyle name="Normal 2 2 5 5" xfId="658"/>
    <cellStyle name="Normal 2 2 5 6" xfId="280"/>
    <cellStyle name="Normal 2 2 5 7" xfId="785"/>
    <cellStyle name="Normal 2 2 6" xfId="32"/>
    <cellStyle name="Normal 2 2 6 2" xfId="105"/>
    <cellStyle name="Normal 2 2 6 2 2" xfId="155"/>
    <cellStyle name="Normal 2 2 6 2 2 2" xfId="565"/>
    <cellStyle name="Normal 2 2 6 2 2 2 2" xfId="1065"/>
    <cellStyle name="Normal 2 2 6 2 2 3" xfId="755"/>
    <cellStyle name="Normal 2 2 6 2 2 4" xfId="377"/>
    <cellStyle name="Normal 2 2 6 2 2 5" xfId="882"/>
    <cellStyle name="Normal 2 2 6 2 3" xfId="516"/>
    <cellStyle name="Normal 2 2 6 2 3 2" xfId="1016"/>
    <cellStyle name="Normal 2 2 6 2 4" xfId="706"/>
    <cellStyle name="Normal 2 2 6 2 5" xfId="328"/>
    <cellStyle name="Normal 2 2 6 2 6" xfId="833"/>
    <cellStyle name="Normal 2 2 6 3" xfId="154"/>
    <cellStyle name="Normal 2 2 6 3 2" xfId="564"/>
    <cellStyle name="Normal 2 2 6 3 2 2" xfId="1064"/>
    <cellStyle name="Normal 2 2 6 3 3" xfId="754"/>
    <cellStyle name="Normal 2 2 6 3 4" xfId="376"/>
    <cellStyle name="Normal 2 2 6 3 5" xfId="881"/>
    <cellStyle name="Normal 2 2 6 4" xfId="473"/>
    <cellStyle name="Normal 2 2 6 4 2" xfId="974"/>
    <cellStyle name="Normal 2 2 6 5" xfId="664"/>
    <cellStyle name="Normal 2 2 6 6" xfId="286"/>
    <cellStyle name="Normal 2 2 6 7" xfId="791"/>
    <cellStyle name="Normal 2 2 7" xfId="41"/>
    <cellStyle name="Normal 2 2 7 2" xfId="112"/>
    <cellStyle name="Normal 2 2 7 2 2" xfId="157"/>
    <cellStyle name="Normal 2 2 7 2 2 2" xfId="567"/>
    <cellStyle name="Normal 2 2 7 2 2 2 2" xfId="1067"/>
    <cellStyle name="Normal 2 2 7 2 2 3" xfId="757"/>
    <cellStyle name="Normal 2 2 7 2 2 4" xfId="379"/>
    <cellStyle name="Normal 2 2 7 2 2 5" xfId="884"/>
    <cellStyle name="Normal 2 2 7 2 3" xfId="522"/>
    <cellStyle name="Normal 2 2 7 2 3 2" xfId="1022"/>
    <cellStyle name="Normal 2 2 7 2 4" xfId="712"/>
    <cellStyle name="Normal 2 2 7 2 5" xfId="334"/>
    <cellStyle name="Normal 2 2 7 2 6" xfId="839"/>
    <cellStyle name="Normal 2 2 7 3" xfId="156"/>
    <cellStyle name="Normal 2 2 7 3 2" xfId="566"/>
    <cellStyle name="Normal 2 2 7 3 2 2" xfId="1066"/>
    <cellStyle name="Normal 2 2 7 3 3" xfId="756"/>
    <cellStyle name="Normal 2 2 7 3 4" xfId="378"/>
    <cellStyle name="Normal 2 2 7 3 5" xfId="883"/>
    <cellStyle name="Normal 2 2 7 4" xfId="479"/>
    <cellStyle name="Normal 2 2 7 4 2" xfId="980"/>
    <cellStyle name="Normal 2 2 7 5" xfId="670"/>
    <cellStyle name="Normal 2 2 7 6" xfId="292"/>
    <cellStyle name="Normal 2 2 7 7" xfId="797"/>
    <cellStyle name="Normal 2 2 8" xfId="73"/>
    <cellStyle name="Normal 2 2 8 2" xfId="158"/>
    <cellStyle name="Normal 2 2 8 2 2" xfId="568"/>
    <cellStyle name="Normal 2 2 8 2 2 2" xfId="1068"/>
    <cellStyle name="Normal 2 2 8 2 3" xfId="758"/>
    <cellStyle name="Normal 2 2 8 2 4" xfId="380"/>
    <cellStyle name="Normal 2 2 8 2 5" xfId="885"/>
    <cellStyle name="Normal 2 2 8 3" xfId="497"/>
    <cellStyle name="Normal 2 2 8 3 2" xfId="998"/>
    <cellStyle name="Normal 2 2 8 4" xfId="688"/>
    <cellStyle name="Normal 2 2 8 5" xfId="310"/>
    <cellStyle name="Normal 2 2 8 6" xfId="815"/>
    <cellStyle name="Normal 2 2 9" xfId="118"/>
    <cellStyle name="Normal 2 2 9 2" xfId="528"/>
    <cellStyle name="Normal 2 2 9 2 2" xfId="1028"/>
    <cellStyle name="Normal 2 2 9 3" xfId="718"/>
    <cellStyle name="Normal 2 2 9 4" xfId="340"/>
    <cellStyle name="Normal 2 2 9 5" xfId="845"/>
    <cellStyle name="Normal 2 3" xfId="50"/>
    <cellStyle name="Normal 2 3 2" xfId="215"/>
    <cellStyle name="Normal 2 4" xfId="223"/>
    <cellStyle name="Normal 3" xfId="8"/>
    <cellStyle name="Normal 3 2" xfId="54"/>
    <cellStyle name="Normal 3 2 2" xfId="224"/>
    <cellStyle name="Normal 3 2 3" xfId="205"/>
    <cellStyle name="Normal 3 2 3 2" xfId="614"/>
    <cellStyle name="Normal 3 2 3 2 2" xfId="1114"/>
    <cellStyle name="Normal 3 2 3 3" xfId="426"/>
    <cellStyle name="Normal 3 2 3 4" xfId="931"/>
    <cellStyle name="Normal 3 3" xfId="45"/>
    <cellStyle name="Normal 3 3 2" xfId="213"/>
    <cellStyle name="Normal 3 4" xfId="86"/>
    <cellStyle name="Normal 3 4 2" xfId="222"/>
    <cellStyle name="Normal 3 5" xfId="233"/>
    <cellStyle name="Normal 3 5 2" xfId="272"/>
    <cellStyle name="Normal 3 5 2 2" xfId="650"/>
    <cellStyle name="Normal 3 6" xfId="202"/>
    <cellStyle name="Normal 3 6 2" xfId="612"/>
    <cellStyle name="Normal 3 6 2 2" xfId="1112"/>
    <cellStyle name="Normal 3 6 3" xfId="424"/>
    <cellStyle name="Normal 3 6 4" xfId="929"/>
    <cellStyle name="Normal 4" xfId="12"/>
    <cellStyle name="Normal 4 10" xfId="180"/>
    <cellStyle name="Normal 4 10 2" xfId="590"/>
    <cellStyle name="Normal 4 10 2 2" xfId="1090"/>
    <cellStyle name="Normal 4 10 3" xfId="402"/>
    <cellStyle name="Normal 4 10 4" xfId="907"/>
    <cellStyle name="Normal 4 11" xfId="1145"/>
    <cellStyle name="Normal 4 2" xfId="57"/>
    <cellStyle name="Normal 4 2 10" xfId="676"/>
    <cellStyle name="Normal 4 2 11" xfId="298"/>
    <cellStyle name="Normal 4 2 12" xfId="803"/>
    <cellStyle name="Normal 4 2 13" xfId="1147"/>
    <cellStyle name="Normal 4 2 2" xfId="65"/>
    <cellStyle name="Normal 4 2 2 2" xfId="160"/>
    <cellStyle name="Normal 4 2 2 2 2" xfId="259"/>
    <cellStyle name="Normal 4 2 2 2 2 2" xfId="639"/>
    <cellStyle name="Normal 4 2 2 2 2 2 2" xfId="1139"/>
    <cellStyle name="Normal 4 2 2 2 2 3" xfId="451"/>
    <cellStyle name="Normal 4 2 2 2 2 4" xfId="956"/>
    <cellStyle name="Normal 4 2 2 2 3" xfId="570"/>
    <cellStyle name="Normal 4 2 2 2 3 2" xfId="1070"/>
    <cellStyle name="Normal 4 2 2 2 4" xfId="760"/>
    <cellStyle name="Normal 4 2 2 2 5" xfId="382"/>
    <cellStyle name="Normal 4 2 2 2 6" xfId="887"/>
    <cellStyle name="Normal 4 2 2 3" xfId="188"/>
    <cellStyle name="Normal 4 2 2 3 2" xfId="598"/>
    <cellStyle name="Normal 4 2 2 3 2 2" xfId="1098"/>
    <cellStyle name="Normal 4 2 2 3 3" xfId="410"/>
    <cellStyle name="Normal 4 2 2 3 4" xfId="915"/>
    <cellStyle name="Normal 4 2 2 4" xfId="491"/>
    <cellStyle name="Normal 4 2 2 4 2" xfId="992"/>
    <cellStyle name="Normal 4 2 2 5" xfId="682"/>
    <cellStyle name="Normal 4 2 2 6" xfId="304"/>
    <cellStyle name="Normal 4 2 2 7" xfId="809"/>
    <cellStyle name="Normal 4 2 3" xfId="69"/>
    <cellStyle name="Normal 4 2 3 2" xfId="161"/>
    <cellStyle name="Normal 4 2 3 2 2" xfId="571"/>
    <cellStyle name="Normal 4 2 3 2 2 2" xfId="1071"/>
    <cellStyle name="Normal 4 2 3 2 3" xfId="761"/>
    <cellStyle name="Normal 4 2 3 2 4" xfId="383"/>
    <cellStyle name="Normal 4 2 3 2 5" xfId="888"/>
    <cellStyle name="Normal 4 2 3 3" xfId="192"/>
    <cellStyle name="Normal 4 2 3 3 2" xfId="602"/>
    <cellStyle name="Normal 4 2 3 3 2 2" xfId="1102"/>
    <cellStyle name="Normal 4 2 3 3 3" xfId="414"/>
    <cellStyle name="Normal 4 2 3 3 4" xfId="919"/>
    <cellStyle name="Normal 4 2 3 4" xfId="495"/>
    <cellStyle name="Normal 4 2 3 4 2" xfId="996"/>
    <cellStyle name="Normal 4 2 3 5" xfId="686"/>
    <cellStyle name="Normal 4 2 3 6" xfId="308"/>
    <cellStyle name="Normal 4 2 3 7" xfId="813"/>
    <cellStyle name="Normal 4 2 4" xfId="159"/>
    <cellStyle name="Normal 4 2 4 2" xfId="244"/>
    <cellStyle name="Normal 4 2 4 2 2" xfId="624"/>
    <cellStyle name="Normal 4 2 4 2 2 2" xfId="1124"/>
    <cellStyle name="Normal 4 2 4 2 3" xfId="436"/>
    <cellStyle name="Normal 4 2 4 2 4" xfId="941"/>
    <cellStyle name="Normal 4 2 4 3" xfId="569"/>
    <cellStyle name="Normal 4 2 4 3 2" xfId="1069"/>
    <cellStyle name="Normal 4 2 4 4" xfId="759"/>
    <cellStyle name="Normal 4 2 4 5" xfId="381"/>
    <cellStyle name="Normal 4 2 4 6" xfId="886"/>
    <cellStyle name="Normal 4 2 5" xfId="255"/>
    <cellStyle name="Normal 4 2 5 2" xfId="635"/>
    <cellStyle name="Normal 4 2 5 2 2" xfId="1135"/>
    <cellStyle name="Normal 4 2 5 3" xfId="447"/>
    <cellStyle name="Normal 4 2 5 4" xfId="952"/>
    <cellStyle name="Normal 4 2 6" xfId="263"/>
    <cellStyle name="Normal 4 2 6 2" xfId="643"/>
    <cellStyle name="Normal 4 2 6 2 2" xfId="1143"/>
    <cellStyle name="Normal 4 2 6 3" xfId="455"/>
    <cellStyle name="Normal 4 2 6 4" xfId="960"/>
    <cellStyle name="Normal 4 2 7" xfId="249"/>
    <cellStyle name="Normal 4 2 7 2" xfId="629"/>
    <cellStyle name="Normal 4 2 7 2 2" xfId="1129"/>
    <cellStyle name="Normal 4 2 7 3" xfId="441"/>
    <cellStyle name="Normal 4 2 7 4" xfId="946"/>
    <cellStyle name="Normal 4 2 8" xfId="182"/>
    <cellStyle name="Normal 4 2 8 2" xfId="592"/>
    <cellStyle name="Normal 4 2 8 2 2" xfId="1092"/>
    <cellStyle name="Normal 4 2 8 3" xfId="404"/>
    <cellStyle name="Normal 4 2 8 4" xfId="909"/>
    <cellStyle name="Normal 4 2 9" xfId="485"/>
    <cellStyle name="Normal 4 2 9 2" xfId="986"/>
    <cellStyle name="Normal 4 2_MAL2T-2014A.XLS" xfId="265"/>
    <cellStyle name="Normal 4 3" xfId="60"/>
    <cellStyle name="Normal 4 3 10" xfId="806"/>
    <cellStyle name="Normal 4 3 11" xfId="1150"/>
    <cellStyle name="Normal 4 3 2" xfId="82"/>
    <cellStyle name="Normal 4 3 2 2" xfId="163"/>
    <cellStyle name="Normal 4 3 2 2 2" xfId="257"/>
    <cellStyle name="Normal 4 3 2 2 2 2" xfId="637"/>
    <cellStyle name="Normal 4 3 2 2 2 2 2" xfId="1137"/>
    <cellStyle name="Normal 4 3 2 2 2 3" xfId="449"/>
    <cellStyle name="Normal 4 3 2 2 2 4" xfId="954"/>
    <cellStyle name="Normal 4 3 2 2 3" xfId="573"/>
    <cellStyle name="Normal 4 3 2 2 3 2" xfId="1073"/>
    <cellStyle name="Normal 4 3 2 2 4" xfId="763"/>
    <cellStyle name="Normal 4 3 2 2 5" xfId="385"/>
    <cellStyle name="Normal 4 3 2 2 6" xfId="890"/>
    <cellStyle name="Normal 4 3 2 3" xfId="197"/>
    <cellStyle name="Normal 4 3 2 3 2" xfId="607"/>
    <cellStyle name="Normal 4 3 2 3 2 2" xfId="1107"/>
    <cellStyle name="Normal 4 3 2 3 3" xfId="419"/>
    <cellStyle name="Normal 4 3 2 3 4" xfId="924"/>
    <cellStyle name="Normal 4 3 2 4" xfId="500"/>
    <cellStyle name="Normal 4 3 2 4 2" xfId="1001"/>
    <cellStyle name="Normal 4 3 2 5" xfId="691"/>
    <cellStyle name="Normal 4 3 2 6" xfId="313"/>
    <cellStyle name="Normal 4 3 2 7" xfId="818"/>
    <cellStyle name="Normal 4 3 3" xfId="162"/>
    <cellStyle name="Normal 4 3 3 2" xfId="241"/>
    <cellStyle name="Normal 4 3 3 2 2" xfId="621"/>
    <cellStyle name="Normal 4 3 3 2 2 2" xfId="1121"/>
    <cellStyle name="Normal 4 3 3 2 3" xfId="433"/>
    <cellStyle name="Normal 4 3 3 2 4" xfId="938"/>
    <cellStyle name="Normal 4 3 3 3" xfId="572"/>
    <cellStyle name="Normal 4 3 3 3 2" xfId="1072"/>
    <cellStyle name="Normal 4 3 3 4" xfId="762"/>
    <cellStyle name="Normal 4 3 3 5" xfId="384"/>
    <cellStyle name="Normal 4 3 3 6" xfId="889"/>
    <cellStyle name="Normal 4 3 4" xfId="246"/>
    <cellStyle name="Normal 4 3 4 2" xfId="626"/>
    <cellStyle name="Normal 4 3 4 2 2" xfId="1126"/>
    <cellStyle name="Normal 4 3 4 3" xfId="438"/>
    <cellStyle name="Normal 4 3 4 4" xfId="943"/>
    <cellStyle name="Normal 4 3 5" xfId="252"/>
    <cellStyle name="Normal 4 3 5 2" xfId="632"/>
    <cellStyle name="Normal 4 3 5 2 2" xfId="1132"/>
    <cellStyle name="Normal 4 3 5 3" xfId="444"/>
    <cellStyle name="Normal 4 3 5 4" xfId="949"/>
    <cellStyle name="Normal 4 3 6" xfId="185"/>
    <cellStyle name="Normal 4 3 6 2" xfId="595"/>
    <cellStyle name="Normal 4 3 6 2 2" xfId="1095"/>
    <cellStyle name="Normal 4 3 6 3" xfId="407"/>
    <cellStyle name="Normal 4 3 6 4" xfId="912"/>
    <cellStyle name="Normal 4 3 7" xfId="488"/>
    <cellStyle name="Normal 4 3 7 2" xfId="989"/>
    <cellStyle name="Normal 4 3 8" xfId="679"/>
    <cellStyle name="Normal 4 3 9" xfId="301"/>
    <cellStyle name="Normal 4 3_MAL2T-2014A.XLS" xfId="266"/>
    <cellStyle name="Normal 4 4" xfId="61"/>
    <cellStyle name="Normal 4 4 2" xfId="84"/>
    <cellStyle name="Normal 4 4 2 2" xfId="165"/>
    <cellStyle name="Normal 4 4 2 2 2" xfId="575"/>
    <cellStyle name="Normal 4 4 2 2 2 2" xfId="1075"/>
    <cellStyle name="Normal 4 4 2 2 3" xfId="765"/>
    <cellStyle name="Normal 4 4 2 2 4" xfId="387"/>
    <cellStyle name="Normal 4 4 2 2 5" xfId="892"/>
    <cellStyle name="Normal 4 4 2 3" xfId="199"/>
    <cellStyle name="Normal 4 4 2 3 2" xfId="609"/>
    <cellStyle name="Normal 4 4 2 3 2 2" xfId="1109"/>
    <cellStyle name="Normal 4 4 2 3 3" xfId="421"/>
    <cellStyle name="Normal 4 4 2 3 4" xfId="926"/>
    <cellStyle name="Normal 4 4 2 4" xfId="502"/>
    <cellStyle name="Normal 4 4 2 4 2" xfId="1003"/>
    <cellStyle name="Normal 4 4 2 5" xfId="693"/>
    <cellStyle name="Normal 4 4 2 6" xfId="315"/>
    <cellStyle name="Normal 4 4 2 7" xfId="820"/>
    <cellStyle name="Normal 4 4 3" xfId="164"/>
    <cellStyle name="Normal 4 4 3 2" xfId="574"/>
    <cellStyle name="Normal 4 4 3 2 2" xfId="1074"/>
    <cellStyle name="Normal 4 4 3 3" xfId="764"/>
    <cellStyle name="Normal 4 4 3 4" xfId="386"/>
    <cellStyle name="Normal 4 4 3 5" xfId="891"/>
    <cellStyle name="Normal 4 4 4" xfId="186"/>
    <cellStyle name="Normal 4 4 4 2" xfId="596"/>
    <cellStyle name="Normal 4 4 4 2 2" xfId="1096"/>
    <cellStyle name="Normal 4 4 4 3" xfId="408"/>
    <cellStyle name="Normal 4 4 4 4" xfId="913"/>
    <cellStyle name="Normal 4 4 5" xfId="489"/>
    <cellStyle name="Normal 4 4 5 2" xfId="990"/>
    <cellStyle name="Normal 4 4 6" xfId="680"/>
    <cellStyle name="Normal 4 4 7" xfId="302"/>
    <cellStyle name="Normal 4 4 8" xfId="807"/>
    <cellStyle name="Normal 4 5" xfId="67"/>
    <cellStyle name="Normal 4 5 2" xfId="166"/>
    <cellStyle name="Normal 4 5 2 2" xfId="576"/>
    <cellStyle name="Normal 4 5 2 2 2" xfId="1076"/>
    <cellStyle name="Normal 4 5 2 3" xfId="766"/>
    <cellStyle name="Normal 4 5 2 4" xfId="388"/>
    <cellStyle name="Normal 4 5 2 5" xfId="893"/>
    <cellStyle name="Normal 4 5 3" xfId="190"/>
    <cellStyle name="Normal 4 5 3 2" xfId="600"/>
    <cellStyle name="Normal 4 5 3 2 2" xfId="1100"/>
    <cellStyle name="Normal 4 5 3 3" xfId="412"/>
    <cellStyle name="Normal 4 5 3 4" xfId="917"/>
    <cellStyle name="Normal 4 5 4" xfId="493"/>
    <cellStyle name="Normal 4 5 4 2" xfId="994"/>
    <cellStyle name="Normal 4 5 5" xfId="684"/>
    <cellStyle name="Normal 4 5 6" xfId="306"/>
    <cellStyle name="Normal 4 5 7" xfId="811"/>
    <cellStyle name="Normal 4 6" xfId="55"/>
    <cellStyle name="Normal 4 6 2" xfId="167"/>
    <cellStyle name="Normal 4 6 2 2" xfId="577"/>
    <cellStyle name="Normal 4 6 2 2 2" xfId="1077"/>
    <cellStyle name="Normal 4 6 2 3" xfId="767"/>
    <cellStyle name="Normal 4 6 2 4" xfId="389"/>
    <cellStyle name="Normal 4 6 2 5" xfId="894"/>
    <cellStyle name="Normal 4 6 3" xfId="242"/>
    <cellStyle name="Normal 4 6 3 2" xfId="622"/>
    <cellStyle name="Normal 4 6 3 2 2" xfId="1122"/>
    <cellStyle name="Normal 4 6 3 3" xfId="434"/>
    <cellStyle name="Normal 4 6 3 4" xfId="939"/>
    <cellStyle name="Normal 4 6 4" xfId="483"/>
    <cellStyle name="Normal 4 6 4 2" xfId="984"/>
    <cellStyle name="Normal 4 6 5" xfId="674"/>
    <cellStyle name="Normal 4 6 6" xfId="296"/>
    <cellStyle name="Normal 4 6 7" xfId="801"/>
    <cellStyle name="Normal 4 7" xfId="253"/>
    <cellStyle name="Normal 4 7 2" xfId="633"/>
    <cellStyle name="Normal 4 7 2 2" xfId="1133"/>
    <cellStyle name="Normal 4 7 3" xfId="445"/>
    <cellStyle name="Normal 4 7 4" xfId="950"/>
    <cellStyle name="Normal 4 8" xfId="261"/>
    <cellStyle name="Normal 4 8 2" xfId="641"/>
    <cellStyle name="Normal 4 8 2 2" xfId="1141"/>
    <cellStyle name="Normal 4 8 3" xfId="453"/>
    <cellStyle name="Normal 4 8 4" xfId="958"/>
    <cellStyle name="Normal 4 9" xfId="247"/>
    <cellStyle name="Normal 4 9 2" xfId="627"/>
    <cellStyle name="Normal 4 9 2 2" xfId="1127"/>
    <cellStyle name="Normal 4 9 3" xfId="439"/>
    <cellStyle name="Normal 4 9 4" xfId="944"/>
    <cellStyle name="Normal 4_MAL1K-2014A.XLS" xfId="74"/>
    <cellStyle name="Normal 5" xfId="26"/>
    <cellStyle name="Normal 5 2" xfId="64"/>
    <cellStyle name="Normal 5 2 2" xfId="87"/>
    <cellStyle name="Normal 5 2 2 2" xfId="227"/>
    <cellStyle name="Normal 5 2 3" xfId="235"/>
    <cellStyle name="Normal 5 2 3 2" xfId="270"/>
    <cellStyle name="Normal 5 2 3 2 2" xfId="648"/>
    <cellStyle name="Normal 5 2 4" xfId="204"/>
    <cellStyle name="Normal 5 2 4 2" xfId="613"/>
    <cellStyle name="Normal 5 2 4 2 2" xfId="1113"/>
    <cellStyle name="Normal 5 2 4 3" xfId="425"/>
    <cellStyle name="Normal 5 2 4 4" xfId="930"/>
    <cellStyle name="Normal 5 3" xfId="71"/>
    <cellStyle name="Normal 5 4" xfId="80"/>
    <cellStyle name="Normal 5 4 2" xfId="168"/>
    <cellStyle name="Normal 5 4 2 2" xfId="578"/>
    <cellStyle name="Normal 5 4 2 2 2" xfId="1078"/>
    <cellStyle name="Normal 5 4 2 3" xfId="768"/>
    <cellStyle name="Normal 5 4 2 4" xfId="390"/>
    <cellStyle name="Normal 5 4 2 5" xfId="895"/>
    <cellStyle name="Normal 5 4 3" xfId="195"/>
    <cellStyle name="Normal 5 4 3 2" xfId="605"/>
    <cellStyle name="Normal 5 4 3 2 2" xfId="1105"/>
    <cellStyle name="Normal 5 4 3 3" xfId="417"/>
    <cellStyle name="Normal 5 4 3 4" xfId="922"/>
    <cellStyle name="Normal 5 4 4" xfId="498"/>
    <cellStyle name="Normal 5 4 4 2" xfId="999"/>
    <cellStyle name="Normal 5 4 5" xfId="689"/>
    <cellStyle name="Normal 5 4 6" xfId="311"/>
    <cellStyle name="Normal 5 4 7" xfId="816"/>
    <cellStyle name="Normal 5 5" xfId="51"/>
    <cellStyle name="Normal 5 6" xfId="88"/>
    <cellStyle name="Normal 5 6 2" xfId="234"/>
    <cellStyle name="Normal 6" xfId="38"/>
    <cellStyle name="Normal 6 2" xfId="75"/>
    <cellStyle name="Normal 6 2 2" xfId="208"/>
    <cellStyle name="Normal 6 2 2 2" xfId="616"/>
    <cellStyle name="Normal 6 2 2 2 2" xfId="1116"/>
    <cellStyle name="Normal 6 2 2 3" xfId="428"/>
    <cellStyle name="Normal 6 2 2 4" xfId="933"/>
    <cellStyle name="Normal 6 3" xfId="89"/>
    <cellStyle name="Normal 6 3 2" xfId="228"/>
    <cellStyle name="Normal 6 4" xfId="111"/>
    <cellStyle name="Normal 6 4 2" xfId="236"/>
    <cellStyle name="Normal 6 4 3" xfId="267"/>
    <cellStyle name="Normal 6 4 3 2" xfId="645"/>
    <cellStyle name="Normal 6 5" xfId="201"/>
    <cellStyle name="Normal 6 5 2" xfId="611"/>
    <cellStyle name="Normal 6 5 2 2" xfId="1111"/>
    <cellStyle name="Normal 6 5 3" xfId="423"/>
    <cellStyle name="Normal 6 5 4" xfId="928"/>
    <cellStyle name="Normal 7" xfId="77"/>
    <cellStyle name="Normal 7 2" xfId="91"/>
    <cellStyle name="Normal 7 2 2" xfId="230"/>
    <cellStyle name="Normal 7 3" xfId="238"/>
    <cellStyle name="Normal 7 3 2" xfId="268"/>
    <cellStyle name="Normal 7 3 2 2" xfId="646"/>
    <cellStyle name="Normal 7 4" xfId="206"/>
    <cellStyle name="Normal 7 4 2" xfId="615"/>
    <cellStyle name="Normal 7 4 2 2" xfId="1115"/>
    <cellStyle name="Normal 7 4 3" xfId="427"/>
    <cellStyle name="Normal 7 4 4" xfId="932"/>
    <cellStyle name="Normal 8" xfId="78"/>
    <cellStyle name="Normal 8 2" xfId="92"/>
    <cellStyle name="Normal 8 2 2" xfId="221"/>
    <cellStyle name="Normal 8 2 3" xfId="504"/>
    <cellStyle name="Normal 8 3" xfId="219"/>
    <cellStyle name="Normal 8 4" xfId="231"/>
    <cellStyle name="Normal 8 5" xfId="239"/>
    <cellStyle name="Normal 8 5 2" xfId="269"/>
    <cellStyle name="Normal 8 5 2 2" xfId="647"/>
    <cellStyle name="Normal 8 6" xfId="211"/>
    <cellStyle name="Normal 9" xfId="76"/>
    <cellStyle name="Normal 9 2" xfId="90"/>
    <cellStyle name="Normal 9 2 2" xfId="229"/>
    <cellStyle name="Normal 9 3" xfId="237"/>
    <cellStyle name="Normal 9 3 2" xfId="271"/>
    <cellStyle name="Normal 9 3 2 2" xfId="649"/>
    <cellStyle name="Normal 9 4" xfId="210"/>
    <cellStyle name="Normal 9 4 2" xfId="618"/>
    <cellStyle name="Normal 9 4 2 2" xfId="1118"/>
    <cellStyle name="Normal 9 4 3" xfId="430"/>
    <cellStyle name="Normal 9 4 4" xfId="935"/>
    <cellStyle name="Normal_IN9813" xfId="4"/>
    <cellStyle name="Normal_IN9813 2" xfId="1154"/>
    <cellStyle name="Normal_IN9828" xfId="10"/>
    <cellStyle name="Normal_SO02ny 2" xfId="1153"/>
    <cellStyle name="Percent" xfId="21"/>
    <cellStyle name="Prosent" xfId="2" builtinId="5" customBuiltin="1"/>
    <cellStyle name="Prosent 13" xfId="1151"/>
    <cellStyle name="Prosent 2" xfId="5"/>
    <cellStyle name="Prosent 2 10" xfId="1146"/>
    <cellStyle name="Prosent 2 2" xfId="58"/>
    <cellStyle name="Prosent 2 2 10" xfId="677"/>
    <cellStyle name="Prosent 2 2 11" xfId="299"/>
    <cellStyle name="Prosent 2 2 12" xfId="804"/>
    <cellStyle name="Prosent 2 2 13" xfId="1148"/>
    <cellStyle name="Prosent 2 2 2" xfId="66"/>
    <cellStyle name="Prosent 2 2 2 2" xfId="170"/>
    <cellStyle name="Prosent 2 2 2 2 2" xfId="260"/>
    <cellStyle name="Prosent 2 2 2 2 2 2" xfId="640"/>
    <cellStyle name="Prosent 2 2 2 2 2 2 2" xfId="1140"/>
    <cellStyle name="Prosent 2 2 2 2 2 3" xfId="452"/>
    <cellStyle name="Prosent 2 2 2 2 2 4" xfId="957"/>
    <cellStyle name="Prosent 2 2 2 2 3" xfId="580"/>
    <cellStyle name="Prosent 2 2 2 2 3 2" xfId="1080"/>
    <cellStyle name="Prosent 2 2 2 2 4" xfId="770"/>
    <cellStyle name="Prosent 2 2 2 2 5" xfId="392"/>
    <cellStyle name="Prosent 2 2 2 2 6" xfId="897"/>
    <cellStyle name="Prosent 2 2 2 3" xfId="189"/>
    <cellStyle name="Prosent 2 2 2 3 2" xfId="599"/>
    <cellStyle name="Prosent 2 2 2 3 2 2" xfId="1099"/>
    <cellStyle name="Prosent 2 2 2 3 3" xfId="411"/>
    <cellStyle name="Prosent 2 2 2 3 4" xfId="916"/>
    <cellStyle name="Prosent 2 2 2 4" xfId="492"/>
    <cellStyle name="Prosent 2 2 2 4 2" xfId="993"/>
    <cellStyle name="Prosent 2 2 2 5" xfId="683"/>
    <cellStyle name="Prosent 2 2 2 6" xfId="305"/>
    <cellStyle name="Prosent 2 2 2 7" xfId="810"/>
    <cellStyle name="Prosent 2 2 3" xfId="70"/>
    <cellStyle name="Prosent 2 2 3 2" xfId="171"/>
    <cellStyle name="Prosent 2 2 3 2 2" xfId="581"/>
    <cellStyle name="Prosent 2 2 3 2 2 2" xfId="1081"/>
    <cellStyle name="Prosent 2 2 3 2 3" xfId="771"/>
    <cellStyle name="Prosent 2 2 3 2 4" xfId="393"/>
    <cellStyle name="Prosent 2 2 3 2 5" xfId="898"/>
    <cellStyle name="Prosent 2 2 3 3" xfId="193"/>
    <cellStyle name="Prosent 2 2 3 3 2" xfId="603"/>
    <cellStyle name="Prosent 2 2 3 3 2 2" xfId="1103"/>
    <cellStyle name="Prosent 2 2 3 3 3" xfId="415"/>
    <cellStyle name="Prosent 2 2 3 3 4" xfId="920"/>
    <cellStyle name="Prosent 2 2 3 4" xfId="496"/>
    <cellStyle name="Prosent 2 2 3 4 2" xfId="997"/>
    <cellStyle name="Prosent 2 2 3 5" xfId="687"/>
    <cellStyle name="Prosent 2 2 3 6" xfId="309"/>
    <cellStyle name="Prosent 2 2 3 7" xfId="814"/>
    <cellStyle name="Prosent 2 2 4" xfId="169"/>
    <cellStyle name="Prosent 2 2 4 2" xfId="225"/>
    <cellStyle name="Prosent 2 2 4 2 2" xfId="619"/>
    <cellStyle name="Prosent 2 2 4 2 2 2" xfId="1119"/>
    <cellStyle name="Prosent 2 2 4 2 3" xfId="431"/>
    <cellStyle name="Prosent 2 2 4 2 4" xfId="936"/>
    <cellStyle name="Prosent 2 2 4 3" xfId="579"/>
    <cellStyle name="Prosent 2 2 4 3 2" xfId="1079"/>
    <cellStyle name="Prosent 2 2 4 4" xfId="769"/>
    <cellStyle name="Prosent 2 2 4 5" xfId="391"/>
    <cellStyle name="Prosent 2 2 4 6" xfId="896"/>
    <cellStyle name="Prosent 2 2 5" xfId="212"/>
    <cellStyle name="Prosent 2 2 5 2" xfId="256"/>
    <cellStyle name="Prosent 2 2 5 2 2" xfId="636"/>
    <cellStyle name="Prosent 2 2 5 2 2 2" xfId="1136"/>
    <cellStyle name="Prosent 2 2 5 2 3" xfId="448"/>
    <cellStyle name="Prosent 2 2 5 2 4" xfId="953"/>
    <cellStyle name="Prosent 2 2 6" xfId="264"/>
    <cellStyle name="Prosent 2 2 6 2" xfId="644"/>
    <cellStyle name="Prosent 2 2 6 2 2" xfId="1144"/>
    <cellStyle name="Prosent 2 2 6 3" xfId="456"/>
    <cellStyle name="Prosent 2 2 6 4" xfId="961"/>
    <cellStyle name="Prosent 2 2 7" xfId="250"/>
    <cellStyle name="Prosent 2 2 7 2" xfId="630"/>
    <cellStyle name="Prosent 2 2 7 2 2" xfId="1130"/>
    <cellStyle name="Prosent 2 2 7 3" xfId="442"/>
    <cellStyle name="Prosent 2 2 7 4" xfId="947"/>
    <cellStyle name="Prosent 2 2 8" xfId="183"/>
    <cellStyle name="Prosent 2 2 8 2" xfId="593"/>
    <cellStyle name="Prosent 2 2 8 2 2" xfId="1093"/>
    <cellStyle name="Prosent 2 2 8 3" xfId="405"/>
    <cellStyle name="Prosent 2 2 8 4" xfId="910"/>
    <cellStyle name="Prosent 2 2 9" xfId="486"/>
    <cellStyle name="Prosent 2 2 9 2" xfId="987"/>
    <cellStyle name="Prosent 2 3" xfId="59"/>
    <cellStyle name="Prosent 2 3 10" xfId="805"/>
    <cellStyle name="Prosent 2 3 11" xfId="1149"/>
    <cellStyle name="Prosent 2 3 2" xfId="83"/>
    <cellStyle name="Prosent 2 3 2 2" xfId="173"/>
    <cellStyle name="Prosent 2 3 2 2 2" xfId="258"/>
    <cellStyle name="Prosent 2 3 2 2 2 2" xfId="638"/>
    <cellStyle name="Prosent 2 3 2 2 2 2 2" xfId="1138"/>
    <cellStyle name="Prosent 2 3 2 2 2 3" xfId="450"/>
    <cellStyle name="Prosent 2 3 2 2 2 4" xfId="955"/>
    <cellStyle name="Prosent 2 3 2 2 3" xfId="583"/>
    <cellStyle name="Prosent 2 3 2 2 3 2" xfId="1083"/>
    <cellStyle name="Prosent 2 3 2 2 4" xfId="773"/>
    <cellStyle name="Prosent 2 3 2 2 5" xfId="395"/>
    <cellStyle name="Prosent 2 3 2 2 6" xfId="900"/>
    <cellStyle name="Prosent 2 3 2 3" xfId="198"/>
    <cellStyle name="Prosent 2 3 2 3 2" xfId="608"/>
    <cellStyle name="Prosent 2 3 2 3 2 2" xfId="1108"/>
    <cellStyle name="Prosent 2 3 2 3 3" xfId="420"/>
    <cellStyle name="Prosent 2 3 2 3 4" xfId="925"/>
    <cellStyle name="Prosent 2 3 2 4" xfId="501"/>
    <cellStyle name="Prosent 2 3 2 4 2" xfId="1002"/>
    <cellStyle name="Prosent 2 3 2 5" xfId="692"/>
    <cellStyle name="Prosent 2 3 2 6" xfId="314"/>
    <cellStyle name="Prosent 2 3 2 7" xfId="819"/>
    <cellStyle name="Prosent 2 3 3" xfId="172"/>
    <cellStyle name="Prosent 2 3 3 2" xfId="226"/>
    <cellStyle name="Prosent 2 3 3 2 2" xfId="620"/>
    <cellStyle name="Prosent 2 3 3 2 2 2" xfId="1120"/>
    <cellStyle name="Prosent 2 3 3 2 3" xfId="432"/>
    <cellStyle name="Prosent 2 3 3 2 4" xfId="937"/>
    <cellStyle name="Prosent 2 3 3 3" xfId="582"/>
    <cellStyle name="Prosent 2 3 3 3 2" xfId="1082"/>
    <cellStyle name="Prosent 2 3 3 4" xfId="772"/>
    <cellStyle name="Prosent 2 3 3 5" xfId="394"/>
    <cellStyle name="Prosent 2 3 3 6" xfId="899"/>
    <cellStyle name="Prosent 2 3 4" xfId="214"/>
    <cellStyle name="Prosent 2 3 4 2" xfId="245"/>
    <cellStyle name="Prosent 2 3 4 2 2" xfId="625"/>
    <cellStyle name="Prosent 2 3 4 2 2 2" xfId="1125"/>
    <cellStyle name="Prosent 2 3 4 2 3" xfId="437"/>
    <cellStyle name="Prosent 2 3 4 2 4" xfId="942"/>
    <cellStyle name="Prosent 2 3 5" xfId="251"/>
    <cellStyle name="Prosent 2 3 5 2" xfId="631"/>
    <cellStyle name="Prosent 2 3 5 2 2" xfId="1131"/>
    <cellStyle name="Prosent 2 3 5 3" xfId="443"/>
    <cellStyle name="Prosent 2 3 5 4" xfId="948"/>
    <cellStyle name="Prosent 2 3 6" xfId="184"/>
    <cellStyle name="Prosent 2 3 6 2" xfId="594"/>
    <cellStyle name="Prosent 2 3 6 2 2" xfId="1094"/>
    <cellStyle name="Prosent 2 3 6 3" xfId="406"/>
    <cellStyle name="Prosent 2 3 6 4" xfId="911"/>
    <cellStyle name="Prosent 2 3 7" xfId="487"/>
    <cellStyle name="Prosent 2 3 7 2" xfId="988"/>
    <cellStyle name="Prosent 2 3 8" xfId="678"/>
    <cellStyle name="Prosent 2 3 9" xfId="300"/>
    <cellStyle name="Prosent 2 4" xfId="56"/>
    <cellStyle name="Prosent 2 4 2" xfId="85"/>
    <cellStyle name="Prosent 2 4 2 2" xfId="175"/>
    <cellStyle name="Prosent 2 4 2 2 2" xfId="585"/>
    <cellStyle name="Prosent 2 4 2 2 2 2" xfId="1085"/>
    <cellStyle name="Prosent 2 4 2 2 3" xfId="775"/>
    <cellStyle name="Prosent 2 4 2 2 4" xfId="397"/>
    <cellStyle name="Prosent 2 4 2 2 5" xfId="902"/>
    <cellStyle name="Prosent 2 4 2 3" xfId="200"/>
    <cellStyle name="Prosent 2 4 2 3 2" xfId="610"/>
    <cellStyle name="Prosent 2 4 2 3 2 2" xfId="1110"/>
    <cellStyle name="Prosent 2 4 2 3 3" xfId="422"/>
    <cellStyle name="Prosent 2 4 2 3 4" xfId="927"/>
    <cellStyle name="Prosent 2 4 2 4" xfId="503"/>
    <cellStyle name="Prosent 2 4 2 4 2" xfId="1004"/>
    <cellStyle name="Prosent 2 4 2 5" xfId="694"/>
    <cellStyle name="Prosent 2 4 2 6" xfId="316"/>
    <cellStyle name="Prosent 2 4 2 7" xfId="821"/>
    <cellStyle name="Prosent 2 4 3" xfId="174"/>
    <cellStyle name="Prosent 2 4 3 2" xfId="584"/>
    <cellStyle name="Prosent 2 4 3 2 2" xfId="1084"/>
    <cellStyle name="Prosent 2 4 3 3" xfId="774"/>
    <cellStyle name="Prosent 2 4 3 4" xfId="396"/>
    <cellStyle name="Prosent 2 4 3 5" xfId="901"/>
    <cellStyle name="Prosent 2 4 4" xfId="181"/>
    <cellStyle name="Prosent 2 4 4 2" xfId="591"/>
    <cellStyle name="Prosent 2 4 4 2 2" xfId="1091"/>
    <cellStyle name="Prosent 2 4 4 3" xfId="403"/>
    <cellStyle name="Prosent 2 4 4 4" xfId="908"/>
    <cellStyle name="Prosent 2 4 5" xfId="484"/>
    <cellStyle name="Prosent 2 4 5 2" xfId="985"/>
    <cellStyle name="Prosent 2 4 6" xfId="675"/>
    <cellStyle name="Prosent 2 4 7" xfId="297"/>
    <cellStyle name="Prosent 2 4 8" xfId="802"/>
    <cellStyle name="Prosent 2 5" xfId="63"/>
    <cellStyle name="Prosent 2 5 2" xfId="68"/>
    <cellStyle name="Prosent 2 5 2 2" xfId="176"/>
    <cellStyle name="Prosent 2 5 2 2 2" xfId="586"/>
    <cellStyle name="Prosent 2 5 2 2 2 2" xfId="1086"/>
    <cellStyle name="Prosent 2 5 2 2 3" xfId="776"/>
    <cellStyle name="Prosent 2 5 2 2 4" xfId="398"/>
    <cellStyle name="Prosent 2 5 2 2 5" xfId="903"/>
    <cellStyle name="Prosent 2 5 2 3" xfId="191"/>
    <cellStyle name="Prosent 2 5 2 3 2" xfId="601"/>
    <cellStyle name="Prosent 2 5 2 3 2 2" xfId="1101"/>
    <cellStyle name="Prosent 2 5 2 3 3" xfId="413"/>
    <cellStyle name="Prosent 2 5 2 3 4" xfId="918"/>
    <cellStyle name="Prosent 2 5 2 4" xfId="494"/>
    <cellStyle name="Prosent 2 5 2 4 2" xfId="995"/>
    <cellStyle name="Prosent 2 5 2 5" xfId="685"/>
    <cellStyle name="Prosent 2 5 2 6" xfId="307"/>
    <cellStyle name="Prosent 2 5 2 7" xfId="812"/>
    <cellStyle name="Prosent 2 6" xfId="49"/>
    <cellStyle name="Prosent 2 6 2" xfId="243"/>
    <cellStyle name="Prosent 2 6 2 2" xfId="623"/>
    <cellStyle name="Prosent 2 6 2 2 2" xfId="1123"/>
    <cellStyle name="Prosent 2 6 2 3" xfId="435"/>
    <cellStyle name="Prosent 2 6 2 4" xfId="940"/>
    <cellStyle name="Prosent 2 7" xfId="254"/>
    <cellStyle name="Prosent 2 7 2" xfId="634"/>
    <cellStyle name="Prosent 2 7 2 2" xfId="1134"/>
    <cellStyle name="Prosent 2 7 3" xfId="446"/>
    <cellStyle name="Prosent 2 7 4" xfId="951"/>
    <cellStyle name="Prosent 2 8" xfId="262"/>
    <cellStyle name="Prosent 2 8 2" xfId="642"/>
    <cellStyle name="Prosent 2 8 2 2" xfId="1142"/>
    <cellStyle name="Prosent 2 8 3" xfId="454"/>
    <cellStyle name="Prosent 2 8 4" xfId="959"/>
    <cellStyle name="Prosent 2 9" xfId="248"/>
    <cellStyle name="Prosent 2 9 2" xfId="628"/>
    <cellStyle name="Prosent 2 9 2 2" xfId="1128"/>
    <cellStyle name="Prosent 2 9 3" xfId="440"/>
    <cellStyle name="Prosent 2 9 4" xfId="945"/>
    <cellStyle name="Prosent 3" xfId="28"/>
    <cellStyle name="Prosent 3 2" xfId="81"/>
    <cellStyle name="Prosent 3 2 2" xfId="177"/>
    <cellStyle name="Prosent 3 2 2 2" xfId="587"/>
    <cellStyle name="Prosent 3 2 2 2 2" xfId="1087"/>
    <cellStyle name="Prosent 3 2 2 3" xfId="777"/>
    <cellStyle name="Prosent 3 2 2 4" xfId="399"/>
    <cellStyle name="Prosent 3 2 2 5" xfId="904"/>
    <cellStyle name="Prosent 3 2 3" xfId="196"/>
    <cellStyle name="Prosent 3 2 3 2" xfId="606"/>
    <cellStyle name="Prosent 3 2 3 2 2" xfId="1106"/>
    <cellStyle name="Prosent 3 2 3 3" xfId="418"/>
    <cellStyle name="Prosent 3 2 3 4" xfId="923"/>
    <cellStyle name="Prosent 3 2 4" xfId="499"/>
    <cellStyle name="Prosent 3 2 4 2" xfId="1000"/>
    <cellStyle name="Prosent 3 2 5" xfId="690"/>
    <cellStyle name="Prosent 3 2 6" xfId="312"/>
    <cellStyle name="Prosent 3 2 7" xfId="817"/>
    <cellStyle name="Prosent 3 3" xfId="46"/>
    <cellStyle name="Prosent 4" xfId="39"/>
    <cellStyle name="Prosent 4 2" xfId="52"/>
    <cellStyle name="Prosent 5" xfId="62"/>
    <cellStyle name="Prosent 5 2" xfId="178"/>
    <cellStyle name="Prosent 5 2 2" xfId="588"/>
    <cellStyle name="Prosent 5 2 2 2" xfId="1088"/>
    <cellStyle name="Prosent 5 2 3" xfId="778"/>
    <cellStyle name="Prosent 5 2 4" xfId="400"/>
    <cellStyle name="Prosent 5 2 5" xfId="905"/>
    <cellStyle name="Prosent 5 3" xfId="490"/>
    <cellStyle name="Prosent 5 3 2" xfId="991"/>
    <cellStyle name="Prosent 5 4" xfId="681"/>
    <cellStyle name="Prosent 5 5" xfId="303"/>
    <cellStyle name="Prosent 5 6" xfId="808"/>
    <cellStyle name="Prosent 6" xfId="187"/>
    <cellStyle name="Prosent 6 2" xfId="597"/>
    <cellStyle name="Prosent 6 2 2" xfId="1097"/>
    <cellStyle name="Prosent 6 3" xfId="409"/>
    <cellStyle name="Prosent 6 4" xfId="914"/>
    <cellStyle name="Prosent 7" xfId="460"/>
    <cellStyle name="Svein" xfId="6"/>
    <cellStyle name="Svein 2" xfId="47"/>
    <cellStyle name="Svein 3" xfId="216"/>
    <cellStyle name="Tusen[0]" xfId="7"/>
    <cellStyle name="Tusenskille 2" xfId="207"/>
    <cellStyle name="Tusenskille 2 2" xfId="220"/>
    <cellStyle name="Tusenskille 2 3" xfId="218"/>
    <cellStyle name="Tusenskille 3" xfId="217"/>
  </cellStyles>
  <dxfs count="0"/>
  <tableStyles count="0" defaultTableStyle="TableStyleMedium9" defaultPivotStyle="PivotStyleLight16"/>
  <colors>
    <mruColors>
      <color rgb="FF0099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42" Type="http://schemas.openxmlformats.org/officeDocument/2006/relationships/externalLink" Target="externalLinks/externalLink11.xml"/><Relationship Id="rId47" Type="http://schemas.openxmlformats.org/officeDocument/2006/relationships/externalLink" Target="externalLinks/externalLink16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Relationship Id="rId46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externalLink" Target="externalLinks/externalLink9.xml"/><Relationship Id="rId45" Type="http://schemas.openxmlformats.org/officeDocument/2006/relationships/externalLink" Target="externalLinks/externalLink14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49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3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43" Type="http://schemas.openxmlformats.org/officeDocument/2006/relationships/externalLink" Target="externalLinks/externalLink12.xml"/><Relationship Id="rId48" Type="http://schemas.openxmlformats.org/officeDocument/2006/relationships/externalLink" Target="externalLinks/externalLink17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Saksbehandlingstid for økonomisk sosialhjelp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'Tabell_1-_7_og_1-8_-_Beh_tid'!$J$8:$J$8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'Tabell_1-_7_og_1-8_-_Beh_tid'!$B$9:$B$23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 </c:v>
                </c:pt>
                <c:pt idx="14">
                  <c:v>Bydel Søndre Nordstrand</c:v>
                </c:pt>
              </c:strCache>
            </c:strRef>
          </c:cat>
          <c:val>
            <c:numRef>
              <c:f>'Tabell_1-_7_og_1-8_-_Beh_tid'!$J$9:$J$23</c:f>
              <c:numCache>
                <c:formatCode>0%</c:formatCode>
                <c:ptCount val="15"/>
                <c:pt idx="0">
                  <c:v>0.87541067542774242</c:v>
                </c:pt>
                <c:pt idx="1">
                  <c:v>0.8159099120799711</c:v>
                </c:pt>
                <c:pt idx="2">
                  <c:v>0.83556646790599787</c:v>
                </c:pt>
                <c:pt idx="3">
                  <c:v>0.92157061688311692</c:v>
                </c:pt>
                <c:pt idx="4">
                  <c:v>0.80409279350798268</c:v>
                </c:pt>
                <c:pt idx="5">
                  <c:v>0.63740157480314963</c:v>
                </c:pt>
                <c:pt idx="6">
                  <c:v>0.84795590261828202</c:v>
                </c:pt>
                <c:pt idx="7">
                  <c:v>0.95213104325699749</c:v>
                </c:pt>
                <c:pt idx="8">
                  <c:v>0.79380989095715382</c:v>
                </c:pt>
                <c:pt idx="9">
                  <c:v>0.79197454844006565</c:v>
                </c:pt>
                <c:pt idx="10">
                  <c:v>0.75499515033947628</c:v>
                </c:pt>
                <c:pt idx="11">
                  <c:v>0.95031762586517499</c:v>
                </c:pt>
                <c:pt idx="12">
                  <c:v>0.71594806467417937</c:v>
                </c:pt>
                <c:pt idx="13">
                  <c:v>0.86886831560038691</c:v>
                </c:pt>
                <c:pt idx="14">
                  <c:v>0.79370029627319505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527552"/>
        <c:axId val="233511552"/>
      </c:barChart>
      <c:valAx>
        <c:axId val="233511552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51527552"/>
        <c:crosses val="autoZero"/>
        <c:crossBetween val="between"/>
      </c:valAx>
      <c:catAx>
        <c:axId val="2515275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3351155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jobbsjansen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Ordinært arbeid med og uten lønnstilskudd</c:v>
          </c:tx>
          <c:spPr>
            <a:solidFill>
              <a:srgbClr val="595959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2015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0.43478260869565288</c:v>
              </c:pt>
              <c:pt idx="1">
                <c:v>0.65000000000000102</c:v>
              </c:pt>
              <c:pt idx="2">
                <c:v>0.60000000000000064</c:v>
              </c:pt>
              <c:pt idx="3">
                <c:v>0</c:v>
              </c:pt>
              <c:pt idx="4">
                <c:v>0.1</c:v>
              </c:pt>
              <c:pt idx="5">
                <c:v>0.57142857142857251</c:v>
              </c:pt>
              <c:pt idx="6">
                <c:v>0.36363636363636381</c:v>
              </c:pt>
              <c:pt idx="7">
                <c:v>0.25</c:v>
              </c:pt>
              <c:pt idx="8">
                <c:v>0.58333333333333337</c:v>
              </c:pt>
              <c:pt idx="9">
                <c:v>0.3157894736842114</c:v>
              </c:pt>
              <c:pt idx="10">
                <c:v>0.5</c:v>
              </c:pt>
              <c:pt idx="11">
                <c:v>0.2307692307692312</c:v>
              </c:pt>
              <c:pt idx="12">
                <c:v>0.30769230769230782</c:v>
              </c:pt>
              <c:pt idx="13">
                <c:v>7.6923076923076927E-2</c:v>
              </c:pt>
              <c:pt idx="14">
                <c:v>0.30000000000000032</c:v>
              </c:pt>
              <c:pt idx="15">
                <c:v>0.34871794871794881</c:v>
              </c:pt>
            </c:numLit>
          </c:val>
        </c:ser>
        <c:ser>
          <c:idx val="1"/>
          <c:order val="1"/>
          <c:tx>
            <c:v>Utdanning</c:v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2015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8.6956521739130543E-2</c:v>
              </c:pt>
              <c:pt idx="1">
                <c:v>0.05</c:v>
              </c:pt>
              <c:pt idx="2">
                <c:v>0.2</c:v>
              </c:pt>
              <c:pt idx="3">
                <c:v>0</c:v>
              </c:pt>
              <c:pt idx="4">
                <c:v>0.4</c:v>
              </c:pt>
              <c:pt idx="5">
                <c:v>0</c:v>
              </c:pt>
              <c:pt idx="6">
                <c:v>9.0909090909091064E-2</c:v>
              </c:pt>
              <c:pt idx="7">
                <c:v>0</c:v>
              </c:pt>
              <c:pt idx="8">
                <c:v>8.3333333333333343E-2</c:v>
              </c:pt>
              <c:pt idx="9">
                <c:v>0.26315789473684231</c:v>
              </c:pt>
              <c:pt idx="10">
                <c:v>0.25</c:v>
              </c:pt>
              <c:pt idx="11">
                <c:v>0.30769230769230782</c:v>
              </c:pt>
              <c:pt idx="12">
                <c:v>0.15384615384615419</c:v>
              </c:pt>
              <c:pt idx="13">
                <c:v>0.30769230769230782</c:v>
              </c:pt>
              <c:pt idx="14">
                <c:v>0.1</c:v>
              </c:pt>
              <c:pt idx="15">
                <c:v>0.1641025641025641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604352"/>
        <c:axId val="247598464"/>
      </c:barChart>
      <c:valAx>
        <c:axId val="247598464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7604352"/>
        <c:crosses val="autoZero"/>
        <c:crossBetween val="between"/>
      </c:valAx>
      <c:catAx>
        <c:axId val="24760435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759846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andre tiltak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'Tabell_1-11-H_Res_andre_tiltak'!$C$6</c:f>
              <c:strCache>
                <c:ptCount val="1"/>
                <c:pt idx="0">
                  <c:v>Ordinært arbeid med og uten lønn-stilskudd</c:v>
                </c:pt>
              </c:strCache>
            </c:strRef>
          </c:tx>
          <c:spPr>
            <a:solidFill>
              <a:srgbClr val="595959"/>
            </a:solidFill>
            <a:ln>
              <a:noFill/>
            </a:ln>
          </c:spPr>
          <c:invertIfNegative val="0"/>
          <c:cat>
            <c:strRef>
              <c:f>'Tabell_1-11-H_Res_andre_tiltak'!$B$7:$B$22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 - 3. tertial 2015</c:v>
                </c:pt>
              </c:strCache>
            </c:strRef>
          </c:cat>
          <c:val>
            <c:numRef>
              <c:f>'Tabell_1-11-H_Res_andre_tiltak'!$P$7:$P$22</c:f>
              <c:numCache>
                <c:formatCode>0" "%</c:formatCode>
                <c:ptCount val="16"/>
                <c:pt idx="0">
                  <c:v>0.2620689655172414</c:v>
                </c:pt>
                <c:pt idx="1">
                  <c:v>0.14444444444444443</c:v>
                </c:pt>
                <c:pt idx="2">
                  <c:v>0.31874999999999998</c:v>
                </c:pt>
                <c:pt idx="3">
                  <c:v>0.34448160535117056</c:v>
                </c:pt>
                <c:pt idx="4">
                  <c:v>0.40136054421768708</c:v>
                </c:pt>
                <c:pt idx="5">
                  <c:v>7.6923076923076927E-2</c:v>
                </c:pt>
                <c:pt idx="6">
                  <c:v>0.18181818181818182</c:v>
                </c:pt>
                <c:pt idx="7">
                  <c:v>0.31521739130434784</c:v>
                </c:pt>
                <c:pt idx="8">
                  <c:v>0.2</c:v>
                </c:pt>
                <c:pt idx="9">
                  <c:v>0.54736842105263162</c:v>
                </c:pt>
                <c:pt idx="10">
                  <c:v>0.14912280701754385</c:v>
                </c:pt>
                <c:pt idx="11">
                  <c:v>9.45945945945946E-2</c:v>
                </c:pt>
                <c:pt idx="12">
                  <c:v>0.17647058823529413</c:v>
                </c:pt>
                <c:pt idx="13">
                  <c:v>0.16666666666666666</c:v>
                </c:pt>
                <c:pt idx="14">
                  <c:v>0.10256410256410256</c:v>
                </c:pt>
                <c:pt idx="15">
                  <c:v>0.25717063684978125</c:v>
                </c:pt>
              </c:numCache>
            </c:numRef>
          </c:val>
        </c:ser>
        <c:ser>
          <c:idx val="1"/>
          <c:order val="1"/>
          <c:tx>
            <c:strRef>
              <c:f>'Tabell_1-11-H_Res_andre_tiltak'!$D$6</c:f>
              <c:strCache>
                <c:ptCount val="1"/>
                <c:pt idx="0">
                  <c:v>Ut-danning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strRef>
              <c:f>'Tabell_1-11-H_Res_andre_tiltak'!$B$7:$B$22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 - 3. tertial 2015</c:v>
                </c:pt>
              </c:strCache>
            </c:strRef>
          </c:cat>
          <c:val>
            <c:numRef>
              <c:f>'Tabell_1-11-H_Res_andre_tiltak'!$Q$7:$Q$22</c:f>
              <c:numCache>
                <c:formatCode>0" "%</c:formatCode>
                <c:ptCount val="16"/>
                <c:pt idx="0">
                  <c:v>0.11724137931034483</c:v>
                </c:pt>
                <c:pt idx="1">
                  <c:v>2.5925925925925925E-2</c:v>
                </c:pt>
                <c:pt idx="2">
                  <c:v>3.4375000000000003E-2</c:v>
                </c:pt>
                <c:pt idx="3">
                  <c:v>7.3578595317725759E-2</c:v>
                </c:pt>
                <c:pt idx="4">
                  <c:v>4.7619047619047616E-2</c:v>
                </c:pt>
                <c:pt idx="5">
                  <c:v>0</c:v>
                </c:pt>
                <c:pt idx="6">
                  <c:v>0</c:v>
                </c:pt>
                <c:pt idx="7">
                  <c:v>8.6956521739130432E-2</c:v>
                </c:pt>
                <c:pt idx="8">
                  <c:v>0</c:v>
                </c:pt>
                <c:pt idx="9">
                  <c:v>0.18947368421052632</c:v>
                </c:pt>
                <c:pt idx="10">
                  <c:v>9.6491228070175433E-2</c:v>
                </c:pt>
                <c:pt idx="11">
                  <c:v>2.7027027027027029E-2</c:v>
                </c:pt>
                <c:pt idx="12">
                  <c:v>0.11764705882352941</c:v>
                </c:pt>
                <c:pt idx="13">
                  <c:v>1.8518518518518517E-2</c:v>
                </c:pt>
                <c:pt idx="14">
                  <c:v>1.282051282051282E-2</c:v>
                </c:pt>
                <c:pt idx="15">
                  <c:v>5.7851239669421489E-2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218752"/>
        <c:axId val="250217216"/>
      </c:barChart>
      <c:valAx>
        <c:axId val="250217216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50218752"/>
        <c:crosses val="autoZero"/>
        <c:crossBetween val="between"/>
      </c:valAx>
      <c:catAx>
        <c:axId val="25021875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5021721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Behandlingstid for klagesaker til Fylkesmannen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'Tabell_1-_7_og_1-8_-_Beh_tid'!$J$41:$J$41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'Tabell_1-_7_og_1-8_-_Beh_tid'!$B$42:$B$56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</c:strCache>
            </c:strRef>
          </c:cat>
          <c:val>
            <c:numRef>
              <c:f>'Tabell_1-_7_og_1-8_-_Beh_tid'!$J$42:$J$56</c:f>
              <c:numCache>
                <c:formatCode>0%</c:formatCode>
                <c:ptCount val="15"/>
                <c:pt idx="0">
                  <c:v>0</c:v>
                </c:pt>
                <c:pt idx="1">
                  <c:v>4.1666666666666664E-2</c:v>
                </c:pt>
                <c:pt idx="2">
                  <c:v>0.13333333333333333</c:v>
                </c:pt>
                <c:pt idx="3">
                  <c:v>0.4631578947368421</c:v>
                </c:pt>
                <c:pt idx="4">
                  <c:v>5.6603773584905662E-2</c:v>
                </c:pt>
                <c:pt idx="5">
                  <c:v>0.11764705882352941</c:v>
                </c:pt>
                <c:pt idx="6">
                  <c:v>0.27272727272727271</c:v>
                </c:pt>
                <c:pt idx="7">
                  <c:v>0.65714285714285714</c:v>
                </c:pt>
                <c:pt idx="8">
                  <c:v>0.19354838709677419</c:v>
                </c:pt>
                <c:pt idx="9">
                  <c:v>0.19565217391304349</c:v>
                </c:pt>
                <c:pt idx="10">
                  <c:v>0.26190476190476192</c:v>
                </c:pt>
                <c:pt idx="11">
                  <c:v>0.390625</c:v>
                </c:pt>
                <c:pt idx="12">
                  <c:v>0</c:v>
                </c:pt>
                <c:pt idx="13">
                  <c:v>0.2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014592"/>
        <c:axId val="236013056"/>
      </c:barChart>
      <c:valAx>
        <c:axId val="236013056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36014592"/>
        <c:crosses val="autoZero"/>
        <c:crossBetween val="between"/>
      </c:valAx>
      <c:catAx>
        <c:axId val="2360145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3601305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Saksbehandlingstid for økonomisk sosialhjelp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7"/>
          <c:order val="0"/>
          <c:tx>
            <c:strRef>
              <c:f>'Tabell_1-_7_og_1-8_-_Beh_tid'!$J$8</c:f>
              <c:strCache>
                <c:ptCount val="1"/>
                <c:pt idx="0">
                  <c:v>Andel saker behandlet innen 2 uker</c:v>
                </c:pt>
              </c:strCache>
            </c:strRef>
          </c:tx>
          <c:invertIfNegative val="0"/>
          <c:cat>
            <c:strRef>
              <c:f>'Tabell_1-_7_og_1-8_-_Beh_tid'!$B$9:$B$23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 </c:v>
                </c:pt>
                <c:pt idx="14">
                  <c:v>Bydel Søndre Nordstrand</c:v>
                </c:pt>
              </c:strCache>
            </c:strRef>
          </c:cat>
          <c:val>
            <c:numRef>
              <c:f>'Tabell_1-_7_og_1-8_-_Beh_tid'!$J$9:$J$23</c:f>
              <c:numCache>
                <c:formatCode>0%</c:formatCode>
                <c:ptCount val="15"/>
                <c:pt idx="0">
                  <c:v>0.87541067542774242</c:v>
                </c:pt>
                <c:pt idx="1">
                  <c:v>0.8159099120799711</c:v>
                </c:pt>
                <c:pt idx="2">
                  <c:v>0.83556646790599787</c:v>
                </c:pt>
                <c:pt idx="3">
                  <c:v>0.92157061688311692</c:v>
                </c:pt>
                <c:pt idx="4">
                  <c:v>0.80409279350798268</c:v>
                </c:pt>
                <c:pt idx="5">
                  <c:v>0.63740157480314963</c:v>
                </c:pt>
                <c:pt idx="6">
                  <c:v>0.84795590261828202</c:v>
                </c:pt>
                <c:pt idx="7">
                  <c:v>0.95213104325699749</c:v>
                </c:pt>
                <c:pt idx="8">
                  <c:v>0.79380989095715382</c:v>
                </c:pt>
                <c:pt idx="9">
                  <c:v>0.79197454844006565</c:v>
                </c:pt>
                <c:pt idx="10">
                  <c:v>0.75499515033947628</c:v>
                </c:pt>
                <c:pt idx="11">
                  <c:v>0.95031762586517499</c:v>
                </c:pt>
                <c:pt idx="12">
                  <c:v>0.71594806467417937</c:v>
                </c:pt>
                <c:pt idx="13">
                  <c:v>0.86886831560038691</c:v>
                </c:pt>
                <c:pt idx="14">
                  <c:v>0.79370029627319505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074496"/>
        <c:axId val="236072960"/>
      </c:barChart>
      <c:valAx>
        <c:axId val="236072960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36074496"/>
        <c:crosses val="autoZero"/>
        <c:crossBetween val="between"/>
      </c:valAx>
      <c:catAx>
        <c:axId val="2360744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3607296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Utfall ved gjennomført program - Ordinært arbeid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'Tab_1_11_E-Avsluttede_KVP'!$C$9</c:f>
              <c:strCache>
                <c:ptCount val="1"/>
                <c:pt idx="0">
                  <c:v>Ordinært arbeid heltid/deltid (inkl. tidsavgr. lønns-tilskudd)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</c:spPr>
          <c:invertIfNegative val="0"/>
          <c:cat>
            <c:strRef>
              <c:f>'Tab_1_11_E-Avsluttede_KVP'!$B$10:$B$25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1.- 3. tertial 2015</c:v>
                </c:pt>
              </c:strCache>
            </c:strRef>
          </c:cat>
          <c:val>
            <c:numRef>
              <c:f>'Tab_1_11_E-Avsluttede_KVP'!$S$10:$S$25</c:f>
              <c:numCache>
                <c:formatCode>0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458624"/>
        <c:axId val="246457088"/>
      </c:barChart>
      <c:valAx>
        <c:axId val="246457088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6458624"/>
        <c:crosses val="autoZero"/>
        <c:crossBetween val="between"/>
      </c:valAx>
      <c:catAx>
        <c:axId val="24645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645708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Utfall ved gjennomført program - Ordinært arbeid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Ordinært arbeid heltid/deltid (inkl. tidsavgr. lønns-tilskudd)</c:v>
          </c:tx>
          <c:spPr>
            <a:solidFill>
              <a:srgbClr val="D9D9D9"/>
            </a:solidFill>
            <a:ln>
              <a:noFill/>
            </a:ln>
          </c:spPr>
          <c:invertIfNegative val="0"/>
          <c:cat>
            <c:strLit>
              <c:ptCount val="16"/>
              <c:pt idx="0">
                <c:v>Bydel Gamle Oslo</c:v>
              </c:pt>
              <c:pt idx="1">
                <c:v>Bydel Grünerløkka</c:v>
              </c:pt>
              <c:pt idx="2">
                <c:v>Bydel Sagene</c:v>
              </c:pt>
              <c:pt idx="3">
                <c:v>Bydel St. Hanshaugen</c:v>
              </c:pt>
              <c:pt idx="4">
                <c:v>Bydel Frogner</c:v>
              </c:pt>
              <c:pt idx="5">
                <c:v>Bydel Ullern</c:v>
              </c:pt>
              <c:pt idx="6">
                <c:v>Bydel Vestre Aker</c:v>
              </c:pt>
              <c:pt idx="7">
                <c:v>Bydel Nordre Aker</c:v>
              </c:pt>
              <c:pt idx="8">
                <c:v>Bydel Bjerke</c:v>
              </c:pt>
              <c:pt idx="9">
                <c:v>Bydel Grorud</c:v>
              </c:pt>
              <c:pt idx="10">
                <c:v>Bydel Stovner</c:v>
              </c:pt>
              <c:pt idx="11">
                <c:v>Bydel Alna</c:v>
              </c:pt>
              <c:pt idx="12">
                <c:v>Bydel Østensjø</c:v>
              </c:pt>
              <c:pt idx="13">
                <c:v>Bydel Nordstrand</c:v>
              </c:pt>
              <c:pt idx="14">
                <c:v>Bydel Søndre Nordstrand</c:v>
              </c:pt>
              <c:pt idx="15">
                <c:v>SUM 1. tertial 2013</c:v>
              </c:pt>
            </c:strLit>
          </c:cat>
          <c:val>
            <c:numLit>
              <c:formatCode>General</c:formatCode>
              <c:ptCount val="16"/>
              <c:pt idx="0">
                <c:v>0.47727272727272785</c:v>
              </c:pt>
              <c:pt idx="1">
                <c:v>0.40425531914893614</c:v>
              </c:pt>
              <c:pt idx="2">
                <c:v>0.19148936170212796</c:v>
              </c:pt>
              <c:pt idx="3">
                <c:v>0.36363636363636381</c:v>
              </c:pt>
              <c:pt idx="4">
                <c:v>0.33333333333333331</c:v>
              </c:pt>
              <c:pt idx="5">
                <c:v>0.33333333333333331</c:v>
              </c:pt>
              <c:pt idx="6">
                <c:v>0.25</c:v>
              </c:pt>
              <c:pt idx="7">
                <c:v>0.5</c:v>
              </c:pt>
              <c:pt idx="8">
                <c:v>0.31250000000000039</c:v>
              </c:pt>
              <c:pt idx="9">
                <c:v>0.33333333333333331</c:v>
              </c:pt>
              <c:pt idx="10">
                <c:v>0.22222222222222221</c:v>
              </c:pt>
              <c:pt idx="11">
                <c:v>0.51612903225806572</c:v>
              </c:pt>
              <c:pt idx="12">
                <c:v>0.42857142857142855</c:v>
              </c:pt>
              <c:pt idx="13">
                <c:v>0.30000000000000032</c:v>
              </c:pt>
              <c:pt idx="14">
                <c:v>0.56521739130434756</c:v>
              </c:pt>
              <c:pt idx="15">
                <c:v>0.38095238095238165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690176"/>
        <c:axId val="246467200"/>
      </c:barChart>
      <c:valAx>
        <c:axId val="246467200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6690176"/>
        <c:crosses val="autoZero"/>
        <c:crossBetween val="between"/>
      </c:valAx>
      <c:catAx>
        <c:axId val="24669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646720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Utfall ved gjennomført program - Ordinært arbeid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'[2]Tab_1_11_E-Avsluttede_KVP'!$C$9</c:f>
              <c:strCache>
                <c:ptCount val="1"/>
                <c:pt idx="0">
                  <c:v>Ordinært arbeid heltid/deltid (inkl. tidsavgr. lønns-tilskudd)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</c:spPr>
          <c:invertIfNegative val="0"/>
          <c:cat>
            <c:strRef>
              <c:f>'[2]Tab_1_11_E-Avsluttede_KVP'!$B$10:$B$25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1.- 2. tertial 2015</c:v>
                </c:pt>
              </c:strCache>
            </c:strRef>
          </c:cat>
          <c:val>
            <c:numRef>
              <c:f>'[2]Tab_1_11_E-Avsluttede_KVP'!$S$10:$S$25</c:f>
              <c:numCache>
                <c:formatCode>General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901376"/>
        <c:axId val="246899840"/>
      </c:barChart>
      <c:valAx>
        <c:axId val="246899840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6901376"/>
        <c:crosses val="autoZero"/>
        <c:crossBetween val="between"/>
      </c:valAx>
      <c:catAx>
        <c:axId val="24690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689984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Utfall ved gjennomført program - Ordinært arbeid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Ordinært arbeid heltid/deltid (inkl. tidsavgr. lønns-tilskudd)</c:v>
          </c:tx>
          <c:spPr>
            <a:solidFill>
              <a:srgbClr val="D9D9D9"/>
            </a:solidFill>
            <a:ln>
              <a:noFill/>
            </a:ln>
          </c:spPr>
          <c:invertIfNegative val="0"/>
          <c:cat>
            <c:strLit>
              <c:ptCount val="16"/>
              <c:pt idx="0">
                <c:v>Bydel Gamle Oslo</c:v>
              </c:pt>
              <c:pt idx="1">
                <c:v>Bydel Grünerløkka</c:v>
              </c:pt>
              <c:pt idx="2">
                <c:v>Bydel Sagene</c:v>
              </c:pt>
              <c:pt idx="3">
                <c:v>Bydel St. Hanshaugen</c:v>
              </c:pt>
              <c:pt idx="4">
                <c:v>Bydel Frogner</c:v>
              </c:pt>
              <c:pt idx="5">
                <c:v>Bydel Ullern</c:v>
              </c:pt>
              <c:pt idx="6">
                <c:v>Bydel Vestre Aker</c:v>
              </c:pt>
              <c:pt idx="7">
                <c:v>Bydel Nordre Aker</c:v>
              </c:pt>
              <c:pt idx="8">
                <c:v>Bydel Bjerke</c:v>
              </c:pt>
              <c:pt idx="9">
                <c:v>Bydel Grorud</c:v>
              </c:pt>
              <c:pt idx="10">
                <c:v>Bydel Stovner</c:v>
              </c:pt>
              <c:pt idx="11">
                <c:v>Bydel Alna</c:v>
              </c:pt>
              <c:pt idx="12">
                <c:v>Bydel Østensjø</c:v>
              </c:pt>
              <c:pt idx="13">
                <c:v>Bydel Nordstrand</c:v>
              </c:pt>
              <c:pt idx="14">
                <c:v>Bydel Søndre Nordstrand</c:v>
              </c:pt>
              <c:pt idx="15">
                <c:v>SUM 1. tertial 2013</c:v>
              </c:pt>
            </c:strLit>
          </c:cat>
          <c:val>
            <c:numLit>
              <c:formatCode>General</c:formatCode>
              <c:ptCount val="16"/>
              <c:pt idx="0">
                <c:v>0.47727272727272785</c:v>
              </c:pt>
              <c:pt idx="1">
                <c:v>0.40425531914893614</c:v>
              </c:pt>
              <c:pt idx="2">
                <c:v>0.19148936170212796</c:v>
              </c:pt>
              <c:pt idx="3">
                <c:v>0.36363636363636381</c:v>
              </c:pt>
              <c:pt idx="4">
                <c:v>0.33333333333333331</c:v>
              </c:pt>
              <c:pt idx="5">
                <c:v>0.33333333333333331</c:v>
              </c:pt>
              <c:pt idx="6">
                <c:v>0.25</c:v>
              </c:pt>
              <c:pt idx="7">
                <c:v>0.5</c:v>
              </c:pt>
              <c:pt idx="8">
                <c:v>0.31250000000000039</c:v>
              </c:pt>
              <c:pt idx="9">
                <c:v>0.33333333333333331</c:v>
              </c:pt>
              <c:pt idx="10">
                <c:v>0.22222222222222221</c:v>
              </c:pt>
              <c:pt idx="11">
                <c:v>0.51612903225806572</c:v>
              </c:pt>
              <c:pt idx="12">
                <c:v>0.42857142857142855</c:v>
              </c:pt>
              <c:pt idx="13">
                <c:v>0.30000000000000032</c:v>
              </c:pt>
              <c:pt idx="14">
                <c:v>0.56521739130434756</c:v>
              </c:pt>
              <c:pt idx="15">
                <c:v>0.38095238095238165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165696"/>
        <c:axId val="247159808"/>
      </c:barChart>
      <c:valAx>
        <c:axId val="247159808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7165696"/>
        <c:crosses val="autoZero"/>
        <c:crossBetween val="between"/>
      </c:valAx>
      <c:catAx>
        <c:axId val="24716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715980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avsluttet introduksjonsprogram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Tab_1_11_F_Resultat_introduksj!$C$9:$C$9</c:f>
              <c:strCache>
                <c:ptCount val="1"/>
                <c:pt idx="0">
                  <c:v>Ordinært arbeid med og uten lønnstilskudd</c:v>
                </c:pt>
              </c:strCache>
            </c:strRef>
          </c:tx>
          <c:spPr>
            <a:solidFill>
              <a:srgbClr val="595959"/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2015</c:v>
                </c:pt>
              </c:strCache>
            </c:strRef>
          </c:cat>
          <c:val>
            <c:numRef>
              <c:f>Tab_1_11_F_Resultat_introduksj!$P$10:$P$25</c:f>
              <c:numCache>
                <c:formatCode>0" "%</c:formatCode>
                <c:ptCount val="16"/>
                <c:pt idx="0">
                  <c:v>0.60526315789473684</c:v>
                </c:pt>
                <c:pt idx="1">
                  <c:v>0.5641025641025641</c:v>
                </c:pt>
                <c:pt idx="2">
                  <c:v>0.23076923076923078</c:v>
                </c:pt>
                <c:pt idx="3">
                  <c:v>0.33333333333333331</c:v>
                </c:pt>
                <c:pt idx="4">
                  <c:v>0.3611111111111111</c:v>
                </c:pt>
                <c:pt idx="5">
                  <c:v>0.42857142857142855</c:v>
                </c:pt>
                <c:pt idx="6">
                  <c:v>0.23529411764705882</c:v>
                </c:pt>
                <c:pt idx="7">
                  <c:v>0.19354838709677419</c:v>
                </c:pt>
                <c:pt idx="8">
                  <c:v>0.42105263157894735</c:v>
                </c:pt>
                <c:pt idx="9">
                  <c:v>0.83333333333333337</c:v>
                </c:pt>
                <c:pt idx="10">
                  <c:v>0.40625</c:v>
                </c:pt>
                <c:pt idx="11">
                  <c:v>0.20408163265306123</c:v>
                </c:pt>
                <c:pt idx="12">
                  <c:v>0.3888888888888889</c:v>
                </c:pt>
                <c:pt idx="13">
                  <c:v>0.30434782608695654</c:v>
                </c:pt>
                <c:pt idx="14">
                  <c:v>0.21739130434782608</c:v>
                </c:pt>
                <c:pt idx="15">
                  <c:v>0.37434554973821987</c:v>
                </c:pt>
              </c:numCache>
            </c:numRef>
          </c:val>
        </c:ser>
        <c:ser>
          <c:idx val="1"/>
          <c:order val="1"/>
          <c:tx>
            <c:strRef>
              <c:f>Tab_1_11_F_Resultat_introduksj!$D$9:$D$9</c:f>
              <c:strCache>
                <c:ptCount val="1"/>
                <c:pt idx="0">
                  <c:v>Utdanning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2015</c:v>
                </c:pt>
              </c:strCache>
            </c:strRef>
          </c:cat>
          <c:val>
            <c:numRef>
              <c:f>Tab_1_11_F_Resultat_introduksj!$Q$10:$Q$25</c:f>
              <c:numCache>
                <c:formatCode>0" "%</c:formatCode>
                <c:ptCount val="16"/>
                <c:pt idx="0">
                  <c:v>5.2631578947368418E-2</c:v>
                </c:pt>
                <c:pt idx="1">
                  <c:v>7.6923076923076927E-2</c:v>
                </c:pt>
                <c:pt idx="2">
                  <c:v>7.6923076923076927E-2</c:v>
                </c:pt>
                <c:pt idx="3">
                  <c:v>0.1111111111111111</c:v>
                </c:pt>
                <c:pt idx="4">
                  <c:v>0.1388888888888889</c:v>
                </c:pt>
                <c:pt idx="5">
                  <c:v>7.1428571428571425E-2</c:v>
                </c:pt>
                <c:pt idx="6">
                  <c:v>0</c:v>
                </c:pt>
                <c:pt idx="7">
                  <c:v>0.16129032258064516</c:v>
                </c:pt>
                <c:pt idx="8">
                  <c:v>0.10526315789473684</c:v>
                </c:pt>
                <c:pt idx="9">
                  <c:v>0</c:v>
                </c:pt>
                <c:pt idx="10">
                  <c:v>6.25E-2</c:v>
                </c:pt>
                <c:pt idx="11">
                  <c:v>8.1632653061224483E-2</c:v>
                </c:pt>
                <c:pt idx="12">
                  <c:v>0.22222222222222221</c:v>
                </c:pt>
                <c:pt idx="13">
                  <c:v>4.3478260869565216E-2</c:v>
                </c:pt>
                <c:pt idx="14">
                  <c:v>0.2608695652173913</c:v>
                </c:pt>
                <c:pt idx="15">
                  <c:v>9.947643979057591E-2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297536"/>
        <c:axId val="247296000"/>
      </c:barChart>
      <c:valAx>
        <c:axId val="247296000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7297536"/>
        <c:crosses val="autoZero"/>
        <c:crossBetween val="between"/>
      </c:valAx>
      <c:catAx>
        <c:axId val="24729753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729600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jobbsjansen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Ordinært arbeid med og uten lønnstilskudd</c:v>
          </c:tx>
          <c:spPr>
            <a:solidFill>
              <a:srgbClr val="595959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2015</c:v>
                </c:pt>
              </c:strCache>
            </c:strRef>
          </c:cat>
          <c:val>
            <c:numRef>
              <c:f>'Tab_1_11_G_Resultat Jobbsjansen'!$C$10:$C$25</c:f>
              <c:numCache>
                <c:formatCode>0</c:formatCode>
                <c:ptCount val="16"/>
                <c:pt idx="15">
                  <c:v>0</c:v>
                </c:pt>
              </c:numCache>
            </c:numRef>
          </c:val>
        </c:ser>
        <c:ser>
          <c:idx val="1"/>
          <c:order val="1"/>
          <c:tx>
            <c:v>Utdanning</c:v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2015</c:v>
                </c:pt>
              </c:strCache>
            </c:strRef>
          </c:cat>
          <c:val>
            <c:numRef>
              <c:f>'Tab_1_11_G_Resultat Jobbsjansen'!$D$10:$D$25</c:f>
              <c:numCache>
                <c:formatCode>0</c:formatCode>
                <c:ptCount val="16"/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556352"/>
        <c:axId val="247554816"/>
      </c:barChart>
      <c:valAx>
        <c:axId val="247554816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7556352"/>
        <c:crosses val="autoZero"/>
        <c:crossBetween val="between"/>
      </c:valAx>
      <c:catAx>
        <c:axId val="24755635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755481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482603</xdr:colOff>
      <xdr:row>6</xdr:row>
      <xdr:rowOff>95250</xdr:rowOff>
    </xdr:from>
    <xdr:ext cx="8470898" cy="4702173"/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13</xdr:col>
      <xdr:colOff>447671</xdr:colOff>
      <xdr:row>38</xdr:row>
      <xdr:rowOff>47628</xdr:rowOff>
    </xdr:from>
    <xdr:ext cx="8483602" cy="4737104"/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12</xdr:col>
      <xdr:colOff>482603</xdr:colOff>
      <xdr:row>6</xdr:row>
      <xdr:rowOff>95250</xdr:rowOff>
    </xdr:from>
    <xdr:ext cx="8470898" cy="4702173"/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215898</xdr:colOff>
      <xdr:row>7</xdr:row>
      <xdr:rowOff>76196</xdr:rowOff>
    </xdr:from>
    <xdr:ext cx="7366004" cy="5181603"/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3" name="Ellipse 2"/>
        <xdr:cNvSpPr/>
      </xdr:nvSpPr>
      <xdr:spPr>
        <a:xfrm>
          <a:off x="16700501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20</xdr:col>
      <xdr:colOff>215898</xdr:colOff>
      <xdr:row>7</xdr:row>
      <xdr:rowOff>76196</xdr:rowOff>
    </xdr:from>
    <xdr:ext cx="7366004" cy="5181603"/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5" name="Ellipse 2"/>
        <xdr:cNvSpPr/>
      </xdr:nvSpPr>
      <xdr:spPr>
        <a:xfrm>
          <a:off x="16700501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20</xdr:col>
      <xdr:colOff>215898</xdr:colOff>
      <xdr:row>7</xdr:row>
      <xdr:rowOff>76196</xdr:rowOff>
    </xdr:from>
    <xdr:ext cx="7366004" cy="5181603"/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7" name="Ellipse 2"/>
        <xdr:cNvSpPr/>
      </xdr:nvSpPr>
      <xdr:spPr>
        <a:xfrm>
          <a:off x="15805151" y="7620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20</xdr:col>
      <xdr:colOff>215898</xdr:colOff>
      <xdr:row>7</xdr:row>
      <xdr:rowOff>76196</xdr:rowOff>
    </xdr:from>
    <xdr:ext cx="7366004" cy="5181603"/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9" name="Ellipse 2"/>
        <xdr:cNvSpPr/>
      </xdr:nvSpPr>
      <xdr:spPr>
        <a:xfrm>
          <a:off x="15805151" y="7620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723903</xdr:colOff>
      <xdr:row>8</xdr:row>
      <xdr:rowOff>908054</xdr:rowOff>
    </xdr:from>
    <xdr:ext cx="6692895" cy="4406895"/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330198</xdr:colOff>
      <xdr:row>3</xdr:row>
      <xdr:rowOff>139702</xdr:rowOff>
    </xdr:from>
    <xdr:ext cx="4216398" cy="939802"/>
    <xdr:sp macro="" textlink="">
      <xdr:nvSpPr>
        <xdr:cNvPr id="2" name="Ellipse 3"/>
        <xdr:cNvSpPr/>
      </xdr:nvSpPr>
      <xdr:spPr>
        <a:xfrm>
          <a:off x="13427073" y="625477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utdanning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330198</xdr:colOff>
      <xdr:row>3</xdr:row>
      <xdr:rowOff>139702</xdr:rowOff>
    </xdr:from>
    <xdr:ext cx="4216398" cy="939802"/>
    <xdr:sp macro="" textlink="">
      <xdr:nvSpPr>
        <xdr:cNvPr id="3" name="Ellipse 3"/>
        <xdr:cNvSpPr/>
      </xdr:nvSpPr>
      <xdr:spPr>
        <a:xfrm>
          <a:off x="13503273" y="625477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14</xdr:col>
      <xdr:colOff>600078</xdr:colOff>
      <xdr:row>8</xdr:row>
      <xdr:rowOff>603254</xdr:rowOff>
    </xdr:from>
    <xdr:ext cx="6692895" cy="4406895"/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330198</xdr:colOff>
      <xdr:row>3</xdr:row>
      <xdr:rowOff>139702</xdr:rowOff>
    </xdr:from>
    <xdr:ext cx="4216398" cy="939802"/>
    <xdr:sp macro="" textlink="">
      <xdr:nvSpPr>
        <xdr:cNvPr id="7" name="Ellipse 3"/>
        <xdr:cNvSpPr/>
      </xdr:nvSpPr>
      <xdr:spPr>
        <a:xfrm>
          <a:off x="13503273" y="625477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Antall i arbeid eller uitdanning 1-3 tertial</a:t>
          </a:r>
        </a:p>
      </xdr:txBody>
    </xdr:sp>
    <xdr:clientData/>
  </xdr:oneCellAnchor>
  <xdr:oneCellAnchor>
    <xdr:from>
      <xdr:col>24</xdr:col>
      <xdr:colOff>257178</xdr:colOff>
      <xdr:row>8</xdr:row>
      <xdr:rowOff>69854</xdr:rowOff>
    </xdr:from>
    <xdr:ext cx="6692895" cy="4406895"/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25</xdr:col>
      <xdr:colOff>320673</xdr:colOff>
      <xdr:row>3</xdr:row>
      <xdr:rowOff>168277</xdr:rowOff>
    </xdr:from>
    <xdr:ext cx="4216398" cy="939802"/>
    <xdr:sp macro="" textlink="">
      <xdr:nvSpPr>
        <xdr:cNvPr id="9" name="Ellipse 3"/>
        <xdr:cNvSpPr/>
      </xdr:nvSpPr>
      <xdr:spPr>
        <a:xfrm>
          <a:off x="19056348" y="711202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utdanning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742950</xdr:colOff>
      <xdr:row>5</xdr:row>
      <xdr:rowOff>628650</xdr:rowOff>
    </xdr:from>
    <xdr:ext cx="6692895" cy="4406895"/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3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4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5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5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6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7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8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4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47" name="Text Box 4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8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helse%20og%20sosiale%20tjenester/Seksjon%20for%20bestillerenhet_%20IKT%20og%20&#248;konomi/elisaboe/Befolkningsfremskrivning/AGL%20Kriteriebef2016-korrigert%20for%20sykehjmsbe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yr23722\AppData\Local\Microsoft\Windows\Temporary%20Internet%20Files\Content.Outlook\M9XLJC7Y\FO1-tabeller%20-%20%20til%20EB%202809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339">
          <cell r="F339">
            <v>5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1</v>
          </cell>
        </row>
        <row r="365">
          <cell r="I365">
            <v>1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339">
          <cell r="F339">
            <v>18</v>
          </cell>
        </row>
        <row r="340">
          <cell r="F340">
            <v>3</v>
          </cell>
        </row>
        <row r="341">
          <cell r="F341">
            <v>1</v>
          </cell>
        </row>
        <row r="342">
          <cell r="F342">
            <v>0</v>
          </cell>
        </row>
        <row r="343">
          <cell r="F343">
            <v>11</v>
          </cell>
        </row>
        <row r="344">
          <cell r="F344">
            <v>7</v>
          </cell>
        </row>
        <row r="365">
          <cell r="I365">
            <v>1</v>
          </cell>
        </row>
      </sheetData>
      <sheetData sheetId="1"/>
      <sheetData sheetId="2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339">
          <cell r="F339">
            <v>4</v>
          </cell>
        </row>
        <row r="340">
          <cell r="F340">
            <v>22</v>
          </cell>
        </row>
        <row r="341">
          <cell r="F341">
            <v>22</v>
          </cell>
        </row>
        <row r="342">
          <cell r="F342">
            <v>0</v>
          </cell>
        </row>
        <row r="343">
          <cell r="F343">
            <v>22</v>
          </cell>
        </row>
        <row r="344">
          <cell r="F344">
            <v>1</v>
          </cell>
        </row>
        <row r="365">
          <cell r="I365">
            <v>4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339">
          <cell r="F339">
            <v>127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11</v>
          </cell>
        </row>
        <row r="344">
          <cell r="F344">
            <v>7</v>
          </cell>
        </row>
        <row r="365">
          <cell r="I3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339">
          <cell r="F339">
            <v>15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3</v>
          </cell>
        </row>
        <row r="344">
          <cell r="F344">
            <v>0</v>
          </cell>
        </row>
        <row r="365">
          <cell r="I365">
            <v>1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339">
          <cell r="F339">
            <v>7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3</v>
          </cell>
        </row>
        <row r="366">
          <cell r="I366">
            <v>0</v>
          </cell>
        </row>
      </sheetData>
      <sheetData sheetId="1"/>
      <sheetData sheetId="2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339">
          <cell r="F339">
            <v>7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2</v>
          </cell>
        </row>
        <row r="343">
          <cell r="F343">
            <v>0</v>
          </cell>
        </row>
        <row r="344">
          <cell r="F344">
            <v>4</v>
          </cell>
        </row>
        <row r="366">
          <cell r="I366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339">
          <cell r="F339">
            <v>7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0</v>
          </cell>
        </row>
        <row r="344">
          <cell r="F344">
            <v>2</v>
          </cell>
        </row>
        <row r="370">
          <cell r="I370">
            <v>1</v>
          </cell>
        </row>
      </sheetData>
      <sheetData sheetId="1"/>
      <sheetData sheetId="2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ØR korreksjon befolkning 67+"/>
      <sheetName val=" ETTER korreksjon befolkn 67+"/>
    </sheetNames>
    <sheetDataSet>
      <sheetData sheetId="0">
        <row r="5">
          <cell r="N5">
            <v>1670</v>
          </cell>
          <cell r="O5">
            <v>473</v>
          </cell>
          <cell r="P5">
            <v>302</v>
          </cell>
          <cell r="Q5">
            <v>217</v>
          </cell>
          <cell r="R5">
            <v>179</v>
          </cell>
        </row>
        <row r="6">
          <cell r="N6">
            <v>1550</v>
          </cell>
          <cell r="O6">
            <v>466</v>
          </cell>
          <cell r="P6">
            <v>327</v>
          </cell>
          <cell r="Q6">
            <v>259</v>
          </cell>
          <cell r="R6">
            <v>273</v>
          </cell>
        </row>
        <row r="7">
          <cell r="N7">
            <v>1492</v>
          </cell>
          <cell r="O7">
            <v>422</v>
          </cell>
          <cell r="P7">
            <v>292</v>
          </cell>
          <cell r="Q7">
            <v>215</v>
          </cell>
          <cell r="R7">
            <v>227</v>
          </cell>
        </row>
        <row r="8">
          <cell r="N8">
            <v>1424</v>
          </cell>
          <cell r="O8">
            <v>484</v>
          </cell>
          <cell r="P8">
            <v>313</v>
          </cell>
          <cell r="Q8">
            <v>223</v>
          </cell>
          <cell r="R8">
            <v>253</v>
          </cell>
        </row>
        <row r="9">
          <cell r="N9">
            <v>3714</v>
          </cell>
          <cell r="O9">
            <v>1325</v>
          </cell>
          <cell r="P9">
            <v>828</v>
          </cell>
          <cell r="Q9">
            <v>624</v>
          </cell>
          <cell r="R9">
            <v>506</v>
          </cell>
        </row>
        <row r="10">
          <cell r="N10">
            <v>2823</v>
          </cell>
          <cell r="O10">
            <v>1018</v>
          </cell>
          <cell r="P10">
            <v>697</v>
          </cell>
          <cell r="Q10">
            <v>513</v>
          </cell>
          <cell r="R10">
            <v>413</v>
          </cell>
        </row>
        <row r="11">
          <cell r="N11">
            <v>3700</v>
          </cell>
          <cell r="O11">
            <v>1239</v>
          </cell>
          <cell r="P11">
            <v>807</v>
          </cell>
          <cell r="Q11">
            <v>642</v>
          </cell>
          <cell r="R11">
            <v>412</v>
          </cell>
        </row>
        <row r="12">
          <cell r="N12">
            <v>2962</v>
          </cell>
          <cell r="O12">
            <v>1068</v>
          </cell>
          <cell r="P12">
            <v>851</v>
          </cell>
          <cell r="Q12">
            <v>585</v>
          </cell>
          <cell r="R12">
            <v>437</v>
          </cell>
        </row>
        <row r="13">
          <cell r="N13">
            <v>1447</v>
          </cell>
          <cell r="O13">
            <v>573</v>
          </cell>
          <cell r="P13">
            <v>483</v>
          </cell>
          <cell r="Q13">
            <v>403</v>
          </cell>
          <cell r="R13">
            <v>293</v>
          </cell>
        </row>
        <row r="14">
          <cell r="N14">
            <v>1612</v>
          </cell>
          <cell r="O14">
            <v>629</v>
          </cell>
          <cell r="P14">
            <v>520</v>
          </cell>
          <cell r="Q14">
            <v>363</v>
          </cell>
          <cell r="R14">
            <v>231</v>
          </cell>
        </row>
        <row r="15">
          <cell r="N15">
            <v>2369</v>
          </cell>
          <cell r="O15">
            <v>881</v>
          </cell>
          <cell r="P15">
            <v>529</v>
          </cell>
          <cell r="Q15">
            <v>292</v>
          </cell>
          <cell r="R15">
            <v>165</v>
          </cell>
        </row>
        <row r="16">
          <cell r="N16">
            <v>3117</v>
          </cell>
          <cell r="O16">
            <v>1061</v>
          </cell>
          <cell r="P16">
            <v>753</v>
          </cell>
          <cell r="Q16">
            <v>511</v>
          </cell>
          <cell r="R16">
            <v>348</v>
          </cell>
        </row>
        <row r="17">
          <cell r="N17">
            <v>2680</v>
          </cell>
          <cell r="O17">
            <v>1330</v>
          </cell>
          <cell r="P17">
            <v>1310</v>
          </cell>
          <cell r="Q17">
            <v>1004</v>
          </cell>
          <cell r="R17">
            <v>524</v>
          </cell>
        </row>
        <row r="18">
          <cell r="N18">
            <v>3336</v>
          </cell>
          <cell r="O18">
            <v>1291</v>
          </cell>
          <cell r="P18">
            <v>1009</v>
          </cell>
          <cell r="Q18">
            <v>827</v>
          </cell>
          <cell r="R18">
            <v>596</v>
          </cell>
        </row>
        <row r="19">
          <cell r="N19">
            <v>1836</v>
          </cell>
          <cell r="O19">
            <v>522</v>
          </cell>
          <cell r="P19">
            <v>300</v>
          </cell>
          <cell r="Q19">
            <v>194</v>
          </cell>
          <cell r="R19">
            <v>142</v>
          </cell>
        </row>
        <row r="20">
          <cell r="N20">
            <v>71</v>
          </cell>
          <cell r="O20">
            <v>26</v>
          </cell>
          <cell r="P20">
            <v>7</v>
          </cell>
          <cell r="Q20">
            <v>14</v>
          </cell>
          <cell r="R20">
            <v>13</v>
          </cell>
        </row>
      </sheetData>
      <sheetData sheetId="1">
        <row r="5">
          <cell r="T5">
            <v>-1</v>
          </cell>
          <cell r="U5">
            <v>2</v>
          </cell>
          <cell r="V5">
            <v>2</v>
          </cell>
          <cell r="W5">
            <v>0</v>
          </cell>
          <cell r="X5">
            <v>-15</v>
          </cell>
        </row>
        <row r="6">
          <cell r="T6">
            <v>-3</v>
          </cell>
          <cell r="U6">
            <v>-15</v>
          </cell>
          <cell r="V6">
            <v>-23</v>
          </cell>
          <cell r="W6">
            <v>-48</v>
          </cell>
          <cell r="X6">
            <v>-57</v>
          </cell>
        </row>
        <row r="7">
          <cell r="T7">
            <v>-4</v>
          </cell>
          <cell r="U7">
            <v>-1</v>
          </cell>
          <cell r="V7">
            <v>-16</v>
          </cell>
          <cell r="W7">
            <v>-10</v>
          </cell>
          <cell r="X7">
            <v>3</v>
          </cell>
        </row>
        <row r="8">
          <cell r="T8">
            <v>-14</v>
          </cell>
          <cell r="U8">
            <v>-18</v>
          </cell>
          <cell r="V8">
            <v>-12</v>
          </cell>
          <cell r="W8">
            <v>-28</v>
          </cell>
          <cell r="X8">
            <v>-54</v>
          </cell>
        </row>
        <row r="9">
          <cell r="T9">
            <v>11</v>
          </cell>
          <cell r="U9">
            <v>10</v>
          </cell>
          <cell r="V9">
            <v>9</v>
          </cell>
          <cell r="W9">
            <v>7</v>
          </cell>
          <cell r="X9">
            <v>-9</v>
          </cell>
        </row>
        <row r="10">
          <cell r="T10">
            <v>-13</v>
          </cell>
          <cell r="U10">
            <v>-3</v>
          </cell>
          <cell r="V10">
            <v>-16</v>
          </cell>
          <cell r="W10">
            <v>-18</v>
          </cell>
          <cell r="X10">
            <v>-25</v>
          </cell>
        </row>
        <row r="11">
          <cell r="T11">
            <v>22</v>
          </cell>
          <cell r="U11">
            <v>15</v>
          </cell>
          <cell r="V11">
            <v>27</v>
          </cell>
          <cell r="W11">
            <v>56</v>
          </cell>
          <cell r="X11">
            <v>112</v>
          </cell>
        </row>
        <row r="12">
          <cell r="T12">
            <v>11</v>
          </cell>
          <cell r="U12">
            <v>10</v>
          </cell>
          <cell r="V12">
            <v>5</v>
          </cell>
          <cell r="W12">
            <v>14</v>
          </cell>
          <cell r="X12">
            <v>15</v>
          </cell>
        </row>
        <row r="13">
          <cell r="T13">
            <v>-9</v>
          </cell>
          <cell r="U13">
            <v>1</v>
          </cell>
          <cell r="V13">
            <v>-3</v>
          </cell>
          <cell r="W13">
            <v>-2</v>
          </cell>
          <cell r="X13">
            <v>7</v>
          </cell>
        </row>
        <row r="14">
          <cell r="T14">
            <v>-6</v>
          </cell>
          <cell r="U14">
            <v>-15</v>
          </cell>
          <cell r="V14">
            <v>-9</v>
          </cell>
          <cell r="W14">
            <v>-25</v>
          </cell>
          <cell r="X14">
            <v>-28</v>
          </cell>
        </row>
        <row r="15">
          <cell r="T15">
            <v>7</v>
          </cell>
          <cell r="U15">
            <v>14</v>
          </cell>
          <cell r="V15">
            <v>3</v>
          </cell>
          <cell r="W15">
            <v>6</v>
          </cell>
          <cell r="X15">
            <v>-6</v>
          </cell>
        </row>
        <row r="16">
          <cell r="T16">
            <v>10</v>
          </cell>
          <cell r="U16">
            <v>3</v>
          </cell>
          <cell r="V16">
            <v>5</v>
          </cell>
          <cell r="W16">
            <v>3</v>
          </cell>
          <cell r="X16">
            <v>-4</v>
          </cell>
        </row>
        <row r="17">
          <cell r="T17">
            <v>7</v>
          </cell>
          <cell r="U17">
            <v>3</v>
          </cell>
          <cell r="V17">
            <v>8</v>
          </cell>
          <cell r="W17">
            <v>20</v>
          </cell>
          <cell r="X17">
            <v>22</v>
          </cell>
        </row>
        <row r="18">
          <cell r="T18">
            <v>17</v>
          </cell>
          <cell r="U18">
            <v>6</v>
          </cell>
          <cell r="V18">
            <v>18</v>
          </cell>
          <cell r="W18">
            <v>30</v>
          </cell>
          <cell r="X18">
            <v>66</v>
          </cell>
        </row>
        <row r="19">
          <cell r="T19">
            <v>0</v>
          </cell>
          <cell r="U19">
            <v>1</v>
          </cell>
          <cell r="V19">
            <v>6</v>
          </cell>
          <cell r="W19">
            <v>3</v>
          </cell>
          <cell r="X19">
            <v>-11</v>
          </cell>
        </row>
        <row r="23">
          <cell r="N23">
            <v>2</v>
          </cell>
          <cell r="O23">
            <v>4</v>
          </cell>
          <cell r="P23">
            <v>2</v>
          </cell>
          <cell r="Q23">
            <v>1</v>
          </cell>
          <cell r="R23">
            <v>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-1-3-B0 Bosetting"/>
      <sheetName val="Tabell 1-10 A KVP aldersfordelt"/>
      <sheetName val="Tab_1_11_A-Saksmengde_KVP"/>
      <sheetName val="Tab__1_11_B-tiltakskategori KVP"/>
      <sheetName val="Tab_1_11_E-Avsluttede_KVP"/>
    </sheetNames>
    <sheetDataSet>
      <sheetData sheetId="0"/>
      <sheetData sheetId="1"/>
      <sheetData sheetId="2"/>
      <sheetData sheetId="3">
        <row r="11">
          <cell r="B11" t="str">
            <v>Navn</v>
          </cell>
        </row>
      </sheetData>
      <sheetData sheetId="4">
        <row r="9">
          <cell r="C9" t="str">
            <v>Ordinært arbeid heltid/deltid (inkl. tidsavgr. lønns-tilskudd)</v>
          </cell>
        </row>
        <row r="10">
          <cell r="B10" t="str">
            <v>Bydel Gamle Oslo</v>
          </cell>
        </row>
        <row r="11">
          <cell r="B11" t="str">
            <v>Bydel Grünerløkka</v>
          </cell>
        </row>
        <row r="12">
          <cell r="B12" t="str">
            <v>Bydel Sagene</v>
          </cell>
        </row>
        <row r="13">
          <cell r="B13" t="str">
            <v>Bydel St. Hanshaugen</v>
          </cell>
        </row>
        <row r="14">
          <cell r="B14" t="str">
            <v>Bydel Frogner</v>
          </cell>
        </row>
        <row r="15">
          <cell r="B15" t="str">
            <v>Bydel Ullern</v>
          </cell>
        </row>
        <row r="16">
          <cell r="B16" t="str">
            <v>Bydel Vestre Aker</v>
          </cell>
        </row>
        <row r="17">
          <cell r="B17" t="str">
            <v>Bydel Nordre Aker</v>
          </cell>
        </row>
        <row r="18">
          <cell r="B18" t="str">
            <v>Bydel Bjerke</v>
          </cell>
        </row>
        <row r="19">
          <cell r="B19" t="str">
            <v>Bydel Grorud</v>
          </cell>
        </row>
        <row r="20">
          <cell r="B20" t="str">
            <v>Bydel Stovner</v>
          </cell>
        </row>
        <row r="21">
          <cell r="B21" t="str">
            <v>Bydel Alna</v>
          </cell>
        </row>
        <row r="22">
          <cell r="B22" t="str">
            <v>Bydel Østensjø</v>
          </cell>
        </row>
        <row r="23">
          <cell r="B23" t="str">
            <v>Bydel Nordstrand</v>
          </cell>
        </row>
        <row r="24">
          <cell r="B24" t="str">
            <v>Bydel Søndre Nordstrand</v>
          </cell>
        </row>
        <row r="25">
          <cell r="B25" t="str">
            <v>SUM 1.- 2. tertial 2015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8</v>
          </cell>
        </row>
        <row r="340">
          <cell r="F340">
            <v>2</v>
          </cell>
        </row>
        <row r="341">
          <cell r="F341">
            <v>2</v>
          </cell>
        </row>
        <row r="342">
          <cell r="F342">
            <v>2</v>
          </cell>
        </row>
        <row r="343">
          <cell r="F343">
            <v>0</v>
          </cell>
        </row>
        <row r="344">
          <cell r="F344">
            <v>2</v>
          </cell>
        </row>
        <row r="366">
          <cell r="I366">
            <v>0</v>
          </cell>
        </row>
      </sheetData>
      <sheetData sheetId="1">
        <row r="709">
          <cell r="C709">
            <v>62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339">
          <cell r="F339">
            <v>20</v>
          </cell>
        </row>
        <row r="340">
          <cell r="F340">
            <v>8</v>
          </cell>
        </row>
        <row r="341">
          <cell r="F341">
            <v>10</v>
          </cell>
        </row>
        <row r="342">
          <cell r="F342">
            <v>0</v>
          </cell>
        </row>
        <row r="343">
          <cell r="F343">
            <v>18</v>
          </cell>
        </row>
        <row r="344">
          <cell r="F344">
            <v>13</v>
          </cell>
        </row>
        <row r="365">
          <cell r="I365">
            <v>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339">
          <cell r="F339">
            <v>8</v>
          </cell>
        </row>
        <row r="340">
          <cell r="F340">
            <v>9</v>
          </cell>
        </row>
        <row r="341">
          <cell r="F341">
            <v>9</v>
          </cell>
        </row>
        <row r="342">
          <cell r="F342">
            <v>1</v>
          </cell>
        </row>
        <row r="343">
          <cell r="F343">
            <v>9</v>
          </cell>
        </row>
        <row r="344">
          <cell r="F344">
            <v>5</v>
          </cell>
        </row>
        <row r="365">
          <cell r="I365">
            <v>7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342">
          <cell r="F342">
            <v>13</v>
          </cell>
        </row>
        <row r="343">
          <cell r="F343">
            <v>0</v>
          </cell>
        </row>
        <row r="344">
          <cell r="F344">
            <v>0</v>
          </cell>
        </row>
        <row r="345">
          <cell r="F345">
            <v>0</v>
          </cell>
        </row>
        <row r="346">
          <cell r="F346">
            <v>0</v>
          </cell>
        </row>
        <row r="347">
          <cell r="F347">
            <v>9</v>
          </cell>
        </row>
        <row r="368">
          <cell r="I368">
            <v>0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394">
          <cell r="F394">
            <v>21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>
            <v>0</v>
          </cell>
        </row>
        <row r="398">
          <cell r="F398">
            <v>0</v>
          </cell>
        </row>
        <row r="399">
          <cell r="F399">
            <v>0</v>
          </cell>
        </row>
        <row r="420">
          <cell r="I420">
            <v>0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339">
          <cell r="F339">
            <v>5</v>
          </cell>
        </row>
        <row r="340">
          <cell r="F340">
            <v>1</v>
          </cell>
        </row>
        <row r="341">
          <cell r="F341">
            <v>1</v>
          </cell>
        </row>
        <row r="342">
          <cell r="F342">
            <v>1</v>
          </cell>
        </row>
        <row r="343">
          <cell r="F343">
            <v>5</v>
          </cell>
        </row>
        <row r="344">
          <cell r="F344">
            <v>1</v>
          </cell>
        </row>
        <row r="365">
          <cell r="I365">
            <v>0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339">
          <cell r="F339">
            <v>6</v>
          </cell>
        </row>
        <row r="340">
          <cell r="F340">
            <v>2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5</v>
          </cell>
        </row>
        <row r="365">
          <cell r="I365">
            <v>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7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>
    <pageSetUpPr fitToPage="1"/>
  </sheetPr>
  <dimension ref="A1:AB35"/>
  <sheetViews>
    <sheetView showGridLines="0" workbookViewId="0">
      <selection activeCell="M18" sqref="M18"/>
    </sheetView>
  </sheetViews>
  <sheetFormatPr baseColWidth="10" defaultColWidth="11.42578125" defaultRowHeight="12.75" x14ac:dyDescent="0.2"/>
  <cols>
    <col min="1" max="1" width="6.140625" style="2" bestFit="1" customWidth="1"/>
    <col min="2" max="2" width="22" bestFit="1" customWidth="1"/>
    <col min="3" max="3" width="0" hidden="1" customWidth="1"/>
    <col min="4" max="5" width="13.7109375" customWidth="1"/>
    <col min="6" max="7" width="14.7109375" customWidth="1"/>
    <col min="8" max="11" width="13.7109375" customWidth="1"/>
    <col min="12" max="12" width="11.42578125" customWidth="1"/>
  </cols>
  <sheetData>
    <row r="1" spans="1:28" x14ac:dyDescent="0.2">
      <c r="A1" s="1" t="s">
        <v>0</v>
      </c>
    </row>
    <row r="2" spans="1:28" x14ac:dyDescent="0.2">
      <c r="A2" s="1"/>
    </row>
    <row r="3" spans="1:28" x14ac:dyDescent="0.2">
      <c r="A3" s="1" t="str">
        <f>A5</f>
        <v>Tabell 1 -1  Bydelenes endringer i sosialhjelpsrammen - i hele 1000 kroner, pr. 31.12.</v>
      </c>
    </row>
    <row r="5" spans="1:28" s="4" customFormat="1" ht="19.7" customHeight="1" thickBot="1" x14ac:dyDescent="0.25">
      <c r="A5" s="3" t="s">
        <v>505</v>
      </c>
    </row>
    <row r="6" spans="1:28" s="5" customFormat="1" ht="15.95" customHeight="1" thickBot="1" x14ac:dyDescent="0.25">
      <c r="A6" s="134"/>
      <c r="B6" s="103"/>
      <c r="C6" s="105"/>
      <c r="D6" s="2034" t="s">
        <v>1</v>
      </c>
      <c r="E6" s="2034"/>
      <c r="F6" s="2034"/>
      <c r="G6" s="2034"/>
      <c r="H6" s="2034"/>
      <c r="I6" s="2035"/>
      <c r="J6" s="106"/>
      <c r="K6" s="107"/>
      <c r="L6" s="4"/>
    </row>
    <row r="7" spans="1:28" s="5" customFormat="1" ht="95.45" customHeight="1" thickBot="1" x14ac:dyDescent="0.25">
      <c r="A7" s="135" t="s">
        <v>38</v>
      </c>
      <c r="B7" s="127" t="s">
        <v>3</v>
      </c>
      <c r="C7" s="7" t="s">
        <v>4</v>
      </c>
      <c r="D7" s="109" t="s">
        <v>158</v>
      </c>
      <c r="E7" s="109" t="s">
        <v>159</v>
      </c>
      <c r="F7" s="109" t="s">
        <v>160</v>
      </c>
      <c r="G7" s="109" t="s">
        <v>161</v>
      </c>
      <c r="H7" s="290" t="s">
        <v>162</v>
      </c>
      <c r="I7" s="291" t="s">
        <v>163</v>
      </c>
      <c r="J7" s="110" t="s">
        <v>164</v>
      </c>
      <c r="K7" s="111" t="s">
        <v>165</v>
      </c>
      <c r="L7" s="4"/>
    </row>
    <row r="8" spans="1:28" ht="15" customHeight="1" x14ac:dyDescent="0.2">
      <c r="A8" s="136">
        <v>1</v>
      </c>
      <c r="B8" s="128" t="s">
        <v>5</v>
      </c>
      <c r="C8" s="112"/>
      <c r="D8" s="1303">
        <v>1000</v>
      </c>
      <c r="E8" s="334">
        <v>0</v>
      </c>
      <c r="F8" s="334">
        <v>0</v>
      </c>
      <c r="G8" s="334">
        <v>0</v>
      </c>
      <c r="H8" s="335">
        <v>0</v>
      </c>
      <c r="I8" s="1305">
        <f>SUM(D8:H8)</f>
        <v>1000</v>
      </c>
      <c r="J8" s="1305">
        <v>0</v>
      </c>
      <c r="K8" s="1307">
        <f>I8-J8</f>
        <v>1000</v>
      </c>
      <c r="L8" s="4"/>
      <c r="N8" s="1327"/>
      <c r="O8" s="1327"/>
      <c r="P8" s="1327"/>
      <c r="Q8" s="1327"/>
      <c r="R8" s="1327"/>
      <c r="S8" s="1327"/>
      <c r="T8" s="1327"/>
      <c r="U8" s="1327"/>
      <c r="V8" s="1327"/>
      <c r="W8" s="1327"/>
      <c r="X8" s="1327"/>
      <c r="Y8" s="1327"/>
      <c r="Z8" s="1327"/>
      <c r="AA8" s="1327"/>
      <c r="AB8" s="1327"/>
    </row>
    <row r="9" spans="1:28" ht="15" customHeight="1" x14ac:dyDescent="0.2">
      <c r="A9" s="137">
        <v>2</v>
      </c>
      <c r="B9" s="129" t="s">
        <v>6</v>
      </c>
      <c r="C9" s="114"/>
      <c r="D9" s="1304">
        <v>0</v>
      </c>
      <c r="E9" s="336">
        <v>0</v>
      </c>
      <c r="F9" s="336">
        <v>200</v>
      </c>
      <c r="G9" s="336">
        <v>4268</v>
      </c>
      <c r="H9" s="337">
        <v>1000</v>
      </c>
      <c r="I9" s="1306">
        <f>SUM(D9:H9)</f>
        <v>5468</v>
      </c>
      <c r="J9" s="1306">
        <v>0</v>
      </c>
      <c r="K9" s="1308">
        <f t="shared" ref="K9:K22" si="0">I9-J9</f>
        <v>5468</v>
      </c>
      <c r="L9" s="4"/>
      <c r="N9" s="1327"/>
      <c r="O9" s="1327"/>
      <c r="P9" s="1327"/>
      <c r="Q9" s="1327"/>
      <c r="R9" s="1327"/>
      <c r="S9" s="1327"/>
      <c r="T9" s="1327"/>
      <c r="U9" s="1327"/>
      <c r="V9" s="1327"/>
      <c r="W9" s="1327"/>
      <c r="X9" s="1327"/>
      <c r="Y9" s="1327"/>
      <c r="Z9" s="1327"/>
      <c r="AA9" s="1327"/>
      <c r="AB9" s="1327"/>
    </row>
    <row r="10" spans="1:28" ht="15" customHeight="1" x14ac:dyDescent="0.2">
      <c r="A10" s="137">
        <v>3</v>
      </c>
      <c r="B10" s="129" t="s">
        <v>7</v>
      </c>
      <c r="C10" s="114"/>
      <c r="D10" s="1304">
        <v>600</v>
      </c>
      <c r="E10" s="336">
        <v>0</v>
      </c>
      <c r="F10" s="336">
        <v>0</v>
      </c>
      <c r="G10" s="336">
        <v>1400</v>
      </c>
      <c r="H10" s="337">
        <v>4400</v>
      </c>
      <c r="I10" s="1306">
        <f t="shared" ref="I10:I22" si="1">SUM(D10:H10)</f>
        <v>6400</v>
      </c>
      <c r="J10" s="1306">
        <v>0</v>
      </c>
      <c r="K10" s="1308">
        <f t="shared" si="0"/>
        <v>6400</v>
      </c>
      <c r="L10" s="4"/>
      <c r="N10" s="1327"/>
      <c r="O10" s="1327"/>
      <c r="P10" s="1327"/>
      <c r="Q10" s="1327"/>
      <c r="R10" s="1327"/>
      <c r="S10" s="1327"/>
      <c r="T10" s="1327"/>
      <c r="U10" s="1327"/>
      <c r="V10" s="1327"/>
      <c r="W10" s="1327"/>
      <c r="X10" s="1327"/>
      <c r="Y10" s="1327"/>
      <c r="Z10" s="1327"/>
      <c r="AA10" s="1327"/>
      <c r="AB10" s="1327"/>
    </row>
    <row r="11" spans="1:28" ht="15" customHeight="1" x14ac:dyDescent="0.2">
      <c r="A11" s="137">
        <v>4</v>
      </c>
      <c r="B11" s="129" t="s">
        <v>8</v>
      </c>
      <c r="C11" s="114"/>
      <c r="D11" s="1304">
        <v>0</v>
      </c>
      <c r="E11" s="336">
        <v>0</v>
      </c>
      <c r="F11" s="336">
        <v>0</v>
      </c>
      <c r="G11" s="336">
        <v>6162</v>
      </c>
      <c r="H11" s="337">
        <v>5416</v>
      </c>
      <c r="I11" s="1306">
        <f t="shared" si="1"/>
        <v>11578</v>
      </c>
      <c r="J11" s="1306">
        <v>0</v>
      </c>
      <c r="K11" s="1308">
        <f t="shared" si="0"/>
        <v>11578</v>
      </c>
      <c r="L11" s="4"/>
      <c r="N11" s="1327"/>
      <c r="O11" s="1327"/>
      <c r="P11" s="1327"/>
      <c r="Q11" s="1327"/>
      <c r="R11" s="1327"/>
      <c r="S11" s="1327"/>
      <c r="T11" s="1327"/>
      <c r="U11" s="1327"/>
      <c r="V11" s="1327"/>
      <c r="W11" s="1327"/>
      <c r="X11" s="1327"/>
      <c r="Y11" s="1327"/>
      <c r="Z11" s="1327"/>
      <c r="AA11" s="1327"/>
      <c r="AB11" s="1327"/>
    </row>
    <row r="12" spans="1:28" ht="15" customHeight="1" x14ac:dyDescent="0.2">
      <c r="A12" s="137">
        <v>5</v>
      </c>
      <c r="B12" s="129" t="s">
        <v>9</v>
      </c>
      <c r="C12" s="114"/>
      <c r="D12" s="1304">
        <v>18851</v>
      </c>
      <c r="E12" s="336">
        <v>23001</v>
      </c>
      <c r="F12" s="336">
        <v>0</v>
      </c>
      <c r="G12" s="336">
        <v>2306</v>
      </c>
      <c r="H12" s="337">
        <v>0</v>
      </c>
      <c r="I12" s="1306">
        <f t="shared" si="1"/>
        <v>44158</v>
      </c>
      <c r="J12" s="1306">
        <v>0</v>
      </c>
      <c r="K12" s="1308">
        <f t="shared" si="0"/>
        <v>44158</v>
      </c>
      <c r="L12" s="4"/>
      <c r="N12" s="1327"/>
      <c r="O12" s="1327"/>
      <c r="P12" s="1327"/>
      <c r="Q12" s="1327"/>
      <c r="R12" s="1327"/>
      <c r="S12" s="1327"/>
      <c r="T12" s="1327"/>
      <c r="U12" s="1327"/>
      <c r="V12" s="1327"/>
      <c r="W12" s="1327"/>
      <c r="X12" s="1327"/>
      <c r="Y12" s="1327"/>
      <c r="Z12" s="1327"/>
      <c r="AA12" s="1327"/>
      <c r="AB12" s="1327"/>
    </row>
    <row r="13" spans="1:28" ht="15" customHeight="1" x14ac:dyDescent="0.2">
      <c r="A13" s="138">
        <v>6</v>
      </c>
      <c r="B13" s="130" t="s">
        <v>10</v>
      </c>
      <c r="C13" s="112"/>
      <c r="D13" s="1304">
        <v>0</v>
      </c>
      <c r="E13" s="336">
        <v>0</v>
      </c>
      <c r="F13" s="336">
        <v>0</v>
      </c>
      <c r="G13" s="336">
        <v>0</v>
      </c>
      <c r="H13" s="337">
        <v>0</v>
      </c>
      <c r="I13" s="1306">
        <f t="shared" si="1"/>
        <v>0</v>
      </c>
      <c r="J13" s="1306">
        <v>0</v>
      </c>
      <c r="K13" s="1308">
        <f t="shared" si="0"/>
        <v>0</v>
      </c>
      <c r="L13" s="4"/>
    </row>
    <row r="14" spans="1:28" ht="15" customHeight="1" x14ac:dyDescent="0.2">
      <c r="A14" s="138">
        <v>7</v>
      </c>
      <c r="B14" s="130" t="s">
        <v>11</v>
      </c>
      <c r="C14" s="112"/>
      <c r="D14" s="1304">
        <v>0</v>
      </c>
      <c r="E14" s="336">
        <v>0</v>
      </c>
      <c r="F14" s="336">
        <v>0</v>
      </c>
      <c r="G14" s="336">
        <v>0</v>
      </c>
      <c r="H14" s="337">
        <v>0</v>
      </c>
      <c r="I14" s="1306">
        <f t="shared" si="1"/>
        <v>0</v>
      </c>
      <c r="J14" s="1306">
        <v>0</v>
      </c>
      <c r="K14" s="1308">
        <f t="shared" si="0"/>
        <v>0</v>
      </c>
      <c r="L14" s="4"/>
    </row>
    <row r="15" spans="1:28" ht="15" customHeight="1" x14ac:dyDescent="0.2">
      <c r="A15" s="137">
        <v>8</v>
      </c>
      <c r="B15" s="129" t="s">
        <v>12</v>
      </c>
      <c r="C15" s="114"/>
      <c r="D15" s="1304">
        <v>160</v>
      </c>
      <c r="E15" s="336">
        <v>0</v>
      </c>
      <c r="F15" s="336">
        <v>0</v>
      </c>
      <c r="G15" s="336">
        <v>0</v>
      </c>
      <c r="H15" s="337">
        <v>0</v>
      </c>
      <c r="I15" s="1306">
        <f t="shared" si="1"/>
        <v>160</v>
      </c>
      <c r="J15" s="1306">
        <v>0</v>
      </c>
      <c r="K15" s="1308">
        <f t="shared" si="0"/>
        <v>160</v>
      </c>
      <c r="L15" s="4"/>
    </row>
    <row r="16" spans="1:28" ht="15" customHeight="1" x14ac:dyDescent="0.2">
      <c r="A16" s="137">
        <v>9</v>
      </c>
      <c r="B16" s="129" t="s">
        <v>13</v>
      </c>
      <c r="C16" s="114"/>
      <c r="D16" s="1304">
        <v>0</v>
      </c>
      <c r="E16" s="336">
        <v>0</v>
      </c>
      <c r="F16" s="336">
        <v>0</v>
      </c>
      <c r="G16" s="336">
        <v>0</v>
      </c>
      <c r="H16" s="337">
        <v>0</v>
      </c>
      <c r="I16" s="1306">
        <f t="shared" si="1"/>
        <v>0</v>
      </c>
      <c r="J16" s="1306">
        <v>11105</v>
      </c>
      <c r="K16" s="1308">
        <f t="shared" si="0"/>
        <v>-11105</v>
      </c>
      <c r="L16" s="4"/>
    </row>
    <row r="17" spans="1:12" ht="15" customHeight="1" x14ac:dyDescent="0.2">
      <c r="A17" s="137">
        <v>10</v>
      </c>
      <c r="B17" s="129" t="s">
        <v>14</v>
      </c>
      <c r="C17" s="114"/>
      <c r="D17" s="1304">
        <v>0</v>
      </c>
      <c r="E17" s="336">
        <v>0</v>
      </c>
      <c r="F17" s="336">
        <v>0</v>
      </c>
      <c r="G17" s="336">
        <v>0</v>
      </c>
      <c r="H17" s="337">
        <v>9157</v>
      </c>
      <c r="I17" s="1306">
        <f t="shared" si="1"/>
        <v>9157</v>
      </c>
      <c r="J17" s="1306">
        <v>0</v>
      </c>
      <c r="K17" s="1308">
        <f t="shared" si="0"/>
        <v>9157</v>
      </c>
      <c r="L17" s="4"/>
    </row>
    <row r="18" spans="1:12" ht="15" customHeight="1" x14ac:dyDescent="0.2">
      <c r="A18" s="138">
        <v>11</v>
      </c>
      <c r="B18" s="130" t="s">
        <v>15</v>
      </c>
      <c r="C18" s="112"/>
      <c r="D18" s="1304">
        <v>0</v>
      </c>
      <c r="E18" s="336">
        <v>0</v>
      </c>
      <c r="F18" s="336">
        <v>5600</v>
      </c>
      <c r="G18" s="336">
        <v>0</v>
      </c>
      <c r="H18" s="337">
        <v>0</v>
      </c>
      <c r="I18" s="1306">
        <f t="shared" si="1"/>
        <v>5600</v>
      </c>
      <c r="J18" s="1306">
        <v>0</v>
      </c>
      <c r="K18" s="1308">
        <f t="shared" si="0"/>
        <v>5600</v>
      </c>
      <c r="L18" s="4"/>
    </row>
    <row r="19" spans="1:12" ht="15" customHeight="1" x14ac:dyDescent="0.2">
      <c r="A19" s="137">
        <v>12</v>
      </c>
      <c r="B19" s="129" t="s">
        <v>16</v>
      </c>
      <c r="C19" s="114"/>
      <c r="D19" s="1304">
        <v>0</v>
      </c>
      <c r="E19" s="336">
        <v>0</v>
      </c>
      <c r="F19" s="336">
        <v>41030</v>
      </c>
      <c r="G19" s="336">
        <v>0</v>
      </c>
      <c r="H19" s="337">
        <v>0</v>
      </c>
      <c r="I19" s="1306">
        <f t="shared" si="1"/>
        <v>41030</v>
      </c>
      <c r="J19" s="1306">
        <v>0</v>
      </c>
      <c r="K19" s="1308">
        <f t="shared" si="0"/>
        <v>41030</v>
      </c>
      <c r="L19" s="4"/>
    </row>
    <row r="20" spans="1:12" ht="15" customHeight="1" x14ac:dyDescent="0.2">
      <c r="A20" s="137">
        <v>13</v>
      </c>
      <c r="B20" s="129" t="s">
        <v>17</v>
      </c>
      <c r="C20" s="114"/>
      <c r="D20" s="1304">
        <v>0</v>
      </c>
      <c r="E20" s="336">
        <v>0</v>
      </c>
      <c r="F20" s="336">
        <v>650</v>
      </c>
      <c r="G20" s="336">
        <v>0</v>
      </c>
      <c r="H20" s="337">
        <v>0</v>
      </c>
      <c r="I20" s="1306">
        <f t="shared" si="1"/>
        <v>650</v>
      </c>
      <c r="J20" s="1306">
        <v>0</v>
      </c>
      <c r="K20" s="1308">
        <f t="shared" si="0"/>
        <v>650</v>
      </c>
      <c r="L20" s="4"/>
    </row>
    <row r="21" spans="1:12" ht="15" customHeight="1" x14ac:dyDescent="0.2">
      <c r="A21" s="137">
        <v>14</v>
      </c>
      <c r="B21" s="129" t="s">
        <v>18</v>
      </c>
      <c r="C21" s="114"/>
      <c r="D21" s="1304">
        <v>0</v>
      </c>
      <c r="E21" s="336">
        <v>0</v>
      </c>
      <c r="F21" s="336">
        <v>0</v>
      </c>
      <c r="G21" s="336">
        <v>0</v>
      </c>
      <c r="H21" s="337">
        <v>0</v>
      </c>
      <c r="I21" s="1306">
        <f t="shared" si="1"/>
        <v>0</v>
      </c>
      <c r="J21" s="1306">
        <v>0</v>
      </c>
      <c r="K21" s="1308">
        <f t="shared" si="0"/>
        <v>0</v>
      </c>
      <c r="L21" s="4"/>
    </row>
    <row r="22" spans="1:12" ht="15" customHeight="1" thickBot="1" x14ac:dyDescent="0.25">
      <c r="A22" s="1320">
        <v>15</v>
      </c>
      <c r="B22" s="1321" t="s">
        <v>19</v>
      </c>
      <c r="C22" s="1322"/>
      <c r="D22" s="294">
        <v>3712</v>
      </c>
      <c r="E22" s="54">
        <v>0</v>
      </c>
      <c r="F22" s="54">
        <v>3867</v>
      </c>
      <c r="G22" s="54">
        <v>0</v>
      </c>
      <c r="H22" s="295">
        <v>-973</v>
      </c>
      <c r="I22" s="1319">
        <f t="shared" si="1"/>
        <v>6606</v>
      </c>
      <c r="J22" s="1319">
        <v>2391</v>
      </c>
      <c r="K22" s="1323">
        <f t="shared" si="0"/>
        <v>4215</v>
      </c>
      <c r="L22" s="4"/>
    </row>
    <row r="23" spans="1:12" s="17" customFormat="1" x14ac:dyDescent="0.2">
      <c r="A23" s="513"/>
      <c r="B23" s="1324" t="s">
        <v>437</v>
      </c>
      <c r="C23" s="1570">
        <v>0</v>
      </c>
      <c r="D23" s="1573">
        <f t="shared" ref="D23:K23" si="2">SUM(D8:D22)</f>
        <v>24323</v>
      </c>
      <c r="E23" s="1325">
        <f t="shared" si="2"/>
        <v>23001</v>
      </c>
      <c r="F23" s="1325">
        <f t="shared" si="2"/>
        <v>51347</v>
      </c>
      <c r="G23" s="1325">
        <f t="shared" si="2"/>
        <v>14136</v>
      </c>
      <c r="H23" s="1325">
        <f t="shared" si="2"/>
        <v>19000</v>
      </c>
      <c r="I23" s="1325">
        <f t="shared" si="2"/>
        <v>131807</v>
      </c>
      <c r="J23" s="1325">
        <f t="shared" si="2"/>
        <v>13496</v>
      </c>
      <c r="K23" s="1326">
        <f t="shared" si="2"/>
        <v>118311</v>
      </c>
      <c r="L23" s="3"/>
    </row>
    <row r="24" spans="1:12" s="841" customFormat="1" x14ac:dyDescent="0.2">
      <c r="A24" s="303"/>
      <c r="B24" s="1569" t="s">
        <v>423</v>
      </c>
      <c r="C24" s="1571">
        <v>0</v>
      </c>
      <c r="D24" s="404">
        <v>5312</v>
      </c>
      <c r="E24" s="405">
        <v>0</v>
      </c>
      <c r="F24" s="405">
        <v>51347</v>
      </c>
      <c r="G24" s="405">
        <v>11830</v>
      </c>
      <c r="H24" s="405">
        <v>14788</v>
      </c>
      <c r="I24" s="405">
        <v>83277</v>
      </c>
      <c r="J24" s="405">
        <v>12552</v>
      </c>
      <c r="K24" s="406">
        <v>70725</v>
      </c>
      <c r="L24" s="200"/>
    </row>
    <row r="25" spans="1:12" s="841" customFormat="1" ht="13.5" thickBot="1" x14ac:dyDescent="0.25">
      <c r="A25" s="512"/>
      <c r="B25" s="314" t="s">
        <v>410</v>
      </c>
      <c r="C25" s="1572">
        <v>0</v>
      </c>
      <c r="D25" s="294">
        <v>5312</v>
      </c>
      <c r="E25" s="54">
        <v>0</v>
      </c>
      <c r="F25" s="54">
        <v>51347</v>
      </c>
      <c r="G25" s="54">
        <v>7562</v>
      </c>
      <c r="H25" s="54">
        <v>14788</v>
      </c>
      <c r="I25" s="54">
        <v>79009</v>
      </c>
      <c r="J25" s="54">
        <v>7136</v>
      </c>
      <c r="K25" s="295">
        <v>71873</v>
      </c>
      <c r="L25" s="200"/>
    </row>
    <row r="26" spans="1:12" s="17" customFormat="1" x14ac:dyDescent="0.2">
      <c r="A26" s="272"/>
      <c r="B26" s="836" t="s">
        <v>398</v>
      </c>
      <c r="C26" s="1574">
        <v>0</v>
      </c>
      <c r="D26" s="1303">
        <v>17361</v>
      </c>
      <c r="E26" s="334">
        <v>0</v>
      </c>
      <c r="F26" s="334">
        <v>51050</v>
      </c>
      <c r="G26" s="334">
        <v>6208</v>
      </c>
      <c r="H26" s="334">
        <v>6536</v>
      </c>
      <c r="I26" s="334">
        <v>81155</v>
      </c>
      <c r="J26" s="334">
        <v>28694</v>
      </c>
      <c r="K26" s="335">
        <v>52461</v>
      </c>
      <c r="L26" s="3"/>
    </row>
    <row r="27" spans="1:12" s="841" customFormat="1" x14ac:dyDescent="0.2">
      <c r="A27" s="511"/>
      <c r="B27" s="309" t="s">
        <v>376</v>
      </c>
      <c r="C27" s="1575">
        <v>0</v>
      </c>
      <c r="D27" s="1304">
        <v>16461</v>
      </c>
      <c r="E27" s="336">
        <v>0</v>
      </c>
      <c r="F27" s="336">
        <v>51050</v>
      </c>
      <c r="G27" s="336">
        <v>8208</v>
      </c>
      <c r="H27" s="336">
        <v>9699</v>
      </c>
      <c r="I27" s="336">
        <v>85418</v>
      </c>
      <c r="J27" s="336">
        <v>33147</v>
      </c>
      <c r="K27" s="337">
        <v>52271</v>
      </c>
      <c r="L27" s="200"/>
    </row>
    <row r="28" spans="1:12" s="17" customFormat="1" ht="13.5" thickBot="1" x14ac:dyDescent="0.25">
      <c r="A28" s="512"/>
      <c r="B28" s="314" t="s">
        <v>364</v>
      </c>
      <c r="C28" s="1572">
        <v>0</v>
      </c>
      <c r="D28" s="294">
        <f t="shared" ref="D28:K28" si="3">SUM(D9:D23)</f>
        <v>47646</v>
      </c>
      <c r="E28" s="54">
        <f t="shared" si="3"/>
        <v>46002</v>
      </c>
      <c r="F28" s="54">
        <f t="shared" si="3"/>
        <v>102694</v>
      </c>
      <c r="G28" s="54">
        <f t="shared" si="3"/>
        <v>28272</v>
      </c>
      <c r="H28" s="54">
        <f t="shared" si="3"/>
        <v>38000</v>
      </c>
      <c r="I28" s="54">
        <f t="shared" si="3"/>
        <v>262614</v>
      </c>
      <c r="J28" s="54">
        <f t="shared" si="3"/>
        <v>26992</v>
      </c>
      <c r="K28" s="295">
        <f t="shared" si="3"/>
        <v>235622</v>
      </c>
      <c r="L28" s="3"/>
    </row>
    <row r="29" spans="1:12" s="63" customFormat="1" x14ac:dyDescent="0.2">
      <c r="A29" s="1258"/>
      <c r="B29" s="1259" t="s">
        <v>258</v>
      </c>
      <c r="C29" s="827">
        <v>0</v>
      </c>
      <c r="D29" s="1260">
        <v>12429</v>
      </c>
      <c r="E29" s="1261">
        <v>0</v>
      </c>
      <c r="F29" s="1261">
        <v>40098</v>
      </c>
      <c r="G29" s="1261">
        <v>7984</v>
      </c>
      <c r="H29" s="1262">
        <v>6674</v>
      </c>
      <c r="I29" s="1263">
        <v>67185</v>
      </c>
      <c r="J29" s="1263">
        <v>7658.999999998</v>
      </c>
      <c r="K29" s="1263">
        <v>59526.000000002001</v>
      </c>
      <c r="L29" s="200"/>
    </row>
    <row r="30" spans="1:12" s="17" customFormat="1" ht="15" customHeight="1" x14ac:dyDescent="0.2">
      <c r="A30" s="302"/>
      <c r="B30" s="197" t="s">
        <v>250</v>
      </c>
      <c r="C30" s="203">
        <v>0</v>
      </c>
      <c r="D30" s="198">
        <v>11449</v>
      </c>
      <c r="E30" s="199">
        <v>0</v>
      </c>
      <c r="F30" s="199">
        <v>40098</v>
      </c>
      <c r="G30" s="199">
        <v>7984</v>
      </c>
      <c r="H30" s="209">
        <v>7596</v>
      </c>
      <c r="I30" s="246">
        <v>67127</v>
      </c>
      <c r="J30" s="246">
        <v>1964</v>
      </c>
      <c r="K30" s="246">
        <v>65163</v>
      </c>
      <c r="L30" s="4"/>
    </row>
    <row r="31" spans="1:12" s="17" customFormat="1" ht="13.5" thickBot="1" x14ac:dyDescent="0.25">
      <c r="A31" s="424"/>
      <c r="B31" s="132" t="s">
        <v>233</v>
      </c>
      <c r="C31" s="115">
        <v>0</v>
      </c>
      <c r="D31" s="116">
        <v>11449</v>
      </c>
      <c r="E31" s="117">
        <v>0</v>
      </c>
      <c r="F31" s="117">
        <v>41523</v>
      </c>
      <c r="G31" s="117">
        <v>7454</v>
      </c>
      <c r="H31" s="118">
        <v>7474</v>
      </c>
      <c r="I31" s="425">
        <v>67900</v>
      </c>
      <c r="J31" s="247">
        <v>1941</v>
      </c>
      <c r="K31" s="247">
        <v>65959</v>
      </c>
      <c r="L31" s="4"/>
    </row>
    <row r="32" spans="1:12" s="63" customFormat="1" x14ac:dyDescent="0.2">
      <c r="A32" s="273"/>
      <c r="B32" s="274" t="s">
        <v>166</v>
      </c>
      <c r="C32" s="275">
        <v>0</v>
      </c>
      <c r="D32" s="276">
        <v>14962</v>
      </c>
      <c r="E32" s="277">
        <v>0</v>
      </c>
      <c r="F32" s="277">
        <v>39943</v>
      </c>
      <c r="G32" s="277">
        <v>7326</v>
      </c>
      <c r="H32" s="278">
        <v>7200</v>
      </c>
      <c r="I32" s="279">
        <v>69431</v>
      </c>
      <c r="J32" s="279">
        <v>11503</v>
      </c>
      <c r="K32" s="279">
        <v>57928</v>
      </c>
      <c r="L32" s="200"/>
    </row>
    <row r="33" spans="1:12" s="17" customFormat="1" ht="15" customHeight="1" x14ac:dyDescent="0.2">
      <c r="A33" s="131"/>
      <c r="B33" s="197" t="s">
        <v>133</v>
      </c>
      <c r="C33" s="203"/>
      <c r="D33" s="198">
        <v>13962</v>
      </c>
      <c r="E33" s="199">
        <v>0</v>
      </c>
      <c r="F33" s="199">
        <v>39538</v>
      </c>
      <c r="G33" s="199">
        <v>7326</v>
      </c>
      <c r="H33" s="209">
        <v>9200</v>
      </c>
      <c r="I33" s="246">
        <v>70026</v>
      </c>
      <c r="J33" s="246">
        <v>11520</v>
      </c>
      <c r="K33" s="246">
        <v>58506</v>
      </c>
      <c r="L33" s="4"/>
    </row>
    <row r="34" spans="1:12" s="17" customFormat="1" ht="15" customHeight="1" thickBot="1" x14ac:dyDescent="0.25">
      <c r="A34" s="139"/>
      <c r="B34" s="132" t="s">
        <v>134</v>
      </c>
      <c r="C34" s="115">
        <v>0</v>
      </c>
      <c r="D34" s="116">
        <v>13962</v>
      </c>
      <c r="E34" s="117">
        <v>0</v>
      </c>
      <c r="F34" s="117">
        <v>41338</v>
      </c>
      <c r="G34" s="117">
        <v>7326</v>
      </c>
      <c r="H34" s="118">
        <v>1200</v>
      </c>
      <c r="I34" s="247">
        <v>63826</v>
      </c>
      <c r="J34" s="247">
        <v>10478.000000000386</v>
      </c>
      <c r="K34" s="247">
        <v>53347.999999999614</v>
      </c>
      <c r="L34" s="4"/>
    </row>
    <row r="35" spans="1:12" ht="13.5" thickBot="1" x14ac:dyDescent="0.25">
      <c r="A35" s="140"/>
      <c r="B35" s="133" t="s">
        <v>139</v>
      </c>
      <c r="C35" s="119">
        <v>0</v>
      </c>
      <c r="D35" s="120">
        <v>17718</v>
      </c>
      <c r="E35" s="121">
        <v>2451</v>
      </c>
      <c r="F35" s="121">
        <v>25139</v>
      </c>
      <c r="G35" s="121">
        <v>0</v>
      </c>
      <c r="H35" s="119">
        <v>2000</v>
      </c>
      <c r="I35" s="248">
        <v>47308</v>
      </c>
      <c r="J35" s="248">
        <v>23001</v>
      </c>
      <c r="K35" s="248">
        <v>24307</v>
      </c>
    </row>
  </sheetData>
  <dataConsolidate/>
  <mergeCells count="1">
    <mergeCell ref="D6:I6"/>
  </mergeCells>
  <printOptions horizontalCentered="1" verticalCentered="1"/>
  <pageMargins left="0.39370078740157483" right="0.39370078740157483" top="0.78740157480314965" bottom="0.79" header="0.51181102362204722" footer="0.51181102362204722"/>
  <pageSetup paperSize="9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9"/>
  <dimension ref="A1:AJ42"/>
  <sheetViews>
    <sheetView showGridLines="0" tabSelected="1" topLeftCell="A3" workbookViewId="0">
      <selection activeCell="U15" sqref="U15"/>
    </sheetView>
  </sheetViews>
  <sheetFormatPr baseColWidth="10" defaultColWidth="11.42578125" defaultRowHeight="14.25" x14ac:dyDescent="0.2"/>
  <cols>
    <col min="1" max="1" width="4.85546875" style="662" customWidth="1"/>
    <col min="2" max="2" width="19" style="520" customWidth="1"/>
    <col min="3" max="3" width="6.42578125" style="520" customWidth="1"/>
    <col min="4" max="4" width="11.85546875" style="520" customWidth="1"/>
    <col min="5" max="5" width="12.140625" style="520" customWidth="1"/>
    <col min="6" max="7" width="10.5703125" style="520" customWidth="1"/>
    <col min="8" max="8" width="11.7109375" style="520" customWidth="1"/>
    <col min="9" max="9" width="11.5703125" style="520" customWidth="1"/>
    <col min="10" max="10" width="7.85546875" style="520" customWidth="1"/>
    <col min="11" max="11" width="6.7109375" style="520" customWidth="1"/>
    <col min="12" max="13" width="12" style="520" customWidth="1"/>
    <col min="14" max="15" width="10.5703125" style="520" customWidth="1"/>
    <col min="16" max="16" width="11.85546875" style="520" customWidth="1"/>
    <col min="17" max="17" width="11.7109375" style="520" customWidth="1"/>
    <col min="18" max="18" width="7.28515625" style="520" customWidth="1"/>
    <col min="19" max="19" width="11.42578125" style="520" customWidth="1"/>
    <col min="20" max="16384" width="11.42578125" style="520"/>
  </cols>
  <sheetData>
    <row r="1" spans="1:36" x14ac:dyDescent="0.2">
      <c r="A1" s="614" t="s">
        <v>0</v>
      </c>
    </row>
    <row r="2" spans="1:36" x14ac:dyDescent="0.2">
      <c r="A2" s="614"/>
    </row>
    <row r="3" spans="1:36" ht="15" x14ac:dyDescent="0.25">
      <c r="A3" s="615" t="str">
        <f>A5</f>
        <v>Tabell 1 - 6 - Bydelens oppfølging av personer i private døgnovernattingstilbud pr. 31.12.</v>
      </c>
      <c r="L3" s="557" t="s">
        <v>49</v>
      </c>
      <c r="M3" s="557"/>
      <c r="N3" s="557"/>
    </row>
    <row r="4" spans="1:36" ht="15" thickBot="1" x14ac:dyDescent="0.25"/>
    <row r="5" spans="1:36" s="523" customFormat="1" ht="21.75" customHeight="1" thickBot="1" x14ac:dyDescent="0.3">
      <c r="A5" s="984" t="s">
        <v>441</v>
      </c>
      <c r="B5" s="986"/>
      <c r="C5" s="986"/>
      <c r="D5" s="986"/>
      <c r="E5" s="986"/>
      <c r="F5" s="986"/>
      <c r="G5" s="986"/>
      <c r="H5" s="986"/>
      <c r="I5" s="986"/>
      <c r="J5" s="986"/>
      <c r="K5" s="986"/>
      <c r="L5" s="986"/>
      <c r="M5" s="986"/>
      <c r="N5" s="986"/>
      <c r="O5" s="986"/>
      <c r="P5" s="986"/>
      <c r="Q5" s="986"/>
      <c r="R5" s="985"/>
    </row>
    <row r="6" spans="1:36" s="523" customFormat="1" ht="21" customHeight="1" x14ac:dyDescent="0.25">
      <c r="A6" s="987"/>
      <c r="B6" s="991"/>
      <c r="C6" s="2055" t="s">
        <v>187</v>
      </c>
      <c r="D6" s="2056"/>
      <c r="E6" s="2056"/>
      <c r="F6" s="2056"/>
      <c r="G6" s="2056"/>
      <c r="H6" s="2056"/>
      <c r="I6" s="2056"/>
      <c r="J6" s="2056"/>
      <c r="K6" s="2057" t="s">
        <v>186</v>
      </c>
      <c r="L6" s="2050"/>
      <c r="M6" s="2050"/>
      <c r="N6" s="2050"/>
      <c r="O6" s="2050"/>
      <c r="P6" s="2050"/>
      <c r="Q6" s="2050"/>
      <c r="R6" s="2058"/>
    </row>
    <row r="7" spans="1:36" s="523" customFormat="1" ht="125.25" customHeight="1" thickBot="1" x14ac:dyDescent="0.3">
      <c r="A7" s="1700" t="s">
        <v>38</v>
      </c>
      <c r="B7" s="995" t="s">
        <v>3</v>
      </c>
      <c r="C7" s="1209" t="s">
        <v>185</v>
      </c>
      <c r="D7" s="992" t="s">
        <v>335</v>
      </c>
      <c r="E7" s="993" t="s">
        <v>336</v>
      </c>
      <c r="F7" s="994" t="s">
        <v>337</v>
      </c>
      <c r="G7" s="993" t="s">
        <v>338</v>
      </c>
      <c r="H7" s="994" t="s">
        <v>339</v>
      </c>
      <c r="I7" s="995" t="s">
        <v>340</v>
      </c>
      <c r="J7" s="996" t="s">
        <v>50</v>
      </c>
      <c r="K7" s="997" t="s">
        <v>185</v>
      </c>
      <c r="L7" s="992" t="s">
        <v>335</v>
      </c>
      <c r="M7" s="993" t="s">
        <v>336</v>
      </c>
      <c r="N7" s="994" t="s">
        <v>337</v>
      </c>
      <c r="O7" s="993" t="s">
        <v>338</v>
      </c>
      <c r="P7" s="994" t="s">
        <v>339</v>
      </c>
      <c r="Q7" s="993" t="s">
        <v>340</v>
      </c>
      <c r="R7" s="998" t="s">
        <v>50</v>
      </c>
    </row>
    <row r="8" spans="1:36" ht="15" customHeight="1" x14ac:dyDescent="0.25">
      <c r="A8" s="1064">
        <v>1</v>
      </c>
      <c r="B8" s="1703" t="s">
        <v>5</v>
      </c>
      <c r="C8" s="1366">
        <f>'Tabell_1-5-kvalitetsavtale'!E8</f>
        <v>0</v>
      </c>
      <c r="D8" s="1372">
        <v>0</v>
      </c>
      <c r="E8" s="1369">
        <v>0</v>
      </c>
      <c r="F8" s="1369">
        <v>0</v>
      </c>
      <c r="G8" s="1369">
        <v>0</v>
      </c>
      <c r="H8" s="1369">
        <v>0</v>
      </c>
      <c r="I8" s="1369">
        <v>0</v>
      </c>
      <c r="J8" s="1373">
        <v>0</v>
      </c>
      <c r="K8" s="1366">
        <f>'Tabell_1-5-kvalitetsavtale'!H8</f>
        <v>18</v>
      </c>
      <c r="L8" s="1372">
        <v>3</v>
      </c>
      <c r="M8" s="1369">
        <v>0</v>
      </c>
      <c r="N8" s="1369">
        <v>6</v>
      </c>
      <c r="O8" s="1369">
        <v>0</v>
      </c>
      <c r="P8" s="1369">
        <v>4</v>
      </c>
      <c r="Q8" s="1369">
        <v>5</v>
      </c>
      <c r="R8" s="1373">
        <v>18</v>
      </c>
      <c r="T8" s="926"/>
      <c r="U8" s="926"/>
      <c r="V8" s="926"/>
      <c r="W8" s="926"/>
      <c r="X8" s="926"/>
      <c r="Y8" s="925"/>
      <c r="Z8" s="926"/>
      <c r="AA8" s="925"/>
      <c r="AB8" s="925"/>
      <c r="AC8" s="926"/>
      <c r="AD8" s="926"/>
      <c r="AE8" s="926"/>
      <c r="AF8" s="926"/>
      <c r="AG8" s="925"/>
      <c r="AH8" s="926"/>
      <c r="AI8" s="523"/>
      <c r="AJ8" s="523"/>
    </row>
    <row r="9" spans="1:36" ht="15" customHeight="1" x14ac:dyDescent="0.25">
      <c r="A9" s="1020">
        <v>2</v>
      </c>
      <c r="B9" s="1704" t="s">
        <v>6</v>
      </c>
      <c r="C9" s="1367">
        <f>'Tabell_1-5-kvalitetsavtale'!E9</f>
        <v>0</v>
      </c>
      <c r="D9" s="1374">
        <v>0</v>
      </c>
      <c r="E9" s="1370">
        <v>0</v>
      </c>
      <c r="F9" s="1370">
        <v>0</v>
      </c>
      <c r="G9" s="1370">
        <v>0</v>
      </c>
      <c r="H9" s="1370">
        <v>0</v>
      </c>
      <c r="I9" s="1370">
        <v>0</v>
      </c>
      <c r="J9" s="1375">
        <v>0</v>
      </c>
      <c r="K9" s="1367">
        <f>'Tabell_1-5-kvalitetsavtale'!H9</f>
        <v>7</v>
      </c>
      <c r="L9" s="1374">
        <v>0</v>
      </c>
      <c r="M9" s="1370">
        <v>0</v>
      </c>
      <c r="N9" s="1370">
        <v>0</v>
      </c>
      <c r="O9" s="1370">
        <v>0</v>
      </c>
      <c r="P9" s="1370">
        <v>5</v>
      </c>
      <c r="Q9" s="1370">
        <v>2</v>
      </c>
      <c r="R9" s="1375">
        <v>7</v>
      </c>
      <c r="T9" s="523"/>
      <c r="U9" s="523"/>
      <c r="V9" s="523"/>
      <c r="W9" s="523"/>
      <c r="X9" s="523"/>
      <c r="Y9" s="523"/>
      <c r="Z9" s="523"/>
      <c r="AA9" s="523"/>
      <c r="AB9" s="523"/>
      <c r="AC9" s="523"/>
      <c r="AD9" s="523"/>
      <c r="AE9" s="523"/>
      <c r="AF9" s="523"/>
      <c r="AG9" s="523"/>
      <c r="AH9" s="523"/>
      <c r="AI9" s="523"/>
      <c r="AJ9" s="523"/>
    </row>
    <row r="10" spans="1:36" ht="15" customHeight="1" x14ac:dyDescent="0.25">
      <c r="A10" s="1020">
        <v>3</v>
      </c>
      <c r="B10" s="1704" t="s">
        <v>7</v>
      </c>
      <c r="C10" s="1367">
        <f>'Tabell_1-5-kvalitetsavtale'!E10</f>
        <v>2</v>
      </c>
      <c r="D10" s="1374">
        <v>0</v>
      </c>
      <c r="E10" s="1370">
        <v>0</v>
      </c>
      <c r="F10" s="1370">
        <v>0</v>
      </c>
      <c r="G10" s="1370">
        <v>0</v>
      </c>
      <c r="H10" s="1370">
        <v>0</v>
      </c>
      <c r="I10" s="1370">
        <v>0</v>
      </c>
      <c r="J10" s="1375">
        <v>2</v>
      </c>
      <c r="K10" s="1367">
        <f>'Tabell_1-5-kvalitetsavtale'!H10</f>
        <v>6</v>
      </c>
      <c r="L10" s="1374">
        <v>0</v>
      </c>
      <c r="M10" s="1370">
        <v>0</v>
      </c>
      <c r="N10" s="1370">
        <v>0</v>
      </c>
      <c r="O10" s="1370">
        <v>0</v>
      </c>
      <c r="P10" s="1370">
        <v>0</v>
      </c>
      <c r="Q10" s="1370">
        <v>0</v>
      </c>
      <c r="R10" s="1375">
        <v>6</v>
      </c>
      <c r="T10" s="523"/>
      <c r="U10" s="523"/>
      <c r="V10" s="523"/>
      <c r="W10" s="523"/>
      <c r="X10" s="523"/>
      <c r="Y10" s="523"/>
      <c r="Z10" s="523"/>
      <c r="AA10" s="523"/>
      <c r="AB10" s="523"/>
      <c r="AC10" s="523"/>
      <c r="AD10" s="523"/>
      <c r="AE10" s="523"/>
      <c r="AF10" s="523"/>
      <c r="AG10" s="523"/>
      <c r="AH10" s="523"/>
      <c r="AI10" s="523"/>
      <c r="AJ10" s="523"/>
    </row>
    <row r="11" spans="1:36" ht="15" customHeight="1" x14ac:dyDescent="0.25">
      <c r="A11" s="1020">
        <v>4</v>
      </c>
      <c r="B11" s="1704" t="s">
        <v>8</v>
      </c>
      <c r="C11" s="1367">
        <f>'Tabell_1-5-kvalitetsavtale'!E11</f>
        <v>6</v>
      </c>
      <c r="D11" s="1374">
        <v>6</v>
      </c>
      <c r="E11" s="1370">
        <v>0</v>
      </c>
      <c r="F11" s="1370">
        <v>0</v>
      </c>
      <c r="G11" s="1370">
        <v>0</v>
      </c>
      <c r="H11" s="1370">
        <v>0</v>
      </c>
      <c r="I11" s="1370">
        <v>0</v>
      </c>
      <c r="J11" s="1375">
        <v>6</v>
      </c>
      <c r="K11" s="1367">
        <f>'Tabell_1-5-kvalitetsavtale'!H11</f>
        <v>12</v>
      </c>
      <c r="L11" s="1374">
        <v>5</v>
      </c>
      <c r="M11" s="1370">
        <v>7</v>
      </c>
      <c r="N11" s="1370">
        <v>0</v>
      </c>
      <c r="O11" s="1370">
        <v>0</v>
      </c>
      <c r="P11" s="1370">
        <v>0</v>
      </c>
      <c r="Q11" s="1370">
        <v>0</v>
      </c>
      <c r="R11" s="1375">
        <v>12</v>
      </c>
      <c r="T11" s="523"/>
      <c r="U11" s="523"/>
      <c r="V11" s="523"/>
      <c r="W11" s="523"/>
      <c r="X11" s="523"/>
      <c r="Y11" s="523"/>
      <c r="Z11" s="523"/>
      <c r="AA11" s="523"/>
      <c r="AB11" s="523"/>
      <c r="AC11" s="523"/>
      <c r="AD11" s="523"/>
      <c r="AE11" s="523"/>
      <c r="AF11" s="523"/>
      <c r="AG11" s="523"/>
      <c r="AH11" s="523"/>
      <c r="AI11" s="523"/>
      <c r="AJ11" s="523"/>
    </row>
    <row r="12" spans="1:36" ht="15" customHeight="1" x14ac:dyDescent="0.25">
      <c r="A12" s="1020">
        <v>5</v>
      </c>
      <c r="B12" s="1704" t="s">
        <v>9</v>
      </c>
      <c r="C12" s="1367">
        <f>'Tabell_1-5-kvalitetsavtale'!E12</f>
        <v>0</v>
      </c>
      <c r="D12" s="1374">
        <v>0</v>
      </c>
      <c r="E12" s="1370">
        <v>0</v>
      </c>
      <c r="F12" s="1370">
        <v>0</v>
      </c>
      <c r="G12" s="1370">
        <v>0</v>
      </c>
      <c r="H12" s="1370">
        <v>0</v>
      </c>
      <c r="I12" s="1370">
        <v>0</v>
      </c>
      <c r="J12" s="1375">
        <v>0</v>
      </c>
      <c r="K12" s="1367">
        <f>'Tabell_1-5-kvalitetsavtale'!H12</f>
        <v>6</v>
      </c>
      <c r="L12" s="1374">
        <v>1</v>
      </c>
      <c r="M12" s="1370">
        <v>0</v>
      </c>
      <c r="N12" s="1370">
        <v>0</v>
      </c>
      <c r="O12" s="1370">
        <v>1</v>
      </c>
      <c r="P12" s="1370">
        <v>0</v>
      </c>
      <c r="Q12" s="1370">
        <v>0</v>
      </c>
      <c r="R12" s="1375">
        <v>1</v>
      </c>
      <c r="T12" s="523"/>
      <c r="U12" s="523"/>
      <c r="V12" s="523"/>
      <c r="W12" s="523"/>
      <c r="X12" s="523"/>
      <c r="Y12" s="523"/>
      <c r="Z12" s="523"/>
      <c r="AA12" s="523"/>
      <c r="AB12" s="523"/>
      <c r="AC12" s="523"/>
      <c r="AD12" s="523"/>
      <c r="AE12" s="523"/>
      <c r="AF12" s="523"/>
      <c r="AG12" s="523"/>
      <c r="AH12" s="523"/>
      <c r="AI12" s="523"/>
      <c r="AJ12" s="523"/>
    </row>
    <row r="13" spans="1:36" ht="15" customHeight="1" x14ac:dyDescent="0.25">
      <c r="A13" s="1020">
        <v>6</v>
      </c>
      <c r="B13" s="1704" t="s">
        <v>10</v>
      </c>
      <c r="C13" s="1367">
        <f>'Tabell_1-5-kvalitetsavtale'!E13</f>
        <v>0</v>
      </c>
      <c r="D13" s="1374">
        <v>0</v>
      </c>
      <c r="E13" s="1370">
        <v>0</v>
      </c>
      <c r="F13" s="1370">
        <v>0</v>
      </c>
      <c r="G13" s="1370">
        <v>0</v>
      </c>
      <c r="H13" s="1370">
        <v>0</v>
      </c>
      <c r="I13" s="1370">
        <v>0</v>
      </c>
      <c r="J13" s="1375">
        <v>0</v>
      </c>
      <c r="K13" s="1367">
        <f>'Tabell_1-5-kvalitetsavtale'!H13</f>
        <v>4</v>
      </c>
      <c r="L13" s="1374">
        <v>10</v>
      </c>
      <c r="M13" s="1370">
        <v>0</v>
      </c>
      <c r="N13" s="1370">
        <v>6</v>
      </c>
      <c r="O13" s="1370">
        <v>0</v>
      </c>
      <c r="P13" s="1370">
        <v>2</v>
      </c>
      <c r="Q13" s="1370">
        <v>0</v>
      </c>
      <c r="R13" s="1375">
        <v>18</v>
      </c>
      <c r="T13" s="523"/>
      <c r="U13" s="523"/>
      <c r="V13" s="523"/>
      <c r="W13" s="523"/>
      <c r="X13" s="523"/>
      <c r="Y13" s="523"/>
      <c r="Z13" s="523"/>
      <c r="AA13" s="523"/>
      <c r="AB13" s="523"/>
      <c r="AC13" s="523"/>
      <c r="AD13" s="523"/>
      <c r="AE13" s="523"/>
      <c r="AF13" s="523"/>
      <c r="AG13" s="523"/>
      <c r="AH13" s="523"/>
      <c r="AI13" s="523"/>
      <c r="AJ13" s="523"/>
    </row>
    <row r="14" spans="1:36" ht="15" customHeight="1" x14ac:dyDescent="0.25">
      <c r="A14" s="1020">
        <v>7</v>
      </c>
      <c r="B14" s="1704" t="s">
        <v>11</v>
      </c>
      <c r="C14" s="1367">
        <f>'Tabell_1-5-kvalitetsavtale'!E14</f>
        <v>0</v>
      </c>
      <c r="D14" s="1374">
        <v>0</v>
      </c>
      <c r="E14" s="1370">
        <v>0</v>
      </c>
      <c r="F14" s="1370">
        <v>0</v>
      </c>
      <c r="G14" s="1370">
        <v>0</v>
      </c>
      <c r="H14" s="1370">
        <v>0</v>
      </c>
      <c r="I14" s="1370">
        <v>0</v>
      </c>
      <c r="J14" s="1375">
        <v>0</v>
      </c>
      <c r="K14" s="1367">
        <f>'Tabell_1-5-kvalitetsavtale'!H14</f>
        <v>2</v>
      </c>
      <c r="L14" s="1374">
        <v>0</v>
      </c>
      <c r="M14" s="1370">
        <v>0</v>
      </c>
      <c r="N14" s="1370">
        <v>2</v>
      </c>
      <c r="O14" s="1370">
        <v>0</v>
      </c>
      <c r="P14" s="1370">
        <v>0</v>
      </c>
      <c r="Q14" s="1370">
        <v>0</v>
      </c>
      <c r="R14" s="1375">
        <v>2</v>
      </c>
      <c r="T14" s="523"/>
      <c r="U14" s="523"/>
      <c r="V14" s="523"/>
      <c r="W14" s="523"/>
      <c r="X14" s="523"/>
      <c r="Y14" s="523"/>
      <c r="Z14" s="523"/>
      <c r="AA14" s="523"/>
      <c r="AB14" s="523"/>
      <c r="AC14" s="523"/>
      <c r="AD14" s="523"/>
      <c r="AE14" s="523"/>
      <c r="AF14" s="523"/>
      <c r="AG14" s="523"/>
      <c r="AH14" s="523"/>
      <c r="AI14" s="523"/>
      <c r="AJ14" s="523"/>
    </row>
    <row r="15" spans="1:36" ht="15" customHeight="1" x14ac:dyDescent="0.25">
      <c r="A15" s="1020">
        <v>8</v>
      </c>
      <c r="B15" s="1704" t="s">
        <v>12</v>
      </c>
      <c r="C15" s="1367">
        <f>'Tabell_1-5-kvalitetsavtale'!E15</f>
        <v>0</v>
      </c>
      <c r="D15" s="1374">
        <v>0</v>
      </c>
      <c r="E15" s="1370">
        <v>0</v>
      </c>
      <c r="F15" s="1370">
        <v>0</v>
      </c>
      <c r="G15" s="1370">
        <v>0</v>
      </c>
      <c r="H15" s="1370">
        <v>0</v>
      </c>
      <c r="I15" s="1370">
        <v>0</v>
      </c>
      <c r="J15" s="1375">
        <v>0</v>
      </c>
      <c r="K15" s="1367">
        <f>'Tabell_1-5-kvalitetsavtale'!H15</f>
        <v>0</v>
      </c>
      <c r="L15" s="1374">
        <v>0</v>
      </c>
      <c r="M15" s="1370">
        <v>0</v>
      </c>
      <c r="N15" s="1370">
        <v>0</v>
      </c>
      <c r="O15" s="1370">
        <v>0</v>
      </c>
      <c r="P15" s="1370">
        <v>0</v>
      </c>
      <c r="Q15" s="1370">
        <v>0</v>
      </c>
      <c r="R15" s="1375">
        <v>0</v>
      </c>
      <c r="T15" s="523"/>
      <c r="U15" s="523"/>
      <c r="V15" s="523"/>
      <c r="W15" s="523"/>
      <c r="X15" s="523"/>
      <c r="Y15" s="523"/>
      <c r="Z15" s="523"/>
      <c r="AA15" s="523"/>
      <c r="AB15" s="523"/>
      <c r="AC15" s="523"/>
      <c r="AD15" s="523"/>
      <c r="AE15" s="523"/>
      <c r="AF15" s="523"/>
      <c r="AG15" s="523"/>
      <c r="AH15" s="523"/>
      <c r="AI15" s="523"/>
      <c r="AJ15" s="523"/>
    </row>
    <row r="16" spans="1:36" ht="15" customHeight="1" x14ac:dyDescent="0.25">
      <c r="A16" s="1020">
        <v>9</v>
      </c>
      <c r="B16" s="1704" t="s">
        <v>13</v>
      </c>
      <c r="C16" s="1367">
        <f>'Tabell_1-5-kvalitetsavtale'!E16</f>
        <v>1</v>
      </c>
      <c r="D16" s="1374">
        <v>1</v>
      </c>
      <c r="E16" s="1370">
        <v>0</v>
      </c>
      <c r="F16" s="1370">
        <v>1</v>
      </c>
      <c r="G16" s="1370">
        <v>0</v>
      </c>
      <c r="H16" s="1370">
        <v>0</v>
      </c>
      <c r="I16" s="1370">
        <v>0</v>
      </c>
      <c r="J16" s="1375">
        <v>1</v>
      </c>
      <c r="K16" s="1367">
        <f>'Tabell_1-5-kvalitetsavtale'!H16</f>
        <v>1</v>
      </c>
      <c r="L16" s="1374">
        <v>1</v>
      </c>
      <c r="M16" s="1370">
        <v>0</v>
      </c>
      <c r="N16" s="1370">
        <v>1</v>
      </c>
      <c r="O16" s="1370">
        <v>0</v>
      </c>
      <c r="P16" s="1370">
        <v>0</v>
      </c>
      <c r="Q16" s="1370">
        <v>0</v>
      </c>
      <c r="R16" s="1375">
        <v>1</v>
      </c>
      <c r="T16" s="523"/>
      <c r="U16" s="523"/>
      <c r="V16" s="523"/>
      <c r="W16" s="523" t="s">
        <v>106</v>
      </c>
      <c r="X16" s="523"/>
      <c r="Y16" s="523"/>
      <c r="Z16" s="523"/>
      <c r="AA16" s="523"/>
      <c r="AB16" s="523"/>
      <c r="AC16" s="523"/>
      <c r="AD16" s="523"/>
      <c r="AE16" s="523"/>
      <c r="AF16" s="523"/>
      <c r="AG16" s="523"/>
      <c r="AH16" s="523"/>
      <c r="AI16" s="523"/>
      <c r="AJ16" s="523"/>
    </row>
    <row r="17" spans="1:36" ht="15" customHeight="1" x14ac:dyDescent="0.25">
      <c r="A17" s="1020">
        <v>10</v>
      </c>
      <c r="B17" s="1704" t="s">
        <v>14</v>
      </c>
      <c r="C17" s="1367">
        <f>'Tabell_1-5-kvalitetsavtale'!E17</f>
        <v>0</v>
      </c>
      <c r="D17" s="1374">
        <v>0</v>
      </c>
      <c r="E17" s="1370">
        <v>0</v>
      </c>
      <c r="F17" s="1370">
        <v>0</v>
      </c>
      <c r="G17" s="1370">
        <v>0</v>
      </c>
      <c r="H17" s="1370">
        <v>0</v>
      </c>
      <c r="I17" s="1370">
        <v>0</v>
      </c>
      <c r="J17" s="1375">
        <v>0</v>
      </c>
      <c r="K17" s="1367">
        <f>'Tabell_1-5-kvalitetsavtale'!H17</f>
        <v>8</v>
      </c>
      <c r="L17" s="1374">
        <v>2</v>
      </c>
      <c r="M17" s="1370">
        <v>0</v>
      </c>
      <c r="N17" s="1370">
        <v>2</v>
      </c>
      <c r="O17" s="1370">
        <v>0</v>
      </c>
      <c r="P17" s="1370">
        <v>0</v>
      </c>
      <c r="Q17" s="1370">
        <v>0</v>
      </c>
      <c r="R17" s="1375">
        <v>2</v>
      </c>
      <c r="T17" s="523"/>
      <c r="U17" s="523"/>
      <c r="V17" s="523"/>
      <c r="W17" s="523"/>
      <c r="X17" s="523"/>
      <c r="Y17" s="523"/>
      <c r="Z17" s="523"/>
      <c r="AA17" s="523"/>
      <c r="AB17" s="523"/>
      <c r="AC17" s="523"/>
      <c r="AD17" s="523"/>
      <c r="AE17" s="523"/>
      <c r="AF17" s="523"/>
      <c r="AG17" s="523"/>
      <c r="AH17" s="523"/>
      <c r="AI17" s="523"/>
      <c r="AJ17" s="523"/>
    </row>
    <row r="18" spans="1:36" ht="15" customHeight="1" x14ac:dyDescent="0.25">
      <c r="A18" s="1020">
        <v>11</v>
      </c>
      <c r="B18" s="1704" t="s">
        <v>15</v>
      </c>
      <c r="C18" s="1367">
        <f>'Tabell_1-5-kvalitetsavtale'!E18</f>
        <v>0</v>
      </c>
      <c r="D18" s="1374">
        <v>0</v>
      </c>
      <c r="E18" s="1370">
        <v>0</v>
      </c>
      <c r="F18" s="1370">
        <v>0</v>
      </c>
      <c r="G18" s="1370">
        <v>0</v>
      </c>
      <c r="H18" s="1370">
        <v>0</v>
      </c>
      <c r="I18" s="1370">
        <v>0</v>
      </c>
      <c r="J18" s="1375">
        <v>0</v>
      </c>
      <c r="K18" s="1367">
        <f>'Tabell_1-5-kvalitetsavtale'!H18</f>
        <v>7</v>
      </c>
      <c r="L18" s="1374">
        <v>0</v>
      </c>
      <c r="M18" s="1370">
        <v>0</v>
      </c>
      <c r="N18" s="1370">
        <v>1</v>
      </c>
      <c r="O18" s="1370">
        <v>0</v>
      </c>
      <c r="P18" s="1370">
        <v>3</v>
      </c>
      <c r="Q18" s="1370">
        <v>3</v>
      </c>
      <c r="R18" s="1375">
        <v>7</v>
      </c>
      <c r="T18" s="523"/>
      <c r="U18" s="523"/>
      <c r="V18" s="523"/>
      <c r="W18" s="523"/>
      <c r="X18" s="523"/>
      <c r="Y18" s="523"/>
      <c r="Z18" s="523"/>
      <c r="AA18" s="523"/>
      <c r="AB18" s="523"/>
      <c r="AC18" s="523"/>
      <c r="AD18" s="523"/>
      <c r="AE18" s="523"/>
      <c r="AF18" s="523"/>
      <c r="AG18" s="523"/>
      <c r="AH18" s="523"/>
      <c r="AI18" s="523"/>
      <c r="AJ18" s="523"/>
    </row>
    <row r="19" spans="1:36" ht="15" customHeight="1" x14ac:dyDescent="0.25">
      <c r="A19" s="1020">
        <v>12</v>
      </c>
      <c r="B19" s="1704" t="s">
        <v>16</v>
      </c>
      <c r="C19" s="1367">
        <f>'Tabell_1-5-kvalitetsavtale'!E19</f>
        <v>0</v>
      </c>
      <c r="D19" s="1374">
        <v>0</v>
      </c>
      <c r="E19" s="1370">
        <v>0</v>
      </c>
      <c r="F19" s="1370">
        <v>0</v>
      </c>
      <c r="G19" s="1370">
        <v>0</v>
      </c>
      <c r="H19" s="1370">
        <v>0</v>
      </c>
      <c r="I19" s="1370">
        <v>0</v>
      </c>
      <c r="J19" s="1375">
        <v>0</v>
      </c>
      <c r="K19" s="1367">
        <f>'Tabell_1-5-kvalitetsavtale'!H19</f>
        <v>0</v>
      </c>
      <c r="L19" s="1374">
        <v>0</v>
      </c>
      <c r="M19" s="1370">
        <v>0</v>
      </c>
      <c r="N19" s="1370">
        <v>0</v>
      </c>
      <c r="O19" s="1370">
        <v>0</v>
      </c>
      <c r="P19" s="1370">
        <v>0</v>
      </c>
      <c r="Q19" s="1370">
        <v>0</v>
      </c>
      <c r="R19" s="1375">
        <v>0</v>
      </c>
      <c r="T19" s="523"/>
      <c r="U19" s="523"/>
      <c r="V19" s="523"/>
      <c r="W19" s="523"/>
      <c r="X19" s="523"/>
      <c r="Y19" s="523"/>
      <c r="Z19" s="523"/>
      <c r="AA19" s="523"/>
      <c r="AB19" s="523"/>
      <c r="AC19" s="523"/>
      <c r="AD19" s="523"/>
      <c r="AE19" s="523"/>
      <c r="AF19" s="523"/>
      <c r="AG19" s="523"/>
      <c r="AH19" s="523"/>
      <c r="AI19" s="523"/>
      <c r="AJ19" s="523"/>
    </row>
    <row r="20" spans="1:36" ht="15" customHeight="1" x14ac:dyDescent="0.25">
      <c r="A20" s="1020">
        <v>13</v>
      </c>
      <c r="B20" s="1704" t="s">
        <v>17</v>
      </c>
      <c r="C20" s="1367">
        <f>'Tabell_1-5-kvalitetsavtale'!E20</f>
        <v>1</v>
      </c>
      <c r="D20" s="1374">
        <v>1</v>
      </c>
      <c r="E20" s="1370">
        <v>0</v>
      </c>
      <c r="F20" s="1370">
        <v>0</v>
      </c>
      <c r="G20" s="1370">
        <v>0</v>
      </c>
      <c r="H20" s="1370">
        <v>0</v>
      </c>
      <c r="I20" s="1370">
        <v>0</v>
      </c>
      <c r="J20" s="1375">
        <v>1</v>
      </c>
      <c r="K20" s="1367">
        <f>'Tabell_1-5-kvalitetsavtale'!H20</f>
        <v>6</v>
      </c>
      <c r="L20" s="1374">
        <v>1</v>
      </c>
      <c r="M20" s="1370">
        <v>0</v>
      </c>
      <c r="N20" s="1370">
        <v>2</v>
      </c>
      <c r="O20" s="1370">
        <v>0</v>
      </c>
      <c r="P20" s="1370">
        <v>3</v>
      </c>
      <c r="Q20" s="1370">
        <v>0</v>
      </c>
      <c r="R20" s="1375">
        <v>6</v>
      </c>
      <c r="T20" s="523"/>
      <c r="U20" s="523"/>
      <c r="V20" s="523" t="s">
        <v>106</v>
      </c>
      <c r="W20" s="523"/>
      <c r="X20" s="523"/>
      <c r="Y20" s="523"/>
      <c r="Z20" s="523"/>
      <c r="AA20" s="523"/>
      <c r="AB20" s="523"/>
      <c r="AC20" s="523"/>
      <c r="AD20" s="523"/>
      <c r="AE20" s="523"/>
      <c r="AF20" s="523"/>
      <c r="AG20" s="523"/>
      <c r="AH20" s="523"/>
      <c r="AI20" s="523"/>
      <c r="AJ20" s="523"/>
    </row>
    <row r="21" spans="1:36" ht="15" customHeight="1" x14ac:dyDescent="0.25">
      <c r="A21" s="1020">
        <v>14</v>
      </c>
      <c r="B21" s="1704" t="s">
        <v>18</v>
      </c>
      <c r="C21" s="1367">
        <f>'Tabell_1-5-kvalitetsavtale'!E21</f>
        <v>0</v>
      </c>
      <c r="D21" s="1374">
        <v>0</v>
      </c>
      <c r="E21" s="1370">
        <v>1</v>
      </c>
      <c r="F21" s="1370">
        <v>0</v>
      </c>
      <c r="G21" s="1370">
        <v>0</v>
      </c>
      <c r="H21" s="1370">
        <v>0</v>
      </c>
      <c r="I21" s="1370">
        <v>0</v>
      </c>
      <c r="J21" s="1375">
        <v>1</v>
      </c>
      <c r="K21" s="1367">
        <f>'Tabell_1-5-kvalitetsavtale'!H21</f>
        <v>3</v>
      </c>
      <c r="L21" s="1374">
        <v>6</v>
      </c>
      <c r="M21" s="1370">
        <v>2</v>
      </c>
      <c r="N21" s="1370">
        <v>6</v>
      </c>
      <c r="O21" s="1370">
        <v>1</v>
      </c>
      <c r="P21" s="1370">
        <v>26</v>
      </c>
      <c r="Q21" s="1370">
        <v>7</v>
      </c>
      <c r="R21" s="1375">
        <v>48</v>
      </c>
      <c r="T21" s="523"/>
      <c r="U21" s="523"/>
      <c r="V21" s="523"/>
      <c r="W21" s="523"/>
      <c r="X21" s="523"/>
      <c r="Y21" s="523"/>
      <c r="Z21" s="523"/>
      <c r="AA21" s="523"/>
      <c r="AB21" s="523"/>
      <c r="AC21" s="523"/>
      <c r="AD21" s="523"/>
      <c r="AE21" s="523"/>
      <c r="AF21" s="523"/>
      <c r="AG21" s="523"/>
      <c r="AH21" s="523"/>
      <c r="AI21" s="523"/>
      <c r="AJ21" s="523"/>
    </row>
    <row r="22" spans="1:36" ht="15" customHeight="1" thickBot="1" x14ac:dyDescent="0.3">
      <c r="A22" s="1705">
        <v>15</v>
      </c>
      <c r="B22" s="1706" t="s">
        <v>19</v>
      </c>
      <c r="C22" s="1368">
        <f>'Tabell_1-5-kvalitetsavtale'!E22</f>
        <v>0</v>
      </c>
      <c r="D22" s="1376">
        <v>0</v>
      </c>
      <c r="E22" s="1371">
        <v>0</v>
      </c>
      <c r="F22" s="1371">
        <v>0</v>
      </c>
      <c r="G22" s="1371">
        <v>0</v>
      </c>
      <c r="H22" s="1371">
        <v>0</v>
      </c>
      <c r="I22" s="1371">
        <v>0</v>
      </c>
      <c r="J22" s="1377">
        <v>0</v>
      </c>
      <c r="K22" s="1368">
        <f>'Tabell_1-5-kvalitetsavtale'!H22</f>
        <v>8</v>
      </c>
      <c r="L22" s="1376">
        <v>0</v>
      </c>
      <c r="M22" s="1371">
        <v>0</v>
      </c>
      <c r="N22" s="1371">
        <v>0</v>
      </c>
      <c r="O22" s="1371">
        <v>0</v>
      </c>
      <c r="P22" s="1371">
        <v>0</v>
      </c>
      <c r="Q22" s="1371">
        <v>0</v>
      </c>
      <c r="R22" s="1377">
        <v>4</v>
      </c>
      <c r="T22" s="523"/>
      <c r="U22" s="523"/>
      <c r="V22" s="523"/>
      <c r="W22" s="523"/>
      <c r="X22" s="523"/>
      <c r="Y22" s="523"/>
      <c r="Z22" s="523"/>
      <c r="AA22" s="523"/>
      <c r="AB22" s="523"/>
      <c r="AC22" s="523"/>
      <c r="AD22" s="523"/>
      <c r="AE22" s="523"/>
      <c r="AF22" s="523"/>
      <c r="AG22" s="523"/>
      <c r="AH22" s="523"/>
      <c r="AI22" s="523"/>
      <c r="AJ22" s="523"/>
    </row>
    <row r="23" spans="1:36" s="557" customFormat="1" ht="15" customHeight="1" x14ac:dyDescent="0.25">
      <c r="A23" s="1701"/>
      <c r="B23" s="1702" t="s">
        <v>452</v>
      </c>
      <c r="C23" s="1608">
        <f>SUM(C8:C22)</f>
        <v>10</v>
      </c>
      <c r="D23" s="1609">
        <f t="shared" ref="D23:R23" si="0">SUM(D8:D22)</f>
        <v>8</v>
      </c>
      <c r="E23" s="1610">
        <f t="shared" si="0"/>
        <v>1</v>
      </c>
      <c r="F23" s="1611">
        <f t="shared" si="0"/>
        <v>1</v>
      </c>
      <c r="G23" s="1612">
        <f t="shared" si="0"/>
        <v>0</v>
      </c>
      <c r="H23" s="1609">
        <f t="shared" si="0"/>
        <v>0</v>
      </c>
      <c r="I23" s="1610">
        <f t="shared" si="0"/>
        <v>0</v>
      </c>
      <c r="J23" s="1613">
        <f t="shared" si="0"/>
        <v>11</v>
      </c>
      <c r="K23" s="1614">
        <f t="shared" si="0"/>
        <v>88</v>
      </c>
      <c r="L23" s="1611">
        <f t="shared" si="0"/>
        <v>29</v>
      </c>
      <c r="M23" s="1612">
        <f t="shared" si="0"/>
        <v>9</v>
      </c>
      <c r="N23" s="1609">
        <f t="shared" si="0"/>
        <v>26</v>
      </c>
      <c r="O23" s="1610">
        <f t="shared" si="0"/>
        <v>2</v>
      </c>
      <c r="P23" s="1611">
        <f t="shared" si="0"/>
        <v>43</v>
      </c>
      <c r="Q23" s="1612">
        <f t="shared" si="0"/>
        <v>17</v>
      </c>
      <c r="R23" s="1615">
        <f t="shared" si="0"/>
        <v>132</v>
      </c>
      <c r="T23" s="523"/>
      <c r="U23" s="523"/>
      <c r="V23" s="523"/>
      <c r="W23" s="523"/>
      <c r="X23" s="523"/>
      <c r="Y23" s="523"/>
      <c r="Z23" s="523"/>
      <c r="AA23" s="523"/>
      <c r="AB23" s="523"/>
      <c r="AC23" s="523"/>
      <c r="AD23" s="523"/>
      <c r="AE23" s="523"/>
      <c r="AF23" s="523"/>
      <c r="AG23" s="523"/>
      <c r="AH23" s="523"/>
      <c r="AI23" s="523"/>
      <c r="AJ23" s="523"/>
    </row>
    <row r="24" spans="1:36" s="557" customFormat="1" ht="15" customHeight="1" thickBot="1" x14ac:dyDescent="0.3">
      <c r="A24" s="1008"/>
      <c r="B24" s="1018" t="s">
        <v>426</v>
      </c>
      <c r="C24" s="1009">
        <v>1</v>
      </c>
      <c r="D24" s="1010">
        <v>0</v>
      </c>
      <c r="E24" s="1011">
        <v>0</v>
      </c>
      <c r="F24" s="1012">
        <v>0</v>
      </c>
      <c r="G24" s="1013">
        <v>1</v>
      </c>
      <c r="H24" s="1010">
        <v>0</v>
      </c>
      <c r="I24" s="1011">
        <v>0</v>
      </c>
      <c r="J24" s="1014">
        <v>1</v>
      </c>
      <c r="K24" s="1015">
        <v>72</v>
      </c>
      <c r="L24" s="1012">
        <v>22</v>
      </c>
      <c r="M24" s="1013">
        <v>6</v>
      </c>
      <c r="N24" s="1010">
        <v>8</v>
      </c>
      <c r="O24" s="1011">
        <v>1</v>
      </c>
      <c r="P24" s="1012">
        <v>23</v>
      </c>
      <c r="Q24" s="1013">
        <v>10</v>
      </c>
      <c r="R24" s="1016">
        <v>70</v>
      </c>
      <c r="T24" s="523"/>
      <c r="U24" s="523"/>
      <c r="V24" s="523"/>
      <c r="W24" s="523"/>
      <c r="X24" s="523"/>
      <c r="Y24" s="523"/>
      <c r="Z24" s="523"/>
      <c r="AA24" s="523"/>
      <c r="AB24" s="523"/>
      <c r="AC24" s="523"/>
      <c r="AD24" s="523"/>
      <c r="AE24" s="523"/>
      <c r="AF24" s="523"/>
      <c r="AG24" s="523"/>
      <c r="AH24" s="523"/>
      <c r="AI24" s="523"/>
      <c r="AJ24" s="523"/>
    </row>
    <row r="25" spans="1:36" ht="15" customHeight="1" x14ac:dyDescent="0.2">
      <c r="A25" s="1024"/>
      <c r="B25" s="1027" t="s">
        <v>403</v>
      </c>
      <c r="C25" s="1022">
        <v>11</v>
      </c>
      <c r="D25" s="1274">
        <v>6</v>
      </c>
      <c r="E25" s="1275">
        <v>2</v>
      </c>
      <c r="F25" s="1210">
        <v>0</v>
      </c>
      <c r="G25" s="825">
        <v>0</v>
      </c>
      <c r="H25" s="1274">
        <v>6</v>
      </c>
      <c r="I25" s="1275">
        <v>3</v>
      </c>
      <c r="J25" s="1026">
        <v>15</v>
      </c>
      <c r="K25" s="1025">
        <v>92</v>
      </c>
      <c r="L25" s="1210">
        <v>55</v>
      </c>
      <c r="M25" s="825">
        <v>10</v>
      </c>
      <c r="N25" s="1274">
        <v>12</v>
      </c>
      <c r="O25" s="1275">
        <v>5</v>
      </c>
      <c r="P25" s="1210">
        <v>38</v>
      </c>
      <c r="Q25" s="825">
        <v>26</v>
      </c>
      <c r="R25" s="1023">
        <v>138</v>
      </c>
      <c r="T25" s="1041"/>
      <c r="U25" s="1041"/>
      <c r="V25" s="1041"/>
      <c r="W25" s="1041" t="s">
        <v>106</v>
      </c>
      <c r="X25" s="1041"/>
      <c r="Y25" s="1041"/>
      <c r="Z25" s="1041"/>
      <c r="AA25" s="1041"/>
      <c r="AB25" s="1041"/>
      <c r="AC25" s="1041"/>
      <c r="AD25" s="1041"/>
      <c r="AE25" s="1041"/>
      <c r="AF25" s="1041"/>
      <c r="AG25" s="1041"/>
      <c r="AH25" s="1041"/>
      <c r="AI25" s="1041"/>
      <c r="AJ25" s="1041"/>
    </row>
    <row r="26" spans="1:36" ht="15" customHeight="1" x14ac:dyDescent="0.25">
      <c r="A26" s="999"/>
      <c r="B26" s="1017" t="s">
        <v>381</v>
      </c>
      <c r="C26" s="1000">
        <v>2</v>
      </c>
      <c r="D26" s="1001">
        <v>0</v>
      </c>
      <c r="E26" s="1002">
        <v>0</v>
      </c>
      <c r="F26" s="1003">
        <v>0</v>
      </c>
      <c r="G26" s="1004">
        <v>0</v>
      </c>
      <c r="H26" s="1001">
        <v>1</v>
      </c>
      <c r="I26" s="1002">
        <v>1</v>
      </c>
      <c r="J26" s="1005">
        <v>9</v>
      </c>
      <c r="K26" s="1006">
        <v>60</v>
      </c>
      <c r="L26" s="1003">
        <v>12</v>
      </c>
      <c r="M26" s="1004">
        <v>3</v>
      </c>
      <c r="N26" s="1001">
        <v>11</v>
      </c>
      <c r="O26" s="1002">
        <v>2</v>
      </c>
      <c r="P26" s="1003">
        <v>18</v>
      </c>
      <c r="Q26" s="1004">
        <v>12</v>
      </c>
      <c r="R26" s="1007">
        <v>53</v>
      </c>
      <c r="T26" s="1041"/>
      <c r="U26" s="1041"/>
      <c r="V26" s="1041"/>
      <c r="W26" s="1041"/>
      <c r="X26" s="1041"/>
      <c r="Y26" s="1041"/>
      <c r="Z26" s="1041"/>
      <c r="AA26" s="1041"/>
      <c r="AB26" s="1041"/>
      <c r="AC26" s="1041"/>
      <c r="AD26" s="1041"/>
      <c r="AE26" s="1041"/>
      <c r="AF26" s="1041"/>
      <c r="AG26" s="1041"/>
      <c r="AH26" s="1041"/>
      <c r="AI26" s="1041"/>
      <c r="AJ26" s="1041"/>
    </row>
    <row r="27" spans="1:36" s="557" customFormat="1" ht="15" customHeight="1" thickBot="1" x14ac:dyDescent="0.3">
      <c r="A27" s="1008"/>
      <c r="B27" s="1018" t="s">
        <v>369</v>
      </c>
      <c r="C27" s="1009">
        <v>8</v>
      </c>
      <c r="D27" s="1010">
        <v>1</v>
      </c>
      <c r="E27" s="1011">
        <v>0</v>
      </c>
      <c r="F27" s="1012">
        <v>0</v>
      </c>
      <c r="G27" s="1013">
        <v>0</v>
      </c>
      <c r="H27" s="1010">
        <v>4</v>
      </c>
      <c r="I27" s="1011">
        <v>3</v>
      </c>
      <c r="J27" s="1014">
        <v>8</v>
      </c>
      <c r="K27" s="1015">
        <v>92</v>
      </c>
      <c r="L27" s="1012">
        <v>36</v>
      </c>
      <c r="M27" s="1013">
        <v>8</v>
      </c>
      <c r="N27" s="1010">
        <v>30</v>
      </c>
      <c r="O27" s="1011">
        <v>2</v>
      </c>
      <c r="P27" s="1012">
        <v>29</v>
      </c>
      <c r="Q27" s="1013">
        <v>13</v>
      </c>
      <c r="R27" s="1016">
        <v>87</v>
      </c>
      <c r="T27" s="523"/>
      <c r="U27" s="523"/>
      <c r="V27" s="523"/>
      <c r="W27" s="523"/>
      <c r="X27" s="523"/>
      <c r="Y27" s="523"/>
      <c r="Z27" s="523"/>
      <c r="AA27" s="523"/>
      <c r="AB27" s="523"/>
      <c r="AC27" s="523"/>
      <c r="AD27" s="523"/>
      <c r="AE27" s="523"/>
      <c r="AF27" s="523"/>
      <c r="AG27" s="523"/>
      <c r="AH27" s="523"/>
      <c r="AI27" s="523"/>
      <c r="AJ27" s="523"/>
    </row>
    <row r="28" spans="1:36" ht="15" customHeight="1" x14ac:dyDescent="0.25">
      <c r="A28" s="1024"/>
      <c r="B28" s="1027" t="s">
        <v>263</v>
      </c>
      <c r="C28" s="1022">
        <v>10</v>
      </c>
      <c r="D28" s="1030">
        <v>0</v>
      </c>
      <c r="E28" s="1028">
        <v>5</v>
      </c>
      <c r="F28" s="1029">
        <v>0</v>
      </c>
      <c r="G28" s="1031">
        <v>0</v>
      </c>
      <c r="H28" s="1030">
        <v>0</v>
      </c>
      <c r="I28" s="1028">
        <v>10</v>
      </c>
      <c r="J28" s="1026">
        <v>10</v>
      </c>
      <c r="K28" s="1025">
        <v>90</v>
      </c>
      <c r="L28" s="1029">
        <v>44</v>
      </c>
      <c r="M28" s="1031">
        <v>17</v>
      </c>
      <c r="N28" s="1030">
        <v>29</v>
      </c>
      <c r="O28" s="1028">
        <v>10</v>
      </c>
      <c r="P28" s="1029">
        <v>24</v>
      </c>
      <c r="Q28" s="1031">
        <v>31</v>
      </c>
      <c r="R28" s="1023">
        <v>129</v>
      </c>
      <c r="T28" s="523"/>
      <c r="U28" s="523"/>
      <c r="V28" s="523"/>
      <c r="W28" s="523"/>
      <c r="X28" s="523"/>
      <c r="Y28" s="523"/>
      <c r="Z28" s="523"/>
      <c r="AA28" s="523"/>
      <c r="AB28" s="523"/>
      <c r="AC28" s="523"/>
      <c r="AD28" s="523"/>
      <c r="AE28" s="523"/>
      <c r="AF28" s="523"/>
      <c r="AG28" s="523"/>
      <c r="AH28" s="523"/>
      <c r="AI28" s="523"/>
      <c r="AJ28" s="523"/>
    </row>
    <row r="29" spans="1:36" s="557" customFormat="1" ht="15" customHeight="1" x14ac:dyDescent="0.25">
      <c r="A29" s="999"/>
      <c r="B29" s="1017" t="s">
        <v>255</v>
      </c>
      <c r="C29" s="1000">
        <v>7</v>
      </c>
      <c r="D29" s="1001">
        <v>1</v>
      </c>
      <c r="E29" s="1002">
        <v>1</v>
      </c>
      <c r="F29" s="1003">
        <v>0</v>
      </c>
      <c r="G29" s="1004">
        <v>0</v>
      </c>
      <c r="H29" s="1001">
        <v>0</v>
      </c>
      <c r="I29" s="1002">
        <v>2</v>
      </c>
      <c r="J29" s="1005">
        <v>4</v>
      </c>
      <c r="K29" s="1006">
        <v>101</v>
      </c>
      <c r="L29" s="1003">
        <v>19</v>
      </c>
      <c r="M29" s="1004">
        <v>14</v>
      </c>
      <c r="N29" s="1001">
        <v>11</v>
      </c>
      <c r="O29" s="1002">
        <v>7</v>
      </c>
      <c r="P29" s="1003">
        <v>13</v>
      </c>
      <c r="Q29" s="1004">
        <v>17</v>
      </c>
      <c r="R29" s="1007">
        <v>83</v>
      </c>
      <c r="S29" s="520"/>
      <c r="T29" s="523"/>
      <c r="U29" s="523"/>
      <c r="V29" s="523"/>
      <c r="W29" s="523"/>
      <c r="X29" s="523"/>
      <c r="Y29" s="523"/>
      <c r="Z29" s="523"/>
      <c r="AA29" s="523"/>
      <c r="AB29" s="523"/>
      <c r="AC29" s="523"/>
      <c r="AD29" s="523"/>
      <c r="AE29" s="523"/>
      <c r="AF29" s="523"/>
      <c r="AG29" s="523"/>
      <c r="AH29" s="523"/>
      <c r="AI29" s="523"/>
      <c r="AJ29" s="523"/>
    </row>
    <row r="30" spans="1:36" ht="15" customHeight="1" thickBot="1" x14ac:dyDescent="0.3">
      <c r="A30" s="1008"/>
      <c r="B30" s="1018" t="s">
        <v>237</v>
      </c>
      <c r="C30" s="1009">
        <v>10</v>
      </c>
      <c r="D30" s="1010">
        <v>0</v>
      </c>
      <c r="E30" s="1011">
        <v>6</v>
      </c>
      <c r="F30" s="1012">
        <v>0</v>
      </c>
      <c r="G30" s="1013">
        <v>3</v>
      </c>
      <c r="H30" s="1010">
        <v>0</v>
      </c>
      <c r="I30" s="1011">
        <v>4</v>
      </c>
      <c r="J30" s="1014">
        <v>10</v>
      </c>
      <c r="K30" s="1015">
        <v>105</v>
      </c>
      <c r="L30" s="1012">
        <v>21</v>
      </c>
      <c r="M30" s="1013">
        <v>26</v>
      </c>
      <c r="N30" s="1010">
        <v>28</v>
      </c>
      <c r="O30" s="1011">
        <v>13</v>
      </c>
      <c r="P30" s="1012">
        <v>19</v>
      </c>
      <c r="Q30" s="1013">
        <v>14</v>
      </c>
      <c r="R30" s="1016">
        <v>98</v>
      </c>
      <c r="T30" s="523"/>
      <c r="U30" s="523"/>
      <c r="V30" s="523"/>
      <c r="W30" s="523"/>
      <c r="X30" s="523"/>
      <c r="Y30" s="523"/>
      <c r="Z30" s="523"/>
      <c r="AA30" s="523"/>
      <c r="AB30" s="523"/>
      <c r="AC30" s="523"/>
      <c r="AD30" s="523"/>
      <c r="AE30" s="523"/>
      <c r="AF30" s="523"/>
      <c r="AG30" s="523"/>
      <c r="AH30" s="523"/>
      <c r="AI30" s="523"/>
      <c r="AJ30" s="523"/>
    </row>
    <row r="31" spans="1:36" ht="15" customHeight="1" x14ac:dyDescent="0.25">
      <c r="A31" s="538"/>
      <c r="B31" s="663" t="s">
        <v>184</v>
      </c>
      <c r="C31" s="618">
        <v>15</v>
      </c>
      <c r="D31" s="619">
        <v>1</v>
      </c>
      <c r="E31" s="620">
        <v>3</v>
      </c>
      <c r="F31" s="621">
        <v>0</v>
      </c>
      <c r="G31" s="620">
        <v>0</v>
      </c>
      <c r="H31" s="621">
        <v>0</v>
      </c>
      <c r="I31" s="622">
        <v>10</v>
      </c>
      <c r="J31" s="617">
        <v>7</v>
      </c>
      <c r="K31" s="623">
        <v>97</v>
      </c>
      <c r="L31" s="619">
        <v>24</v>
      </c>
      <c r="M31" s="620">
        <v>13</v>
      </c>
      <c r="N31" s="621">
        <v>26</v>
      </c>
      <c r="O31" s="620">
        <v>7</v>
      </c>
      <c r="P31" s="624">
        <v>17</v>
      </c>
      <c r="Q31" s="625">
        <v>25</v>
      </c>
      <c r="R31" s="626">
        <v>73</v>
      </c>
      <c r="T31" s="523"/>
      <c r="U31" s="523"/>
      <c r="V31" s="523"/>
      <c r="W31" s="523"/>
      <c r="X31" s="523"/>
      <c r="Y31" s="523"/>
      <c r="Z31" s="523"/>
      <c r="AA31" s="523"/>
      <c r="AB31" s="523"/>
      <c r="AC31" s="523"/>
      <c r="AD31" s="523"/>
      <c r="AE31" s="523"/>
      <c r="AF31" s="523"/>
      <c r="AG31" s="523"/>
      <c r="AH31" s="523"/>
      <c r="AI31" s="523"/>
      <c r="AJ31" s="523"/>
    </row>
    <row r="32" spans="1:36" s="557" customFormat="1" ht="15" customHeight="1" x14ac:dyDescent="0.25">
      <c r="A32" s="627"/>
      <c r="B32" s="663" t="s">
        <v>178</v>
      </c>
      <c r="C32" s="618">
        <v>29</v>
      </c>
      <c r="D32" s="628">
        <v>0</v>
      </c>
      <c r="E32" s="629">
        <v>9</v>
      </c>
      <c r="F32" s="630">
        <v>0</v>
      </c>
      <c r="G32" s="629">
        <v>6</v>
      </c>
      <c r="H32" s="630">
        <v>0</v>
      </c>
      <c r="I32" s="631">
        <v>14</v>
      </c>
      <c r="J32" s="632">
        <v>27</v>
      </c>
      <c r="K32" s="633">
        <v>140</v>
      </c>
      <c r="L32" s="628">
        <v>25</v>
      </c>
      <c r="M32" s="629">
        <v>11</v>
      </c>
      <c r="N32" s="630">
        <v>22</v>
      </c>
      <c r="O32" s="629">
        <v>8</v>
      </c>
      <c r="P32" s="634">
        <v>39</v>
      </c>
      <c r="Q32" s="635">
        <v>40</v>
      </c>
      <c r="R32" s="636">
        <v>151</v>
      </c>
      <c r="S32" s="520"/>
      <c r="T32" s="523"/>
      <c r="U32" s="523"/>
      <c r="V32" s="523"/>
      <c r="W32" s="523"/>
      <c r="X32" s="523"/>
      <c r="Y32" s="523"/>
      <c r="Z32" s="523"/>
      <c r="AA32" s="523"/>
      <c r="AB32" s="523"/>
      <c r="AC32" s="523"/>
      <c r="AD32" s="523"/>
      <c r="AE32" s="523"/>
      <c r="AF32" s="523"/>
      <c r="AG32" s="523"/>
      <c r="AH32" s="523"/>
      <c r="AI32" s="523"/>
      <c r="AJ32" s="523"/>
    </row>
    <row r="33" spans="1:36" s="557" customFormat="1" ht="15" customHeight="1" thickBot="1" x14ac:dyDescent="0.3">
      <c r="A33" s="637"/>
      <c r="B33" s="664" t="s">
        <v>174</v>
      </c>
      <c r="C33" s="638">
        <v>25</v>
      </c>
      <c r="D33" s="639">
        <v>4</v>
      </c>
      <c r="E33" s="640">
        <v>1</v>
      </c>
      <c r="F33" s="641">
        <v>0</v>
      </c>
      <c r="G33" s="640">
        <v>5</v>
      </c>
      <c r="H33" s="641">
        <v>1</v>
      </c>
      <c r="I33" s="642">
        <v>15</v>
      </c>
      <c r="J33" s="643">
        <v>26</v>
      </c>
      <c r="K33" s="644">
        <v>105</v>
      </c>
      <c r="L33" s="639">
        <v>13</v>
      </c>
      <c r="M33" s="640">
        <v>11</v>
      </c>
      <c r="N33" s="641">
        <v>12</v>
      </c>
      <c r="O33" s="640">
        <v>9</v>
      </c>
      <c r="P33" s="645">
        <v>41</v>
      </c>
      <c r="Q33" s="646">
        <v>31</v>
      </c>
      <c r="R33" s="647">
        <v>113</v>
      </c>
      <c r="T33" s="523"/>
      <c r="U33" s="523"/>
      <c r="V33" s="523"/>
      <c r="W33" s="523"/>
      <c r="X33" s="523"/>
      <c r="Y33" s="523"/>
      <c r="Z33" s="523"/>
      <c r="AA33" s="523"/>
      <c r="AB33" s="523"/>
      <c r="AC33" s="523"/>
      <c r="AD33" s="523"/>
      <c r="AE33" s="523"/>
      <c r="AF33" s="523"/>
      <c r="AG33" s="523"/>
      <c r="AH33" s="523"/>
      <c r="AI33" s="523"/>
      <c r="AJ33" s="523"/>
    </row>
    <row r="34" spans="1:36" s="557" customFormat="1" ht="15" customHeight="1" x14ac:dyDescent="0.25">
      <c r="A34" s="648"/>
      <c r="B34" s="665" t="s">
        <v>175</v>
      </c>
      <c r="C34" s="649">
        <v>10</v>
      </c>
      <c r="D34" s="649">
        <v>0</v>
      </c>
      <c r="E34" s="650">
        <v>3</v>
      </c>
      <c r="F34" s="651">
        <v>0</v>
      </c>
      <c r="G34" s="650">
        <v>3</v>
      </c>
      <c r="H34" s="651">
        <v>13</v>
      </c>
      <c r="I34" s="652">
        <v>12</v>
      </c>
      <c r="J34" s="653">
        <v>30</v>
      </c>
      <c r="K34" s="654">
        <v>112</v>
      </c>
      <c r="L34" s="649">
        <v>29</v>
      </c>
      <c r="M34" s="650">
        <v>11</v>
      </c>
      <c r="N34" s="651">
        <v>27</v>
      </c>
      <c r="O34" s="650">
        <v>8</v>
      </c>
      <c r="P34" s="655">
        <v>60</v>
      </c>
      <c r="Q34" s="656">
        <v>37</v>
      </c>
      <c r="R34" s="657">
        <v>163</v>
      </c>
      <c r="T34" s="523"/>
      <c r="U34" s="523"/>
      <c r="V34" s="523"/>
      <c r="W34" s="523"/>
      <c r="X34" s="523"/>
      <c r="Y34" s="523"/>
      <c r="Z34" s="523"/>
      <c r="AA34" s="523"/>
      <c r="AB34" s="523"/>
      <c r="AC34" s="523"/>
      <c r="AD34" s="523"/>
      <c r="AE34" s="523"/>
      <c r="AF34" s="523"/>
      <c r="AG34" s="523"/>
      <c r="AH34" s="523"/>
      <c r="AI34" s="523"/>
      <c r="AJ34" s="523"/>
    </row>
    <row r="35" spans="1:36" s="557" customFormat="1" ht="15" customHeight="1" x14ac:dyDescent="0.25">
      <c r="A35" s="658"/>
      <c r="B35" s="666" t="s">
        <v>176</v>
      </c>
      <c r="C35" s="628">
        <v>11</v>
      </c>
      <c r="D35" s="628">
        <v>3</v>
      </c>
      <c r="E35" s="629">
        <v>1</v>
      </c>
      <c r="F35" s="630">
        <v>3</v>
      </c>
      <c r="G35" s="629">
        <v>0</v>
      </c>
      <c r="H35" s="630">
        <v>4</v>
      </c>
      <c r="I35" s="631">
        <v>4</v>
      </c>
      <c r="J35" s="632">
        <v>11</v>
      </c>
      <c r="K35" s="633">
        <v>114</v>
      </c>
      <c r="L35" s="628">
        <v>16</v>
      </c>
      <c r="M35" s="629">
        <v>3</v>
      </c>
      <c r="N35" s="630">
        <v>31</v>
      </c>
      <c r="O35" s="629">
        <v>5</v>
      </c>
      <c r="P35" s="634">
        <v>38</v>
      </c>
      <c r="Q35" s="635">
        <v>16</v>
      </c>
      <c r="R35" s="636">
        <v>66</v>
      </c>
      <c r="T35" s="523"/>
      <c r="U35" s="523"/>
      <c r="V35" s="523"/>
      <c r="W35" s="523"/>
      <c r="X35" s="523"/>
      <c r="Y35" s="523"/>
      <c r="Z35" s="523"/>
      <c r="AA35" s="523"/>
      <c r="AB35" s="523"/>
      <c r="AC35" s="523"/>
      <c r="AD35" s="523"/>
      <c r="AE35" s="523"/>
      <c r="AF35" s="523"/>
      <c r="AG35" s="523"/>
      <c r="AH35" s="523"/>
      <c r="AI35" s="523"/>
      <c r="AJ35" s="523"/>
    </row>
    <row r="36" spans="1:36" s="557" customFormat="1" ht="15" customHeight="1" thickBot="1" x14ac:dyDescent="0.3">
      <c r="A36" s="659"/>
      <c r="B36" s="667" t="s">
        <v>177</v>
      </c>
      <c r="C36" s="639">
        <v>12</v>
      </c>
      <c r="D36" s="639">
        <v>9</v>
      </c>
      <c r="E36" s="640">
        <v>9</v>
      </c>
      <c r="F36" s="641">
        <v>2</v>
      </c>
      <c r="G36" s="640">
        <v>2</v>
      </c>
      <c r="H36" s="641">
        <v>0</v>
      </c>
      <c r="I36" s="642">
        <v>0</v>
      </c>
      <c r="J36" s="660">
        <v>16</v>
      </c>
      <c r="K36" s="644">
        <v>103</v>
      </c>
      <c r="L36" s="639">
        <v>27</v>
      </c>
      <c r="M36" s="640">
        <v>19</v>
      </c>
      <c r="N36" s="641">
        <v>19</v>
      </c>
      <c r="O36" s="640">
        <v>9</v>
      </c>
      <c r="P36" s="645">
        <v>38</v>
      </c>
      <c r="Q36" s="661">
        <v>11</v>
      </c>
      <c r="R36" s="647">
        <v>68</v>
      </c>
      <c r="T36" s="523"/>
      <c r="U36" s="523"/>
      <c r="V36" s="523"/>
      <c r="W36" s="523"/>
      <c r="X36" s="523"/>
      <c r="Y36" s="523"/>
      <c r="Z36" s="523"/>
      <c r="AA36" s="523"/>
      <c r="AB36" s="523"/>
      <c r="AC36" s="523"/>
      <c r="AD36" s="523"/>
      <c r="AE36" s="523"/>
      <c r="AF36" s="523"/>
      <c r="AG36" s="523"/>
      <c r="AH36" s="523"/>
      <c r="AI36" s="523"/>
      <c r="AJ36" s="523"/>
    </row>
    <row r="37" spans="1:36" s="557" customFormat="1" ht="15" customHeight="1" x14ac:dyDescent="0.25">
      <c r="A37" s="614" t="s">
        <v>51</v>
      </c>
      <c r="B37" s="520"/>
      <c r="T37" s="523"/>
      <c r="U37" s="523"/>
      <c r="V37" s="523"/>
      <c r="W37" s="523"/>
      <c r="X37" s="523"/>
      <c r="Y37" s="523"/>
      <c r="Z37" s="523"/>
      <c r="AA37" s="523"/>
      <c r="AB37" s="523"/>
      <c r="AC37" s="523"/>
      <c r="AD37" s="523"/>
      <c r="AE37" s="523"/>
      <c r="AF37" s="523"/>
      <c r="AG37" s="523"/>
      <c r="AH37" s="523"/>
      <c r="AI37" s="523"/>
      <c r="AJ37" s="523"/>
    </row>
    <row r="38" spans="1:36" s="557" customFormat="1" ht="15" customHeight="1" x14ac:dyDescent="0.25">
      <c r="A38" s="1276" t="s">
        <v>52</v>
      </c>
      <c r="B38" s="520"/>
      <c r="T38" s="523"/>
      <c r="U38" s="523"/>
      <c r="V38" s="523"/>
      <c r="W38" s="523"/>
      <c r="X38" s="523"/>
      <c r="Y38" s="523"/>
      <c r="Z38" s="523"/>
      <c r="AA38" s="523"/>
      <c r="AB38" s="523"/>
      <c r="AC38" s="523"/>
      <c r="AD38" s="523"/>
      <c r="AE38" s="523"/>
      <c r="AF38" s="523"/>
      <c r="AG38" s="523"/>
      <c r="AH38" s="523"/>
      <c r="AI38" s="523"/>
      <c r="AJ38" s="523"/>
    </row>
    <row r="39" spans="1:36" s="557" customFormat="1" ht="19.7" customHeight="1" x14ac:dyDescent="0.25">
      <c r="B39" s="520"/>
      <c r="T39" s="523"/>
      <c r="U39" s="523"/>
      <c r="V39" s="523"/>
      <c r="W39" s="523"/>
      <c r="X39" s="523"/>
      <c r="Y39" s="523"/>
      <c r="Z39" s="523"/>
      <c r="AA39" s="523"/>
      <c r="AB39" s="523"/>
      <c r="AC39" s="523"/>
      <c r="AD39" s="523"/>
      <c r="AE39" s="523"/>
      <c r="AF39" s="523"/>
      <c r="AG39" s="523"/>
      <c r="AH39" s="523"/>
      <c r="AI39" s="523"/>
      <c r="AJ39" s="523"/>
    </row>
    <row r="40" spans="1:36" ht="15" x14ac:dyDescent="0.25">
      <c r="T40" s="523"/>
      <c r="U40" s="523"/>
      <c r="V40" s="523"/>
      <c r="W40" s="523"/>
      <c r="X40" s="523"/>
      <c r="Y40" s="523"/>
      <c r="Z40" s="523"/>
      <c r="AA40" s="523"/>
      <c r="AB40" s="523"/>
      <c r="AC40" s="523"/>
      <c r="AD40" s="523"/>
      <c r="AE40" s="523"/>
      <c r="AF40" s="523"/>
      <c r="AG40" s="523"/>
      <c r="AH40" s="523"/>
      <c r="AI40" s="523"/>
      <c r="AJ40" s="523"/>
    </row>
    <row r="41" spans="1:36" ht="15" x14ac:dyDescent="0.25">
      <c r="T41" s="523"/>
      <c r="U41" s="523"/>
      <c r="V41" s="523"/>
      <c r="W41" s="523"/>
      <c r="X41" s="523"/>
      <c r="Y41" s="523"/>
      <c r="Z41" s="523"/>
      <c r="AA41" s="523"/>
      <c r="AB41" s="523"/>
      <c r="AC41" s="523"/>
      <c r="AD41" s="523"/>
      <c r="AE41" s="523"/>
      <c r="AF41" s="523"/>
      <c r="AG41" s="523"/>
      <c r="AH41" s="523"/>
      <c r="AI41" s="523"/>
      <c r="AJ41" s="523"/>
    </row>
    <row r="42" spans="1:36" ht="15" x14ac:dyDescent="0.25">
      <c r="T42" s="523"/>
      <c r="U42" s="523"/>
      <c r="V42" s="523"/>
      <c r="W42" s="523"/>
      <c r="X42" s="523"/>
      <c r="Y42" s="523"/>
      <c r="Z42" s="523"/>
      <c r="AA42" s="523"/>
      <c r="AB42" s="523"/>
      <c r="AC42" s="523"/>
      <c r="AD42" s="523"/>
      <c r="AE42" s="523"/>
      <c r="AF42" s="523"/>
      <c r="AG42" s="523"/>
      <c r="AH42" s="523"/>
      <c r="AI42" s="523"/>
      <c r="AJ42" s="523"/>
    </row>
  </sheetData>
  <mergeCells count="2">
    <mergeCell ref="C6:J6"/>
    <mergeCell ref="K6:R6"/>
  </mergeCells>
  <printOptions horizontalCentered="1" verticalCentered="1"/>
  <pageMargins left="0.39370078740157505" right="0.39370078740157505" top="0.78740157480314998" bottom="0.59055118110236204" header="0.5" footer="0.5"/>
  <pageSetup paperSize="9" scale="76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AB70"/>
  <sheetViews>
    <sheetView showGridLines="0" workbookViewId="0">
      <selection activeCell="K30" sqref="K30"/>
    </sheetView>
  </sheetViews>
  <sheetFormatPr baseColWidth="10" defaultColWidth="11.42578125" defaultRowHeight="12.75" x14ac:dyDescent="0.2"/>
  <cols>
    <col min="1" max="1" width="4.85546875" style="2" customWidth="1"/>
    <col min="2" max="2" width="22" style="509" customWidth="1"/>
    <col min="3" max="3" width="8.7109375" style="509" customWidth="1"/>
    <col min="4" max="8" width="7.7109375" style="509" customWidth="1"/>
    <col min="9" max="9" width="9.7109375" style="509" customWidth="1"/>
    <col min="10" max="10" width="13.140625" style="34" customWidth="1"/>
    <col min="11" max="11" width="11.42578125" style="509" customWidth="1"/>
    <col min="12" max="12" width="11.42578125" style="430" customWidth="1"/>
    <col min="13" max="13" width="11.42578125" style="509" customWidth="1"/>
    <col min="14" max="16384" width="11.42578125" style="509"/>
  </cols>
  <sheetData>
    <row r="1" spans="1:13" x14ac:dyDescent="0.2">
      <c r="A1" s="510" t="s">
        <v>0</v>
      </c>
    </row>
    <row r="2" spans="1:13" x14ac:dyDescent="0.2">
      <c r="A2" s="510"/>
    </row>
    <row r="3" spans="1:13" x14ac:dyDescent="0.2">
      <c r="A3" s="510" t="str">
        <f>A6</f>
        <v>Tabell 1 - 7 - Saksbehandlingstid for økonomisk sosialhjelp 01.01. - 31.12.</v>
      </c>
    </row>
    <row r="4" spans="1:13" x14ac:dyDescent="0.2">
      <c r="A4" s="510" t="str">
        <f>A39</f>
        <v>Tabell 1 - 8 - Behandlingstid for klagesaker til Fylkesmannen 01.01.-31.12.</v>
      </c>
      <c r="M4" s="509" t="s">
        <v>106</v>
      </c>
    </row>
    <row r="5" spans="1:13" s="5" customFormat="1" ht="26.25" customHeight="1" x14ac:dyDescent="0.2">
      <c r="A5" s="22"/>
      <c r="J5" s="35"/>
      <c r="L5" s="29"/>
    </row>
    <row r="6" spans="1:13" s="5" customFormat="1" ht="26.25" customHeight="1" thickBot="1" x14ac:dyDescent="0.25">
      <c r="A6" s="3" t="s">
        <v>450</v>
      </c>
      <c r="J6" s="35"/>
      <c r="L6" s="29"/>
    </row>
    <row r="7" spans="1:13" s="5" customFormat="1" ht="26.25" customHeight="1" x14ac:dyDescent="0.2">
      <c r="A7" s="55"/>
      <c r="B7" s="46"/>
      <c r="C7" s="2059" t="s">
        <v>188</v>
      </c>
      <c r="D7" s="2060"/>
      <c r="E7" s="2060"/>
      <c r="F7" s="2060"/>
      <c r="G7" s="2060"/>
      <c r="H7" s="2060"/>
      <c r="I7" s="508"/>
      <c r="J7" s="147"/>
      <c r="L7" s="29"/>
    </row>
    <row r="8" spans="1:13" s="5" customFormat="1" ht="48" customHeight="1" thickBot="1" x14ac:dyDescent="0.25">
      <c r="A8" s="90" t="s">
        <v>38</v>
      </c>
      <c r="B8" s="108" t="s">
        <v>3</v>
      </c>
      <c r="C8" s="6" t="s">
        <v>53</v>
      </c>
      <c r="D8" s="94" t="s">
        <v>54</v>
      </c>
      <c r="E8" s="94" t="s">
        <v>191</v>
      </c>
      <c r="F8" s="94" t="s">
        <v>190</v>
      </c>
      <c r="G8" s="94" t="s">
        <v>189</v>
      </c>
      <c r="H8" s="47" t="s">
        <v>58</v>
      </c>
      <c r="I8" s="148" t="s">
        <v>37</v>
      </c>
      <c r="J8" s="157" t="s">
        <v>59</v>
      </c>
      <c r="L8" s="29"/>
    </row>
    <row r="9" spans="1:13" ht="15" customHeight="1" x14ac:dyDescent="0.2">
      <c r="A9" s="11">
        <v>1</v>
      </c>
      <c r="B9" s="12" t="s">
        <v>5</v>
      </c>
      <c r="C9" s="1303">
        <v>20517</v>
      </c>
      <c r="D9" s="334">
        <v>2903</v>
      </c>
      <c r="E9" s="334">
        <v>15</v>
      </c>
      <c r="F9" s="334">
        <v>0</v>
      </c>
      <c r="G9" s="334">
        <v>2</v>
      </c>
      <c r="H9" s="335">
        <v>0</v>
      </c>
      <c r="I9" s="1378">
        <f>SUM(C9:H9)</f>
        <v>23437</v>
      </c>
      <c r="J9" s="1218">
        <f>C9/I9</f>
        <v>0.87541067542774242</v>
      </c>
    </row>
    <row r="10" spans="1:13" ht="15" customHeight="1" x14ac:dyDescent="0.2">
      <c r="A10" s="9">
        <v>2</v>
      </c>
      <c r="B10" s="10" t="s">
        <v>6</v>
      </c>
      <c r="C10" s="1304">
        <v>13549</v>
      </c>
      <c r="D10" s="336">
        <v>3033</v>
      </c>
      <c r="E10" s="336">
        <v>22</v>
      </c>
      <c r="F10" s="336">
        <v>1</v>
      </c>
      <c r="G10" s="336">
        <v>1</v>
      </c>
      <c r="H10" s="337">
        <v>0</v>
      </c>
      <c r="I10" s="1379">
        <f>SUM(C10:H10)</f>
        <v>16606</v>
      </c>
      <c r="J10" s="1217">
        <f>C10/I10</f>
        <v>0.8159099120799711</v>
      </c>
    </row>
    <row r="11" spans="1:13" ht="15" customHeight="1" x14ac:dyDescent="0.2">
      <c r="A11" s="9">
        <v>3</v>
      </c>
      <c r="B11" s="10" t="s">
        <v>7</v>
      </c>
      <c r="C11" s="1304">
        <v>11911</v>
      </c>
      <c r="D11" s="336">
        <v>2116</v>
      </c>
      <c r="E11" s="336">
        <v>158</v>
      </c>
      <c r="F11" s="336">
        <v>51</v>
      </c>
      <c r="G11" s="336">
        <v>17</v>
      </c>
      <c r="H11" s="337">
        <v>2</v>
      </c>
      <c r="I11" s="1379">
        <f t="shared" ref="I11:I22" si="0">SUM(C11:H11)</f>
        <v>14255</v>
      </c>
      <c r="J11" s="1217">
        <f t="shared" ref="J11:J22" si="1">C11/I11</f>
        <v>0.83556646790599787</v>
      </c>
    </row>
    <row r="12" spans="1:13" ht="15" customHeight="1" x14ac:dyDescent="0.2">
      <c r="A12" s="9">
        <v>4</v>
      </c>
      <c r="B12" s="10" t="s">
        <v>8</v>
      </c>
      <c r="C12" s="1304">
        <v>9083</v>
      </c>
      <c r="D12" s="336">
        <v>707</v>
      </c>
      <c r="E12" s="336">
        <v>63</v>
      </c>
      <c r="F12" s="336">
        <v>2</v>
      </c>
      <c r="G12" s="336">
        <v>1</v>
      </c>
      <c r="H12" s="337">
        <v>0</v>
      </c>
      <c r="I12" s="1379">
        <f t="shared" si="0"/>
        <v>9856</v>
      </c>
      <c r="J12" s="1217">
        <f t="shared" si="1"/>
        <v>0.92157061688311692</v>
      </c>
    </row>
    <row r="13" spans="1:13" ht="15" customHeight="1" x14ac:dyDescent="0.2">
      <c r="A13" s="9">
        <v>5</v>
      </c>
      <c r="B13" s="10" t="s">
        <v>9</v>
      </c>
      <c r="C13" s="1304">
        <v>9116</v>
      </c>
      <c r="D13" s="336">
        <v>2181</v>
      </c>
      <c r="E13" s="336">
        <v>35</v>
      </c>
      <c r="F13" s="336">
        <v>4</v>
      </c>
      <c r="G13" s="336">
        <v>1</v>
      </c>
      <c r="H13" s="337">
        <v>0</v>
      </c>
      <c r="I13" s="1379">
        <f t="shared" si="0"/>
        <v>11337</v>
      </c>
      <c r="J13" s="1217">
        <f t="shared" si="1"/>
        <v>0.80409279350798268</v>
      </c>
    </row>
    <row r="14" spans="1:13" ht="15" customHeight="1" x14ac:dyDescent="0.2">
      <c r="A14" s="9">
        <v>6</v>
      </c>
      <c r="B14" s="10" t="s">
        <v>10</v>
      </c>
      <c r="C14" s="1304">
        <v>1619</v>
      </c>
      <c r="D14" s="336">
        <v>720</v>
      </c>
      <c r="E14" s="336">
        <v>183</v>
      </c>
      <c r="F14" s="336">
        <v>17</v>
      </c>
      <c r="G14" s="336">
        <v>1</v>
      </c>
      <c r="H14" s="337">
        <v>0</v>
      </c>
      <c r="I14" s="1379">
        <f t="shared" si="0"/>
        <v>2540</v>
      </c>
      <c r="J14" s="1217">
        <f t="shared" si="1"/>
        <v>0.63740157480314963</v>
      </c>
    </row>
    <row r="15" spans="1:13" ht="15" customHeight="1" x14ac:dyDescent="0.2">
      <c r="A15" s="9">
        <v>7</v>
      </c>
      <c r="B15" s="10" t="s">
        <v>11</v>
      </c>
      <c r="C15" s="1304">
        <v>3692</v>
      </c>
      <c r="D15" s="336">
        <v>626</v>
      </c>
      <c r="E15" s="336">
        <v>33</v>
      </c>
      <c r="F15" s="336">
        <v>3</v>
      </c>
      <c r="G15" s="336">
        <v>0</v>
      </c>
      <c r="H15" s="337">
        <v>0</v>
      </c>
      <c r="I15" s="1379">
        <f t="shared" si="0"/>
        <v>4354</v>
      </c>
      <c r="J15" s="1217">
        <f t="shared" si="1"/>
        <v>0.84795590261828202</v>
      </c>
    </row>
    <row r="16" spans="1:13" ht="15" customHeight="1" x14ac:dyDescent="0.2">
      <c r="A16" s="9">
        <v>8</v>
      </c>
      <c r="B16" s="10" t="s">
        <v>12</v>
      </c>
      <c r="C16" s="1304">
        <v>5987</v>
      </c>
      <c r="D16" s="336">
        <v>284</v>
      </c>
      <c r="E16" s="336">
        <v>17</v>
      </c>
      <c r="F16" s="336">
        <v>0</v>
      </c>
      <c r="G16" s="336">
        <v>0</v>
      </c>
      <c r="H16" s="337">
        <v>0</v>
      </c>
      <c r="I16" s="1379">
        <f t="shared" si="0"/>
        <v>6288</v>
      </c>
      <c r="J16" s="1217">
        <f t="shared" si="1"/>
        <v>0.95213104325699749</v>
      </c>
    </row>
    <row r="17" spans="1:27" ht="15" customHeight="1" x14ac:dyDescent="0.2">
      <c r="A17" s="9">
        <v>9</v>
      </c>
      <c r="B17" s="10" t="s">
        <v>13</v>
      </c>
      <c r="C17" s="1304">
        <v>7207</v>
      </c>
      <c r="D17" s="336">
        <v>1857</v>
      </c>
      <c r="E17" s="336">
        <v>14</v>
      </c>
      <c r="F17" s="336">
        <v>1</v>
      </c>
      <c r="G17" s="336">
        <v>0</v>
      </c>
      <c r="H17" s="337">
        <v>0</v>
      </c>
      <c r="I17" s="1379">
        <f t="shared" si="0"/>
        <v>9079</v>
      </c>
      <c r="J17" s="1217">
        <f t="shared" si="1"/>
        <v>0.79380989095715382</v>
      </c>
    </row>
    <row r="18" spans="1:27" ht="15" customHeight="1" x14ac:dyDescent="0.2">
      <c r="A18" s="9">
        <v>10</v>
      </c>
      <c r="B18" s="10" t="s">
        <v>14</v>
      </c>
      <c r="C18" s="1304">
        <v>7717</v>
      </c>
      <c r="D18" s="336">
        <v>1993</v>
      </c>
      <c r="E18" s="336">
        <v>28</v>
      </c>
      <c r="F18" s="336">
        <v>4</v>
      </c>
      <c r="G18" s="336">
        <v>1</v>
      </c>
      <c r="H18" s="337">
        <v>1</v>
      </c>
      <c r="I18" s="1379">
        <f t="shared" si="0"/>
        <v>9744</v>
      </c>
      <c r="J18" s="1217">
        <f t="shared" si="1"/>
        <v>0.79197454844006565</v>
      </c>
    </row>
    <row r="19" spans="1:27" ht="15" customHeight="1" x14ac:dyDescent="0.2">
      <c r="A19" s="9">
        <v>11</v>
      </c>
      <c r="B19" s="10" t="s">
        <v>15</v>
      </c>
      <c r="C19" s="1304">
        <v>7784</v>
      </c>
      <c r="D19" s="336">
        <v>2203</v>
      </c>
      <c r="E19" s="336">
        <v>282</v>
      </c>
      <c r="F19" s="336">
        <v>34</v>
      </c>
      <c r="G19" s="336">
        <v>7</v>
      </c>
      <c r="H19" s="337">
        <v>0</v>
      </c>
      <c r="I19" s="1379">
        <f t="shared" si="0"/>
        <v>10310</v>
      </c>
      <c r="J19" s="1217">
        <f t="shared" si="1"/>
        <v>0.75499515033947628</v>
      </c>
      <c r="K19" s="30"/>
      <c r="L19" s="30"/>
      <c r="M19" s="30"/>
    </row>
    <row r="20" spans="1:27" ht="15" customHeight="1" x14ac:dyDescent="0.2">
      <c r="A20" s="9">
        <v>12</v>
      </c>
      <c r="B20" s="10" t="s">
        <v>16</v>
      </c>
      <c r="C20" s="1304">
        <v>10023</v>
      </c>
      <c r="D20" s="336">
        <v>480</v>
      </c>
      <c r="E20" s="336">
        <v>43</v>
      </c>
      <c r="F20" s="336">
        <v>1</v>
      </c>
      <c r="G20" s="336">
        <v>0</v>
      </c>
      <c r="H20" s="337">
        <v>0</v>
      </c>
      <c r="I20" s="1379">
        <f t="shared" si="0"/>
        <v>10547</v>
      </c>
      <c r="J20" s="1217">
        <f t="shared" si="1"/>
        <v>0.95031762586517499</v>
      </c>
      <c r="L20" s="430" t="s">
        <v>106</v>
      </c>
    </row>
    <row r="21" spans="1:27" ht="15" customHeight="1" x14ac:dyDescent="0.2">
      <c r="A21" s="9">
        <v>13</v>
      </c>
      <c r="B21" s="10" t="s">
        <v>17</v>
      </c>
      <c r="C21" s="1304">
        <v>5845</v>
      </c>
      <c r="D21" s="336">
        <v>2289</v>
      </c>
      <c r="E21" s="336">
        <v>25</v>
      </c>
      <c r="F21" s="336">
        <v>5</v>
      </c>
      <c r="G21" s="336">
        <v>0</v>
      </c>
      <c r="H21" s="337">
        <v>0</v>
      </c>
      <c r="I21" s="1379">
        <f t="shared" si="0"/>
        <v>8164</v>
      </c>
      <c r="J21" s="1217">
        <f t="shared" si="1"/>
        <v>0.71594806467417937</v>
      </c>
    </row>
    <row r="22" spans="1:27" ht="15" customHeight="1" x14ac:dyDescent="0.2">
      <c r="A22" s="9">
        <v>14</v>
      </c>
      <c r="B22" s="10" t="s">
        <v>391</v>
      </c>
      <c r="C22" s="1304">
        <v>6288</v>
      </c>
      <c r="D22" s="336">
        <v>945</v>
      </c>
      <c r="E22" s="336">
        <v>3</v>
      </c>
      <c r="F22" s="336">
        <v>0</v>
      </c>
      <c r="G22" s="336">
        <v>1</v>
      </c>
      <c r="H22" s="337">
        <v>0</v>
      </c>
      <c r="I22" s="1379">
        <f t="shared" si="0"/>
        <v>7237</v>
      </c>
      <c r="J22" s="1217">
        <f t="shared" si="1"/>
        <v>0.86886831560038691</v>
      </c>
      <c r="K22" s="30"/>
      <c r="L22" s="1538"/>
    </row>
    <row r="23" spans="1:27" ht="15" customHeight="1" thickBot="1" x14ac:dyDescent="0.25">
      <c r="A23" s="13">
        <v>15</v>
      </c>
      <c r="B23" s="14" t="s">
        <v>19</v>
      </c>
      <c r="C23" s="1731">
        <v>10180</v>
      </c>
      <c r="D23" s="1732">
        <v>2590</v>
      </c>
      <c r="E23" s="1732">
        <v>41</v>
      </c>
      <c r="F23" s="1732">
        <v>10</v>
      </c>
      <c r="G23" s="1732">
        <v>5</v>
      </c>
      <c r="H23" s="1733">
        <v>0</v>
      </c>
      <c r="I23" s="1380">
        <f>SUM(C23:H23)</f>
        <v>12826</v>
      </c>
      <c r="J23" s="297">
        <f>C23/I23</f>
        <v>0.79370029627319505</v>
      </c>
    </row>
    <row r="24" spans="1:27" s="30" customFormat="1" ht="15" customHeight="1" x14ac:dyDescent="0.2">
      <c r="A24" s="1563"/>
      <c r="B24" s="1582" t="s">
        <v>433</v>
      </c>
      <c r="C24" s="1736">
        <f>SUM(C9:C23)</f>
        <v>130518</v>
      </c>
      <c r="D24" s="1734">
        <f t="shared" ref="D24:I24" si="2">SUM(D9:D23)</f>
        <v>24927</v>
      </c>
      <c r="E24" s="1734">
        <f t="shared" si="2"/>
        <v>962</v>
      </c>
      <c r="F24" s="1734">
        <f t="shared" si="2"/>
        <v>133</v>
      </c>
      <c r="G24" s="1734">
        <f t="shared" si="2"/>
        <v>37</v>
      </c>
      <c r="H24" s="1737">
        <f t="shared" si="2"/>
        <v>3</v>
      </c>
      <c r="I24" s="1741">
        <f t="shared" si="2"/>
        <v>156580</v>
      </c>
      <c r="J24" s="1555">
        <f>C24/I24</f>
        <v>0.83355473240516031</v>
      </c>
      <c r="L24" s="1548"/>
    </row>
    <row r="25" spans="1:27" s="842" customFormat="1" ht="15" customHeight="1" thickBot="1" x14ac:dyDescent="0.25">
      <c r="A25" s="313"/>
      <c r="B25" s="293" t="s">
        <v>431</v>
      </c>
      <c r="C25" s="1738">
        <v>85810</v>
      </c>
      <c r="D25" s="1735">
        <v>15677</v>
      </c>
      <c r="E25" s="1735">
        <v>915</v>
      </c>
      <c r="F25" s="1735">
        <v>147</v>
      </c>
      <c r="G25" s="1735">
        <v>27</v>
      </c>
      <c r="H25" s="1739">
        <v>3</v>
      </c>
      <c r="I25" s="1742">
        <v>102579</v>
      </c>
      <c r="J25" s="1740">
        <v>0.83652599459928445</v>
      </c>
      <c r="L25" s="1730"/>
    </row>
    <row r="26" spans="1:27" s="841" customFormat="1" ht="15" customHeight="1" x14ac:dyDescent="0.2">
      <c r="A26" s="272"/>
      <c r="B26" s="819" t="s">
        <v>404</v>
      </c>
      <c r="C26" s="829">
        <v>123711</v>
      </c>
      <c r="D26" s="828">
        <v>24662</v>
      </c>
      <c r="E26" s="828">
        <v>1531</v>
      </c>
      <c r="F26" s="828">
        <v>200</v>
      </c>
      <c r="G26" s="828">
        <v>39</v>
      </c>
      <c r="H26" s="826">
        <v>14</v>
      </c>
      <c r="I26" s="827">
        <v>150157</v>
      </c>
      <c r="J26" s="1381">
        <v>0.82387767470048001</v>
      </c>
      <c r="L26" s="842"/>
    </row>
    <row r="27" spans="1:27" s="841" customFormat="1" ht="15" customHeight="1" x14ac:dyDescent="0.2">
      <c r="A27" s="303"/>
      <c r="B27" s="304" t="s">
        <v>382</v>
      </c>
      <c r="C27" s="404">
        <v>80553</v>
      </c>
      <c r="D27" s="405">
        <v>16148</v>
      </c>
      <c r="E27" s="405">
        <v>724</v>
      </c>
      <c r="F27" s="405">
        <v>79</v>
      </c>
      <c r="G27" s="405">
        <v>15</v>
      </c>
      <c r="H27" s="406">
        <v>8</v>
      </c>
      <c r="I27" s="289">
        <v>97527</v>
      </c>
      <c r="J27" s="1217">
        <f t="shared" ref="J27:J28" si="3">C27/I27</f>
        <v>0.82595588913839246</v>
      </c>
      <c r="L27" s="842"/>
    </row>
    <row r="28" spans="1:27" s="17" customFormat="1" ht="15" customHeight="1" thickBot="1" x14ac:dyDescent="0.25">
      <c r="A28" s="512"/>
      <c r="B28" s="293" t="s">
        <v>367</v>
      </c>
      <c r="C28" s="294">
        <v>30926</v>
      </c>
      <c r="D28" s="54">
        <v>5601</v>
      </c>
      <c r="E28" s="54">
        <v>250</v>
      </c>
      <c r="F28" s="54">
        <v>52</v>
      </c>
      <c r="G28" s="54">
        <v>13</v>
      </c>
      <c r="H28" s="295">
        <v>6</v>
      </c>
      <c r="I28" s="296">
        <v>36848</v>
      </c>
      <c r="J28" s="297">
        <f t="shared" si="3"/>
        <v>0.8392857142857143</v>
      </c>
      <c r="L28" s="30"/>
    </row>
    <row r="29" spans="1:27" s="17" customFormat="1" ht="39" customHeight="1" x14ac:dyDescent="0.2">
      <c r="A29" s="2064"/>
      <c r="B29" s="2064"/>
      <c r="C29" s="2064"/>
      <c r="D29" s="2064"/>
      <c r="E29" s="2064"/>
      <c r="F29" s="2064"/>
      <c r="G29" s="2064"/>
      <c r="H29" s="2064"/>
      <c r="I29" s="2064"/>
      <c r="J29" s="2064"/>
      <c r="K29" s="30"/>
      <c r="L29" s="29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3.15" customHeight="1" x14ac:dyDescent="0.2">
      <c r="A30" s="1539"/>
      <c r="C30" s="430"/>
      <c r="D30" s="430"/>
      <c r="E30" s="430"/>
      <c r="F30" s="430"/>
      <c r="G30" s="430"/>
      <c r="H30" s="430"/>
      <c r="I30" s="430"/>
      <c r="J30" s="1541"/>
      <c r="K30" s="430"/>
      <c r="L30" s="29"/>
      <c r="M30" s="5" t="s">
        <v>449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s="1528" customFormat="1" ht="14.45" customHeight="1" x14ac:dyDescent="0.2">
      <c r="A31" s="1540"/>
      <c r="C31" s="430"/>
      <c r="D31" s="430"/>
      <c r="E31" s="430"/>
      <c r="F31" s="430"/>
      <c r="G31" s="430"/>
      <c r="H31" s="430"/>
      <c r="I31" s="430"/>
      <c r="J31" s="1541"/>
      <c r="K31" s="430"/>
      <c r="L31" s="29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3.5" hidden="1" customHeight="1" thickBot="1" x14ac:dyDescent="0.25">
      <c r="A32" s="15"/>
      <c r="B32" s="20" t="s">
        <v>21</v>
      </c>
      <c r="C32" s="1542">
        <v>119259</v>
      </c>
      <c r="D32" s="1543">
        <v>23717</v>
      </c>
      <c r="E32" s="1543">
        <v>2178</v>
      </c>
      <c r="F32" s="1543">
        <v>241</v>
      </c>
      <c r="G32" s="1543">
        <v>77</v>
      </c>
      <c r="H32" s="1543">
        <v>24</v>
      </c>
      <c r="I32" s="1544">
        <v>145496</v>
      </c>
      <c r="J32" s="1545">
        <v>0.8196720184747347</v>
      </c>
      <c r="K32" s="430"/>
      <c r="M32" s="831">
        <v>5405</v>
      </c>
      <c r="N32" s="831">
        <v>3949</v>
      </c>
      <c r="O32" s="832">
        <v>3644</v>
      </c>
      <c r="P32" s="832">
        <v>2331</v>
      </c>
      <c r="Q32" s="832">
        <v>2703</v>
      </c>
      <c r="R32" s="832">
        <v>613</v>
      </c>
      <c r="S32" s="832">
        <v>907</v>
      </c>
      <c r="T32" s="832">
        <v>1188</v>
      </c>
      <c r="U32" s="832">
        <v>2029</v>
      </c>
      <c r="V32" s="832">
        <v>2530</v>
      </c>
      <c r="W32" s="832">
        <v>2283</v>
      </c>
      <c r="X32" s="832">
        <v>2460</v>
      </c>
      <c r="Y32" s="831">
        <v>1998</v>
      </c>
      <c r="Z32" s="831">
        <v>1698</v>
      </c>
      <c r="AA32" s="831">
        <v>3110</v>
      </c>
    </row>
    <row r="33" spans="1:27" ht="13.5" hidden="1" customHeight="1" thickBot="1" x14ac:dyDescent="0.25">
      <c r="A33" s="15"/>
      <c r="B33" s="20" t="s">
        <v>22</v>
      </c>
      <c r="C33" s="1542">
        <v>111453</v>
      </c>
      <c r="D33" s="1543">
        <v>16882</v>
      </c>
      <c r="E33" s="1543">
        <v>1681</v>
      </c>
      <c r="F33" s="1543">
        <v>309</v>
      </c>
      <c r="G33" s="1543">
        <v>51</v>
      </c>
      <c r="H33" s="1543">
        <v>10</v>
      </c>
      <c r="I33" s="1544">
        <v>130386</v>
      </c>
      <c r="J33" s="1545">
        <v>0.85479269246698264</v>
      </c>
      <c r="K33" s="430"/>
      <c r="M33" s="833">
        <v>0.85901942645698426</v>
      </c>
      <c r="N33" s="833">
        <v>0.79792352494302354</v>
      </c>
      <c r="O33" s="833">
        <v>0.80982436882546649</v>
      </c>
      <c r="P33" s="833">
        <v>0.89017589017589016</v>
      </c>
      <c r="Q33" s="833">
        <v>0.8361080281169071</v>
      </c>
      <c r="R33" s="833">
        <v>0.84828711256117451</v>
      </c>
      <c r="S33" s="833">
        <v>0.9228224917309813</v>
      </c>
      <c r="T33" s="833">
        <v>0.93181818181818177</v>
      </c>
      <c r="U33" s="833">
        <v>0.83686545096106457</v>
      </c>
      <c r="V33" s="833">
        <v>0.83675889328063247</v>
      </c>
      <c r="W33" s="833">
        <v>0.76828734121769604</v>
      </c>
      <c r="X33" s="833">
        <v>0.88983739837398379</v>
      </c>
      <c r="Y33" s="833">
        <v>0.75075075075075071</v>
      </c>
      <c r="Z33" s="833">
        <v>0.90989399293286222</v>
      </c>
      <c r="AA33" s="833">
        <v>0.82926045016077166</v>
      </c>
    </row>
    <row r="34" spans="1:27" ht="13.5" hidden="1" customHeight="1" thickBot="1" x14ac:dyDescent="0.25">
      <c r="A34" s="15"/>
      <c r="B34" s="20" t="s">
        <v>23</v>
      </c>
      <c r="C34" s="1542">
        <v>112244</v>
      </c>
      <c r="D34" s="1543">
        <v>16451</v>
      </c>
      <c r="E34" s="1543">
        <v>1208</v>
      </c>
      <c r="F34" s="1543">
        <v>315</v>
      </c>
      <c r="G34" s="1543">
        <v>98</v>
      </c>
      <c r="H34" s="1543">
        <v>25</v>
      </c>
      <c r="I34" s="1544">
        <v>130341</v>
      </c>
      <c r="J34" s="1545">
        <v>0.86115650486032791</v>
      </c>
      <c r="K34" s="430"/>
    </row>
    <row r="35" spans="1:27" ht="13.5" hidden="1" customHeight="1" thickBot="1" x14ac:dyDescent="0.25">
      <c r="A35" s="15"/>
      <c r="B35" s="16" t="s">
        <v>24</v>
      </c>
      <c r="C35" s="1546">
        <v>120436</v>
      </c>
      <c r="D35" s="1546">
        <v>18627</v>
      </c>
      <c r="E35" s="1546">
        <v>471</v>
      </c>
      <c r="F35" s="1546">
        <v>114</v>
      </c>
      <c r="G35" s="1546">
        <v>29</v>
      </c>
      <c r="H35" s="1546">
        <v>10</v>
      </c>
      <c r="I35" s="1547">
        <v>139687</v>
      </c>
      <c r="J35" s="1545">
        <v>0.86218474160086478</v>
      </c>
      <c r="K35" s="430"/>
    </row>
    <row r="36" spans="1:27" ht="13.5" hidden="1" customHeight="1" thickBot="1" x14ac:dyDescent="0.25">
      <c r="A36" s="15"/>
      <c r="B36" s="16" t="s">
        <v>25</v>
      </c>
      <c r="C36" s="1546">
        <v>123361</v>
      </c>
      <c r="D36" s="1546">
        <v>20875</v>
      </c>
      <c r="E36" s="1546">
        <v>602</v>
      </c>
      <c r="F36" s="1546">
        <v>119</v>
      </c>
      <c r="G36" s="1546">
        <v>41</v>
      </c>
      <c r="H36" s="1546">
        <v>14</v>
      </c>
      <c r="I36" s="1547">
        <v>145012</v>
      </c>
      <c r="J36" s="1545">
        <v>0.85069511488704386</v>
      </c>
      <c r="K36" s="430"/>
    </row>
    <row r="37" spans="1:27" ht="13.5" hidden="1" customHeight="1" thickBot="1" x14ac:dyDescent="0.25">
      <c r="A37" s="15"/>
      <c r="B37" s="16" t="s">
        <v>27</v>
      </c>
      <c r="C37" s="1546">
        <v>121432</v>
      </c>
      <c r="D37" s="1546">
        <v>24228</v>
      </c>
      <c r="E37" s="1546">
        <v>687</v>
      </c>
      <c r="F37" s="1546">
        <v>113</v>
      </c>
      <c r="G37" s="1546">
        <v>37</v>
      </c>
      <c r="H37" s="1546">
        <v>17</v>
      </c>
      <c r="I37" s="1547">
        <v>146514</v>
      </c>
      <c r="J37" s="1545">
        <v>0.8288081685026687</v>
      </c>
      <c r="K37" s="430"/>
    </row>
    <row r="38" spans="1:27" s="5" customFormat="1" ht="26.25" customHeight="1" x14ac:dyDescent="0.2">
      <c r="A38" s="2"/>
      <c r="C38" s="430"/>
      <c r="D38" s="430"/>
      <c r="E38" s="430"/>
      <c r="F38" s="430"/>
      <c r="G38" s="430"/>
      <c r="H38" s="430"/>
      <c r="I38" s="430"/>
      <c r="J38" s="1541"/>
      <c r="K38" s="29"/>
      <c r="L38" s="29"/>
    </row>
    <row r="39" spans="1:27" s="5" customFormat="1" ht="26.25" customHeight="1" thickBot="1" x14ac:dyDescent="0.25">
      <c r="A39" s="3" t="s">
        <v>455</v>
      </c>
      <c r="J39" s="35"/>
      <c r="L39" s="29"/>
    </row>
    <row r="40" spans="1:27" s="5" customFormat="1" ht="29.25" customHeight="1" x14ac:dyDescent="0.2">
      <c r="A40" s="920"/>
      <c r="B40" s="878"/>
      <c r="C40" s="2061" t="s">
        <v>192</v>
      </c>
      <c r="D40" s="2062"/>
      <c r="E40" s="2062"/>
      <c r="F40" s="2062"/>
      <c r="G40" s="2062"/>
      <c r="H40" s="2063"/>
      <c r="I40" s="924"/>
      <c r="J40" s="929"/>
      <c r="L40" s="29"/>
    </row>
    <row r="41" spans="1:27" ht="47.25" customHeight="1" thickBot="1" x14ac:dyDescent="0.25">
      <c r="A41" s="927" t="s">
        <v>38</v>
      </c>
      <c r="B41" s="18" t="s">
        <v>3</v>
      </c>
      <c r="C41" s="6" t="s">
        <v>53</v>
      </c>
      <c r="D41" s="94" t="s">
        <v>54</v>
      </c>
      <c r="E41" s="94" t="s">
        <v>55</v>
      </c>
      <c r="F41" s="94" t="s">
        <v>56</v>
      </c>
      <c r="G41" s="94" t="s">
        <v>57</v>
      </c>
      <c r="H41" s="47" t="s">
        <v>58</v>
      </c>
      <c r="I41" s="141" t="s">
        <v>37</v>
      </c>
      <c r="J41" s="915" t="s">
        <v>59</v>
      </c>
    </row>
    <row r="42" spans="1:27" ht="15" customHeight="1" x14ac:dyDescent="0.2">
      <c r="A42" s="245">
        <v>1</v>
      </c>
      <c r="B42" s="12" t="s">
        <v>5</v>
      </c>
      <c r="C42" s="1303">
        <v>0</v>
      </c>
      <c r="D42" s="334">
        <v>50</v>
      </c>
      <c r="E42" s="334">
        <v>31</v>
      </c>
      <c r="F42" s="334">
        <v>3</v>
      </c>
      <c r="G42" s="334">
        <v>5</v>
      </c>
      <c r="H42" s="335">
        <v>0</v>
      </c>
      <c r="I42" s="1378">
        <f>SUM(C42:H42)</f>
        <v>89</v>
      </c>
      <c r="J42" s="1218">
        <f>C42/I42</f>
        <v>0</v>
      </c>
    </row>
    <row r="43" spans="1:27" ht="15" customHeight="1" x14ac:dyDescent="0.2">
      <c r="A43" s="232">
        <v>2</v>
      </c>
      <c r="B43" s="10" t="s">
        <v>6</v>
      </c>
      <c r="C43" s="1304">
        <v>2</v>
      </c>
      <c r="D43" s="336">
        <v>24</v>
      </c>
      <c r="E43" s="336">
        <v>18</v>
      </c>
      <c r="F43" s="336">
        <v>4</v>
      </c>
      <c r="G43" s="336">
        <v>0</v>
      </c>
      <c r="H43" s="337">
        <v>0</v>
      </c>
      <c r="I43" s="1379">
        <f>SUM(C43:H43)</f>
        <v>48</v>
      </c>
      <c r="J43" s="1217">
        <f>C43/I43</f>
        <v>4.1666666666666664E-2</v>
      </c>
    </row>
    <row r="44" spans="1:27" ht="15" customHeight="1" x14ac:dyDescent="0.2">
      <c r="A44" s="232">
        <v>3</v>
      </c>
      <c r="B44" s="10" t="s">
        <v>7</v>
      </c>
      <c r="C44" s="1304">
        <v>6</v>
      </c>
      <c r="D44" s="336">
        <v>18</v>
      </c>
      <c r="E44" s="336">
        <v>14</v>
      </c>
      <c r="F44" s="336">
        <v>3</v>
      </c>
      <c r="G44" s="336">
        <v>4</v>
      </c>
      <c r="H44" s="337">
        <v>0</v>
      </c>
      <c r="I44" s="1379">
        <f t="shared" ref="I44:I55" si="4">SUM(C44:H44)</f>
        <v>45</v>
      </c>
      <c r="J44" s="1217">
        <f t="shared" ref="J44:J55" si="5">C44/I44</f>
        <v>0.13333333333333333</v>
      </c>
    </row>
    <row r="45" spans="1:27" ht="15" customHeight="1" x14ac:dyDescent="0.2">
      <c r="A45" s="232">
        <v>4</v>
      </c>
      <c r="B45" s="10" t="s">
        <v>8</v>
      </c>
      <c r="C45" s="1304">
        <v>44</v>
      </c>
      <c r="D45" s="336">
        <v>26</v>
      </c>
      <c r="E45" s="336">
        <v>16</v>
      </c>
      <c r="F45" s="336">
        <v>9</v>
      </c>
      <c r="G45" s="336">
        <v>0</v>
      </c>
      <c r="H45" s="337">
        <v>0</v>
      </c>
      <c r="I45" s="1379">
        <f t="shared" si="4"/>
        <v>95</v>
      </c>
      <c r="J45" s="1217">
        <f t="shared" si="5"/>
        <v>0.4631578947368421</v>
      </c>
    </row>
    <row r="46" spans="1:27" ht="15" customHeight="1" x14ac:dyDescent="0.2">
      <c r="A46" s="232">
        <v>5</v>
      </c>
      <c r="B46" s="10" t="s">
        <v>9</v>
      </c>
      <c r="C46" s="1304">
        <v>3</v>
      </c>
      <c r="D46" s="336">
        <v>21</v>
      </c>
      <c r="E46" s="336">
        <v>21</v>
      </c>
      <c r="F46" s="336">
        <v>7</v>
      </c>
      <c r="G46" s="336">
        <v>1</v>
      </c>
      <c r="H46" s="337">
        <v>0</v>
      </c>
      <c r="I46" s="1379">
        <f t="shared" si="4"/>
        <v>53</v>
      </c>
      <c r="J46" s="1217">
        <f t="shared" si="5"/>
        <v>5.6603773584905662E-2</v>
      </c>
    </row>
    <row r="47" spans="1:27" ht="15" customHeight="1" x14ac:dyDescent="0.2">
      <c r="A47" s="232">
        <v>6</v>
      </c>
      <c r="B47" s="10" t="s">
        <v>10</v>
      </c>
      <c r="C47" s="1304">
        <v>2</v>
      </c>
      <c r="D47" s="336">
        <v>7</v>
      </c>
      <c r="E47" s="336">
        <v>4</v>
      </c>
      <c r="F47" s="336">
        <v>2</v>
      </c>
      <c r="G47" s="336">
        <v>2</v>
      </c>
      <c r="H47" s="337">
        <v>0</v>
      </c>
      <c r="I47" s="1379">
        <f t="shared" si="4"/>
        <v>17</v>
      </c>
      <c r="J47" s="1217">
        <f t="shared" si="5"/>
        <v>0.11764705882352941</v>
      </c>
    </row>
    <row r="48" spans="1:27" ht="15" customHeight="1" x14ac:dyDescent="0.2">
      <c r="A48" s="232">
        <v>7</v>
      </c>
      <c r="B48" s="10" t="s">
        <v>11</v>
      </c>
      <c r="C48" s="1304">
        <v>12</v>
      </c>
      <c r="D48" s="336">
        <v>5</v>
      </c>
      <c r="E48" s="336">
        <v>4</v>
      </c>
      <c r="F48" s="336">
        <v>6</v>
      </c>
      <c r="G48" s="336">
        <v>10</v>
      </c>
      <c r="H48" s="337">
        <v>7</v>
      </c>
      <c r="I48" s="1379">
        <f t="shared" si="4"/>
        <v>44</v>
      </c>
      <c r="J48" s="1217">
        <f t="shared" si="5"/>
        <v>0.27272727272727271</v>
      </c>
    </row>
    <row r="49" spans="1:28" ht="15" customHeight="1" x14ac:dyDescent="0.2">
      <c r="A49" s="232">
        <v>8</v>
      </c>
      <c r="B49" s="10" t="s">
        <v>12</v>
      </c>
      <c r="C49" s="1304">
        <v>23</v>
      </c>
      <c r="D49" s="336">
        <v>10</v>
      </c>
      <c r="E49" s="336">
        <v>2</v>
      </c>
      <c r="F49" s="336">
        <v>0</v>
      </c>
      <c r="G49" s="336">
        <v>0</v>
      </c>
      <c r="H49" s="337">
        <v>0</v>
      </c>
      <c r="I49" s="1379">
        <f t="shared" si="4"/>
        <v>35</v>
      </c>
      <c r="J49" s="1217">
        <f t="shared" si="5"/>
        <v>0.65714285714285714</v>
      </c>
    </row>
    <row r="50" spans="1:28" ht="15" customHeight="1" x14ac:dyDescent="0.2">
      <c r="A50" s="232">
        <v>9</v>
      </c>
      <c r="B50" s="10" t="s">
        <v>13</v>
      </c>
      <c r="C50" s="1304">
        <v>6</v>
      </c>
      <c r="D50" s="336">
        <v>18</v>
      </c>
      <c r="E50" s="336">
        <v>6</v>
      </c>
      <c r="F50" s="336">
        <v>1</v>
      </c>
      <c r="G50" s="336">
        <v>0</v>
      </c>
      <c r="H50" s="337">
        <v>0</v>
      </c>
      <c r="I50" s="1379">
        <f t="shared" si="4"/>
        <v>31</v>
      </c>
      <c r="J50" s="1217">
        <f t="shared" si="5"/>
        <v>0.19354838709677419</v>
      </c>
    </row>
    <row r="51" spans="1:28" ht="15" customHeight="1" x14ac:dyDescent="0.2">
      <c r="A51" s="232">
        <v>10</v>
      </c>
      <c r="B51" s="10" t="s">
        <v>14</v>
      </c>
      <c r="C51" s="1304">
        <v>9</v>
      </c>
      <c r="D51" s="336">
        <v>11</v>
      </c>
      <c r="E51" s="336">
        <v>13</v>
      </c>
      <c r="F51" s="336">
        <v>9</v>
      </c>
      <c r="G51" s="336">
        <v>4</v>
      </c>
      <c r="H51" s="337">
        <v>0</v>
      </c>
      <c r="I51" s="1379">
        <f t="shared" si="4"/>
        <v>46</v>
      </c>
      <c r="J51" s="1217">
        <f t="shared" si="5"/>
        <v>0.19565217391304349</v>
      </c>
    </row>
    <row r="52" spans="1:28" ht="15" customHeight="1" x14ac:dyDescent="0.2">
      <c r="A52" s="232">
        <v>11</v>
      </c>
      <c r="B52" s="10" t="s">
        <v>15</v>
      </c>
      <c r="C52" s="1304">
        <v>11</v>
      </c>
      <c r="D52" s="336">
        <v>7</v>
      </c>
      <c r="E52" s="336">
        <v>18</v>
      </c>
      <c r="F52" s="336">
        <v>6</v>
      </c>
      <c r="G52" s="336">
        <v>0</v>
      </c>
      <c r="H52" s="337">
        <v>0</v>
      </c>
      <c r="I52" s="1379">
        <f t="shared" si="4"/>
        <v>42</v>
      </c>
      <c r="J52" s="1217">
        <f t="shared" si="5"/>
        <v>0.26190476190476192</v>
      </c>
    </row>
    <row r="53" spans="1:28" ht="15" customHeight="1" x14ac:dyDescent="0.2">
      <c r="A53" s="232">
        <v>12</v>
      </c>
      <c r="B53" s="10" t="s">
        <v>16</v>
      </c>
      <c r="C53" s="1304">
        <v>50</v>
      </c>
      <c r="D53" s="336">
        <v>72</v>
      </c>
      <c r="E53" s="336">
        <v>2</v>
      </c>
      <c r="F53" s="336">
        <v>3</v>
      </c>
      <c r="G53" s="336">
        <v>1</v>
      </c>
      <c r="H53" s="337">
        <v>0</v>
      </c>
      <c r="I53" s="1379">
        <f t="shared" si="4"/>
        <v>128</v>
      </c>
      <c r="J53" s="1217">
        <f t="shared" si="5"/>
        <v>0.390625</v>
      </c>
    </row>
    <row r="54" spans="1:28" ht="15" customHeight="1" x14ac:dyDescent="0.2">
      <c r="A54" s="232">
        <v>13</v>
      </c>
      <c r="B54" s="10" t="s">
        <v>17</v>
      </c>
      <c r="C54" s="1304">
        <v>0</v>
      </c>
      <c r="D54" s="336">
        <v>3</v>
      </c>
      <c r="E54" s="336">
        <v>10</v>
      </c>
      <c r="F54" s="336">
        <v>4</v>
      </c>
      <c r="G54" s="336">
        <v>0</v>
      </c>
      <c r="H54" s="337">
        <v>0</v>
      </c>
      <c r="I54" s="1379">
        <f t="shared" si="4"/>
        <v>17</v>
      </c>
      <c r="J54" s="1217">
        <f t="shared" si="5"/>
        <v>0</v>
      </c>
      <c r="L54" s="430" t="s">
        <v>106</v>
      </c>
    </row>
    <row r="55" spans="1:28" ht="15" customHeight="1" x14ac:dyDescent="0.2">
      <c r="A55" s="232">
        <v>14</v>
      </c>
      <c r="B55" s="10" t="s">
        <v>18</v>
      </c>
      <c r="C55" s="1304">
        <v>1</v>
      </c>
      <c r="D55" s="336">
        <v>3</v>
      </c>
      <c r="E55" s="336">
        <v>1</v>
      </c>
      <c r="F55" s="336">
        <v>0</v>
      </c>
      <c r="G55" s="336">
        <v>0</v>
      </c>
      <c r="H55" s="337">
        <v>0</v>
      </c>
      <c r="I55" s="1379">
        <f t="shared" si="4"/>
        <v>5</v>
      </c>
      <c r="J55" s="1217">
        <f t="shared" si="5"/>
        <v>0.2</v>
      </c>
    </row>
    <row r="56" spans="1:28" s="17" customFormat="1" ht="15" customHeight="1" thickBot="1" x14ac:dyDescent="0.25">
      <c r="A56" s="233">
        <v>15</v>
      </c>
      <c r="B56" s="14" t="s">
        <v>19</v>
      </c>
      <c r="C56" s="1731">
        <v>0</v>
      </c>
      <c r="D56" s="1732">
        <v>7</v>
      </c>
      <c r="E56" s="1732">
        <v>19</v>
      </c>
      <c r="F56" s="1732">
        <v>5</v>
      </c>
      <c r="G56" s="1732">
        <v>8</v>
      </c>
      <c r="H56" s="1733">
        <v>1</v>
      </c>
      <c r="I56" s="1380">
        <f>SUM(C56:H56)</f>
        <v>40</v>
      </c>
      <c r="J56" s="297">
        <f>C56/I56</f>
        <v>0</v>
      </c>
      <c r="L56" s="30"/>
    </row>
    <row r="57" spans="1:28" s="1557" customFormat="1" ht="15" customHeight="1" thickBot="1" x14ac:dyDescent="0.25">
      <c r="A57" s="1549"/>
      <c r="B57" s="1550" t="s">
        <v>454</v>
      </c>
      <c r="C57" s="1551">
        <f>SUM(C42:C56)</f>
        <v>169</v>
      </c>
      <c r="D57" s="1552">
        <f t="shared" ref="D57" si="6">SUM(D42:D56)</f>
        <v>282</v>
      </c>
      <c r="E57" s="1552">
        <f t="shared" ref="E57" si="7">SUM(E42:E56)</f>
        <v>179</v>
      </c>
      <c r="F57" s="1552">
        <f t="shared" ref="F57" si="8">SUM(F42:F56)</f>
        <v>62</v>
      </c>
      <c r="G57" s="1552">
        <f t="shared" ref="G57" si="9">SUM(G42:G56)</f>
        <v>35</v>
      </c>
      <c r="H57" s="1553">
        <f t="shared" ref="H57" si="10">SUM(H42:H56)</f>
        <v>8</v>
      </c>
      <c r="I57" s="1554">
        <f>SUM(I42:I56)</f>
        <v>735</v>
      </c>
      <c r="J57" s="1555">
        <f>C57/I57</f>
        <v>0.22993197278911565</v>
      </c>
      <c r="K57" s="1556"/>
    </row>
    <row r="58" spans="1:28" s="1277" customFormat="1" ht="15" customHeight="1" thickBot="1" x14ac:dyDescent="0.25">
      <c r="A58" s="1707"/>
      <c r="B58" s="1708" t="s">
        <v>453</v>
      </c>
      <c r="C58" s="1709">
        <v>146</v>
      </c>
      <c r="D58" s="1710">
        <v>203</v>
      </c>
      <c r="E58" s="1710">
        <v>157</v>
      </c>
      <c r="F58" s="1710">
        <v>60</v>
      </c>
      <c r="G58" s="1710">
        <v>30</v>
      </c>
      <c r="H58" s="1711">
        <v>2</v>
      </c>
      <c r="I58" s="1712">
        <v>598</v>
      </c>
      <c r="J58" s="1713">
        <v>0.24414715719063546</v>
      </c>
      <c r="K58" s="1714"/>
    </row>
    <row r="59" spans="1:28" s="99" customFormat="1" ht="15" customHeight="1" x14ac:dyDescent="0.2">
      <c r="A59" s="224"/>
      <c r="B59" s="281" t="s">
        <v>373</v>
      </c>
      <c r="C59" s="256">
        <v>110</v>
      </c>
      <c r="D59" s="830">
        <v>289</v>
      </c>
      <c r="E59" s="830">
        <v>144</v>
      </c>
      <c r="F59" s="830">
        <v>57</v>
      </c>
      <c r="G59" s="830">
        <v>36</v>
      </c>
      <c r="H59" s="885">
        <v>4</v>
      </c>
      <c r="I59" s="928">
        <v>640</v>
      </c>
      <c r="J59" s="1278">
        <v>0.14380517479568936</v>
      </c>
      <c r="K59" s="1256"/>
      <c r="L59" s="1277"/>
    </row>
    <row r="60" spans="1:28" s="841" customFormat="1" ht="15" customHeight="1" x14ac:dyDescent="0.2">
      <c r="A60" s="511"/>
      <c r="B60" s="426" t="s">
        <v>383</v>
      </c>
      <c r="C60" s="257">
        <v>121</v>
      </c>
      <c r="D60" s="249">
        <v>201</v>
      </c>
      <c r="E60" s="249">
        <v>78</v>
      </c>
      <c r="F60" s="249">
        <v>43</v>
      </c>
      <c r="G60" s="249">
        <v>32</v>
      </c>
      <c r="H60" s="912">
        <v>2</v>
      </c>
      <c r="I60" s="881">
        <v>477</v>
      </c>
      <c r="J60" s="911">
        <v>0.22646591793377718</v>
      </c>
      <c r="L60" s="842"/>
    </row>
    <row r="61" spans="1:28" s="17" customFormat="1" ht="15" customHeight="1" thickBot="1" x14ac:dyDescent="0.25">
      <c r="A61" s="512"/>
      <c r="B61" s="293" t="s">
        <v>367</v>
      </c>
      <c r="C61" s="258">
        <v>36</v>
      </c>
      <c r="D61" s="250">
        <v>63</v>
      </c>
      <c r="E61" s="250">
        <v>26</v>
      </c>
      <c r="F61" s="250">
        <v>24</v>
      </c>
      <c r="G61" s="250">
        <v>17</v>
      </c>
      <c r="H61" s="910">
        <v>1</v>
      </c>
      <c r="I61" s="908">
        <v>167</v>
      </c>
      <c r="J61" s="923">
        <v>0.1743085618085618</v>
      </c>
      <c r="L61" s="30"/>
    </row>
    <row r="62" spans="1:28" ht="26.25" customHeight="1" x14ac:dyDescent="0.2">
      <c r="A62" s="2065"/>
      <c r="B62" s="2065"/>
      <c r="C62" s="2065"/>
      <c r="D62" s="2065"/>
      <c r="E62" s="2065"/>
      <c r="F62" s="2065"/>
      <c r="G62" s="2065"/>
      <c r="H62" s="2065"/>
      <c r="I62" s="2065"/>
      <c r="J62" s="2065"/>
      <c r="K62" s="430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</row>
    <row r="63" spans="1:28" x14ac:dyDescent="0.2">
      <c r="A63" s="1540"/>
      <c r="B63" s="430"/>
      <c r="C63" s="430"/>
      <c r="D63" s="430"/>
      <c r="E63" s="430"/>
      <c r="F63" s="430"/>
      <c r="G63" s="430"/>
      <c r="H63" s="430"/>
      <c r="I63" s="430"/>
      <c r="J63" s="1541"/>
      <c r="K63" s="430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</row>
    <row r="64" spans="1:28" s="1528" customFormat="1" x14ac:dyDescent="0.2">
      <c r="A64" s="37"/>
      <c r="B64" s="1540"/>
      <c r="C64" s="430"/>
      <c r="D64" s="430"/>
      <c r="E64" s="430"/>
      <c r="F64" s="430"/>
      <c r="G64" s="430"/>
      <c r="H64" s="430"/>
      <c r="I64" s="430"/>
      <c r="J64" s="1541"/>
      <c r="K64" s="430"/>
      <c r="L64" s="430"/>
      <c r="M64" s="841"/>
      <c r="N64" s="841"/>
      <c r="O64" s="841"/>
      <c r="P64" s="841"/>
      <c r="Q64" s="841"/>
      <c r="R64" s="841"/>
      <c r="S64" s="841"/>
      <c r="T64" s="841"/>
      <c r="U64" s="841"/>
      <c r="V64" s="841"/>
      <c r="W64" s="841"/>
      <c r="X64" s="841"/>
      <c r="Y64" s="841"/>
      <c r="Z64" s="841"/>
      <c r="AA64" s="841"/>
      <c r="AB64" s="841"/>
    </row>
    <row r="65" spans="1:28" s="17" customFormat="1" ht="19.7" hidden="1" customHeight="1" thickBot="1" x14ac:dyDescent="0.25">
      <c r="A65" s="15"/>
      <c r="B65" s="16" t="s">
        <v>21</v>
      </c>
      <c r="C65" s="24">
        <v>78</v>
      </c>
      <c r="D65" s="24">
        <v>196</v>
      </c>
      <c r="E65" s="24">
        <v>116</v>
      </c>
      <c r="F65" s="24">
        <v>64</v>
      </c>
      <c r="G65" s="24">
        <v>23</v>
      </c>
      <c r="H65" s="24">
        <v>2</v>
      </c>
      <c r="I65" s="24">
        <v>479</v>
      </c>
      <c r="J65" s="36">
        <v>0.162839248434238</v>
      </c>
      <c r="L65" s="30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</row>
    <row r="66" spans="1:28" s="17" customFormat="1" ht="19.7" hidden="1" customHeight="1" thickBot="1" x14ac:dyDescent="0.25">
      <c r="A66" s="15"/>
      <c r="B66" s="16" t="s">
        <v>22</v>
      </c>
      <c r="C66" s="24">
        <v>93</v>
      </c>
      <c r="D66" s="24">
        <v>182</v>
      </c>
      <c r="E66" s="24">
        <v>126</v>
      </c>
      <c r="F66" s="24">
        <v>44</v>
      </c>
      <c r="G66" s="24">
        <v>23</v>
      </c>
      <c r="H66" s="24">
        <v>5</v>
      </c>
      <c r="I66" s="24">
        <v>473</v>
      </c>
      <c r="J66" s="36">
        <v>0.19661733615221988</v>
      </c>
      <c r="L66" s="30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</row>
    <row r="67" spans="1:28" s="17" customFormat="1" ht="19.7" hidden="1" customHeight="1" thickBot="1" x14ac:dyDescent="0.25">
      <c r="A67" s="15"/>
      <c r="B67" s="16" t="s">
        <v>23</v>
      </c>
      <c r="C67" s="24">
        <v>134</v>
      </c>
      <c r="D67" s="24">
        <v>267</v>
      </c>
      <c r="E67" s="24">
        <v>188</v>
      </c>
      <c r="F67" s="24">
        <v>65</v>
      </c>
      <c r="G67" s="24">
        <v>14</v>
      </c>
      <c r="H67" s="24">
        <v>2</v>
      </c>
      <c r="I67" s="24">
        <v>670</v>
      </c>
      <c r="J67" s="36">
        <v>0.2</v>
      </c>
      <c r="L67" s="30"/>
    </row>
    <row r="68" spans="1:28" s="17" customFormat="1" ht="19.7" hidden="1" customHeight="1" thickBot="1" x14ac:dyDescent="0.25">
      <c r="A68" s="15"/>
      <c r="B68" s="16" t="s">
        <v>24</v>
      </c>
      <c r="C68" s="24">
        <v>169</v>
      </c>
      <c r="D68" s="24">
        <v>420</v>
      </c>
      <c r="E68" s="24">
        <v>112</v>
      </c>
      <c r="F68" s="24">
        <v>42</v>
      </c>
      <c r="G68" s="24">
        <v>15</v>
      </c>
      <c r="H68" s="24">
        <v>1</v>
      </c>
      <c r="I68" s="24">
        <v>759</v>
      </c>
      <c r="J68" s="36">
        <v>0.22266139657444006</v>
      </c>
      <c r="L68" s="30"/>
    </row>
    <row r="69" spans="1:28" ht="13.5" hidden="1" customHeight="1" thickBot="1" x14ac:dyDescent="0.25">
      <c r="A69" s="15"/>
      <c r="B69" s="16" t="s">
        <v>25</v>
      </c>
      <c r="C69" s="24">
        <v>160</v>
      </c>
      <c r="D69" s="24">
        <v>517</v>
      </c>
      <c r="E69" s="24">
        <v>140</v>
      </c>
      <c r="F69" s="24">
        <v>39</v>
      </c>
      <c r="G69" s="24">
        <v>10</v>
      </c>
      <c r="H69" s="24">
        <v>1</v>
      </c>
      <c r="I69" s="24">
        <v>867</v>
      </c>
      <c r="J69" s="36">
        <v>0.1845444059976932</v>
      </c>
    </row>
    <row r="70" spans="1:28" ht="13.5" hidden="1" customHeight="1" thickBot="1" x14ac:dyDescent="0.25">
      <c r="A70" s="15"/>
      <c r="B70" s="16" t="s">
        <v>27</v>
      </c>
      <c r="C70" s="24">
        <v>193</v>
      </c>
      <c r="D70" s="24">
        <v>599</v>
      </c>
      <c r="E70" s="24">
        <v>179</v>
      </c>
      <c r="F70" s="24">
        <v>51</v>
      </c>
      <c r="G70" s="24">
        <v>20</v>
      </c>
      <c r="H70" s="24">
        <v>1</v>
      </c>
      <c r="I70" s="24">
        <v>1043</v>
      </c>
      <c r="J70" s="36">
        <v>0.18504314477468839</v>
      </c>
    </row>
  </sheetData>
  <mergeCells count="4">
    <mergeCell ref="C7:H7"/>
    <mergeCell ref="C40:H40"/>
    <mergeCell ref="A29:J29"/>
    <mergeCell ref="A62:J62"/>
  </mergeCells>
  <printOptions horizontalCentered="1" verticalCentered="1"/>
  <pageMargins left="0.39370078740157483" right="0.39370078740157483" top="0.78740157480314965" bottom="0.59055118110236227" header="0.51181102362204722" footer="0.51181102362204722"/>
  <pageSetup paperSize="9" fitToWidth="0" fitToHeight="0" orientation="landscape" useFirstPageNumber="1" r:id="rId1"/>
  <headerFooter alignWithMargins="0">
    <oddHeader>&amp;R&amp;T</oddHeader>
    <oddFooter>&amp;L&amp;F&amp;CDato skrevet ut:  &amp;D&amp;RÅRSSTATISTIKK 2011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11"/>
  <dimension ref="A1:AD40"/>
  <sheetViews>
    <sheetView showGridLines="0" topLeftCell="A4" workbookViewId="0">
      <selection activeCell="J11" sqref="J11"/>
    </sheetView>
  </sheetViews>
  <sheetFormatPr baseColWidth="10" defaultColWidth="11.42578125" defaultRowHeight="12.75" x14ac:dyDescent="0.2"/>
  <cols>
    <col min="1" max="1" width="4.85546875" style="2" customWidth="1"/>
    <col min="2" max="2" width="30.140625" customWidth="1"/>
    <col min="3" max="5" width="14.7109375" customWidth="1"/>
    <col min="6" max="6" width="8.85546875" customWidth="1"/>
    <col min="7" max="7" width="6.42578125" customWidth="1"/>
    <col min="8" max="8" width="7.28515625" customWidth="1"/>
    <col min="9" max="9" width="9.140625" customWidth="1"/>
    <col min="10" max="10" width="18.28515625" customWidth="1"/>
    <col min="11" max="11" width="11.7109375" customWidth="1"/>
    <col min="12" max="12" width="12.85546875" customWidth="1"/>
    <col min="13" max="13" width="7.28515625" customWidth="1"/>
    <col min="14" max="14" width="4.85546875" style="2" customWidth="1"/>
    <col min="15" max="15" width="22" bestFit="1" customWidth="1"/>
    <col min="16" max="16" width="11" customWidth="1"/>
    <col min="17" max="18" width="10.7109375" customWidth="1"/>
    <col min="19" max="19" width="8.5703125" customWidth="1"/>
    <col min="20" max="20" width="11.7109375" customWidth="1"/>
    <col min="21" max="21" width="9.42578125" customWidth="1"/>
    <col min="22" max="22" width="8.5703125" customWidth="1"/>
    <col min="23" max="23" width="7.28515625" bestFit="1" customWidth="1"/>
    <col min="24" max="24" width="6.42578125" customWidth="1"/>
    <col min="25" max="25" width="7.28515625" bestFit="1" customWidth="1"/>
    <col min="26" max="26" width="10" customWidth="1"/>
    <col min="27" max="27" width="11.42578125" customWidth="1"/>
  </cols>
  <sheetData>
    <row r="1" spans="1:30" x14ac:dyDescent="0.2">
      <c r="A1" s="1" t="s">
        <v>0</v>
      </c>
      <c r="N1" s="1"/>
    </row>
    <row r="2" spans="1:30" x14ac:dyDescent="0.2">
      <c r="A2" s="1"/>
      <c r="N2" s="1"/>
    </row>
    <row r="3" spans="1:30" x14ac:dyDescent="0.2">
      <c r="A3" s="1" t="str">
        <f>A7</f>
        <v>Tabell 1 - 9 - A - Tilgjengelighet ved sosialtjenesten pr. 31.12. - antall dager ventetid</v>
      </c>
      <c r="N3" s="1"/>
    </row>
    <row r="4" spans="1:30" x14ac:dyDescent="0.2">
      <c r="A4" s="1" t="s">
        <v>60</v>
      </c>
    </row>
    <row r="5" spans="1:30" x14ac:dyDescent="0.2">
      <c r="A5" s="1"/>
    </row>
    <row r="6" spans="1:30" x14ac:dyDescent="0.2">
      <c r="A6" s="1"/>
    </row>
    <row r="7" spans="1:30" s="5" customFormat="1" ht="26.25" customHeight="1" thickBot="1" x14ac:dyDescent="0.25">
      <c r="A7" s="3" t="s">
        <v>457</v>
      </c>
    </row>
    <row r="8" spans="1:30" s="5" customFormat="1" ht="54" customHeight="1" thickBot="1" x14ac:dyDescent="0.25">
      <c r="A8" s="19" t="s">
        <v>38</v>
      </c>
      <c r="B8" s="28" t="s">
        <v>3</v>
      </c>
      <c r="C8" s="23" t="s">
        <v>198</v>
      </c>
      <c r="D8" s="31" t="s">
        <v>199</v>
      </c>
      <c r="E8" s="32" t="s">
        <v>61</v>
      </c>
      <c r="F8" s="29"/>
      <c r="N8" s="29"/>
      <c r="O8" s="29"/>
    </row>
    <row r="9" spans="1:30" ht="15" customHeight="1" x14ac:dyDescent="0.2">
      <c r="A9" s="11">
        <v>1</v>
      </c>
      <c r="B9" s="12" t="s">
        <v>5</v>
      </c>
      <c r="C9" s="1764">
        <v>3</v>
      </c>
      <c r="D9" s="1384">
        <v>1</v>
      </c>
      <c r="E9" s="1385">
        <v>7</v>
      </c>
      <c r="F9" s="27"/>
      <c r="G9" s="935"/>
      <c r="H9" s="935"/>
      <c r="I9" s="935"/>
      <c r="J9" s="935"/>
      <c r="K9" s="935"/>
      <c r="L9" s="934"/>
      <c r="M9" s="935"/>
      <c r="N9" s="934"/>
      <c r="O9" s="934"/>
      <c r="P9" s="935"/>
      <c r="Q9" s="935"/>
      <c r="R9" s="935"/>
      <c r="S9" s="935"/>
      <c r="T9" s="934"/>
      <c r="U9" s="935"/>
      <c r="V9" s="834"/>
      <c r="W9" s="834"/>
    </row>
    <row r="10" spans="1:30" ht="15" customHeight="1" x14ac:dyDescent="0.2">
      <c r="A10" s="9">
        <v>2</v>
      </c>
      <c r="B10" s="10" t="s">
        <v>6</v>
      </c>
      <c r="C10" s="1765">
        <v>4</v>
      </c>
      <c r="D10" s="159">
        <v>0</v>
      </c>
      <c r="E10" s="218">
        <v>1</v>
      </c>
      <c r="F10" s="27"/>
      <c r="G10" s="935"/>
      <c r="H10" s="935"/>
      <c r="I10" s="935"/>
      <c r="J10" s="935"/>
      <c r="K10" s="935"/>
      <c r="L10" s="934"/>
      <c r="M10" s="935"/>
      <c r="N10" s="934"/>
      <c r="O10" s="934"/>
      <c r="P10" s="935"/>
      <c r="Q10" s="935"/>
      <c r="R10" s="935"/>
      <c r="S10" s="935"/>
      <c r="T10" s="934"/>
      <c r="U10" s="935"/>
      <c r="V10" s="5"/>
      <c r="W10" s="5"/>
      <c r="X10" s="5"/>
      <c r="Y10" s="5"/>
      <c r="Z10" s="5"/>
      <c r="AA10" s="5"/>
      <c r="AB10" s="5"/>
      <c r="AC10" s="5"/>
      <c r="AD10" s="5"/>
    </row>
    <row r="11" spans="1:30" ht="15" customHeight="1" x14ac:dyDescent="0.2">
      <c r="A11" s="9">
        <v>3</v>
      </c>
      <c r="B11" s="10" t="s">
        <v>7</v>
      </c>
      <c r="C11" s="1765">
        <v>4</v>
      </c>
      <c r="D11" s="159">
        <v>0</v>
      </c>
      <c r="E11" s="218">
        <v>3</v>
      </c>
      <c r="F11" s="27"/>
      <c r="G11" s="935"/>
      <c r="H11" s="935"/>
      <c r="I11" s="935"/>
      <c r="J11" s="935"/>
      <c r="K11" s="935"/>
      <c r="L11" s="934"/>
      <c r="M11" s="935"/>
      <c r="N11" s="934"/>
      <c r="O11" s="934"/>
      <c r="P11" s="935"/>
      <c r="Q11" s="935"/>
      <c r="R11" s="935"/>
      <c r="S11" s="935"/>
      <c r="T11" s="934"/>
      <c r="U11" s="935"/>
      <c r="V11" s="834"/>
      <c r="W11" s="834"/>
      <c r="X11" s="811"/>
      <c r="Y11" s="811"/>
      <c r="Z11" s="811"/>
      <c r="AA11" s="811"/>
      <c r="AB11" s="811"/>
      <c r="AC11" s="811"/>
      <c r="AD11" s="811"/>
    </row>
    <row r="12" spans="1:30" ht="15" customHeight="1" x14ac:dyDescent="0.2">
      <c r="A12" s="9">
        <v>4</v>
      </c>
      <c r="B12" s="10" t="s">
        <v>8</v>
      </c>
      <c r="C12" s="1765">
        <v>2</v>
      </c>
      <c r="D12" s="159">
        <v>0</v>
      </c>
      <c r="E12" s="218">
        <v>0</v>
      </c>
      <c r="F12" s="27"/>
      <c r="H12" s="811"/>
      <c r="I12" s="811"/>
      <c r="J12" s="5"/>
      <c r="K12" s="5"/>
      <c r="L12" s="5"/>
      <c r="M12" s="5"/>
      <c r="N12" s="29"/>
      <c r="O12" s="29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ht="15" customHeight="1" x14ac:dyDescent="0.2">
      <c r="A13" s="9">
        <v>5</v>
      </c>
      <c r="B13" s="10" t="s">
        <v>9</v>
      </c>
      <c r="C13" s="1765">
        <v>4</v>
      </c>
      <c r="D13" s="159">
        <v>1</v>
      </c>
      <c r="E13" s="218">
        <v>0</v>
      </c>
      <c r="F13" s="27"/>
      <c r="H13" s="811"/>
      <c r="I13" s="811"/>
      <c r="J13" s="834"/>
      <c r="K13" s="835"/>
      <c r="L13" s="835"/>
      <c r="M13" s="835"/>
      <c r="N13" s="835"/>
      <c r="O13" s="835"/>
      <c r="P13" s="835"/>
      <c r="Q13" s="835"/>
      <c r="R13" s="835"/>
      <c r="S13" s="835"/>
      <c r="T13" s="835"/>
      <c r="U13" s="834"/>
      <c r="V13" s="834"/>
      <c r="W13" s="834"/>
      <c r="X13" s="811"/>
      <c r="Y13" s="811"/>
      <c r="Z13" s="811"/>
      <c r="AA13" s="811"/>
      <c r="AB13" s="811"/>
      <c r="AC13" s="811"/>
      <c r="AD13" s="811"/>
    </row>
    <row r="14" spans="1:30" ht="15" customHeight="1" x14ac:dyDescent="0.2">
      <c r="A14" s="9">
        <v>6</v>
      </c>
      <c r="B14" s="10" t="s">
        <v>10</v>
      </c>
      <c r="C14" s="1765">
        <v>7</v>
      </c>
      <c r="D14" s="159">
        <v>0</v>
      </c>
      <c r="E14" s="218">
        <v>0</v>
      </c>
      <c r="F14" s="27"/>
      <c r="H14" s="52" t="s">
        <v>106</v>
      </c>
      <c r="N14" s="27"/>
      <c r="O14" s="27"/>
    </row>
    <row r="15" spans="1:30" ht="15" customHeight="1" x14ac:dyDescent="0.2">
      <c r="A15" s="9">
        <v>7</v>
      </c>
      <c r="B15" s="10" t="s">
        <v>11</v>
      </c>
      <c r="C15" s="1765">
        <v>5</v>
      </c>
      <c r="D15" s="159">
        <v>0</v>
      </c>
      <c r="E15" s="218">
        <v>2</v>
      </c>
      <c r="F15" s="27"/>
      <c r="N15" s="27"/>
      <c r="O15" s="27"/>
    </row>
    <row r="16" spans="1:30" ht="15" customHeight="1" x14ac:dyDescent="0.2">
      <c r="A16" s="9">
        <v>8</v>
      </c>
      <c r="B16" s="10" t="s">
        <v>12</v>
      </c>
      <c r="C16" s="1765">
        <v>5</v>
      </c>
      <c r="D16" s="159">
        <v>0</v>
      </c>
      <c r="E16" s="218">
        <v>5</v>
      </c>
      <c r="F16" s="27"/>
      <c r="N16" s="27"/>
      <c r="O16" s="27"/>
    </row>
    <row r="17" spans="1:15" ht="15" customHeight="1" x14ac:dyDescent="0.2">
      <c r="A17" s="9">
        <v>9</v>
      </c>
      <c r="B17" s="10" t="s">
        <v>13</v>
      </c>
      <c r="C17" s="1765">
        <v>2</v>
      </c>
      <c r="D17" s="159">
        <v>0</v>
      </c>
      <c r="E17" s="218">
        <v>3</v>
      </c>
      <c r="F17" s="27"/>
      <c r="N17" s="27"/>
      <c r="O17" s="27"/>
    </row>
    <row r="18" spans="1:15" ht="15" customHeight="1" x14ac:dyDescent="0.2">
      <c r="A18" s="9">
        <v>10</v>
      </c>
      <c r="B18" s="10" t="s">
        <v>14</v>
      </c>
      <c r="C18" s="1765">
        <v>10</v>
      </c>
      <c r="D18" s="159">
        <v>0</v>
      </c>
      <c r="E18" s="218">
        <v>12</v>
      </c>
      <c r="F18" s="27"/>
      <c r="N18" s="27"/>
      <c r="O18" s="27"/>
    </row>
    <row r="19" spans="1:15" ht="15" customHeight="1" x14ac:dyDescent="0.2">
      <c r="A19" s="9">
        <v>11</v>
      </c>
      <c r="B19" s="10" t="s">
        <v>15</v>
      </c>
      <c r="C19" s="1765">
        <v>5</v>
      </c>
      <c r="D19" s="159">
        <v>0</v>
      </c>
      <c r="E19" s="218">
        <v>0</v>
      </c>
      <c r="F19" s="27"/>
      <c r="N19" s="27"/>
      <c r="O19" s="27"/>
    </row>
    <row r="20" spans="1:15" ht="15" customHeight="1" x14ac:dyDescent="0.2">
      <c r="A20" s="9">
        <v>12</v>
      </c>
      <c r="B20" s="10" t="s">
        <v>16</v>
      </c>
      <c r="C20" s="1765">
        <v>5</v>
      </c>
      <c r="D20" s="159">
        <v>0</v>
      </c>
      <c r="E20" s="218">
        <v>0</v>
      </c>
      <c r="F20" s="27"/>
      <c r="N20" s="27"/>
      <c r="O20" s="27"/>
    </row>
    <row r="21" spans="1:15" ht="15" customHeight="1" x14ac:dyDescent="0.2">
      <c r="A21" s="9">
        <v>13</v>
      </c>
      <c r="B21" s="10" t="s">
        <v>17</v>
      </c>
      <c r="C21" s="1765">
        <v>4</v>
      </c>
      <c r="D21" s="159">
        <v>0</v>
      </c>
      <c r="E21" s="218">
        <v>0</v>
      </c>
      <c r="F21" s="27"/>
      <c r="N21" s="27"/>
      <c r="O21" s="27"/>
    </row>
    <row r="22" spans="1:15" ht="15" customHeight="1" x14ac:dyDescent="0.2">
      <c r="A22" s="9">
        <v>14</v>
      </c>
      <c r="B22" s="10" t="s">
        <v>18</v>
      </c>
      <c r="C22" s="1765">
        <v>7</v>
      </c>
      <c r="D22" s="159">
        <v>0</v>
      </c>
      <c r="E22" s="218">
        <v>2</v>
      </c>
      <c r="F22" s="27"/>
      <c r="N22" s="27"/>
      <c r="O22" s="27"/>
    </row>
    <row r="23" spans="1:15" ht="15" customHeight="1" thickBot="1" x14ac:dyDescent="0.25">
      <c r="A23" s="13">
        <v>15</v>
      </c>
      <c r="B23" s="14" t="s">
        <v>19</v>
      </c>
      <c r="C23" s="1766">
        <v>5</v>
      </c>
      <c r="D23" s="221">
        <v>0</v>
      </c>
      <c r="E23" s="222">
        <v>0</v>
      </c>
      <c r="F23" s="27"/>
      <c r="N23" s="27"/>
      <c r="O23" s="27"/>
    </row>
    <row r="24" spans="1:15" ht="15" customHeight="1" x14ac:dyDescent="0.2">
      <c r="A24" s="513"/>
      <c r="B24" s="1761" t="s">
        <v>456</v>
      </c>
      <c r="C24" s="1763">
        <f>SUM(C9:C23)/15</f>
        <v>4.8</v>
      </c>
      <c r="D24" s="1759">
        <f t="shared" ref="D24:E24" si="0">SUM(D9:D23)/15</f>
        <v>0.13333333333333333</v>
      </c>
      <c r="E24" s="1760">
        <f t="shared" si="0"/>
        <v>2.3333333333333335</v>
      </c>
      <c r="F24" s="27"/>
      <c r="N24" s="27"/>
      <c r="O24" s="27"/>
    </row>
    <row r="25" spans="1:15" s="841" customFormat="1" ht="15" customHeight="1" thickBot="1" x14ac:dyDescent="0.25">
      <c r="A25" s="512"/>
      <c r="B25" s="1762" t="s">
        <v>427</v>
      </c>
      <c r="C25" s="1382">
        <v>4.333333333333333</v>
      </c>
      <c r="D25" s="1383">
        <v>0.13333333333333333</v>
      </c>
      <c r="E25" s="223">
        <v>2.2000000000000002</v>
      </c>
      <c r="F25" s="842"/>
      <c r="N25" s="842"/>
      <c r="O25" s="842"/>
    </row>
    <row r="26" spans="1:15" s="841" customFormat="1" ht="15" customHeight="1" x14ac:dyDescent="0.2">
      <c r="A26" s="269"/>
      <c r="B26" s="270" t="s">
        <v>405</v>
      </c>
      <c r="C26" s="214">
        <v>4.2666666666666666</v>
      </c>
      <c r="D26" s="215">
        <v>0.13333333333333333</v>
      </c>
      <c r="E26" s="271">
        <v>2.3333333333333335</v>
      </c>
      <c r="F26" s="842"/>
      <c r="N26" s="842"/>
      <c r="O26" s="842"/>
    </row>
    <row r="27" spans="1:15" s="841" customFormat="1" ht="15" customHeight="1" x14ac:dyDescent="0.2">
      <c r="A27" s="211"/>
      <c r="B27" s="57" t="s">
        <v>384</v>
      </c>
      <c r="C27" s="158">
        <v>4.4666666666666668</v>
      </c>
      <c r="D27" s="159">
        <v>6.6666666666666666E-2</v>
      </c>
      <c r="E27" s="218">
        <v>2.6</v>
      </c>
      <c r="F27" s="842"/>
      <c r="N27" s="842"/>
      <c r="O27" s="842"/>
    </row>
    <row r="28" spans="1:15" s="876" customFormat="1" ht="15" customHeight="1" thickBot="1" x14ac:dyDescent="0.25">
      <c r="A28" s="212"/>
      <c r="B28" s="219" t="s">
        <v>370</v>
      </c>
      <c r="C28" s="220">
        <v>3.8</v>
      </c>
      <c r="D28" s="221">
        <v>0.13333333333333333</v>
      </c>
      <c r="E28" s="222">
        <v>1.8666666666666667</v>
      </c>
      <c r="F28" s="430"/>
      <c r="N28" s="430"/>
      <c r="O28" s="430"/>
    </row>
    <row r="29" spans="1:15" s="63" customFormat="1" ht="15" customHeight="1" x14ac:dyDescent="0.2">
      <c r="A29" s="269"/>
      <c r="B29" s="270" t="s">
        <v>264</v>
      </c>
      <c r="C29" s="214">
        <v>4</v>
      </c>
      <c r="D29" s="215">
        <v>6.6666666666666666E-2</v>
      </c>
      <c r="E29" s="271">
        <v>2</v>
      </c>
      <c r="F29" s="64"/>
      <c r="N29" s="64"/>
      <c r="O29" s="64"/>
    </row>
    <row r="30" spans="1:15" s="63" customFormat="1" ht="15" customHeight="1" x14ac:dyDescent="0.2">
      <c r="A30" s="211"/>
      <c r="B30" s="57" t="s">
        <v>256</v>
      </c>
      <c r="C30" s="158">
        <v>4.5333333333333332</v>
      </c>
      <c r="D30" s="159">
        <v>0.13333333333333333</v>
      </c>
      <c r="E30" s="218">
        <v>2.6666666666666665</v>
      </c>
      <c r="F30" s="64"/>
      <c r="N30" s="64"/>
      <c r="O30" s="64"/>
    </row>
    <row r="31" spans="1:15" s="63" customFormat="1" ht="15" customHeight="1" thickBot="1" x14ac:dyDescent="0.25">
      <c r="A31" s="212"/>
      <c r="B31" s="219" t="s">
        <v>239</v>
      </c>
      <c r="C31" s="220">
        <v>4.4666666666666668</v>
      </c>
      <c r="D31" s="221">
        <v>0.13333333333333333</v>
      </c>
      <c r="E31" s="222">
        <v>2.6666666666666665</v>
      </c>
      <c r="F31" s="64"/>
      <c r="N31" s="64"/>
      <c r="O31" s="64"/>
    </row>
    <row r="32" spans="1:15" s="63" customFormat="1" ht="15" customHeight="1" x14ac:dyDescent="0.2">
      <c r="A32" s="269"/>
      <c r="B32" s="270" t="s">
        <v>200</v>
      </c>
      <c r="C32" s="214">
        <v>4.333333333333333</v>
      </c>
      <c r="D32" s="215">
        <v>0.13333333333333333</v>
      </c>
      <c r="E32" s="271">
        <v>2.0666666666666669</v>
      </c>
      <c r="F32" s="64"/>
      <c r="N32" s="64"/>
      <c r="O32" s="64"/>
    </row>
    <row r="33" spans="1:15" s="52" customFormat="1" ht="15" customHeight="1" x14ac:dyDescent="0.2">
      <c r="A33" s="211"/>
      <c r="B33" s="57" t="s">
        <v>201</v>
      </c>
      <c r="C33" s="158">
        <v>4.0999999999999996</v>
      </c>
      <c r="D33" s="159">
        <v>0.2</v>
      </c>
      <c r="E33" s="218">
        <v>2.0333333333333332</v>
      </c>
      <c r="F33" s="27"/>
      <c r="N33" s="27"/>
      <c r="O33" s="27"/>
    </row>
    <row r="34" spans="1:15" s="51" customFormat="1" ht="15" customHeight="1" thickBot="1" x14ac:dyDescent="0.25">
      <c r="A34" s="212"/>
      <c r="B34" s="219" t="s">
        <v>193</v>
      </c>
      <c r="C34" s="220">
        <v>4.7333333333333334</v>
      </c>
      <c r="D34" s="221">
        <v>0.2</v>
      </c>
      <c r="E34" s="222">
        <v>2.2000000000000002</v>
      </c>
      <c r="F34" s="27"/>
      <c r="N34" s="27"/>
      <c r="O34" s="27"/>
    </row>
    <row r="35" spans="1:15" ht="15" customHeight="1" x14ac:dyDescent="0.2">
      <c r="A35" s="208"/>
      <c r="B35" s="217" t="s">
        <v>194</v>
      </c>
      <c r="C35" s="214">
        <v>4.666666666666667</v>
      </c>
      <c r="D35" s="215">
        <v>0.2</v>
      </c>
      <c r="E35" s="216">
        <v>1.5333333333333334</v>
      </c>
      <c r="F35" s="27"/>
      <c r="N35" s="27"/>
      <c r="O35" s="27"/>
    </row>
    <row r="36" spans="1:15" ht="15" customHeight="1" x14ac:dyDescent="0.2">
      <c r="A36" s="123"/>
      <c r="B36" s="144" t="s">
        <v>195</v>
      </c>
      <c r="C36" s="158">
        <v>4.2666666666666666</v>
      </c>
      <c r="D36" s="159">
        <v>6.6666666666666666E-2</v>
      </c>
      <c r="E36" s="160">
        <v>1.5333333333333334</v>
      </c>
      <c r="F36" s="27"/>
      <c r="N36" s="27"/>
      <c r="O36" s="27"/>
    </row>
    <row r="37" spans="1:15" ht="15" customHeight="1" thickBot="1" x14ac:dyDescent="0.25">
      <c r="A37" s="59"/>
      <c r="B37" s="81" t="s">
        <v>196</v>
      </c>
      <c r="C37" s="161">
        <v>5.1333333333333337</v>
      </c>
      <c r="D37" s="162">
        <v>0.13333333333333333</v>
      </c>
      <c r="E37" s="163">
        <v>2.4666666666666668</v>
      </c>
      <c r="F37" s="27"/>
      <c r="N37" s="27"/>
      <c r="O37" s="27"/>
    </row>
    <row r="38" spans="1:15" ht="15" customHeight="1" thickBot="1" x14ac:dyDescent="0.25">
      <c r="A38" s="15"/>
      <c r="B38" s="156" t="s">
        <v>197</v>
      </c>
      <c r="C38" s="164">
        <v>4.4333333333333336</v>
      </c>
      <c r="D38" s="165">
        <v>0.13333333333333333</v>
      </c>
      <c r="E38" s="166">
        <v>2</v>
      </c>
      <c r="F38" s="27"/>
      <c r="N38" s="27"/>
      <c r="O38" s="27"/>
    </row>
    <row r="39" spans="1:15" s="17" customFormat="1" x14ac:dyDescent="0.2">
      <c r="F39" s="30"/>
      <c r="N39" s="30"/>
      <c r="O39" s="30"/>
    </row>
    <row r="40" spans="1:15" s="17" customFormat="1" x14ac:dyDescent="0.2">
      <c r="F40" s="30"/>
      <c r="N40" s="30"/>
      <c r="O40" s="30"/>
    </row>
  </sheetData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2:O35"/>
  <sheetViews>
    <sheetView showGridLines="0" workbookViewId="0">
      <selection activeCell="O23" sqref="O23"/>
    </sheetView>
  </sheetViews>
  <sheetFormatPr baseColWidth="10" defaultColWidth="11.42578125" defaultRowHeight="12.75" x14ac:dyDescent="0.2"/>
  <cols>
    <col min="1" max="1" width="8.140625" style="474" customWidth="1"/>
    <col min="2" max="2" width="22" style="474" customWidth="1"/>
    <col min="3" max="3" width="17.28515625" style="474" customWidth="1"/>
    <col min="4" max="4" width="14.42578125" style="474" customWidth="1"/>
    <col min="5" max="5" width="7.7109375" style="474" customWidth="1"/>
    <col min="6" max="6" width="8.7109375" style="474" customWidth="1"/>
    <col min="7" max="7" width="7.7109375" style="474" customWidth="1"/>
    <col min="8" max="8" width="8.7109375" style="474" customWidth="1"/>
    <col min="9" max="9" width="11.42578125" style="475" customWidth="1"/>
    <col min="10" max="10" width="11.42578125" style="474" customWidth="1"/>
    <col min="11" max="16384" width="11.42578125" style="474"/>
  </cols>
  <sheetData>
    <row r="2" spans="1:13" x14ac:dyDescent="0.2">
      <c r="A2" s="65" t="s">
        <v>0</v>
      </c>
    </row>
    <row r="3" spans="1:13" x14ac:dyDescent="0.2">
      <c r="A3" s="65"/>
    </row>
    <row r="4" spans="1:13" x14ac:dyDescent="0.2">
      <c r="A4" s="65" t="str">
        <f>A9</f>
        <v>Tabell 1-10-A  Kvalifiseringsprogrammet - antall deltakere i program pr 31.12.  -  aldersfordelt</v>
      </c>
    </row>
    <row r="6" spans="1:13" ht="15" x14ac:dyDescent="0.25">
      <c r="A6" s="476" t="s">
        <v>117</v>
      </c>
    </row>
    <row r="7" spans="1:13" ht="15" x14ac:dyDescent="0.25">
      <c r="A7" s="476"/>
    </row>
    <row r="8" spans="1:13" ht="15" x14ac:dyDescent="0.25">
      <c r="A8" s="476"/>
    </row>
    <row r="9" spans="1:13" ht="23.45" customHeight="1" thickBot="1" x14ac:dyDescent="0.25">
      <c r="A9" s="454" t="s">
        <v>458</v>
      </c>
      <c r="B9" s="455"/>
      <c r="C9" s="455"/>
      <c r="D9" s="455"/>
      <c r="E9" s="456"/>
      <c r="F9" s="457"/>
      <c r="G9" s="457"/>
      <c r="H9" s="457"/>
    </row>
    <row r="10" spans="1:13" ht="42.75" customHeight="1" x14ac:dyDescent="0.2">
      <c r="A10" s="2070" t="s">
        <v>38</v>
      </c>
      <c r="B10" s="2072" t="s">
        <v>3</v>
      </c>
      <c r="C10" s="2068" t="s">
        <v>114</v>
      </c>
      <c r="D10" s="2068" t="s">
        <v>240</v>
      </c>
      <c r="E10" s="2066" t="s">
        <v>231</v>
      </c>
      <c r="F10" s="2066"/>
      <c r="G10" s="2066" t="s">
        <v>230</v>
      </c>
      <c r="H10" s="2067"/>
      <c r="M10" s="474" t="s">
        <v>106</v>
      </c>
    </row>
    <row r="11" spans="1:13" ht="17.25" customHeight="1" thickBot="1" x14ac:dyDescent="0.25">
      <c r="A11" s="2071"/>
      <c r="B11" s="2073"/>
      <c r="C11" s="2069"/>
      <c r="D11" s="2069"/>
      <c r="E11" s="837" t="s">
        <v>228</v>
      </c>
      <c r="F11" s="1471" t="s">
        <v>229</v>
      </c>
      <c r="G11" s="837" t="s">
        <v>228</v>
      </c>
      <c r="H11" s="1784" t="s">
        <v>229</v>
      </c>
    </row>
    <row r="12" spans="1:13" ht="15" customHeight="1" x14ac:dyDescent="0.2">
      <c r="A12" s="1785">
        <v>1</v>
      </c>
      <c r="B12" s="1786" t="s">
        <v>5</v>
      </c>
      <c r="C12" s="1787">
        <v>232</v>
      </c>
      <c r="D12" s="1788"/>
      <c r="E12" s="1789">
        <v>5</v>
      </c>
      <c r="F12" s="1790">
        <f>E12/C12</f>
        <v>2.1551724137931036E-2</v>
      </c>
      <c r="G12" s="1789">
        <v>227</v>
      </c>
      <c r="H12" s="1791">
        <f>G12/C12</f>
        <v>0.97844827586206895</v>
      </c>
      <c r="M12" s="1476"/>
    </row>
    <row r="13" spans="1:13" ht="15" customHeight="1" x14ac:dyDescent="0.2">
      <c r="A13" s="459">
        <v>2</v>
      </c>
      <c r="B13" s="458" t="s">
        <v>6</v>
      </c>
      <c r="C13" s="1472">
        <v>210</v>
      </c>
      <c r="D13" s="1473"/>
      <c r="E13" s="1474">
        <v>2</v>
      </c>
      <c r="F13" s="1475">
        <f t="shared" ref="F13:F26" si="0">E13/C13</f>
        <v>9.5238095238095247E-3</v>
      </c>
      <c r="G13" s="1474">
        <v>208</v>
      </c>
      <c r="H13" s="1792">
        <f t="shared" ref="H13:H26" si="1">G13/C13</f>
        <v>0.99047619047619051</v>
      </c>
      <c r="M13" s="1476"/>
    </row>
    <row r="14" spans="1:13" ht="15" customHeight="1" x14ac:dyDescent="0.2">
      <c r="A14" s="459">
        <v>3</v>
      </c>
      <c r="B14" s="458" t="s">
        <v>7</v>
      </c>
      <c r="C14" s="1472">
        <v>142</v>
      </c>
      <c r="D14" s="1473"/>
      <c r="E14" s="1474">
        <v>10</v>
      </c>
      <c r="F14" s="1475">
        <f t="shared" si="0"/>
        <v>7.0422535211267609E-2</v>
      </c>
      <c r="G14" s="1474">
        <v>132</v>
      </c>
      <c r="H14" s="1792">
        <f t="shared" si="1"/>
        <v>0.92957746478873238</v>
      </c>
      <c r="M14" s="1476"/>
    </row>
    <row r="15" spans="1:13" ht="15" customHeight="1" x14ac:dyDescent="0.2">
      <c r="A15" s="459">
        <v>4</v>
      </c>
      <c r="B15" s="458" t="s">
        <v>8</v>
      </c>
      <c r="C15" s="1472">
        <v>92</v>
      </c>
      <c r="D15" s="1473"/>
      <c r="E15" s="1474">
        <v>3</v>
      </c>
      <c r="F15" s="1475">
        <f t="shared" si="0"/>
        <v>3.2608695652173912E-2</v>
      </c>
      <c r="G15" s="1474">
        <v>89</v>
      </c>
      <c r="H15" s="1792">
        <f t="shared" si="1"/>
        <v>0.96739130434782605</v>
      </c>
      <c r="M15" s="1476"/>
    </row>
    <row r="16" spans="1:13" ht="15" customHeight="1" x14ac:dyDescent="0.2">
      <c r="A16" s="459">
        <v>5</v>
      </c>
      <c r="B16" s="458" t="s">
        <v>9</v>
      </c>
      <c r="C16" s="1472">
        <v>85</v>
      </c>
      <c r="D16" s="1473"/>
      <c r="E16" s="1474">
        <v>3</v>
      </c>
      <c r="F16" s="1475">
        <f t="shared" si="0"/>
        <v>3.5294117647058823E-2</v>
      </c>
      <c r="G16" s="1474">
        <v>82</v>
      </c>
      <c r="H16" s="1792">
        <f t="shared" si="1"/>
        <v>0.96470588235294119</v>
      </c>
      <c r="M16" s="1476"/>
    </row>
    <row r="17" spans="1:15" ht="15" customHeight="1" x14ac:dyDescent="0.2">
      <c r="A17" s="459">
        <v>6</v>
      </c>
      <c r="B17" s="458" t="s">
        <v>10</v>
      </c>
      <c r="C17" s="1472">
        <v>21</v>
      </c>
      <c r="D17" s="1473"/>
      <c r="E17" s="1474">
        <v>0</v>
      </c>
      <c r="F17" s="1475">
        <f t="shared" si="0"/>
        <v>0</v>
      </c>
      <c r="G17" s="1474">
        <v>21</v>
      </c>
      <c r="H17" s="1792">
        <f t="shared" si="1"/>
        <v>1</v>
      </c>
      <c r="M17" s="1476"/>
    </row>
    <row r="18" spans="1:15" ht="15" customHeight="1" x14ac:dyDescent="0.2">
      <c r="A18" s="459">
        <v>7</v>
      </c>
      <c r="B18" s="458" t="s">
        <v>11</v>
      </c>
      <c r="C18" s="1472">
        <v>29</v>
      </c>
      <c r="D18" s="1473"/>
      <c r="E18" s="1474">
        <v>1</v>
      </c>
      <c r="F18" s="1475">
        <f t="shared" si="0"/>
        <v>3.4482758620689655E-2</v>
      </c>
      <c r="G18" s="1474">
        <v>28</v>
      </c>
      <c r="H18" s="1792">
        <f t="shared" si="1"/>
        <v>0.96551724137931039</v>
      </c>
      <c r="M18" s="1476"/>
    </row>
    <row r="19" spans="1:15" ht="15" customHeight="1" x14ac:dyDescent="0.2">
      <c r="A19" s="459">
        <v>8</v>
      </c>
      <c r="B19" s="458" t="s">
        <v>12</v>
      </c>
      <c r="C19" s="1472">
        <v>42</v>
      </c>
      <c r="D19" s="1473"/>
      <c r="E19" s="1474">
        <v>1</v>
      </c>
      <c r="F19" s="1475">
        <f t="shared" si="0"/>
        <v>2.3809523809523808E-2</v>
      </c>
      <c r="G19" s="1474">
        <v>41</v>
      </c>
      <c r="H19" s="1792">
        <f t="shared" si="1"/>
        <v>0.97619047619047616</v>
      </c>
      <c r="M19" s="1476"/>
    </row>
    <row r="20" spans="1:15" ht="15" customHeight="1" x14ac:dyDescent="0.2">
      <c r="A20" s="459">
        <v>9</v>
      </c>
      <c r="B20" s="458" t="s">
        <v>13</v>
      </c>
      <c r="C20" s="1472">
        <v>79</v>
      </c>
      <c r="D20" s="1473"/>
      <c r="E20" s="1474">
        <v>2</v>
      </c>
      <c r="F20" s="1475">
        <f t="shared" si="0"/>
        <v>2.5316455696202531E-2</v>
      </c>
      <c r="G20" s="1474">
        <v>77</v>
      </c>
      <c r="H20" s="1792">
        <f t="shared" si="1"/>
        <v>0.97468354430379744</v>
      </c>
      <c r="M20" s="1476"/>
    </row>
    <row r="21" spans="1:15" ht="15" customHeight="1" x14ac:dyDescent="0.2">
      <c r="A21" s="459">
        <v>10</v>
      </c>
      <c r="B21" s="458" t="s">
        <v>14</v>
      </c>
      <c r="C21" s="1472">
        <v>94</v>
      </c>
      <c r="D21" s="1473"/>
      <c r="E21" s="1474">
        <v>0</v>
      </c>
      <c r="F21" s="1475">
        <f t="shared" si="0"/>
        <v>0</v>
      </c>
      <c r="G21" s="1474">
        <v>94</v>
      </c>
      <c r="H21" s="1792">
        <f t="shared" si="1"/>
        <v>1</v>
      </c>
      <c r="M21" s="1476"/>
    </row>
    <row r="22" spans="1:15" ht="15" customHeight="1" x14ac:dyDescent="0.2">
      <c r="A22" s="459">
        <v>11</v>
      </c>
      <c r="B22" s="458" t="s">
        <v>15</v>
      </c>
      <c r="C22" s="1472">
        <v>120</v>
      </c>
      <c r="D22" s="1473"/>
      <c r="E22" s="1474">
        <v>16</v>
      </c>
      <c r="F22" s="1475">
        <f t="shared" si="0"/>
        <v>0.13333333333333333</v>
      </c>
      <c r="G22" s="1474">
        <v>104</v>
      </c>
      <c r="H22" s="1792">
        <f t="shared" si="1"/>
        <v>0.8666666666666667</v>
      </c>
      <c r="M22" s="1476"/>
    </row>
    <row r="23" spans="1:15" ht="15" customHeight="1" x14ac:dyDescent="0.2">
      <c r="A23" s="459">
        <v>12</v>
      </c>
      <c r="B23" s="458" t="s">
        <v>16</v>
      </c>
      <c r="C23" s="1472">
        <v>169</v>
      </c>
      <c r="D23" s="1473"/>
      <c r="E23" s="1474">
        <v>2</v>
      </c>
      <c r="F23" s="1475">
        <f t="shared" si="0"/>
        <v>1.1834319526627219E-2</v>
      </c>
      <c r="G23" s="1474">
        <v>167</v>
      </c>
      <c r="H23" s="1792">
        <f t="shared" si="1"/>
        <v>0.98816568047337283</v>
      </c>
      <c r="M23" s="1476"/>
    </row>
    <row r="24" spans="1:15" ht="15" customHeight="1" x14ac:dyDescent="0.2">
      <c r="A24" s="459">
        <v>13</v>
      </c>
      <c r="B24" s="458" t="s">
        <v>17</v>
      </c>
      <c r="C24" s="1472">
        <v>87</v>
      </c>
      <c r="D24" s="1473"/>
      <c r="E24" s="1474">
        <v>3</v>
      </c>
      <c r="F24" s="1475">
        <f t="shared" si="0"/>
        <v>3.4482758620689655E-2</v>
      </c>
      <c r="G24" s="1474">
        <v>84</v>
      </c>
      <c r="H24" s="1792">
        <f t="shared" si="1"/>
        <v>0.96551724137931039</v>
      </c>
      <c r="M24" s="1476"/>
    </row>
    <row r="25" spans="1:15" ht="15" customHeight="1" x14ac:dyDescent="0.2">
      <c r="A25" s="459">
        <v>14</v>
      </c>
      <c r="B25" s="458" t="s">
        <v>18</v>
      </c>
      <c r="C25" s="1472">
        <v>52</v>
      </c>
      <c r="D25" s="1473"/>
      <c r="E25" s="1474">
        <v>4</v>
      </c>
      <c r="F25" s="1475">
        <f t="shared" si="0"/>
        <v>7.6923076923076927E-2</v>
      </c>
      <c r="G25" s="1474">
        <v>47</v>
      </c>
      <c r="H25" s="1792">
        <f t="shared" si="1"/>
        <v>0.90384615384615385</v>
      </c>
      <c r="M25" s="1476"/>
      <c r="O25" s="474" t="s">
        <v>106</v>
      </c>
    </row>
    <row r="26" spans="1:15" ht="15" customHeight="1" thickBot="1" x14ac:dyDescent="0.25">
      <c r="A26" s="1793">
        <v>15</v>
      </c>
      <c r="B26" s="1389" t="s">
        <v>19</v>
      </c>
      <c r="C26" s="1477">
        <v>145</v>
      </c>
      <c r="D26" s="1478"/>
      <c r="E26" s="1479">
        <v>5</v>
      </c>
      <c r="F26" s="1480">
        <f t="shared" si="0"/>
        <v>3.4482758620689655E-2</v>
      </c>
      <c r="G26" s="1479">
        <v>140</v>
      </c>
      <c r="H26" s="1794">
        <f t="shared" si="1"/>
        <v>0.96551724137931039</v>
      </c>
      <c r="M26" s="1476"/>
    </row>
    <row r="27" spans="1:15" ht="15" customHeight="1" x14ac:dyDescent="0.2">
      <c r="A27" s="1775"/>
      <c r="B27" s="1795" t="s">
        <v>459</v>
      </c>
      <c r="C27" s="1776">
        <f>SUM(C12:C26)</f>
        <v>1599</v>
      </c>
      <c r="D27" s="1796"/>
      <c r="E27" s="1797">
        <f>SUM(E12:E26)</f>
        <v>57</v>
      </c>
      <c r="F27" s="1798">
        <f>E27/C27</f>
        <v>3.5647279549718573E-2</v>
      </c>
      <c r="G27" s="1797">
        <f>SUM(G12:G26)</f>
        <v>1541</v>
      </c>
      <c r="H27" s="1799">
        <f>G27/C27</f>
        <v>0.96372732958098817</v>
      </c>
      <c r="J27" s="66"/>
    </row>
    <row r="28" spans="1:15" ht="15" customHeight="1" thickBot="1" x14ac:dyDescent="0.25">
      <c r="A28" s="1778"/>
      <c r="B28" s="1779" t="s">
        <v>428</v>
      </c>
      <c r="C28" s="1780">
        <v>1601</v>
      </c>
      <c r="D28" s="1781"/>
      <c r="E28" s="1392">
        <v>62</v>
      </c>
      <c r="F28" s="1393">
        <v>3.8725796377264213E-2</v>
      </c>
      <c r="G28" s="1783">
        <v>1539</v>
      </c>
      <c r="H28" s="1394">
        <v>0.96127420362273575</v>
      </c>
      <c r="J28" s="66"/>
    </row>
    <row r="29" spans="1:15" ht="15" customHeight="1" x14ac:dyDescent="0.2">
      <c r="A29" s="1767"/>
      <c r="B29" s="1768" t="s">
        <v>406</v>
      </c>
      <c r="C29" s="1769">
        <v>1666</v>
      </c>
      <c r="D29" s="1770"/>
      <c r="E29" s="1771">
        <v>71</v>
      </c>
      <c r="F29" s="1772">
        <v>4.2617046818727494E-2</v>
      </c>
      <c r="G29" s="1773">
        <v>1595</v>
      </c>
      <c r="H29" s="1774">
        <v>0.95738295318127253</v>
      </c>
      <c r="J29" s="66"/>
    </row>
    <row r="30" spans="1:15" ht="15" customHeight="1" x14ac:dyDescent="0.2">
      <c r="A30" s="1386"/>
      <c r="B30" s="458" t="s">
        <v>385</v>
      </c>
      <c r="C30" s="461">
        <v>1535</v>
      </c>
      <c r="D30" s="462"/>
      <c r="E30" s="460">
        <v>65</v>
      </c>
      <c r="F30" s="463">
        <v>4.2345276872964167E-2</v>
      </c>
      <c r="G30" s="453">
        <v>1470</v>
      </c>
      <c r="H30" s="1387">
        <v>0.95765472312703581</v>
      </c>
      <c r="J30" s="66"/>
    </row>
    <row r="31" spans="1:15" ht="15" customHeight="1" thickBot="1" x14ac:dyDescent="0.25">
      <c r="A31" s="1388"/>
      <c r="B31" s="1389" t="s">
        <v>371</v>
      </c>
      <c r="C31" s="1390">
        <v>1582</v>
      </c>
      <c r="D31" s="1391"/>
      <c r="E31" s="1392">
        <v>81</v>
      </c>
      <c r="F31" s="1393">
        <v>5.120101137800253E-2</v>
      </c>
      <c r="G31" s="213">
        <v>1501</v>
      </c>
      <c r="H31" s="1394">
        <v>0.94879898862199752</v>
      </c>
      <c r="J31" s="66"/>
    </row>
    <row r="32" spans="1:15" x14ac:dyDescent="0.2">
      <c r="A32" s="480" t="s">
        <v>116</v>
      </c>
      <c r="B32" s="457"/>
      <c r="C32" s="1481"/>
      <c r="D32" s="1481"/>
      <c r="E32" s="1481"/>
      <c r="F32" s="1481"/>
      <c r="G32" s="1481"/>
      <c r="H32" s="1481"/>
    </row>
    <row r="33" spans="1:11" ht="11.25" customHeight="1" x14ac:dyDescent="0.2">
      <c r="A33" s="457" t="s">
        <v>244</v>
      </c>
      <c r="B33" s="1481"/>
      <c r="C33" s="1481"/>
      <c r="D33" s="1481"/>
      <c r="E33" s="1481"/>
      <c r="F33" s="1481"/>
      <c r="G33" s="1481"/>
      <c r="H33" s="1481"/>
      <c r="K33" s="67"/>
    </row>
    <row r="34" spans="1:11" ht="15" customHeight="1" x14ac:dyDescent="0.2">
      <c r="A34" s="457" t="s">
        <v>245</v>
      </c>
      <c r="B34" s="1481"/>
      <c r="C34" s="1481"/>
      <c r="D34" s="1481"/>
      <c r="E34" s="1481"/>
      <c r="F34" s="1481"/>
      <c r="G34" s="1481"/>
      <c r="H34" s="1481"/>
      <c r="K34" s="67"/>
    </row>
    <row r="35" spans="1:11" ht="15" customHeight="1" x14ac:dyDescent="0.2">
      <c r="A35" s="457" t="s">
        <v>246</v>
      </c>
      <c r="B35" s="1481"/>
      <c r="C35" s="1481"/>
      <c r="D35" s="1481"/>
      <c r="E35" s="1481"/>
      <c r="F35" s="1481"/>
      <c r="G35" s="1481"/>
      <c r="H35" s="1481"/>
      <c r="K35" s="67"/>
    </row>
  </sheetData>
  <mergeCells count="6">
    <mergeCell ref="E10:F10"/>
    <mergeCell ref="G10:H10"/>
    <mergeCell ref="C10:C11"/>
    <mergeCell ref="D10:D11"/>
    <mergeCell ref="A10:A11"/>
    <mergeCell ref="B10:B1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2:S31"/>
  <sheetViews>
    <sheetView showGridLines="0" workbookViewId="0">
      <selection activeCell="J28" sqref="J28"/>
    </sheetView>
  </sheetViews>
  <sheetFormatPr baseColWidth="10" defaultColWidth="11.42578125" defaultRowHeight="12.75" x14ac:dyDescent="0.2"/>
  <cols>
    <col min="1" max="1" width="8.140625" style="38" customWidth="1"/>
    <col min="2" max="2" width="28.140625" style="38" customWidth="1"/>
    <col min="3" max="3" width="13.28515625" style="38" customWidth="1"/>
    <col min="4" max="4" width="12.7109375" style="38" customWidth="1"/>
    <col min="5" max="16384" width="11.42578125" style="38"/>
  </cols>
  <sheetData>
    <row r="2" spans="1:19" x14ac:dyDescent="0.2">
      <c r="A2" s="39" t="s">
        <v>0</v>
      </c>
    </row>
    <row r="3" spans="1:19" x14ac:dyDescent="0.2">
      <c r="A3" s="39"/>
    </row>
    <row r="4" spans="1:19" x14ac:dyDescent="0.2">
      <c r="A4" s="39" t="str">
        <f>A9</f>
        <v>Tabell 1-10-B Antall deltakere i Introduksjonsprogrammet og Jobbsjansen pr 31.12.</v>
      </c>
    </row>
    <row r="5" spans="1:19" x14ac:dyDescent="0.2">
      <c r="A5" s="39"/>
    </row>
    <row r="6" spans="1:19" x14ac:dyDescent="0.2">
      <c r="A6" s="39"/>
    </row>
    <row r="7" spans="1:19" x14ac:dyDescent="0.2">
      <c r="A7" s="39"/>
    </row>
    <row r="8" spans="1:19" ht="21.75" customHeight="1" x14ac:dyDescent="0.2">
      <c r="B8" s="40"/>
      <c r="C8" s="40"/>
      <c r="D8" s="40"/>
    </row>
    <row r="9" spans="1:19" ht="27.2" customHeight="1" thickBot="1" x14ac:dyDescent="0.25">
      <c r="A9" s="454" t="s">
        <v>461</v>
      </c>
    </row>
    <row r="10" spans="1:19" ht="80.25" customHeight="1" thickBot="1" x14ac:dyDescent="0.25">
      <c r="A10" s="234" t="s">
        <v>38</v>
      </c>
      <c r="B10" s="235" t="s">
        <v>3</v>
      </c>
      <c r="C10" s="236" t="s">
        <v>238</v>
      </c>
      <c r="D10" s="237" t="s">
        <v>394</v>
      </c>
    </row>
    <row r="11" spans="1:19" ht="15" customHeight="1" x14ac:dyDescent="0.2">
      <c r="A11" s="238">
        <v>1</v>
      </c>
      <c r="B11" s="41" t="s">
        <v>5</v>
      </c>
      <c r="C11" s="931">
        <v>73</v>
      </c>
      <c r="D11" s="847">
        <v>42</v>
      </c>
      <c r="F11" s="944"/>
      <c r="G11" s="944"/>
      <c r="H11" s="944"/>
      <c r="I11" s="944"/>
      <c r="J11" s="943"/>
      <c r="K11" s="944"/>
      <c r="L11" s="943"/>
      <c r="M11" s="943"/>
      <c r="N11" s="944"/>
      <c r="O11" s="944"/>
      <c r="P11" s="944"/>
      <c r="Q11" s="944"/>
      <c r="R11" s="943"/>
      <c r="S11" s="944"/>
    </row>
    <row r="12" spans="1:19" ht="15" customHeight="1" x14ac:dyDescent="0.2">
      <c r="A12" s="239">
        <v>2</v>
      </c>
      <c r="B12" s="42" t="s">
        <v>6</v>
      </c>
      <c r="C12" s="942">
        <v>83</v>
      </c>
      <c r="D12" s="326">
        <v>50</v>
      </c>
    </row>
    <row r="13" spans="1:19" ht="15" customHeight="1" x14ac:dyDescent="0.2">
      <c r="A13" s="239">
        <v>3</v>
      </c>
      <c r="B13" s="42" t="s">
        <v>7</v>
      </c>
      <c r="C13" s="942">
        <v>73</v>
      </c>
      <c r="D13" s="326">
        <v>54</v>
      </c>
      <c r="G13" s="38" t="s">
        <v>106</v>
      </c>
    </row>
    <row r="14" spans="1:19" ht="15" customHeight="1" x14ac:dyDescent="0.2">
      <c r="A14" s="239">
        <v>4</v>
      </c>
      <c r="B14" s="42" t="s">
        <v>389</v>
      </c>
      <c r="C14" s="942">
        <v>43</v>
      </c>
      <c r="D14" s="326">
        <v>19</v>
      </c>
    </row>
    <row r="15" spans="1:19" ht="15" customHeight="1" x14ac:dyDescent="0.2">
      <c r="A15" s="239">
        <v>5</v>
      </c>
      <c r="B15" s="42" t="s">
        <v>9</v>
      </c>
      <c r="C15" s="942">
        <v>55</v>
      </c>
      <c r="D15" s="326">
        <v>12</v>
      </c>
    </row>
    <row r="16" spans="1:19" ht="15" customHeight="1" x14ac:dyDescent="0.2">
      <c r="A16" s="239">
        <v>6</v>
      </c>
      <c r="B16" s="42" t="s">
        <v>395</v>
      </c>
      <c r="C16" s="942">
        <v>39</v>
      </c>
      <c r="D16" s="326">
        <v>9</v>
      </c>
    </row>
    <row r="17" spans="1:11" ht="15" customHeight="1" x14ac:dyDescent="0.2">
      <c r="A17" s="239">
        <v>7</v>
      </c>
      <c r="B17" s="42" t="s">
        <v>396</v>
      </c>
      <c r="C17" s="942">
        <v>62</v>
      </c>
      <c r="D17" s="326">
        <v>0</v>
      </c>
    </row>
    <row r="18" spans="1:11" ht="15" customHeight="1" x14ac:dyDescent="0.2">
      <c r="A18" s="239">
        <v>8</v>
      </c>
      <c r="B18" s="42" t="s">
        <v>390</v>
      </c>
      <c r="C18" s="942">
        <v>70</v>
      </c>
      <c r="D18" s="326">
        <v>40</v>
      </c>
    </row>
    <row r="19" spans="1:11" ht="15" customHeight="1" x14ac:dyDescent="0.2">
      <c r="A19" s="239">
        <v>9</v>
      </c>
      <c r="B19" s="42" t="s">
        <v>13</v>
      </c>
      <c r="C19" s="942">
        <v>0</v>
      </c>
      <c r="D19" s="326">
        <v>29</v>
      </c>
    </row>
    <row r="20" spans="1:11" ht="15" customHeight="1" x14ac:dyDescent="0.2">
      <c r="A20" s="239">
        <v>10</v>
      </c>
      <c r="B20" s="42" t="s">
        <v>14</v>
      </c>
      <c r="C20" s="942">
        <v>50</v>
      </c>
      <c r="D20" s="326">
        <v>78</v>
      </c>
      <c r="K20" s="38" t="s">
        <v>106</v>
      </c>
    </row>
    <row r="21" spans="1:11" ht="15" customHeight="1" x14ac:dyDescent="0.2">
      <c r="A21" s="239">
        <v>11</v>
      </c>
      <c r="B21" s="42" t="s">
        <v>15</v>
      </c>
      <c r="C21" s="942">
        <v>46</v>
      </c>
      <c r="D21" s="326">
        <v>52</v>
      </c>
    </row>
    <row r="22" spans="1:11" ht="15" customHeight="1" x14ac:dyDescent="0.2">
      <c r="A22" s="239">
        <v>12</v>
      </c>
      <c r="B22" s="42" t="s">
        <v>16</v>
      </c>
      <c r="C22" s="942">
        <v>88</v>
      </c>
      <c r="D22" s="326">
        <v>40</v>
      </c>
      <c r="J22" s="38" t="s">
        <v>106</v>
      </c>
    </row>
    <row r="23" spans="1:11" ht="15" customHeight="1" x14ac:dyDescent="0.2">
      <c r="A23" s="240">
        <v>13</v>
      </c>
      <c r="B23" s="43" t="s">
        <v>397</v>
      </c>
      <c r="C23" s="942">
        <v>62</v>
      </c>
      <c r="D23" s="326">
        <v>0</v>
      </c>
    </row>
    <row r="24" spans="1:11" ht="15" customHeight="1" x14ac:dyDescent="0.2">
      <c r="A24" s="239">
        <v>14</v>
      </c>
      <c r="B24" s="42" t="s">
        <v>391</v>
      </c>
      <c r="C24" s="942">
        <v>53</v>
      </c>
      <c r="D24" s="326">
        <v>30</v>
      </c>
    </row>
    <row r="25" spans="1:11" ht="15" customHeight="1" thickBot="1" x14ac:dyDescent="0.25">
      <c r="A25" s="240">
        <v>15</v>
      </c>
      <c r="B25" s="43" t="s">
        <v>392</v>
      </c>
      <c r="C25" s="941">
        <v>56</v>
      </c>
      <c r="D25" s="319">
        <v>49</v>
      </c>
    </row>
    <row r="26" spans="1:11" ht="15" customHeight="1" x14ac:dyDescent="0.2">
      <c r="A26" s="1719"/>
      <c r="B26" s="1722" t="s">
        <v>460</v>
      </c>
      <c r="C26" s="1724">
        <f>SUM(C11:C25)</f>
        <v>853</v>
      </c>
      <c r="D26" s="1725">
        <f>SUM(D11:D25)</f>
        <v>504</v>
      </c>
    </row>
    <row r="27" spans="1:11" s="843" customFormat="1" ht="15" customHeight="1" thickBot="1" x14ac:dyDescent="0.25">
      <c r="A27" s="1720"/>
      <c r="B27" s="1723" t="s">
        <v>429</v>
      </c>
      <c r="C27" s="1721">
        <v>818</v>
      </c>
      <c r="D27" s="319">
        <v>412</v>
      </c>
    </row>
    <row r="28" spans="1:11" s="843" customFormat="1" ht="15" customHeight="1" x14ac:dyDescent="0.2">
      <c r="A28" s="930"/>
      <c r="B28" s="1718" t="s">
        <v>407</v>
      </c>
      <c r="C28" s="1413">
        <v>830</v>
      </c>
      <c r="D28" s="1414">
        <v>460</v>
      </c>
    </row>
    <row r="29" spans="1:11" s="843" customFormat="1" ht="15" customHeight="1" x14ac:dyDescent="0.2">
      <c r="A29" s="317"/>
      <c r="B29" s="1568" t="s">
        <v>393</v>
      </c>
      <c r="C29" s="466">
        <v>877</v>
      </c>
      <c r="D29" s="326">
        <v>353</v>
      </c>
    </row>
    <row r="30" spans="1:11" ht="15" customHeight="1" thickBot="1" x14ac:dyDescent="0.25">
      <c r="A30" s="932"/>
      <c r="B30" s="318" t="s">
        <v>372</v>
      </c>
      <c r="C30" s="301">
        <v>786</v>
      </c>
      <c r="D30" s="319">
        <v>327</v>
      </c>
      <c r="E30" s="843"/>
    </row>
    <row r="31" spans="1:11" x14ac:dyDescent="0.2">
      <c r="A31" s="38" t="s">
        <v>125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1"/>
  <dimension ref="A2:L40"/>
  <sheetViews>
    <sheetView showGridLines="0" topLeftCell="A2" workbookViewId="0">
      <selection activeCell="L35" sqref="L35"/>
    </sheetView>
  </sheetViews>
  <sheetFormatPr baseColWidth="10" defaultColWidth="11.42578125" defaultRowHeight="12.75" x14ac:dyDescent="0.2"/>
  <cols>
    <col min="1" max="1" width="8.140625" style="38" customWidth="1"/>
    <col min="2" max="2" width="28.140625" style="38" bestFit="1" customWidth="1"/>
    <col min="3" max="5" width="12.7109375" style="38" customWidth="1"/>
    <col min="6" max="16384" width="11.42578125" style="38"/>
  </cols>
  <sheetData>
    <row r="2" spans="1:11" x14ac:dyDescent="0.2">
      <c r="A2" s="39" t="s">
        <v>0</v>
      </c>
    </row>
    <row r="3" spans="1:11" x14ac:dyDescent="0.2">
      <c r="A3" s="39"/>
    </row>
    <row r="4" spans="1:11" x14ac:dyDescent="0.2">
      <c r="A4" s="39" t="str">
        <f>A8</f>
        <v>Tabell 1-11-A - Kvalifiseringsprogram - saksmengde 01.01.-31.12.</v>
      </c>
    </row>
    <row r="5" spans="1:11" x14ac:dyDescent="0.2">
      <c r="A5" s="39"/>
    </row>
    <row r="6" spans="1:11" ht="15" x14ac:dyDescent="0.25">
      <c r="A6" s="476" t="s">
        <v>117</v>
      </c>
    </row>
    <row r="7" spans="1:11" x14ac:dyDescent="0.2">
      <c r="A7" s="39"/>
    </row>
    <row r="8" spans="1:11" ht="31.5" customHeight="1" thickBot="1" x14ac:dyDescent="0.25">
      <c r="A8" s="464" t="s">
        <v>462</v>
      </c>
      <c r="B8" s="465"/>
      <c r="C8" s="465"/>
      <c r="D8" s="465"/>
      <c r="E8" s="465"/>
    </row>
    <row r="9" spans="1:11" ht="13.5" customHeight="1" thickBot="1" x14ac:dyDescent="0.25">
      <c r="A9" s="2074" t="s">
        <v>38</v>
      </c>
      <c r="B9" s="2076" t="s">
        <v>3</v>
      </c>
      <c r="C9" s="2076" t="s">
        <v>204</v>
      </c>
      <c r="D9" s="2076" t="s">
        <v>202</v>
      </c>
      <c r="E9" s="2079" t="s">
        <v>203</v>
      </c>
    </row>
    <row r="10" spans="1:11" ht="40.5" customHeight="1" thickBot="1" x14ac:dyDescent="0.25">
      <c r="A10" s="2075"/>
      <c r="B10" s="2077"/>
      <c r="C10" s="2078"/>
      <c r="D10" s="2078"/>
      <c r="E10" s="2080"/>
    </row>
    <row r="11" spans="1:11" x14ac:dyDescent="0.2">
      <c r="A11" s="839">
        <v>1</v>
      </c>
      <c r="B11" s="467" t="s">
        <v>5</v>
      </c>
      <c r="C11" s="1482">
        <v>237</v>
      </c>
      <c r="D11" s="1482">
        <v>145</v>
      </c>
      <c r="E11" s="1483">
        <v>87</v>
      </c>
      <c r="I11" s="1476"/>
      <c r="J11" s="1476" t="s">
        <v>106</v>
      </c>
      <c r="K11" s="1476"/>
    </row>
    <row r="12" spans="1:11" x14ac:dyDescent="0.2">
      <c r="A12" s="840">
        <v>2</v>
      </c>
      <c r="B12" s="468" t="s">
        <v>6</v>
      </c>
      <c r="C12" s="1484">
        <v>138</v>
      </c>
      <c r="D12" s="1484">
        <v>134</v>
      </c>
      <c r="E12" s="1485">
        <v>8</v>
      </c>
      <c r="I12" s="1476"/>
      <c r="J12" s="1476"/>
      <c r="K12" s="1476"/>
    </row>
    <row r="13" spans="1:11" x14ac:dyDescent="0.2">
      <c r="A13" s="840">
        <v>3</v>
      </c>
      <c r="B13" s="468" t="s">
        <v>7</v>
      </c>
      <c r="C13" s="1484">
        <v>95</v>
      </c>
      <c r="D13" s="1484">
        <v>95</v>
      </c>
      <c r="E13" s="1485">
        <v>0</v>
      </c>
      <c r="I13" s="1476"/>
      <c r="J13" s="1476"/>
      <c r="K13" s="1476"/>
    </row>
    <row r="14" spans="1:11" x14ac:dyDescent="0.2">
      <c r="A14" s="840">
        <v>4</v>
      </c>
      <c r="B14" s="468" t="s">
        <v>8</v>
      </c>
      <c r="C14" s="1484">
        <v>71</v>
      </c>
      <c r="D14" s="1484">
        <v>69</v>
      </c>
      <c r="E14" s="1485">
        <v>6</v>
      </c>
      <c r="I14" s="1476"/>
      <c r="J14" s="1476"/>
      <c r="K14" s="1476"/>
    </row>
    <row r="15" spans="1:11" ht="15" x14ac:dyDescent="0.25">
      <c r="A15" s="840">
        <v>5</v>
      </c>
      <c r="B15" s="468" t="s">
        <v>9</v>
      </c>
      <c r="C15" s="1486">
        <v>91</v>
      </c>
      <c r="D15" s="1486">
        <v>60</v>
      </c>
      <c r="E15" s="1487">
        <v>22</v>
      </c>
      <c r="I15" s="1476"/>
      <c r="J15" s="1476"/>
      <c r="K15" s="1476"/>
    </row>
    <row r="16" spans="1:11" x14ac:dyDescent="0.2">
      <c r="A16" s="840">
        <v>6</v>
      </c>
      <c r="B16" s="468" t="s">
        <v>10</v>
      </c>
      <c r="C16" s="1484">
        <v>25</v>
      </c>
      <c r="D16" s="1484">
        <v>14</v>
      </c>
      <c r="E16" s="1485">
        <v>0</v>
      </c>
      <c r="I16" s="1476"/>
      <c r="J16" s="1476"/>
      <c r="K16" s="1488"/>
    </row>
    <row r="17" spans="1:11" x14ac:dyDescent="0.2">
      <c r="A17" s="840">
        <v>7</v>
      </c>
      <c r="B17" s="468" t="s">
        <v>11</v>
      </c>
      <c r="C17" s="1484">
        <v>38</v>
      </c>
      <c r="D17" s="1484">
        <v>24</v>
      </c>
      <c r="E17" s="1485">
        <v>4</v>
      </c>
      <c r="I17" s="1476"/>
      <c r="J17" s="1476"/>
      <c r="K17" s="1476"/>
    </row>
    <row r="18" spans="1:11" x14ac:dyDescent="0.2">
      <c r="A18" s="840">
        <v>8</v>
      </c>
      <c r="B18" s="468" t="s">
        <v>12</v>
      </c>
      <c r="C18" s="1484">
        <v>24</v>
      </c>
      <c r="D18" s="1484">
        <v>24</v>
      </c>
      <c r="E18" s="1485">
        <v>2</v>
      </c>
      <c r="I18" s="1476"/>
      <c r="J18" s="1476"/>
      <c r="K18" s="1476"/>
    </row>
    <row r="19" spans="1:11" x14ac:dyDescent="0.2">
      <c r="A19" s="840">
        <v>9</v>
      </c>
      <c r="B19" s="468" t="s">
        <v>13</v>
      </c>
      <c r="C19" s="1484">
        <v>45</v>
      </c>
      <c r="D19" s="1484">
        <v>35</v>
      </c>
      <c r="E19" s="1485">
        <v>1</v>
      </c>
      <c r="I19" s="1476"/>
      <c r="J19" s="1476"/>
      <c r="K19" s="1476"/>
    </row>
    <row r="20" spans="1:11" x14ac:dyDescent="0.2">
      <c r="A20" s="840">
        <v>10</v>
      </c>
      <c r="B20" s="468" t="s">
        <v>14</v>
      </c>
      <c r="C20" s="1484">
        <v>52</v>
      </c>
      <c r="D20" s="1484">
        <v>50</v>
      </c>
      <c r="E20" s="1485">
        <v>2</v>
      </c>
      <c r="I20" s="1476"/>
      <c r="J20" s="1476"/>
      <c r="K20" s="1476"/>
    </row>
    <row r="21" spans="1:11" x14ac:dyDescent="0.2">
      <c r="A21" s="840">
        <v>11</v>
      </c>
      <c r="B21" s="468" t="s">
        <v>15</v>
      </c>
      <c r="C21" s="1484">
        <v>93</v>
      </c>
      <c r="D21" s="1484">
        <v>87</v>
      </c>
      <c r="E21" s="1485">
        <v>8</v>
      </c>
      <c r="I21" s="1476"/>
      <c r="J21" s="1476"/>
      <c r="K21" s="1476"/>
    </row>
    <row r="22" spans="1:11" x14ac:dyDescent="0.2">
      <c r="A22" s="840">
        <v>12</v>
      </c>
      <c r="B22" s="468" t="s">
        <v>16</v>
      </c>
      <c r="C22" s="1484">
        <v>96</v>
      </c>
      <c r="D22" s="1484">
        <v>113</v>
      </c>
      <c r="E22" s="1485">
        <v>4</v>
      </c>
      <c r="I22" s="1476"/>
      <c r="J22" s="1476"/>
      <c r="K22" s="1476"/>
    </row>
    <row r="23" spans="1:11" x14ac:dyDescent="0.2">
      <c r="A23" s="838">
        <v>13</v>
      </c>
      <c r="B23" s="469" t="s">
        <v>17</v>
      </c>
      <c r="C23" s="1484">
        <v>104</v>
      </c>
      <c r="D23" s="1484">
        <v>74</v>
      </c>
      <c r="E23" s="1485">
        <v>22</v>
      </c>
      <c r="I23" s="1476"/>
      <c r="J23" s="1476"/>
      <c r="K23" s="1476"/>
    </row>
    <row r="24" spans="1:11" x14ac:dyDescent="0.2">
      <c r="A24" s="840">
        <v>14</v>
      </c>
      <c r="B24" s="468" t="s">
        <v>18</v>
      </c>
      <c r="C24" s="1484">
        <v>38</v>
      </c>
      <c r="D24" s="1484">
        <v>39</v>
      </c>
      <c r="E24" s="1485">
        <v>1</v>
      </c>
      <c r="I24" s="1476"/>
      <c r="J24" s="1476"/>
      <c r="K24" s="1476"/>
    </row>
    <row r="25" spans="1:11" ht="13.5" thickBot="1" x14ac:dyDescent="0.25">
      <c r="A25" s="838">
        <v>15</v>
      </c>
      <c r="B25" s="469" t="s">
        <v>19</v>
      </c>
      <c r="C25" s="1489">
        <v>139</v>
      </c>
      <c r="D25" s="1490">
        <v>95</v>
      </c>
      <c r="E25" s="1491">
        <v>38</v>
      </c>
      <c r="I25" s="1476"/>
      <c r="J25" s="1476"/>
      <c r="K25" s="1476"/>
    </row>
    <row r="26" spans="1:11" x14ac:dyDescent="0.2">
      <c r="A26" s="1800"/>
      <c r="B26" s="1801" t="s">
        <v>439</v>
      </c>
      <c r="C26" s="1777">
        <f>SUM(C11:C25)</f>
        <v>1286</v>
      </c>
      <c r="D26" s="1777">
        <f>SUM(D11:D25)</f>
        <v>1058</v>
      </c>
      <c r="E26" s="1802">
        <f>SUM(E11:E25)</f>
        <v>205</v>
      </c>
    </row>
    <row r="27" spans="1:11" s="843" customFormat="1" ht="13.5" thickBot="1" x14ac:dyDescent="0.25">
      <c r="A27" s="300"/>
      <c r="B27" s="318" t="s">
        <v>430</v>
      </c>
      <c r="C27" s="1782">
        <v>793</v>
      </c>
      <c r="D27" s="1782">
        <v>655</v>
      </c>
      <c r="E27" s="1803">
        <v>124</v>
      </c>
    </row>
    <row r="28" spans="1:11" s="843" customFormat="1" x14ac:dyDescent="0.2">
      <c r="A28" s="1279"/>
      <c r="B28" s="1280" t="s">
        <v>404</v>
      </c>
      <c r="C28" s="1395">
        <v>1379</v>
      </c>
      <c r="D28" s="1395">
        <v>1072</v>
      </c>
      <c r="E28" s="1396">
        <v>223</v>
      </c>
    </row>
    <row r="29" spans="1:11" x14ac:dyDescent="0.2">
      <c r="A29" s="1281"/>
      <c r="B29" s="473" t="s">
        <v>382</v>
      </c>
      <c r="C29" s="471">
        <v>823</v>
      </c>
      <c r="D29" s="472">
        <v>610</v>
      </c>
      <c r="E29" s="1282">
        <v>139</v>
      </c>
      <c r="H29" s="38" t="s">
        <v>432</v>
      </c>
    </row>
    <row r="30" spans="1:11" ht="13.5" thickBot="1" x14ac:dyDescent="0.25">
      <c r="A30" s="1283"/>
      <c r="B30" s="1284" t="s">
        <v>367</v>
      </c>
      <c r="C30" s="1285">
        <v>282</v>
      </c>
      <c r="D30" s="1286">
        <v>232</v>
      </c>
      <c r="E30" s="1287">
        <v>64</v>
      </c>
    </row>
    <row r="31" spans="1:11" x14ac:dyDescent="0.2">
      <c r="A31" s="1804"/>
      <c r="B31" s="1805" t="s">
        <v>261</v>
      </c>
      <c r="C31" s="1806">
        <v>1303</v>
      </c>
      <c r="D31" s="1807">
        <v>1096</v>
      </c>
      <c r="E31" s="1808">
        <v>229</v>
      </c>
    </row>
    <row r="32" spans="1:11" x14ac:dyDescent="0.2">
      <c r="A32" s="1809"/>
      <c r="B32" s="473" t="s">
        <v>253</v>
      </c>
      <c r="C32" s="471">
        <v>902</v>
      </c>
      <c r="D32" s="472">
        <v>755</v>
      </c>
      <c r="E32" s="1810">
        <v>155</v>
      </c>
    </row>
    <row r="33" spans="1:12" ht="13.5" thickBot="1" x14ac:dyDescent="0.25">
      <c r="A33" s="1811"/>
      <c r="B33" s="1812" t="s">
        <v>234</v>
      </c>
      <c r="C33" s="1813">
        <v>461</v>
      </c>
      <c r="D33" s="1814">
        <v>386</v>
      </c>
      <c r="E33" s="1815">
        <v>79</v>
      </c>
    </row>
    <row r="34" spans="1:12" x14ac:dyDescent="0.2">
      <c r="A34" s="1816"/>
      <c r="B34" s="1817" t="s">
        <v>113</v>
      </c>
      <c r="C34" s="1818">
        <v>1359</v>
      </c>
      <c r="D34" s="1819">
        <v>1135</v>
      </c>
      <c r="E34" s="1820">
        <v>232</v>
      </c>
    </row>
    <row r="35" spans="1:12" x14ac:dyDescent="0.2">
      <c r="A35" s="1821"/>
      <c r="B35" s="1822" t="s">
        <v>107</v>
      </c>
      <c r="C35" s="1823">
        <v>799</v>
      </c>
      <c r="D35" s="1824">
        <v>640</v>
      </c>
      <c r="E35" s="1825">
        <v>126</v>
      </c>
    </row>
    <row r="36" spans="1:12" ht="13.5" thickBot="1" x14ac:dyDescent="0.25">
      <c r="A36" s="1826"/>
      <c r="B36" s="1827" t="s">
        <v>108</v>
      </c>
      <c r="C36" s="1828">
        <v>358</v>
      </c>
      <c r="D36" s="1828">
        <v>277</v>
      </c>
      <c r="E36" s="1829">
        <v>42</v>
      </c>
      <c r="L36" s="38" t="s">
        <v>62</v>
      </c>
    </row>
    <row r="37" spans="1:12" x14ac:dyDescent="0.2">
      <c r="A37" s="1830"/>
      <c r="B37" s="1831" t="s">
        <v>109</v>
      </c>
      <c r="C37" s="1832">
        <v>1483</v>
      </c>
      <c r="D37" s="1832">
        <v>1055</v>
      </c>
      <c r="E37" s="1833">
        <v>385</v>
      </c>
    </row>
    <row r="38" spans="1:12" x14ac:dyDescent="0.2">
      <c r="A38" s="1834"/>
      <c r="B38" s="1835" t="s">
        <v>110</v>
      </c>
      <c r="C38" s="466">
        <v>880</v>
      </c>
      <c r="D38" s="466">
        <v>536</v>
      </c>
      <c r="E38" s="1836">
        <v>252</v>
      </c>
    </row>
    <row r="39" spans="1:12" ht="13.5" thickBot="1" x14ac:dyDescent="0.25">
      <c r="A39" s="1837"/>
      <c r="B39" s="1838" t="s">
        <v>20</v>
      </c>
      <c r="C39" s="1839">
        <v>480</v>
      </c>
      <c r="D39" s="1839">
        <v>259</v>
      </c>
      <c r="E39" s="1840">
        <v>143</v>
      </c>
    </row>
    <row r="40" spans="1:12" x14ac:dyDescent="0.2">
      <c r="A40" s="480" t="s">
        <v>116</v>
      </c>
      <c r="B40" s="470"/>
      <c r="C40" s="470"/>
      <c r="D40" s="470"/>
      <c r="E40" s="470"/>
    </row>
  </sheetData>
  <mergeCells count="5">
    <mergeCell ref="A9:A10"/>
    <mergeCell ref="B9:B10"/>
    <mergeCell ref="C9:C10"/>
    <mergeCell ref="D9:D10"/>
    <mergeCell ref="E9:E10"/>
  </mergeCells>
  <printOptions horizontalCentered="1" verticalCentered="1"/>
  <pageMargins left="0.70866141732283516" right="0.70866141732283516" top="0.78740157480315021" bottom="0.78740157480315021" header="0.31496062992126012" footer="0.31496062992126012"/>
  <pageSetup paperSize="9" fitToWidth="0" fitToHeight="0" orientation="landscape" r:id="rId1"/>
  <headerFooter>
    <oddHeader>&amp;R&amp;T</oddHeader>
    <oddFooter>&amp;L&amp;F&amp;CDato skrevet ut: &amp;D&amp;RÅRSSTATISTIKK 2011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1"/>
  <dimension ref="A1:J36"/>
  <sheetViews>
    <sheetView showGridLines="0" topLeftCell="A2" workbookViewId="0">
      <selection activeCell="N26" sqref="N26"/>
    </sheetView>
  </sheetViews>
  <sheetFormatPr baseColWidth="10" defaultColWidth="11.42578125" defaultRowHeight="12.75" x14ac:dyDescent="0.2"/>
  <cols>
    <col min="1" max="1" width="8.140625" style="71" customWidth="1"/>
    <col min="2" max="2" width="23.140625" style="477" customWidth="1"/>
    <col min="3" max="3" width="17.85546875" style="477" customWidth="1"/>
    <col min="4" max="4" width="16.28515625" style="477" customWidth="1"/>
    <col min="5" max="5" width="17.5703125" style="477" customWidth="1"/>
    <col min="6" max="6" width="12.7109375" style="477" customWidth="1"/>
    <col min="7" max="7" width="12.28515625" style="477" customWidth="1"/>
    <col min="8" max="8" width="10.140625" style="477" customWidth="1"/>
    <col min="9" max="9" width="11.42578125" style="477" customWidth="1"/>
    <col min="10" max="16384" width="11.42578125" style="477"/>
  </cols>
  <sheetData>
    <row r="1" spans="1:10" x14ac:dyDescent="0.2">
      <c r="A1" s="70" t="s">
        <v>0</v>
      </c>
    </row>
    <row r="2" spans="1:10" x14ac:dyDescent="0.2">
      <c r="A2" s="70"/>
    </row>
    <row r="3" spans="1:10" x14ac:dyDescent="0.2">
      <c r="A3" s="70" t="str">
        <f>A9</f>
        <v>Tabell 1-11-B Tiltaksbruk i Kvalifiseringsprogrammet (KVP):  Deltakere pr 31.12. fordelt på tiltakskategori (kommune/stat).</v>
      </c>
    </row>
    <row r="4" spans="1:10" x14ac:dyDescent="0.2">
      <c r="A4" s="70"/>
    </row>
    <row r="5" spans="1:10" ht="15" x14ac:dyDescent="0.25">
      <c r="A5" s="476" t="s">
        <v>117</v>
      </c>
    </row>
    <row r="6" spans="1:10" ht="15" x14ac:dyDescent="0.25">
      <c r="A6" s="476"/>
    </row>
    <row r="7" spans="1:10" ht="15" x14ac:dyDescent="0.25">
      <c r="A7" s="476"/>
    </row>
    <row r="8" spans="1:10" ht="18.75" customHeight="1" x14ac:dyDescent="0.2">
      <c r="A8" s="477"/>
    </row>
    <row r="9" spans="1:10" ht="32.25" customHeight="1" thickBot="1" x14ac:dyDescent="0.25">
      <c r="A9" s="2083" t="s">
        <v>463</v>
      </c>
      <c r="B9" s="2083"/>
      <c r="C9" s="2083"/>
      <c r="D9" s="2083"/>
      <c r="E9" s="2083"/>
      <c r="F9" s="2083"/>
      <c r="G9" s="983"/>
    </row>
    <row r="10" spans="1:10" s="73" customFormat="1" ht="24.75" customHeight="1" x14ac:dyDescent="0.2">
      <c r="A10" s="478"/>
      <c r="B10" s="479"/>
      <c r="C10" s="2081" t="s">
        <v>118</v>
      </c>
      <c r="D10" s="2082"/>
      <c r="E10" s="2082"/>
      <c r="F10" s="481"/>
      <c r="G10" s="72"/>
      <c r="H10" s="72"/>
      <c r="I10" s="72"/>
    </row>
    <row r="11" spans="1:10" s="73" customFormat="1" ht="68.25" customHeight="1" thickBot="1" x14ac:dyDescent="0.25">
      <c r="A11" s="482" t="s">
        <v>38</v>
      </c>
      <c r="B11" s="483" t="s">
        <v>3</v>
      </c>
      <c r="C11" s="484" t="s">
        <v>119</v>
      </c>
      <c r="D11" s="485" t="s">
        <v>120</v>
      </c>
      <c r="E11" s="486" t="s">
        <v>121</v>
      </c>
      <c r="F11" s="486" t="s">
        <v>122</v>
      </c>
      <c r="G11" s="72"/>
      <c r="H11" s="72"/>
      <c r="I11" s="72"/>
    </row>
    <row r="12" spans="1:10" s="75" customFormat="1" ht="15" customHeight="1" x14ac:dyDescent="0.2">
      <c r="A12" s="487">
        <v>1</v>
      </c>
      <c r="B12" s="488" t="s">
        <v>5</v>
      </c>
      <c r="C12" s="1492">
        <v>89</v>
      </c>
      <c r="D12" s="1482">
        <v>115</v>
      </c>
      <c r="E12" s="1483">
        <v>28</v>
      </c>
      <c r="F12" s="1397">
        <f>SUM(C12:E12)</f>
        <v>232</v>
      </c>
      <c r="G12" s="74"/>
      <c r="H12" s="1476"/>
      <c r="I12" s="1476"/>
      <c r="J12" s="1476"/>
    </row>
    <row r="13" spans="1:10" s="75" customFormat="1" ht="15" customHeight="1" x14ac:dyDescent="0.2">
      <c r="A13" s="489">
        <v>2</v>
      </c>
      <c r="B13" s="490" t="s">
        <v>6</v>
      </c>
      <c r="C13" s="1493">
        <v>81</v>
      </c>
      <c r="D13" s="1484">
        <v>24</v>
      </c>
      <c r="E13" s="1485">
        <v>3</v>
      </c>
      <c r="F13" s="1398">
        <f>SUM(C13:E13)</f>
        <v>108</v>
      </c>
      <c r="G13" s="74"/>
      <c r="H13" s="1476"/>
      <c r="I13" s="1476"/>
      <c r="J13" s="1476"/>
    </row>
    <row r="14" spans="1:10" s="75" customFormat="1" ht="15" customHeight="1" x14ac:dyDescent="0.2">
      <c r="A14" s="489">
        <v>3</v>
      </c>
      <c r="B14" s="490" t="s">
        <v>7</v>
      </c>
      <c r="C14" s="1493">
        <v>34</v>
      </c>
      <c r="D14" s="1484">
        <v>93</v>
      </c>
      <c r="E14" s="1485">
        <v>5</v>
      </c>
      <c r="F14" s="1398">
        <f t="shared" ref="F14:F25" si="0">SUM(C14:E14)</f>
        <v>132</v>
      </c>
      <c r="G14" s="74"/>
      <c r="H14" s="1476"/>
      <c r="I14" s="1476"/>
      <c r="J14" s="1476"/>
    </row>
    <row r="15" spans="1:10" s="75" customFormat="1" ht="15" customHeight="1" x14ac:dyDescent="0.2">
      <c r="A15" s="489">
        <v>4</v>
      </c>
      <c r="B15" s="490" t="s">
        <v>8</v>
      </c>
      <c r="C15" s="1493">
        <v>47</v>
      </c>
      <c r="D15" s="1484">
        <v>35</v>
      </c>
      <c r="E15" s="1485">
        <v>1</v>
      </c>
      <c r="F15" s="1398">
        <f t="shared" si="0"/>
        <v>83</v>
      </c>
      <c r="G15" s="74"/>
      <c r="H15" s="1476"/>
      <c r="I15" s="1476"/>
      <c r="J15" s="1476" t="s">
        <v>106</v>
      </c>
    </row>
    <row r="16" spans="1:10" s="75" customFormat="1" ht="15" customHeight="1" x14ac:dyDescent="0.25">
      <c r="A16" s="489">
        <v>5</v>
      </c>
      <c r="B16" s="490" t="s">
        <v>9</v>
      </c>
      <c r="C16" s="1494">
        <v>58</v>
      </c>
      <c r="D16" s="1219">
        <v>11</v>
      </c>
      <c r="E16" s="1495">
        <v>4</v>
      </c>
      <c r="F16" s="1398">
        <f t="shared" si="0"/>
        <v>73</v>
      </c>
      <c r="G16" s="69"/>
      <c r="H16" s="1476"/>
      <c r="I16" s="1476"/>
      <c r="J16" s="1476"/>
    </row>
    <row r="17" spans="1:10" s="75" customFormat="1" ht="15" customHeight="1" x14ac:dyDescent="0.2">
      <c r="A17" s="489">
        <v>6</v>
      </c>
      <c r="B17" s="490" t="s">
        <v>10</v>
      </c>
      <c r="C17" s="1493">
        <v>2</v>
      </c>
      <c r="D17" s="1484">
        <v>4</v>
      </c>
      <c r="E17" s="1485">
        <v>2</v>
      </c>
      <c r="F17" s="1398">
        <f t="shared" si="0"/>
        <v>8</v>
      </c>
      <c r="G17" s="74"/>
      <c r="H17" s="1476"/>
      <c r="I17" s="1476"/>
      <c r="J17" s="1476"/>
    </row>
    <row r="18" spans="1:10" s="75" customFormat="1" ht="15" customHeight="1" x14ac:dyDescent="0.2">
      <c r="A18" s="489">
        <v>7</v>
      </c>
      <c r="B18" s="490" t="s">
        <v>11</v>
      </c>
      <c r="C18" s="1493">
        <v>10</v>
      </c>
      <c r="D18" s="1484">
        <v>7</v>
      </c>
      <c r="E18" s="1485">
        <v>12</v>
      </c>
      <c r="F18" s="1398">
        <f t="shared" si="0"/>
        <v>29</v>
      </c>
      <c r="G18" s="74"/>
      <c r="H18" s="1476"/>
      <c r="I18" s="1476"/>
      <c r="J18" s="1476"/>
    </row>
    <row r="19" spans="1:10" s="75" customFormat="1" ht="15" customHeight="1" x14ac:dyDescent="0.2">
      <c r="A19" s="489">
        <v>8</v>
      </c>
      <c r="B19" s="490" t="s">
        <v>12</v>
      </c>
      <c r="C19" s="1493">
        <v>30</v>
      </c>
      <c r="D19" s="1484">
        <v>10</v>
      </c>
      <c r="E19" s="1485">
        <v>2</v>
      </c>
      <c r="F19" s="1398">
        <f t="shared" si="0"/>
        <v>42</v>
      </c>
      <c r="G19" s="74"/>
      <c r="H19" s="1476"/>
      <c r="I19" s="1476"/>
      <c r="J19" s="1476"/>
    </row>
    <row r="20" spans="1:10" s="75" customFormat="1" ht="15" customHeight="1" x14ac:dyDescent="0.2">
      <c r="A20" s="489">
        <v>9</v>
      </c>
      <c r="B20" s="490" t="s">
        <v>13</v>
      </c>
      <c r="C20" s="1493">
        <v>30</v>
      </c>
      <c r="D20" s="1484">
        <v>42</v>
      </c>
      <c r="E20" s="1485">
        <v>7</v>
      </c>
      <c r="F20" s="1398">
        <f t="shared" si="0"/>
        <v>79</v>
      </c>
      <c r="G20" s="74"/>
      <c r="H20" s="1476"/>
      <c r="I20" s="1476"/>
      <c r="J20" s="1476"/>
    </row>
    <row r="21" spans="1:10" s="75" customFormat="1" ht="15" customHeight="1" x14ac:dyDescent="0.2">
      <c r="A21" s="489">
        <v>10</v>
      </c>
      <c r="B21" s="490" t="s">
        <v>14</v>
      </c>
      <c r="C21" s="1493">
        <v>39</v>
      </c>
      <c r="D21" s="1484">
        <v>46</v>
      </c>
      <c r="E21" s="1485">
        <v>5</v>
      </c>
      <c r="F21" s="1398">
        <f t="shared" si="0"/>
        <v>90</v>
      </c>
      <c r="G21" s="74"/>
      <c r="H21" s="1476"/>
      <c r="I21" s="1476"/>
      <c r="J21" s="1476"/>
    </row>
    <row r="22" spans="1:10" s="75" customFormat="1" ht="15" customHeight="1" x14ac:dyDescent="0.2">
      <c r="A22" s="489">
        <v>11</v>
      </c>
      <c r="B22" s="490" t="s">
        <v>15</v>
      </c>
      <c r="C22" s="1493">
        <v>54</v>
      </c>
      <c r="D22" s="1484">
        <v>61</v>
      </c>
      <c r="E22" s="1485">
        <v>5</v>
      </c>
      <c r="F22" s="1398">
        <f t="shared" si="0"/>
        <v>120</v>
      </c>
      <c r="G22" s="69"/>
      <c r="H22" s="1476"/>
      <c r="I22" s="1476"/>
      <c r="J22" s="1476"/>
    </row>
    <row r="23" spans="1:10" s="75" customFormat="1" ht="15" customHeight="1" x14ac:dyDescent="0.2">
      <c r="A23" s="489">
        <v>12</v>
      </c>
      <c r="B23" s="490" t="s">
        <v>16</v>
      </c>
      <c r="C23" s="1493">
        <v>90</v>
      </c>
      <c r="D23" s="1484">
        <v>58</v>
      </c>
      <c r="E23" s="1485">
        <v>15</v>
      </c>
      <c r="F23" s="1398">
        <f t="shared" si="0"/>
        <v>163</v>
      </c>
      <c r="G23" s="74"/>
      <c r="H23" s="1476"/>
      <c r="I23" s="1476"/>
      <c r="J23" s="1476"/>
    </row>
    <row r="24" spans="1:10" s="75" customFormat="1" ht="15" customHeight="1" x14ac:dyDescent="0.2">
      <c r="A24" s="489">
        <v>13</v>
      </c>
      <c r="B24" s="490" t="s">
        <v>17</v>
      </c>
      <c r="C24" s="1493">
        <v>45</v>
      </c>
      <c r="D24" s="1484">
        <v>21</v>
      </c>
      <c r="E24" s="1485">
        <v>1</v>
      </c>
      <c r="F24" s="1398">
        <f t="shared" si="0"/>
        <v>67</v>
      </c>
      <c r="G24" s="74"/>
      <c r="H24" s="1476"/>
      <c r="I24" s="1476"/>
      <c r="J24" s="1476"/>
    </row>
    <row r="25" spans="1:10" s="75" customFormat="1" ht="15" customHeight="1" x14ac:dyDescent="0.2">
      <c r="A25" s="489">
        <v>14</v>
      </c>
      <c r="B25" s="490" t="s">
        <v>18</v>
      </c>
      <c r="C25" s="1493">
        <v>28</v>
      </c>
      <c r="D25" s="1484">
        <v>18</v>
      </c>
      <c r="E25" s="1485">
        <v>3</v>
      </c>
      <c r="F25" s="1398">
        <f t="shared" si="0"/>
        <v>49</v>
      </c>
      <c r="G25" s="74"/>
      <c r="H25" s="1476"/>
      <c r="I25" s="1476"/>
      <c r="J25" s="1476"/>
    </row>
    <row r="26" spans="1:10" s="75" customFormat="1" ht="15" customHeight="1" thickBot="1" x14ac:dyDescent="0.25">
      <c r="A26" s="491">
        <v>15</v>
      </c>
      <c r="B26" s="492" t="s">
        <v>19</v>
      </c>
      <c r="C26" s="1496">
        <v>100</v>
      </c>
      <c r="D26" s="1490">
        <v>42</v>
      </c>
      <c r="E26" s="1491">
        <v>3</v>
      </c>
      <c r="F26" s="1399">
        <f>SUM(C26:E26)</f>
        <v>145</v>
      </c>
      <c r="G26" s="74"/>
      <c r="H26" s="1476"/>
      <c r="I26" s="1476"/>
      <c r="J26" s="1476"/>
    </row>
    <row r="27" spans="1:10" s="69" customFormat="1" ht="15" customHeight="1" x14ac:dyDescent="0.15">
      <c r="A27" s="494"/>
      <c r="B27" s="1841" t="s">
        <v>459</v>
      </c>
      <c r="C27" s="907">
        <f>SUM(C12:C26)</f>
        <v>737</v>
      </c>
      <c r="D27" s="895">
        <f>SUM(D12:D26)</f>
        <v>587</v>
      </c>
      <c r="E27" s="938">
        <f>SUM(E12:E26)</f>
        <v>96</v>
      </c>
      <c r="F27" s="499">
        <f>SUM(F12:F26)</f>
        <v>1420</v>
      </c>
      <c r="G27" s="68"/>
      <c r="H27" s="1497"/>
      <c r="I27" s="1497"/>
      <c r="J27" s="1497"/>
    </row>
    <row r="28" spans="1:10" s="75" customFormat="1" ht="15" customHeight="1" thickBot="1" x14ac:dyDescent="0.25">
      <c r="A28" s="1842"/>
      <c r="B28" s="498" t="s">
        <v>428</v>
      </c>
      <c r="C28" s="501">
        <v>750</v>
      </c>
      <c r="D28" s="496">
        <v>564</v>
      </c>
      <c r="E28" s="497">
        <v>108</v>
      </c>
      <c r="F28" s="500">
        <v>1422</v>
      </c>
      <c r="G28" s="74"/>
      <c r="H28" s="74"/>
      <c r="I28" s="74"/>
    </row>
    <row r="29" spans="1:10" s="75" customFormat="1" ht="15" customHeight="1" x14ac:dyDescent="0.2">
      <c r="A29" s="1234"/>
      <c r="B29" s="1235" t="s">
        <v>406</v>
      </c>
      <c r="C29" s="1236">
        <v>804</v>
      </c>
      <c r="D29" s="1237">
        <v>617</v>
      </c>
      <c r="E29" s="1238">
        <v>64</v>
      </c>
      <c r="F29" s="1239">
        <v>1485</v>
      </c>
      <c r="G29" s="74"/>
      <c r="H29" s="74"/>
      <c r="I29" s="74"/>
    </row>
    <row r="30" spans="1:10" s="69" customFormat="1" ht="15" customHeight="1" x14ac:dyDescent="0.2">
      <c r="A30" s="502"/>
      <c r="B30" s="507" t="s">
        <v>385</v>
      </c>
      <c r="C30" s="503">
        <v>648</v>
      </c>
      <c r="D30" s="504">
        <v>621</v>
      </c>
      <c r="E30" s="505">
        <v>78</v>
      </c>
      <c r="F30" s="506">
        <v>1347</v>
      </c>
      <c r="G30" s="68"/>
      <c r="H30" s="68"/>
      <c r="I30" s="68"/>
    </row>
    <row r="31" spans="1:10" s="75" customFormat="1" ht="15" customHeight="1" thickBot="1" x14ac:dyDescent="0.25">
      <c r="A31" s="495"/>
      <c r="B31" s="498" t="s">
        <v>371</v>
      </c>
      <c r="C31" s="501">
        <v>635</v>
      </c>
      <c r="D31" s="496">
        <v>738</v>
      </c>
      <c r="E31" s="497">
        <v>133</v>
      </c>
      <c r="F31" s="500">
        <f>SUM(C31:E31)</f>
        <v>1506</v>
      </c>
      <c r="G31" s="74"/>
      <c r="H31" s="74"/>
      <c r="I31" s="74"/>
    </row>
    <row r="32" spans="1:10" s="75" customFormat="1" ht="15" customHeight="1" x14ac:dyDescent="0.2">
      <c r="A32" s="1234"/>
      <c r="B32" s="1235" t="s">
        <v>464</v>
      </c>
      <c r="C32" s="1236">
        <v>680</v>
      </c>
      <c r="D32" s="1237">
        <v>722</v>
      </c>
      <c r="E32" s="1238">
        <v>129</v>
      </c>
      <c r="F32" s="1239">
        <f>SUM(C32:E32)</f>
        <v>1531</v>
      </c>
      <c r="G32" s="74"/>
      <c r="H32" s="74"/>
      <c r="I32" s="74"/>
    </row>
    <row r="33" spans="1:6" x14ac:dyDescent="0.2">
      <c r="A33" s="502"/>
      <c r="B33" s="507" t="s">
        <v>465</v>
      </c>
      <c r="C33" s="503">
        <v>678</v>
      </c>
      <c r="D33" s="504">
        <v>795</v>
      </c>
      <c r="E33" s="505">
        <v>70</v>
      </c>
      <c r="F33" s="506">
        <v>1543</v>
      </c>
    </row>
    <row r="34" spans="1:6" ht="13.5" thickBot="1" x14ac:dyDescent="0.25">
      <c r="A34" s="495"/>
      <c r="B34" s="498" t="s">
        <v>466</v>
      </c>
      <c r="C34" s="501">
        <v>683</v>
      </c>
      <c r="D34" s="496">
        <v>719</v>
      </c>
      <c r="E34" s="497">
        <v>129</v>
      </c>
      <c r="F34" s="500">
        <v>1531</v>
      </c>
    </row>
    <row r="35" spans="1:6" x14ac:dyDescent="0.2">
      <c r="A35" s="480" t="s">
        <v>116</v>
      </c>
      <c r="B35" s="1240"/>
      <c r="C35" s="226"/>
      <c r="D35" s="226"/>
      <c r="E35" s="226"/>
      <c r="F35" s="226"/>
    </row>
    <row r="36" spans="1:6" x14ac:dyDescent="0.2">
      <c r="A36" s="493" t="s">
        <v>241</v>
      </c>
      <c r="B36" s="1240"/>
      <c r="C36" s="226"/>
      <c r="D36" s="226"/>
      <c r="E36" s="226"/>
      <c r="F36" s="226"/>
    </row>
  </sheetData>
  <mergeCells count="2">
    <mergeCell ref="C10:E10"/>
    <mergeCell ref="A9:F9"/>
  </mergeCells>
  <printOptions horizontalCentered="1" verticalCentered="1"/>
  <pageMargins left="0.70866141732283516" right="0.70866141732283516" top="0.78740157480315021" bottom="0.78740157480315021" header="0.31496062992126012" footer="0.31496062992126012"/>
  <pageSetup paperSize="9" fitToWidth="0" fitToHeight="0" orientation="landscape" r:id="rId1"/>
  <headerFooter>
    <oddHeader>&amp;R&amp;T</oddHeader>
    <oddFooter>&amp;L&amp;F&amp;CDato skrevet ut: &amp;D&amp;RÅRSSTATISTIKK 2011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Z31"/>
  <sheetViews>
    <sheetView showGridLines="0" topLeftCell="A5" workbookViewId="0">
      <selection activeCell="O19" sqref="O19"/>
    </sheetView>
  </sheetViews>
  <sheetFormatPr baseColWidth="10" defaultColWidth="11.42578125" defaultRowHeight="12.75" x14ac:dyDescent="0.2"/>
  <cols>
    <col min="1" max="1" width="4.85546875" style="37" customWidth="1"/>
    <col min="2" max="2" width="22" style="27" bestFit="1" customWidth="1"/>
    <col min="3" max="3" width="12.7109375" style="27" customWidth="1"/>
    <col min="4" max="4" width="14.140625" style="27" customWidth="1"/>
    <col min="5" max="11" width="12.7109375" style="27" customWidth="1"/>
    <col min="12" max="16384" width="11.42578125" style="27"/>
  </cols>
  <sheetData>
    <row r="1" spans="1:26" x14ac:dyDescent="0.2">
      <c r="A1" s="44" t="s">
        <v>0</v>
      </c>
    </row>
    <row r="2" spans="1:26" x14ac:dyDescent="0.2">
      <c r="A2" s="44"/>
    </row>
    <row r="3" spans="1:26" x14ac:dyDescent="0.2">
      <c r="A3" s="44" t="str">
        <f>A8</f>
        <v>Tabell 1-11-C Tiltaksbruk i sosialtjenesten: Antall deltakere - utenom KVP - som er i tiltak pr. 31.12.</v>
      </c>
    </row>
    <row r="4" spans="1:26" x14ac:dyDescent="0.2">
      <c r="A4" s="44"/>
    </row>
    <row r="5" spans="1:26" x14ac:dyDescent="0.2">
      <c r="A5" s="44"/>
    </row>
    <row r="8" spans="1:26" ht="26.25" customHeight="1" thickBot="1" x14ac:dyDescent="0.25">
      <c r="A8" s="76" t="s">
        <v>467</v>
      </c>
    </row>
    <row r="9" spans="1:26" s="29" customFormat="1" ht="44.25" customHeight="1" x14ac:dyDescent="0.2">
      <c r="A9" s="241"/>
      <c r="B9" s="242"/>
      <c r="C9" s="2084" t="s">
        <v>123</v>
      </c>
      <c r="D9" s="2084"/>
      <c r="E9" s="2084"/>
      <c r="F9" s="2084" t="s">
        <v>333</v>
      </c>
      <c r="G9" s="2084"/>
      <c r="H9" s="2084"/>
      <c r="I9" s="2085" t="s">
        <v>334</v>
      </c>
      <c r="J9" s="2086"/>
      <c r="K9" s="2087"/>
    </row>
    <row r="10" spans="1:26" s="29" customFormat="1" ht="107.25" customHeight="1" thickBot="1" x14ac:dyDescent="0.25">
      <c r="A10" s="243" t="s">
        <v>38</v>
      </c>
      <c r="B10" s="167" t="s">
        <v>3</v>
      </c>
      <c r="C10" s="78" t="s">
        <v>207</v>
      </c>
      <c r="D10" s="79" t="s">
        <v>205</v>
      </c>
      <c r="E10" s="80" t="s">
        <v>206</v>
      </c>
      <c r="F10" s="78" t="s">
        <v>207</v>
      </c>
      <c r="G10" s="79" t="s">
        <v>205</v>
      </c>
      <c r="H10" s="80" t="s">
        <v>206</v>
      </c>
      <c r="I10" s="78" t="s">
        <v>207</v>
      </c>
      <c r="J10" s="79" t="s">
        <v>205</v>
      </c>
      <c r="K10" s="244" t="s">
        <v>206</v>
      </c>
    </row>
    <row r="11" spans="1:26" ht="15" customHeight="1" x14ac:dyDescent="0.2">
      <c r="A11" s="231">
        <v>1</v>
      </c>
      <c r="B11" s="8" t="s">
        <v>5</v>
      </c>
      <c r="C11" s="1400">
        <v>0</v>
      </c>
      <c r="D11" s="1401">
        <v>73</v>
      </c>
      <c r="E11" s="1402">
        <v>0</v>
      </c>
      <c r="F11" s="1400">
        <v>2</v>
      </c>
      <c r="G11" s="1401">
        <v>40</v>
      </c>
      <c r="H11" s="1402">
        <v>0</v>
      </c>
      <c r="I11" s="1400">
        <v>131</v>
      </c>
      <c r="J11" s="1401">
        <v>146</v>
      </c>
      <c r="K11" s="1402">
        <v>27</v>
      </c>
    </row>
    <row r="12" spans="1:26" ht="15" customHeight="1" x14ac:dyDescent="0.2">
      <c r="A12" s="232">
        <v>2</v>
      </c>
      <c r="B12" s="10" t="s">
        <v>6</v>
      </c>
      <c r="C12" s="1403">
        <v>2</v>
      </c>
      <c r="D12" s="1404">
        <v>78</v>
      </c>
      <c r="E12" s="1405">
        <v>3</v>
      </c>
      <c r="F12" s="1403">
        <v>13</v>
      </c>
      <c r="G12" s="1404">
        <v>33</v>
      </c>
      <c r="H12" s="1405">
        <v>4</v>
      </c>
      <c r="I12" s="1403">
        <v>91</v>
      </c>
      <c r="J12" s="1404">
        <v>83</v>
      </c>
      <c r="K12" s="1405">
        <v>1</v>
      </c>
    </row>
    <row r="13" spans="1:26" ht="15" customHeight="1" x14ac:dyDescent="0.2">
      <c r="A13" s="232">
        <v>3</v>
      </c>
      <c r="B13" s="10" t="s">
        <v>7</v>
      </c>
      <c r="C13" s="1403">
        <v>4</v>
      </c>
      <c r="D13" s="1404">
        <v>69</v>
      </c>
      <c r="E13" s="1405">
        <v>0</v>
      </c>
      <c r="F13" s="1403">
        <v>11</v>
      </c>
      <c r="G13" s="1404">
        <v>34</v>
      </c>
      <c r="H13" s="1405">
        <v>2</v>
      </c>
      <c r="I13" s="1403">
        <v>78</v>
      </c>
      <c r="J13" s="1404">
        <v>205</v>
      </c>
      <c r="K13" s="1405">
        <v>16</v>
      </c>
      <c r="L13" s="949"/>
      <c r="M13" s="949"/>
      <c r="N13" s="949"/>
      <c r="O13" s="949"/>
      <c r="P13" s="949"/>
      <c r="Q13" s="948"/>
      <c r="R13" s="949"/>
      <c r="S13" s="948"/>
      <c r="T13" s="948"/>
      <c r="U13" s="949"/>
      <c r="V13" s="949"/>
      <c r="W13" s="949"/>
      <c r="X13" s="949"/>
      <c r="Y13" s="948"/>
      <c r="Z13" s="949"/>
    </row>
    <row r="14" spans="1:26" ht="15" customHeight="1" x14ac:dyDescent="0.2">
      <c r="A14" s="232">
        <v>4</v>
      </c>
      <c r="B14" s="10" t="s">
        <v>8</v>
      </c>
      <c r="C14" s="1403">
        <v>2</v>
      </c>
      <c r="D14" s="1404">
        <v>33</v>
      </c>
      <c r="E14" s="1405">
        <v>8</v>
      </c>
      <c r="F14" s="1403">
        <v>2</v>
      </c>
      <c r="G14" s="1404">
        <v>12</v>
      </c>
      <c r="H14" s="1405">
        <v>1</v>
      </c>
      <c r="I14" s="1403">
        <v>37</v>
      </c>
      <c r="J14" s="1404">
        <v>68</v>
      </c>
      <c r="K14" s="1405">
        <v>0</v>
      </c>
      <c r="L14" s="949"/>
      <c r="M14" s="949"/>
      <c r="N14" s="949"/>
      <c r="O14" s="949"/>
      <c r="P14" s="949"/>
      <c r="Q14" s="948"/>
      <c r="R14" s="949"/>
      <c r="S14" s="948"/>
      <c r="T14" s="948"/>
      <c r="U14" s="949"/>
      <c r="V14" s="949"/>
      <c r="W14" s="949"/>
      <c r="X14" s="949"/>
      <c r="Y14" s="948"/>
      <c r="Z14" s="949"/>
    </row>
    <row r="15" spans="1:26" ht="15" customHeight="1" x14ac:dyDescent="0.2">
      <c r="A15" s="232">
        <v>5</v>
      </c>
      <c r="B15" s="10" t="s">
        <v>9</v>
      </c>
      <c r="C15" s="1403">
        <v>0</v>
      </c>
      <c r="D15" s="1404">
        <v>41</v>
      </c>
      <c r="E15" s="1405">
        <v>14</v>
      </c>
      <c r="F15" s="1403">
        <v>0</v>
      </c>
      <c r="G15" s="1404">
        <v>7</v>
      </c>
      <c r="H15" s="1405">
        <v>0</v>
      </c>
      <c r="I15" s="1403">
        <v>70</v>
      </c>
      <c r="J15" s="1404">
        <v>28</v>
      </c>
      <c r="K15" s="1405">
        <v>0</v>
      </c>
      <c r="L15" s="949"/>
      <c r="M15" s="949"/>
      <c r="N15" s="949"/>
      <c r="O15" s="949"/>
      <c r="P15" s="949"/>
      <c r="Q15" s="948"/>
      <c r="R15" s="949"/>
      <c r="S15" s="948"/>
      <c r="T15" s="948"/>
      <c r="U15" s="949"/>
      <c r="V15" s="949"/>
      <c r="W15" s="949"/>
      <c r="X15" s="949"/>
      <c r="Y15" s="948"/>
      <c r="Z15" s="949"/>
    </row>
    <row r="16" spans="1:26" ht="15" customHeight="1" x14ac:dyDescent="0.2">
      <c r="A16" s="232">
        <v>6</v>
      </c>
      <c r="B16" s="10" t="s">
        <v>10</v>
      </c>
      <c r="C16" s="1403">
        <v>0</v>
      </c>
      <c r="D16" s="1404">
        <v>39</v>
      </c>
      <c r="E16" s="1405">
        <v>0</v>
      </c>
      <c r="F16" s="1403">
        <v>1</v>
      </c>
      <c r="G16" s="1404">
        <v>8</v>
      </c>
      <c r="H16" s="1405">
        <v>0</v>
      </c>
      <c r="I16" s="1403">
        <v>0</v>
      </c>
      <c r="J16" s="1404">
        <v>6</v>
      </c>
      <c r="K16" s="1405">
        <v>3</v>
      </c>
      <c r="M16" s="430"/>
    </row>
    <row r="17" spans="1:14" ht="15" customHeight="1" x14ac:dyDescent="0.2">
      <c r="A17" s="232">
        <v>7</v>
      </c>
      <c r="B17" s="10" t="s">
        <v>11</v>
      </c>
      <c r="C17" s="1403">
        <v>1</v>
      </c>
      <c r="D17" s="1404">
        <v>53</v>
      </c>
      <c r="E17" s="1405">
        <v>8</v>
      </c>
      <c r="F17" s="1403">
        <v>0</v>
      </c>
      <c r="G17" s="1404">
        <v>0</v>
      </c>
      <c r="H17" s="1405">
        <v>0</v>
      </c>
      <c r="I17" s="1403">
        <v>49</v>
      </c>
      <c r="J17" s="1404">
        <v>8</v>
      </c>
      <c r="K17" s="1405">
        <v>2</v>
      </c>
    </row>
    <row r="18" spans="1:14" ht="15" customHeight="1" x14ac:dyDescent="0.2">
      <c r="A18" s="232">
        <v>8</v>
      </c>
      <c r="B18" s="10" t="s">
        <v>12</v>
      </c>
      <c r="C18" s="1403">
        <v>9</v>
      </c>
      <c r="D18" s="1404">
        <v>3</v>
      </c>
      <c r="E18" s="1405">
        <v>0</v>
      </c>
      <c r="F18" s="1403">
        <v>40</v>
      </c>
      <c r="G18" s="1404">
        <v>36</v>
      </c>
      <c r="H18" s="1405">
        <v>0</v>
      </c>
      <c r="I18" s="1403">
        <v>19</v>
      </c>
      <c r="J18" s="1404">
        <v>89</v>
      </c>
      <c r="K18" s="1405">
        <v>1</v>
      </c>
    </row>
    <row r="19" spans="1:14" ht="15" customHeight="1" x14ac:dyDescent="0.2">
      <c r="A19" s="232">
        <v>9</v>
      </c>
      <c r="B19" s="10" t="s">
        <v>13</v>
      </c>
      <c r="C19" s="1403">
        <v>1</v>
      </c>
      <c r="D19" s="1404">
        <v>41</v>
      </c>
      <c r="E19" s="1405">
        <v>0</v>
      </c>
      <c r="F19" s="1403">
        <v>3</v>
      </c>
      <c r="G19" s="1404">
        <v>25</v>
      </c>
      <c r="H19" s="1405">
        <v>1</v>
      </c>
      <c r="I19" s="1403">
        <v>25</v>
      </c>
      <c r="J19" s="1404">
        <v>68</v>
      </c>
      <c r="K19" s="1405">
        <v>1</v>
      </c>
    </row>
    <row r="20" spans="1:14" ht="15" customHeight="1" x14ac:dyDescent="0.2">
      <c r="A20" s="232">
        <v>10</v>
      </c>
      <c r="B20" s="10" t="s">
        <v>14</v>
      </c>
      <c r="C20" s="1403">
        <v>2</v>
      </c>
      <c r="D20" s="1404">
        <v>42</v>
      </c>
      <c r="E20" s="1405">
        <v>6</v>
      </c>
      <c r="F20" s="1403">
        <v>25</v>
      </c>
      <c r="G20" s="1404">
        <v>47</v>
      </c>
      <c r="H20" s="1405">
        <v>6</v>
      </c>
      <c r="I20" s="1403">
        <v>27</v>
      </c>
      <c r="J20" s="1404">
        <v>91</v>
      </c>
      <c r="K20" s="1405">
        <v>5</v>
      </c>
    </row>
    <row r="21" spans="1:14" ht="15" customHeight="1" x14ac:dyDescent="0.2">
      <c r="A21" s="232">
        <v>11</v>
      </c>
      <c r="B21" s="10" t="s">
        <v>15</v>
      </c>
      <c r="C21" s="1403">
        <v>1</v>
      </c>
      <c r="D21" s="1404">
        <v>45</v>
      </c>
      <c r="E21" s="1405">
        <v>0</v>
      </c>
      <c r="F21" s="1403">
        <v>2</v>
      </c>
      <c r="G21" s="1404">
        <v>50</v>
      </c>
      <c r="H21" s="1405">
        <v>0</v>
      </c>
      <c r="I21" s="1403">
        <v>27</v>
      </c>
      <c r="J21" s="1404">
        <v>145</v>
      </c>
      <c r="K21" s="1405">
        <v>1</v>
      </c>
    </row>
    <row r="22" spans="1:14" ht="15" customHeight="1" x14ac:dyDescent="0.2">
      <c r="A22" s="232">
        <v>12</v>
      </c>
      <c r="B22" s="10" t="s">
        <v>16</v>
      </c>
      <c r="C22" s="1403">
        <v>0</v>
      </c>
      <c r="D22" s="1404">
        <v>88</v>
      </c>
      <c r="E22" s="1405">
        <v>0</v>
      </c>
      <c r="F22" s="1403">
        <v>8</v>
      </c>
      <c r="G22" s="1404">
        <v>32</v>
      </c>
      <c r="H22" s="1405">
        <v>0</v>
      </c>
      <c r="I22" s="1403">
        <v>131</v>
      </c>
      <c r="J22" s="1404">
        <v>67</v>
      </c>
      <c r="K22" s="1405">
        <v>0</v>
      </c>
    </row>
    <row r="23" spans="1:14" ht="15" customHeight="1" x14ac:dyDescent="0.2">
      <c r="A23" s="232">
        <v>13</v>
      </c>
      <c r="B23" s="10" t="s">
        <v>17</v>
      </c>
      <c r="C23" s="1403">
        <v>1</v>
      </c>
      <c r="D23" s="1404">
        <v>54</v>
      </c>
      <c r="E23" s="1405">
        <v>7</v>
      </c>
      <c r="F23" s="1403">
        <v>0</v>
      </c>
      <c r="G23" s="1404">
        <v>0</v>
      </c>
      <c r="H23" s="1405">
        <v>0</v>
      </c>
      <c r="I23" s="1403">
        <v>24</v>
      </c>
      <c r="J23" s="1404">
        <v>41</v>
      </c>
      <c r="K23" s="1405">
        <v>4</v>
      </c>
      <c r="M23" s="27" t="s">
        <v>106</v>
      </c>
    </row>
    <row r="24" spans="1:14" ht="15" customHeight="1" x14ac:dyDescent="0.2">
      <c r="A24" s="232">
        <v>14</v>
      </c>
      <c r="B24" s="10" t="s">
        <v>18</v>
      </c>
      <c r="C24" s="1403">
        <v>1</v>
      </c>
      <c r="D24" s="1404">
        <v>49</v>
      </c>
      <c r="E24" s="1405">
        <v>3</v>
      </c>
      <c r="F24" s="1403">
        <v>13</v>
      </c>
      <c r="G24" s="1404">
        <v>17</v>
      </c>
      <c r="H24" s="1405">
        <v>0</v>
      </c>
      <c r="I24" s="1403">
        <v>0</v>
      </c>
      <c r="J24" s="1404">
        <v>0</v>
      </c>
      <c r="K24" s="1405">
        <v>0</v>
      </c>
      <c r="L24" s="430"/>
      <c r="M24" s="430"/>
      <c r="N24" s="430"/>
    </row>
    <row r="25" spans="1:14" ht="15" customHeight="1" thickBot="1" x14ac:dyDescent="0.25">
      <c r="A25" s="233">
        <v>15</v>
      </c>
      <c r="B25" s="14" t="s">
        <v>19</v>
      </c>
      <c r="C25" s="1406">
        <v>1</v>
      </c>
      <c r="D25" s="1407">
        <v>50</v>
      </c>
      <c r="E25" s="1408">
        <v>5</v>
      </c>
      <c r="F25" s="1406">
        <v>20</v>
      </c>
      <c r="G25" s="1407">
        <v>29</v>
      </c>
      <c r="H25" s="1408">
        <v>0</v>
      </c>
      <c r="I25" s="1406">
        <v>31</v>
      </c>
      <c r="J25" s="1407">
        <v>52</v>
      </c>
      <c r="K25" s="1408">
        <v>4</v>
      </c>
      <c r="L25" s="430"/>
      <c r="M25" s="430"/>
      <c r="N25" s="430"/>
    </row>
    <row r="26" spans="1:14" ht="15" customHeight="1" x14ac:dyDescent="0.2">
      <c r="A26" s="1847"/>
      <c r="B26" s="1537" t="s">
        <v>459</v>
      </c>
      <c r="C26" s="1564">
        <f>SUM(C11:C25)</f>
        <v>25</v>
      </c>
      <c r="D26" s="1565">
        <f t="shared" ref="D26:K26" si="0">SUM(D11:D25)</f>
        <v>758</v>
      </c>
      <c r="E26" s="1566">
        <f t="shared" si="0"/>
        <v>54</v>
      </c>
      <c r="F26" s="1564">
        <f t="shared" si="0"/>
        <v>140</v>
      </c>
      <c r="G26" s="1565">
        <f t="shared" si="0"/>
        <v>370</v>
      </c>
      <c r="H26" s="1566">
        <f t="shared" si="0"/>
        <v>14</v>
      </c>
      <c r="I26" s="1564">
        <f t="shared" si="0"/>
        <v>740</v>
      </c>
      <c r="J26" s="1565">
        <f t="shared" si="0"/>
        <v>1097</v>
      </c>
      <c r="K26" s="1566">
        <f t="shared" si="0"/>
        <v>65</v>
      </c>
      <c r="L26" s="430"/>
      <c r="M26" s="430"/>
      <c r="N26" s="430"/>
    </row>
    <row r="27" spans="1:14" s="842" customFormat="1" ht="15" customHeight="1" thickBot="1" x14ac:dyDescent="0.25">
      <c r="A27" s="313"/>
      <c r="B27" s="1531" t="s">
        <v>428</v>
      </c>
      <c r="C27" s="422">
        <v>12</v>
      </c>
      <c r="D27" s="324">
        <v>852</v>
      </c>
      <c r="E27" s="325">
        <v>9</v>
      </c>
      <c r="F27" s="422">
        <v>78</v>
      </c>
      <c r="G27" s="324">
        <v>310</v>
      </c>
      <c r="H27" s="325">
        <v>12</v>
      </c>
      <c r="I27" s="422">
        <v>715</v>
      </c>
      <c r="J27" s="324">
        <v>1010</v>
      </c>
      <c r="K27" s="325">
        <v>146</v>
      </c>
    </row>
    <row r="28" spans="1:14" s="842" customFormat="1" ht="15" customHeight="1" x14ac:dyDescent="0.2">
      <c r="A28" s="1596"/>
      <c r="B28" s="819" t="s">
        <v>406</v>
      </c>
      <c r="C28" s="1843">
        <v>12</v>
      </c>
      <c r="D28" s="1844">
        <v>782</v>
      </c>
      <c r="E28" s="1845">
        <v>31</v>
      </c>
      <c r="F28" s="1843">
        <v>82</v>
      </c>
      <c r="G28" s="1844">
        <v>302</v>
      </c>
      <c r="H28" s="1845">
        <v>6</v>
      </c>
      <c r="I28" s="1846">
        <v>656</v>
      </c>
      <c r="J28" s="1844">
        <v>832</v>
      </c>
      <c r="K28" s="1845">
        <v>62</v>
      </c>
    </row>
    <row r="29" spans="1:14" s="842" customFormat="1" ht="15" customHeight="1" x14ac:dyDescent="0.2">
      <c r="A29" s="311"/>
      <c r="B29" s="426" t="s">
        <v>385</v>
      </c>
      <c r="C29" s="421">
        <v>49</v>
      </c>
      <c r="D29" s="321">
        <v>694</v>
      </c>
      <c r="E29" s="322">
        <v>37</v>
      </c>
      <c r="F29" s="421">
        <v>32</v>
      </c>
      <c r="G29" s="321">
        <v>235</v>
      </c>
      <c r="H29" s="322">
        <v>3</v>
      </c>
      <c r="I29" s="427">
        <v>464</v>
      </c>
      <c r="J29" s="321">
        <v>782</v>
      </c>
      <c r="K29" s="322">
        <v>53</v>
      </c>
    </row>
    <row r="30" spans="1:14" s="430" customFormat="1" ht="15" customHeight="1" thickBot="1" x14ac:dyDescent="0.25">
      <c r="A30" s="323"/>
      <c r="B30" s="293" t="s">
        <v>371</v>
      </c>
      <c r="C30" s="422">
        <v>13</v>
      </c>
      <c r="D30" s="324">
        <v>600</v>
      </c>
      <c r="E30" s="325">
        <v>88</v>
      </c>
      <c r="F30" s="422">
        <v>55</v>
      </c>
      <c r="G30" s="324">
        <v>220</v>
      </c>
      <c r="H30" s="325">
        <v>14</v>
      </c>
      <c r="I30" s="784">
        <v>554</v>
      </c>
      <c r="J30" s="324">
        <v>641</v>
      </c>
      <c r="K30" s="325">
        <v>56</v>
      </c>
    </row>
    <row r="31" spans="1:14" x14ac:dyDescent="0.2">
      <c r="A31" s="38" t="s">
        <v>125</v>
      </c>
    </row>
  </sheetData>
  <mergeCells count="3">
    <mergeCell ref="C9:E9"/>
    <mergeCell ref="F9:H9"/>
    <mergeCell ref="I9:K9"/>
  </mergeCells>
  <printOptions horizontalCentered="1" verticalCentered="1"/>
  <pageMargins left="0.39370078740157505" right="0.39370078740157505" top="0.78740157480314898" bottom="0.59055118110236204" header="0.511811023622047" footer="0.511811023622047"/>
  <pageSetup paperSize="9" scale="84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5"/>
  <dimension ref="A2:U33"/>
  <sheetViews>
    <sheetView showGridLines="0" topLeftCell="A7" workbookViewId="0">
      <selection activeCell="J22" sqref="J22"/>
    </sheetView>
  </sheetViews>
  <sheetFormatPr baseColWidth="10" defaultColWidth="11.42578125" defaultRowHeight="12.75" x14ac:dyDescent="0.2"/>
  <cols>
    <col min="1" max="1" width="8.140625" style="38" customWidth="1"/>
    <col min="2" max="2" width="28.140625" style="38" bestFit="1" customWidth="1"/>
    <col min="3" max="6" width="15.7109375" style="38" customWidth="1"/>
    <col min="7" max="7" width="11.42578125" style="38" customWidth="1"/>
    <col min="8" max="16384" width="11.42578125" style="38"/>
  </cols>
  <sheetData>
    <row r="2" spans="1:21" x14ac:dyDescent="0.2">
      <c r="A2" s="39" t="s">
        <v>0</v>
      </c>
    </row>
    <row r="3" spans="1:21" x14ac:dyDescent="0.2">
      <c r="A3" s="39"/>
    </row>
    <row r="4" spans="1:21" x14ac:dyDescent="0.2">
      <c r="A4" s="39" t="str">
        <f>A8</f>
        <v>Tabell 1-11-D-Aktivisering i KOMMUNALE tiltak av mottakere av økonomisk sosialhjelp som ikke er deltakere i KVP, Intro eller Ny Sjanse. Antall mottakere som pr 31.12. er aktivisert. 1)</v>
      </c>
    </row>
    <row r="5" spans="1:21" x14ac:dyDescent="0.2">
      <c r="A5" s="39"/>
    </row>
    <row r="6" spans="1:21" x14ac:dyDescent="0.2">
      <c r="A6" s="39"/>
    </row>
    <row r="7" spans="1:21" ht="27.75" customHeight="1" x14ac:dyDescent="0.2">
      <c r="A7" s="39"/>
    </row>
    <row r="8" spans="1:21" s="82" customFormat="1" ht="33" customHeight="1" thickBot="1" x14ac:dyDescent="0.25">
      <c r="A8" s="2088" t="s">
        <v>468</v>
      </c>
      <c r="B8" s="2088"/>
      <c r="C8" s="2088"/>
      <c r="D8" s="2088"/>
      <c r="E8" s="2088"/>
      <c r="F8" s="2088"/>
    </row>
    <row r="9" spans="1:21" ht="92.25" customHeight="1" thickBot="1" x14ac:dyDescent="0.25">
      <c r="A9" s="83" t="s">
        <v>38</v>
      </c>
      <c r="B9" s="84" t="s">
        <v>3</v>
      </c>
      <c r="C9" s="86" t="s">
        <v>209</v>
      </c>
      <c r="D9" s="87" t="s">
        <v>208</v>
      </c>
      <c r="E9" s="88" t="s">
        <v>124</v>
      </c>
      <c r="F9" s="85" t="s">
        <v>28</v>
      </c>
      <c r="H9" s="38" t="s">
        <v>106</v>
      </c>
      <c r="I9" s="1032"/>
    </row>
    <row r="10" spans="1:21" ht="15" customHeight="1" x14ac:dyDescent="0.2">
      <c r="A10" s="238">
        <v>1</v>
      </c>
      <c r="B10" s="41" t="s">
        <v>5</v>
      </c>
      <c r="C10" s="931">
        <v>134</v>
      </c>
      <c r="D10" s="846">
        <v>12</v>
      </c>
      <c r="E10" s="847">
        <v>0</v>
      </c>
      <c r="F10" s="1409">
        <f>SUM(C10:E10)</f>
        <v>146</v>
      </c>
      <c r="I10" s="1032"/>
    </row>
    <row r="11" spans="1:21" ht="15" customHeight="1" x14ac:dyDescent="0.2">
      <c r="A11" s="239">
        <v>2</v>
      </c>
      <c r="B11" s="42" t="s">
        <v>6</v>
      </c>
      <c r="C11" s="942">
        <v>16</v>
      </c>
      <c r="D11" s="466">
        <v>54</v>
      </c>
      <c r="E11" s="326">
        <v>12</v>
      </c>
      <c r="F11" s="1410">
        <f t="shared" ref="F11:F24" si="0">SUM(C11:E11)</f>
        <v>82</v>
      </c>
      <c r="I11" s="1032"/>
    </row>
    <row r="12" spans="1:21" ht="15" customHeight="1" x14ac:dyDescent="0.2">
      <c r="A12" s="239">
        <v>3</v>
      </c>
      <c r="B12" s="42" t="s">
        <v>7</v>
      </c>
      <c r="C12" s="942">
        <v>152</v>
      </c>
      <c r="D12" s="466">
        <v>50</v>
      </c>
      <c r="E12" s="326">
        <v>3</v>
      </c>
      <c r="F12" s="1410">
        <f t="shared" si="0"/>
        <v>205</v>
      </c>
      <c r="I12" s="1032"/>
    </row>
    <row r="13" spans="1:21" ht="15" customHeight="1" x14ac:dyDescent="0.2">
      <c r="A13" s="239">
        <v>4</v>
      </c>
      <c r="B13" s="42" t="s">
        <v>8</v>
      </c>
      <c r="C13" s="942">
        <v>37</v>
      </c>
      <c r="D13" s="466">
        <v>4</v>
      </c>
      <c r="E13" s="326">
        <v>27</v>
      </c>
      <c r="F13" s="1410">
        <f t="shared" si="0"/>
        <v>68</v>
      </c>
      <c r="I13" s="1032"/>
    </row>
    <row r="14" spans="1:21" ht="15" customHeight="1" x14ac:dyDescent="0.2">
      <c r="A14" s="239">
        <v>5</v>
      </c>
      <c r="B14" s="42" t="s">
        <v>9</v>
      </c>
      <c r="C14" s="942">
        <v>9</v>
      </c>
      <c r="D14" s="466">
        <v>5</v>
      </c>
      <c r="E14" s="326">
        <v>33</v>
      </c>
      <c r="F14" s="1410">
        <f t="shared" si="0"/>
        <v>47</v>
      </c>
      <c r="I14" s="1032"/>
    </row>
    <row r="15" spans="1:21" ht="15" customHeight="1" x14ac:dyDescent="0.2">
      <c r="A15" s="239">
        <v>6</v>
      </c>
      <c r="B15" s="42" t="s">
        <v>10</v>
      </c>
      <c r="C15" s="942">
        <v>9</v>
      </c>
      <c r="D15" s="466">
        <v>0</v>
      </c>
      <c r="E15" s="326">
        <v>0</v>
      </c>
      <c r="F15" s="1410">
        <f t="shared" si="0"/>
        <v>9</v>
      </c>
      <c r="G15" s="953"/>
      <c r="H15" s="953"/>
      <c r="I15" s="1032"/>
      <c r="J15" s="953"/>
      <c r="K15" s="953"/>
      <c r="L15" s="952"/>
      <c r="M15" s="953"/>
      <c r="N15" s="952"/>
      <c r="O15" s="952"/>
      <c r="P15" s="953"/>
      <c r="Q15" s="953"/>
      <c r="R15" s="953"/>
      <c r="S15" s="953"/>
      <c r="T15" s="952"/>
      <c r="U15" s="953"/>
    </row>
    <row r="16" spans="1:21" ht="15" customHeight="1" x14ac:dyDescent="0.2">
      <c r="A16" s="239">
        <v>7</v>
      </c>
      <c r="B16" s="42" t="s">
        <v>11</v>
      </c>
      <c r="C16" s="942">
        <v>20</v>
      </c>
      <c r="D16" s="466">
        <v>0</v>
      </c>
      <c r="E16" s="326">
        <v>0</v>
      </c>
      <c r="F16" s="1410">
        <f t="shared" si="0"/>
        <v>20</v>
      </c>
      <c r="G16" s="953"/>
      <c r="H16" s="953"/>
      <c r="I16" s="1032"/>
      <c r="J16" s="953"/>
      <c r="K16" s="953"/>
      <c r="L16" s="952"/>
      <c r="M16" s="953"/>
      <c r="N16" s="952"/>
      <c r="O16" s="952"/>
      <c r="P16" s="953"/>
      <c r="Q16" s="953"/>
      <c r="R16" s="953"/>
      <c r="S16" s="953"/>
      <c r="T16" s="952"/>
      <c r="U16" s="953"/>
    </row>
    <row r="17" spans="1:21" ht="15" customHeight="1" x14ac:dyDescent="0.2">
      <c r="A17" s="239">
        <v>8</v>
      </c>
      <c r="B17" s="42" t="s">
        <v>12</v>
      </c>
      <c r="C17" s="942">
        <v>6</v>
      </c>
      <c r="D17" s="466">
        <v>8</v>
      </c>
      <c r="E17" s="326">
        <v>72</v>
      </c>
      <c r="F17" s="1410">
        <f t="shared" si="0"/>
        <v>86</v>
      </c>
      <c r="G17" s="953"/>
      <c r="H17" s="953"/>
      <c r="I17" s="1032"/>
      <c r="J17" s="953"/>
      <c r="K17" s="953"/>
      <c r="L17" s="952"/>
      <c r="M17" s="953"/>
      <c r="N17" s="952"/>
      <c r="O17" s="952"/>
      <c r="P17" s="953"/>
      <c r="Q17" s="953"/>
      <c r="R17" s="953"/>
      <c r="S17" s="953"/>
      <c r="T17" s="952"/>
      <c r="U17" s="953"/>
    </row>
    <row r="18" spans="1:21" ht="15" customHeight="1" x14ac:dyDescent="0.2">
      <c r="A18" s="239">
        <v>9</v>
      </c>
      <c r="B18" s="42" t="s">
        <v>13</v>
      </c>
      <c r="C18" s="942">
        <v>9</v>
      </c>
      <c r="D18" s="466">
        <v>59</v>
      </c>
      <c r="E18" s="326">
        <v>0</v>
      </c>
      <c r="F18" s="1410">
        <f t="shared" si="0"/>
        <v>68</v>
      </c>
      <c r="I18" s="1032"/>
    </row>
    <row r="19" spans="1:21" ht="15" customHeight="1" x14ac:dyDescent="0.2">
      <c r="A19" s="239">
        <v>10</v>
      </c>
      <c r="B19" s="42" t="s">
        <v>14</v>
      </c>
      <c r="C19" s="942">
        <v>44</v>
      </c>
      <c r="D19" s="466">
        <v>18</v>
      </c>
      <c r="E19" s="326">
        <v>29</v>
      </c>
      <c r="F19" s="1410">
        <f t="shared" si="0"/>
        <v>91</v>
      </c>
      <c r="I19" s="1032"/>
    </row>
    <row r="20" spans="1:21" ht="15" customHeight="1" x14ac:dyDescent="0.2">
      <c r="A20" s="239">
        <v>11</v>
      </c>
      <c r="B20" s="42" t="s">
        <v>15</v>
      </c>
      <c r="C20" s="942">
        <v>47</v>
      </c>
      <c r="D20" s="466">
        <v>78</v>
      </c>
      <c r="E20" s="326">
        <v>21</v>
      </c>
      <c r="F20" s="1410">
        <f t="shared" si="0"/>
        <v>146</v>
      </c>
      <c r="I20" s="1032"/>
    </row>
    <row r="21" spans="1:21" ht="15" customHeight="1" x14ac:dyDescent="0.2">
      <c r="A21" s="239">
        <v>12</v>
      </c>
      <c r="B21" s="42" t="s">
        <v>16</v>
      </c>
      <c r="C21" s="942">
        <v>67</v>
      </c>
      <c r="D21" s="466">
        <v>0</v>
      </c>
      <c r="E21" s="326">
        <v>0</v>
      </c>
      <c r="F21" s="1410">
        <f t="shared" si="0"/>
        <v>67</v>
      </c>
      <c r="I21" s="1032"/>
    </row>
    <row r="22" spans="1:21" ht="15" customHeight="1" x14ac:dyDescent="0.2">
      <c r="A22" s="239">
        <v>13</v>
      </c>
      <c r="B22" s="42" t="s">
        <v>17</v>
      </c>
      <c r="C22" s="942">
        <v>8</v>
      </c>
      <c r="D22" s="466">
        <v>33</v>
      </c>
      <c r="E22" s="326">
        <v>0</v>
      </c>
      <c r="F22" s="1410">
        <f t="shared" si="0"/>
        <v>41</v>
      </c>
    </row>
    <row r="23" spans="1:21" ht="15" customHeight="1" x14ac:dyDescent="0.2">
      <c r="A23" s="239">
        <v>14</v>
      </c>
      <c r="B23" s="42" t="s">
        <v>18</v>
      </c>
      <c r="C23" s="942">
        <v>28</v>
      </c>
      <c r="D23" s="466">
        <v>15</v>
      </c>
      <c r="E23" s="326">
        <v>0</v>
      </c>
      <c r="F23" s="1410">
        <f t="shared" si="0"/>
        <v>43</v>
      </c>
    </row>
    <row r="24" spans="1:21" ht="15" customHeight="1" thickBot="1" x14ac:dyDescent="0.25">
      <c r="A24" s="240">
        <v>15</v>
      </c>
      <c r="B24" s="43" t="s">
        <v>19</v>
      </c>
      <c r="C24" s="1848">
        <v>16</v>
      </c>
      <c r="D24" s="1849">
        <v>37</v>
      </c>
      <c r="E24" s="1850">
        <v>0</v>
      </c>
      <c r="F24" s="1411">
        <f t="shared" si="0"/>
        <v>53</v>
      </c>
    </row>
    <row r="25" spans="1:21" ht="15" customHeight="1" x14ac:dyDescent="0.2">
      <c r="A25" s="1851"/>
      <c r="B25" s="1854" t="s">
        <v>459</v>
      </c>
      <c r="C25" s="1857">
        <f>SUM(C10:C24)</f>
        <v>602</v>
      </c>
      <c r="D25" s="1852">
        <f t="shared" ref="D25:F25" si="1">SUM(D10:D24)</f>
        <v>373</v>
      </c>
      <c r="E25" s="1853">
        <f t="shared" si="1"/>
        <v>197</v>
      </c>
      <c r="F25" s="1856">
        <f t="shared" si="1"/>
        <v>1172</v>
      </c>
    </row>
    <row r="26" spans="1:21" s="843" customFormat="1" ht="15" customHeight="1" thickBot="1" x14ac:dyDescent="0.25">
      <c r="A26" s="932"/>
      <c r="B26" s="1855" t="s">
        <v>428</v>
      </c>
      <c r="C26" s="941">
        <v>546</v>
      </c>
      <c r="D26" s="301">
        <v>408</v>
      </c>
      <c r="E26" s="319">
        <v>175</v>
      </c>
      <c r="F26" s="945">
        <v>1129</v>
      </c>
    </row>
    <row r="27" spans="1:21" s="843" customFormat="1" ht="15" customHeight="1" x14ac:dyDescent="0.2">
      <c r="A27" s="930"/>
      <c r="B27" s="936" t="s">
        <v>406</v>
      </c>
      <c r="C27" s="1412">
        <v>384</v>
      </c>
      <c r="D27" s="1413">
        <v>360</v>
      </c>
      <c r="E27" s="1414">
        <v>148</v>
      </c>
      <c r="F27" s="939">
        <v>892</v>
      </c>
    </row>
    <row r="28" spans="1:21" s="843" customFormat="1" ht="15" customHeight="1" x14ac:dyDescent="0.2">
      <c r="A28" s="317"/>
      <c r="B28" s="933" t="s">
        <v>385</v>
      </c>
      <c r="C28" s="942">
        <v>277</v>
      </c>
      <c r="D28" s="466">
        <v>339</v>
      </c>
      <c r="E28" s="326">
        <v>235</v>
      </c>
      <c r="F28" s="940">
        <v>851</v>
      </c>
    </row>
    <row r="29" spans="1:21" ht="15" customHeight="1" thickBot="1" x14ac:dyDescent="0.25">
      <c r="A29" s="300"/>
      <c r="B29" s="950" t="s">
        <v>371</v>
      </c>
      <c r="C29" s="941">
        <v>231</v>
      </c>
      <c r="D29" s="301">
        <v>304</v>
      </c>
      <c r="E29" s="319">
        <v>131</v>
      </c>
      <c r="F29" s="945">
        <v>666</v>
      </c>
    </row>
    <row r="30" spans="1:21" x14ac:dyDescent="0.2">
      <c r="A30" s="38" t="s">
        <v>125</v>
      </c>
    </row>
    <row r="31" spans="1:21" x14ac:dyDescent="0.2">
      <c r="A31" s="38" t="s">
        <v>215</v>
      </c>
    </row>
    <row r="32" spans="1:21" x14ac:dyDescent="0.2">
      <c r="A32" s="38" t="s">
        <v>227</v>
      </c>
    </row>
    <row r="33" spans="1:1" x14ac:dyDescent="0.2">
      <c r="A33" s="38" t="s">
        <v>247</v>
      </c>
    </row>
  </sheetData>
  <mergeCells count="1">
    <mergeCell ref="A8:F8"/>
  </mergeCells>
  <pageMargins left="0.30000000000000004" right="0.19" top="0.78740157480315021" bottom="0.78740157480315021" header="0.31496062992126012" footer="0.31496062992126012"/>
  <pageSetup paperSize="9" scale="48" fitToWidth="0" fitToHeight="0" orientation="landscape" r:id="rId1"/>
  <headerFooter>
    <oddHeader>&amp;R&amp;T</oddHeader>
    <oddFooter>&amp;L&amp;F&amp;CDato skrevet ut: &amp;D&amp;RÅRSSTATISTIKK 2011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/>
  <dimension ref="A2:AA43"/>
  <sheetViews>
    <sheetView showGridLines="0" workbookViewId="0">
      <selection activeCell="U42" sqref="U42"/>
    </sheetView>
  </sheetViews>
  <sheetFormatPr baseColWidth="10" defaultColWidth="11.42578125" defaultRowHeight="14.25" x14ac:dyDescent="0.2"/>
  <cols>
    <col min="1" max="1" width="8.140625" style="850" customWidth="1"/>
    <col min="2" max="2" width="22.7109375" style="850" customWidth="1"/>
    <col min="3" max="10" width="11" style="850" customWidth="1"/>
    <col min="11" max="11" width="9.140625" style="850" customWidth="1"/>
    <col min="12" max="12" width="11" style="850" customWidth="1"/>
    <col min="13" max="13" width="9.85546875" style="850" customWidth="1"/>
    <col min="14" max="14" width="7.140625" style="850" customWidth="1"/>
    <col min="15" max="15" width="10.140625" style="850" customWidth="1"/>
    <col min="16" max="16" width="6.7109375" style="850" customWidth="1"/>
    <col min="17" max="17" width="11" style="850" customWidth="1"/>
    <col min="18" max="16384" width="11.42578125" style="850"/>
  </cols>
  <sheetData>
    <row r="2" spans="1:20" x14ac:dyDescent="0.2">
      <c r="A2" s="668" t="s">
        <v>0</v>
      </c>
    </row>
    <row r="3" spans="1:20" x14ac:dyDescent="0.2">
      <c r="A3" s="668"/>
    </row>
    <row r="4" spans="1:20" x14ac:dyDescent="0.2">
      <c r="A4" s="668" t="str">
        <f>A7</f>
        <v>Tabell 1-11-E - Avgang fra kvalifiseringsprogrammet (KVP) og resultater for deltakerne -  perioden 01.01.-31.12.</v>
      </c>
    </row>
    <row r="5" spans="1:20" x14ac:dyDescent="0.2">
      <c r="A5" s="669">
        <f>A29</f>
        <v>0</v>
      </c>
    </row>
    <row r="6" spans="1:20" x14ac:dyDescent="0.2">
      <c r="A6" s="668"/>
    </row>
    <row r="7" spans="1:20" ht="29.25" customHeight="1" thickBot="1" x14ac:dyDescent="0.3">
      <c r="A7" s="672" t="s">
        <v>469</v>
      </c>
      <c r="B7" s="673"/>
      <c r="C7" s="673"/>
      <c r="D7" s="673"/>
      <c r="E7" s="673"/>
      <c r="F7" s="673"/>
      <c r="G7" s="674"/>
      <c r="H7" s="674"/>
      <c r="I7" s="675"/>
      <c r="J7" s="674"/>
      <c r="K7" s="674"/>
      <c r="L7" s="674"/>
      <c r="M7" s="674"/>
      <c r="N7" s="674"/>
      <c r="O7" s="674"/>
      <c r="P7" s="674"/>
      <c r="Q7" s="674"/>
    </row>
    <row r="8" spans="1:20" s="680" customFormat="1" ht="72.75" customHeight="1" x14ac:dyDescent="0.25">
      <c r="A8" s="676"/>
      <c r="B8" s="677"/>
      <c r="C8" s="2089" t="s">
        <v>144</v>
      </c>
      <c r="D8" s="2089"/>
      <c r="E8" s="2089"/>
      <c r="F8" s="2089"/>
      <c r="G8" s="2089"/>
      <c r="H8" s="2089"/>
      <c r="I8" s="2089"/>
      <c r="J8" s="2089"/>
      <c r="K8" s="2089"/>
      <c r="L8" s="2090"/>
      <c r="M8" s="2091" t="s">
        <v>145</v>
      </c>
      <c r="N8" s="2089"/>
      <c r="O8" s="2090"/>
      <c r="P8" s="678" t="s">
        <v>226</v>
      </c>
      <c r="Q8" s="679" t="s">
        <v>28</v>
      </c>
      <c r="S8" s="1527"/>
    </row>
    <row r="9" spans="1:20" s="680" customFormat="1" ht="146.25" customHeight="1" thickBot="1" x14ac:dyDescent="0.3">
      <c r="A9" s="681" t="s">
        <v>38</v>
      </c>
      <c r="B9" s="682" t="s">
        <v>3</v>
      </c>
      <c r="C9" s="860" t="s">
        <v>146</v>
      </c>
      <c r="D9" s="857" t="s">
        <v>147</v>
      </c>
      <c r="E9" s="859" t="s">
        <v>148</v>
      </c>
      <c r="F9" s="859" t="s">
        <v>149</v>
      </c>
      <c r="G9" s="859" t="s">
        <v>150</v>
      </c>
      <c r="H9" s="859" t="s">
        <v>151</v>
      </c>
      <c r="I9" s="859" t="s">
        <v>152</v>
      </c>
      <c r="J9" s="859" t="s">
        <v>153</v>
      </c>
      <c r="K9" s="859" t="s">
        <v>154</v>
      </c>
      <c r="L9" s="861" t="s">
        <v>341</v>
      </c>
      <c r="M9" s="856" t="s">
        <v>128</v>
      </c>
      <c r="N9" s="863" t="s">
        <v>129</v>
      </c>
      <c r="O9" s="858" t="s">
        <v>155</v>
      </c>
      <c r="P9" s="864" t="s">
        <v>242</v>
      </c>
      <c r="Q9" s="862" t="s">
        <v>156</v>
      </c>
    </row>
    <row r="10" spans="1:20" ht="15" customHeight="1" x14ac:dyDescent="0.25">
      <c r="A10" s="683">
        <v>1</v>
      </c>
      <c r="B10" s="684" t="s">
        <v>5</v>
      </c>
      <c r="C10" s="1220">
        <v>46</v>
      </c>
      <c r="D10" s="1221">
        <v>0</v>
      </c>
      <c r="E10" s="1221">
        <v>9</v>
      </c>
      <c r="F10" s="1221">
        <v>4</v>
      </c>
      <c r="G10" s="1221">
        <v>1</v>
      </c>
      <c r="H10" s="1221">
        <v>3</v>
      </c>
      <c r="I10" s="1221">
        <v>8</v>
      </c>
      <c r="J10" s="1221">
        <v>11</v>
      </c>
      <c r="K10" s="1222">
        <v>7</v>
      </c>
      <c r="L10" s="1498">
        <f>SUM(C10:K10)</f>
        <v>89</v>
      </c>
      <c r="M10" s="1499">
        <v>0</v>
      </c>
      <c r="N10" s="1222">
        <v>10</v>
      </c>
      <c r="O10" s="1498">
        <f>SUM(M10:N10)</f>
        <v>10</v>
      </c>
      <c r="P10" s="1500">
        <v>14</v>
      </c>
      <c r="Q10" s="1501">
        <f>L10+O10+P10</f>
        <v>113</v>
      </c>
      <c r="S10" s="1476"/>
      <c r="T10" s="852"/>
    </row>
    <row r="11" spans="1:20" ht="15" customHeight="1" x14ac:dyDescent="0.25">
      <c r="A11" s="685">
        <v>2</v>
      </c>
      <c r="B11" s="686" t="s">
        <v>6</v>
      </c>
      <c r="C11" s="1223">
        <v>63</v>
      </c>
      <c r="D11" s="1224">
        <v>0</v>
      </c>
      <c r="E11" s="1224">
        <v>14</v>
      </c>
      <c r="F11" s="1224">
        <v>3</v>
      </c>
      <c r="G11" s="1224">
        <v>0</v>
      </c>
      <c r="H11" s="1224">
        <v>17</v>
      </c>
      <c r="I11" s="1224">
        <v>6</v>
      </c>
      <c r="J11" s="1224">
        <v>21</v>
      </c>
      <c r="K11" s="1225">
        <v>9</v>
      </c>
      <c r="L11" s="1502">
        <f t="shared" ref="L11:L24" si="0">SUM(C11:K11)</f>
        <v>133</v>
      </c>
      <c r="M11" s="1503">
        <v>4</v>
      </c>
      <c r="N11" s="1225">
        <v>20</v>
      </c>
      <c r="O11" s="1502">
        <f t="shared" ref="O11:O24" si="1">SUM(M11:N11)</f>
        <v>24</v>
      </c>
      <c r="P11" s="1504">
        <v>12</v>
      </c>
      <c r="Q11" s="1505">
        <f t="shared" ref="Q11:Q23" si="2">L11+O11+P11</f>
        <v>169</v>
      </c>
      <c r="S11" s="1476"/>
      <c r="T11" s="852"/>
    </row>
    <row r="12" spans="1:20" ht="15" customHeight="1" x14ac:dyDescent="0.25">
      <c r="A12" s="685">
        <v>3</v>
      </c>
      <c r="B12" s="686" t="s">
        <v>7</v>
      </c>
      <c r="C12" s="1223">
        <v>30</v>
      </c>
      <c r="D12" s="1224">
        <v>0</v>
      </c>
      <c r="E12" s="1224">
        <v>9</v>
      </c>
      <c r="F12" s="1224">
        <v>6</v>
      </c>
      <c r="G12" s="1224">
        <v>0</v>
      </c>
      <c r="H12" s="1224">
        <v>1</v>
      </c>
      <c r="I12" s="1224">
        <v>17</v>
      </c>
      <c r="J12" s="1224">
        <v>8</v>
      </c>
      <c r="K12" s="1225">
        <v>10</v>
      </c>
      <c r="L12" s="1502">
        <f t="shared" si="0"/>
        <v>81</v>
      </c>
      <c r="M12" s="1503">
        <v>4</v>
      </c>
      <c r="N12" s="1225">
        <v>1</v>
      </c>
      <c r="O12" s="1502">
        <f t="shared" si="1"/>
        <v>5</v>
      </c>
      <c r="P12" s="1504">
        <v>7</v>
      </c>
      <c r="Q12" s="1505">
        <f t="shared" si="2"/>
        <v>93</v>
      </c>
      <c r="S12" s="1476"/>
      <c r="T12" s="852"/>
    </row>
    <row r="13" spans="1:20" ht="15" customHeight="1" x14ac:dyDescent="0.25">
      <c r="A13" s="685">
        <v>4</v>
      </c>
      <c r="B13" s="686" t="s">
        <v>8</v>
      </c>
      <c r="C13" s="1223">
        <v>16</v>
      </c>
      <c r="D13" s="1224">
        <v>0</v>
      </c>
      <c r="E13" s="1224">
        <v>7</v>
      </c>
      <c r="F13" s="1224">
        <v>1</v>
      </c>
      <c r="G13" s="1224">
        <v>0</v>
      </c>
      <c r="H13" s="1224">
        <v>3</v>
      </c>
      <c r="I13" s="1224">
        <v>7</v>
      </c>
      <c r="J13" s="1224">
        <v>16</v>
      </c>
      <c r="K13" s="1225">
        <v>0</v>
      </c>
      <c r="L13" s="1502">
        <f t="shared" si="0"/>
        <v>50</v>
      </c>
      <c r="M13" s="1503">
        <v>1</v>
      </c>
      <c r="N13" s="1225">
        <v>6</v>
      </c>
      <c r="O13" s="1502">
        <f t="shared" si="1"/>
        <v>7</v>
      </c>
      <c r="P13" s="1504">
        <v>18</v>
      </c>
      <c r="Q13" s="1505">
        <f t="shared" si="2"/>
        <v>75</v>
      </c>
      <c r="S13" s="1476"/>
      <c r="T13" s="852"/>
    </row>
    <row r="14" spans="1:20" s="671" customFormat="1" ht="15" customHeight="1" x14ac:dyDescent="0.25">
      <c r="A14" s="685">
        <v>5</v>
      </c>
      <c r="B14" s="686" t="s">
        <v>9</v>
      </c>
      <c r="C14" s="1223">
        <v>27</v>
      </c>
      <c r="D14" s="1219">
        <v>0</v>
      </c>
      <c r="E14" s="1219">
        <v>17</v>
      </c>
      <c r="F14" s="1219">
        <v>1</v>
      </c>
      <c r="G14" s="1219">
        <v>0</v>
      </c>
      <c r="H14" s="1219">
        <v>0</v>
      </c>
      <c r="I14" s="1219">
        <v>2</v>
      </c>
      <c r="J14" s="1219">
        <v>16</v>
      </c>
      <c r="K14" s="1226">
        <v>0</v>
      </c>
      <c r="L14" s="1502">
        <f t="shared" si="0"/>
        <v>63</v>
      </c>
      <c r="M14" s="1506">
        <v>0</v>
      </c>
      <c r="N14" s="1226">
        <v>5</v>
      </c>
      <c r="O14" s="1502">
        <f t="shared" si="1"/>
        <v>5</v>
      </c>
      <c r="P14" s="1507">
        <v>4</v>
      </c>
      <c r="Q14" s="1505">
        <f t="shared" si="2"/>
        <v>72</v>
      </c>
      <c r="S14" s="1476"/>
      <c r="T14" s="687"/>
    </row>
    <row r="15" spans="1:20" ht="15" customHeight="1" x14ac:dyDescent="0.25">
      <c r="A15" s="685">
        <v>6</v>
      </c>
      <c r="B15" s="686" t="s">
        <v>10</v>
      </c>
      <c r="C15" s="1223">
        <v>8</v>
      </c>
      <c r="D15" s="1224">
        <v>0</v>
      </c>
      <c r="E15" s="1224">
        <v>0</v>
      </c>
      <c r="F15" s="1224">
        <v>0</v>
      </c>
      <c r="G15" s="1224">
        <v>0</v>
      </c>
      <c r="H15" s="1224">
        <v>0</v>
      </c>
      <c r="I15" s="1224">
        <v>1</v>
      </c>
      <c r="J15" s="1224">
        <v>1</v>
      </c>
      <c r="K15" s="1225">
        <v>0</v>
      </c>
      <c r="L15" s="1502">
        <f t="shared" si="0"/>
        <v>10</v>
      </c>
      <c r="M15" s="1503">
        <v>0</v>
      </c>
      <c r="N15" s="1225">
        <v>4</v>
      </c>
      <c r="O15" s="1502">
        <f t="shared" si="1"/>
        <v>4</v>
      </c>
      <c r="P15" s="1504">
        <v>1</v>
      </c>
      <c r="Q15" s="1505">
        <f t="shared" si="2"/>
        <v>15</v>
      </c>
      <c r="S15" s="1476"/>
      <c r="T15" s="852"/>
    </row>
    <row r="16" spans="1:20" ht="15" customHeight="1" x14ac:dyDescent="0.25">
      <c r="A16" s="685">
        <v>7</v>
      </c>
      <c r="B16" s="686" t="s">
        <v>11</v>
      </c>
      <c r="C16" s="1223">
        <v>16</v>
      </c>
      <c r="D16" s="1224">
        <v>0</v>
      </c>
      <c r="E16" s="1224">
        <v>6</v>
      </c>
      <c r="F16" s="1224">
        <v>1</v>
      </c>
      <c r="G16" s="1224">
        <v>0</v>
      </c>
      <c r="H16" s="1224">
        <v>0</v>
      </c>
      <c r="I16" s="1224">
        <v>0</v>
      </c>
      <c r="J16" s="1224">
        <v>0</v>
      </c>
      <c r="K16" s="1225">
        <v>0</v>
      </c>
      <c r="L16" s="1502">
        <f t="shared" si="0"/>
        <v>23</v>
      </c>
      <c r="M16" s="1503">
        <v>0</v>
      </c>
      <c r="N16" s="1225">
        <v>1</v>
      </c>
      <c r="O16" s="1502">
        <f t="shared" si="1"/>
        <v>1</v>
      </c>
      <c r="P16" s="1504">
        <v>0</v>
      </c>
      <c r="Q16" s="1505">
        <f t="shared" si="2"/>
        <v>24</v>
      </c>
      <c r="S16" s="1476"/>
      <c r="T16" s="852"/>
    </row>
    <row r="17" spans="1:27" ht="15" customHeight="1" x14ac:dyDescent="0.25">
      <c r="A17" s="685">
        <v>8</v>
      </c>
      <c r="B17" s="686" t="s">
        <v>12</v>
      </c>
      <c r="C17" s="1223">
        <v>7</v>
      </c>
      <c r="D17" s="1224">
        <v>0</v>
      </c>
      <c r="E17" s="1224">
        <v>2</v>
      </c>
      <c r="F17" s="1224">
        <v>3</v>
      </c>
      <c r="G17" s="1224">
        <v>0</v>
      </c>
      <c r="H17" s="1224">
        <v>0</v>
      </c>
      <c r="I17" s="1224">
        <v>2</v>
      </c>
      <c r="J17" s="1224">
        <v>9</v>
      </c>
      <c r="K17" s="1225">
        <v>1</v>
      </c>
      <c r="L17" s="1502">
        <f t="shared" si="0"/>
        <v>24</v>
      </c>
      <c r="M17" s="1503">
        <v>1</v>
      </c>
      <c r="N17" s="1225">
        <v>1</v>
      </c>
      <c r="O17" s="1502">
        <f t="shared" si="1"/>
        <v>2</v>
      </c>
      <c r="P17" s="1504">
        <v>0</v>
      </c>
      <c r="Q17" s="1505">
        <f t="shared" si="2"/>
        <v>26</v>
      </c>
      <c r="S17" s="1476"/>
      <c r="T17" s="852"/>
    </row>
    <row r="18" spans="1:27" ht="15" customHeight="1" x14ac:dyDescent="0.25">
      <c r="A18" s="685">
        <v>9</v>
      </c>
      <c r="B18" s="686" t="s">
        <v>13</v>
      </c>
      <c r="C18" s="1223">
        <v>23</v>
      </c>
      <c r="D18" s="1224">
        <v>0</v>
      </c>
      <c r="E18" s="1224">
        <v>13</v>
      </c>
      <c r="F18" s="1224">
        <v>0</v>
      </c>
      <c r="G18" s="1224">
        <v>0</v>
      </c>
      <c r="H18" s="1224">
        <v>0</v>
      </c>
      <c r="I18" s="1224">
        <v>4</v>
      </c>
      <c r="J18" s="1224">
        <v>4</v>
      </c>
      <c r="K18" s="1225">
        <v>8</v>
      </c>
      <c r="L18" s="1502">
        <f t="shared" si="0"/>
        <v>52</v>
      </c>
      <c r="M18" s="1503">
        <v>1</v>
      </c>
      <c r="N18" s="1225">
        <v>7</v>
      </c>
      <c r="O18" s="1502">
        <f t="shared" si="1"/>
        <v>8</v>
      </c>
      <c r="P18" s="1504">
        <v>2</v>
      </c>
      <c r="Q18" s="1505">
        <f t="shared" si="2"/>
        <v>62</v>
      </c>
      <c r="S18" s="1476"/>
      <c r="T18" s="852"/>
    </row>
    <row r="19" spans="1:27" ht="15" customHeight="1" x14ac:dyDescent="0.25">
      <c r="A19" s="685">
        <v>10</v>
      </c>
      <c r="B19" s="686" t="s">
        <v>14</v>
      </c>
      <c r="C19" s="1223">
        <v>30</v>
      </c>
      <c r="D19" s="1224">
        <v>0</v>
      </c>
      <c r="E19" s="1224">
        <v>7</v>
      </c>
      <c r="F19" s="1224">
        <v>0</v>
      </c>
      <c r="G19" s="1224">
        <v>0</v>
      </c>
      <c r="H19" s="1224">
        <v>3</v>
      </c>
      <c r="I19" s="1224">
        <v>3</v>
      </c>
      <c r="J19" s="1224">
        <v>4</v>
      </c>
      <c r="K19" s="1225">
        <v>3</v>
      </c>
      <c r="L19" s="1502">
        <f t="shared" si="0"/>
        <v>50</v>
      </c>
      <c r="M19" s="1503">
        <v>1</v>
      </c>
      <c r="N19" s="1225">
        <v>2</v>
      </c>
      <c r="O19" s="1502">
        <f t="shared" si="1"/>
        <v>3</v>
      </c>
      <c r="P19" s="1504">
        <v>2</v>
      </c>
      <c r="Q19" s="1505">
        <f t="shared" si="2"/>
        <v>55</v>
      </c>
      <c r="S19" s="1476"/>
      <c r="T19" s="852"/>
    </row>
    <row r="20" spans="1:27" ht="15" customHeight="1" x14ac:dyDescent="0.25">
      <c r="A20" s="685">
        <v>11</v>
      </c>
      <c r="B20" s="686" t="s">
        <v>15</v>
      </c>
      <c r="C20" s="1223">
        <v>26</v>
      </c>
      <c r="D20" s="1224">
        <v>0</v>
      </c>
      <c r="E20" s="1224">
        <v>7</v>
      </c>
      <c r="F20" s="1224">
        <v>2</v>
      </c>
      <c r="G20" s="1224">
        <v>0</v>
      </c>
      <c r="H20" s="1224">
        <v>3</v>
      </c>
      <c r="I20" s="1224">
        <v>6</v>
      </c>
      <c r="J20" s="1224">
        <v>8</v>
      </c>
      <c r="K20" s="1225">
        <v>6</v>
      </c>
      <c r="L20" s="1502">
        <f t="shared" si="0"/>
        <v>58</v>
      </c>
      <c r="M20" s="1503">
        <v>1</v>
      </c>
      <c r="N20" s="1225">
        <v>1</v>
      </c>
      <c r="O20" s="1502">
        <f t="shared" si="1"/>
        <v>2</v>
      </c>
      <c r="P20" s="1504">
        <v>6</v>
      </c>
      <c r="Q20" s="1505">
        <f t="shared" si="2"/>
        <v>66</v>
      </c>
      <c r="S20" s="1476"/>
      <c r="T20" s="852"/>
    </row>
    <row r="21" spans="1:27" ht="15" customHeight="1" x14ac:dyDescent="0.25">
      <c r="A21" s="685">
        <v>12</v>
      </c>
      <c r="B21" s="686" t="s">
        <v>16</v>
      </c>
      <c r="C21" s="1223">
        <v>46</v>
      </c>
      <c r="D21" s="1224">
        <v>0</v>
      </c>
      <c r="E21" s="1224">
        <v>5</v>
      </c>
      <c r="F21" s="1224">
        <v>0</v>
      </c>
      <c r="G21" s="1224">
        <v>0</v>
      </c>
      <c r="H21" s="1224">
        <v>5</v>
      </c>
      <c r="I21" s="1224">
        <v>0</v>
      </c>
      <c r="J21" s="1224">
        <v>3</v>
      </c>
      <c r="K21" s="1225">
        <v>16</v>
      </c>
      <c r="L21" s="1502">
        <f t="shared" si="0"/>
        <v>75</v>
      </c>
      <c r="M21" s="1503">
        <v>3</v>
      </c>
      <c r="N21" s="1225">
        <v>3</v>
      </c>
      <c r="O21" s="1502">
        <f t="shared" si="1"/>
        <v>6</v>
      </c>
      <c r="P21" s="1504">
        <v>11</v>
      </c>
      <c r="Q21" s="1505">
        <f t="shared" si="2"/>
        <v>92</v>
      </c>
      <c r="S21" s="1476"/>
      <c r="T21" s="852"/>
    </row>
    <row r="22" spans="1:27" ht="15" customHeight="1" x14ac:dyDescent="0.25">
      <c r="A22" s="685">
        <v>13</v>
      </c>
      <c r="B22" s="686" t="s">
        <v>17</v>
      </c>
      <c r="C22" s="1223">
        <v>25</v>
      </c>
      <c r="D22" s="1224">
        <v>0</v>
      </c>
      <c r="E22" s="1224">
        <v>4</v>
      </c>
      <c r="F22" s="1224">
        <v>1</v>
      </c>
      <c r="G22" s="1224">
        <v>0</v>
      </c>
      <c r="H22" s="1224">
        <v>3</v>
      </c>
      <c r="I22" s="1224">
        <v>5</v>
      </c>
      <c r="J22" s="1224">
        <v>8</v>
      </c>
      <c r="K22" s="1225">
        <v>9</v>
      </c>
      <c r="L22" s="1502">
        <f t="shared" si="0"/>
        <v>55</v>
      </c>
      <c r="M22" s="1503">
        <v>5</v>
      </c>
      <c r="N22" s="1225">
        <v>1</v>
      </c>
      <c r="O22" s="1502">
        <f t="shared" si="1"/>
        <v>6</v>
      </c>
      <c r="P22" s="1504">
        <v>2</v>
      </c>
      <c r="Q22" s="1505">
        <f t="shared" si="2"/>
        <v>63</v>
      </c>
      <c r="S22" s="1476"/>
      <c r="T22" s="852"/>
    </row>
    <row r="23" spans="1:27" ht="15" customHeight="1" x14ac:dyDescent="0.25">
      <c r="A23" s="685">
        <v>14</v>
      </c>
      <c r="B23" s="686" t="s">
        <v>18</v>
      </c>
      <c r="C23" s="1223">
        <v>23</v>
      </c>
      <c r="D23" s="1224">
        <v>0</v>
      </c>
      <c r="E23" s="1224">
        <v>5</v>
      </c>
      <c r="F23" s="1224">
        <v>0</v>
      </c>
      <c r="G23" s="1224">
        <v>0</v>
      </c>
      <c r="H23" s="1224">
        <v>8</v>
      </c>
      <c r="I23" s="1224">
        <v>3</v>
      </c>
      <c r="J23" s="1224">
        <v>1</v>
      </c>
      <c r="K23" s="1225">
        <v>3</v>
      </c>
      <c r="L23" s="1502">
        <f t="shared" si="0"/>
        <v>43</v>
      </c>
      <c r="M23" s="1503">
        <v>1</v>
      </c>
      <c r="N23" s="1225">
        <v>2</v>
      </c>
      <c r="O23" s="1502">
        <f t="shared" si="1"/>
        <v>3</v>
      </c>
      <c r="P23" s="1504">
        <v>0</v>
      </c>
      <c r="Q23" s="1505">
        <f t="shared" si="2"/>
        <v>46</v>
      </c>
      <c r="S23" s="1476"/>
      <c r="T23" s="852"/>
    </row>
    <row r="24" spans="1:27" ht="15" customHeight="1" thickBot="1" x14ac:dyDescent="0.3">
      <c r="A24" s="688">
        <v>15</v>
      </c>
      <c r="B24" s="689" t="s">
        <v>19</v>
      </c>
      <c r="C24" s="1227">
        <v>36</v>
      </c>
      <c r="D24" s="1228">
        <v>0</v>
      </c>
      <c r="E24" s="1228">
        <v>10</v>
      </c>
      <c r="F24" s="1228">
        <v>6</v>
      </c>
      <c r="G24" s="1228">
        <v>0</v>
      </c>
      <c r="H24" s="1228">
        <v>3</v>
      </c>
      <c r="I24" s="1228">
        <v>4</v>
      </c>
      <c r="J24" s="1228">
        <v>6</v>
      </c>
      <c r="K24" s="1229">
        <v>22</v>
      </c>
      <c r="L24" s="1508">
        <f t="shared" si="0"/>
        <v>87</v>
      </c>
      <c r="M24" s="1509">
        <v>1</v>
      </c>
      <c r="N24" s="1229">
        <v>1</v>
      </c>
      <c r="O24" s="1508">
        <f t="shared" si="1"/>
        <v>2</v>
      </c>
      <c r="P24" s="1510">
        <v>8</v>
      </c>
      <c r="Q24" s="1511">
        <f>L24+O24+P24</f>
        <v>97</v>
      </c>
      <c r="S24" s="1476"/>
      <c r="T24" s="852"/>
    </row>
    <row r="25" spans="1:27" ht="15" customHeight="1" x14ac:dyDescent="0.25">
      <c r="A25" s="853"/>
      <c r="B25" s="1858" t="s">
        <v>439</v>
      </c>
      <c r="C25" s="1859">
        <f>SUM(C10:C24)</f>
        <v>422</v>
      </c>
      <c r="D25" s="1860">
        <f t="shared" ref="D25:L25" si="3">SUM(D10:D24)</f>
        <v>0</v>
      </c>
      <c r="E25" s="1860">
        <f t="shared" si="3"/>
        <v>115</v>
      </c>
      <c r="F25" s="1860">
        <f t="shared" si="3"/>
        <v>28</v>
      </c>
      <c r="G25" s="1860">
        <f t="shared" si="3"/>
        <v>1</v>
      </c>
      <c r="H25" s="1860">
        <f t="shared" si="3"/>
        <v>49</v>
      </c>
      <c r="I25" s="1860">
        <f t="shared" si="3"/>
        <v>68</v>
      </c>
      <c r="J25" s="1860">
        <f t="shared" si="3"/>
        <v>116</v>
      </c>
      <c r="K25" s="1861">
        <f t="shared" si="3"/>
        <v>94</v>
      </c>
      <c r="L25" s="1861">
        <f t="shared" si="3"/>
        <v>893</v>
      </c>
      <c r="M25" s="1862"/>
      <c r="N25" s="1861">
        <f>SUM(N10:N24)</f>
        <v>65</v>
      </c>
      <c r="O25" s="1517"/>
      <c r="P25" s="1863">
        <f>SUM(P10:P24)</f>
        <v>87</v>
      </c>
      <c r="Q25" s="1519"/>
      <c r="S25" s="851"/>
      <c r="T25" s="852"/>
    </row>
    <row r="26" spans="1:27" ht="15" customHeight="1" thickBot="1" x14ac:dyDescent="0.25">
      <c r="A26" s="696"/>
      <c r="B26" s="697" t="s">
        <v>430</v>
      </c>
      <c r="C26" s="698">
        <v>258</v>
      </c>
      <c r="D26" s="699">
        <v>0</v>
      </c>
      <c r="E26" s="699">
        <v>77</v>
      </c>
      <c r="F26" s="699">
        <v>13</v>
      </c>
      <c r="G26" s="699">
        <v>1</v>
      </c>
      <c r="H26" s="699">
        <v>33</v>
      </c>
      <c r="I26" s="699">
        <v>43</v>
      </c>
      <c r="J26" s="699">
        <v>93</v>
      </c>
      <c r="K26" s="1524">
        <v>71</v>
      </c>
      <c r="L26" s="1524">
        <v>589</v>
      </c>
      <c r="M26" s="701"/>
      <c r="N26" s="1524">
        <v>14</v>
      </c>
      <c r="O26" s="1525"/>
      <c r="P26" s="702">
        <v>53</v>
      </c>
      <c r="Q26" s="703"/>
      <c r="S26" s="851"/>
      <c r="T26" s="852"/>
    </row>
    <row r="27" spans="1:27" ht="15" customHeight="1" x14ac:dyDescent="0.2">
      <c r="A27" s="853"/>
      <c r="B27" s="1512" t="s">
        <v>404</v>
      </c>
      <c r="C27" s="1513">
        <v>346</v>
      </c>
      <c r="D27" s="1415">
        <v>0</v>
      </c>
      <c r="E27" s="1415">
        <v>117</v>
      </c>
      <c r="F27" s="1415">
        <v>25</v>
      </c>
      <c r="G27" s="1415">
        <v>2</v>
      </c>
      <c r="H27" s="1415">
        <v>59</v>
      </c>
      <c r="I27" s="1415">
        <v>67</v>
      </c>
      <c r="J27" s="1415">
        <v>146</v>
      </c>
      <c r="K27" s="1516">
        <v>106</v>
      </c>
      <c r="L27" s="1514">
        <v>868</v>
      </c>
      <c r="M27" s="1515"/>
      <c r="N27" s="1516">
        <v>29</v>
      </c>
      <c r="O27" s="1517"/>
      <c r="P27" s="1518">
        <v>87</v>
      </c>
      <c r="Q27" s="1519"/>
      <c r="S27" s="1523"/>
      <c r="T27" s="1476"/>
      <c r="U27" s="1476"/>
      <c r="V27" s="1476"/>
      <c r="W27" s="1476"/>
      <c r="X27" s="1476"/>
      <c r="Y27" s="1476"/>
      <c r="Z27" s="1476"/>
      <c r="AA27" s="1523"/>
    </row>
    <row r="28" spans="1:27" ht="15" customHeight="1" x14ac:dyDescent="0.2">
      <c r="A28" s="1416"/>
      <c r="B28" s="690" t="s">
        <v>382</v>
      </c>
      <c r="C28" s="691">
        <v>218</v>
      </c>
      <c r="D28" s="692">
        <v>0</v>
      </c>
      <c r="E28" s="692">
        <v>86</v>
      </c>
      <c r="F28" s="692">
        <v>14</v>
      </c>
      <c r="G28" s="692">
        <v>1</v>
      </c>
      <c r="H28" s="692">
        <v>43</v>
      </c>
      <c r="I28" s="692">
        <v>55</v>
      </c>
      <c r="J28" s="692">
        <v>106</v>
      </c>
      <c r="K28" s="1520">
        <v>77</v>
      </c>
      <c r="L28" s="693">
        <v>600</v>
      </c>
      <c r="M28" s="694"/>
      <c r="N28" s="1520">
        <v>17</v>
      </c>
      <c r="O28" s="1521"/>
      <c r="P28" s="695">
        <v>53</v>
      </c>
      <c r="Q28" s="1522"/>
      <c r="S28" s="1523"/>
      <c r="T28" s="1476"/>
      <c r="U28" s="1476"/>
      <c r="V28" s="1476"/>
      <c r="W28" s="1476"/>
      <c r="X28" s="1476"/>
      <c r="Y28" s="1476"/>
      <c r="Z28" s="1476"/>
      <c r="AA28" s="1523"/>
    </row>
    <row r="29" spans="1:27" ht="15" thickBot="1" x14ac:dyDescent="0.25">
      <c r="A29" s="696"/>
      <c r="B29" s="697" t="s">
        <v>367</v>
      </c>
      <c r="C29" s="698">
        <v>74</v>
      </c>
      <c r="D29" s="699">
        <v>0</v>
      </c>
      <c r="E29" s="699">
        <v>36</v>
      </c>
      <c r="F29" s="699">
        <v>2</v>
      </c>
      <c r="G29" s="699">
        <v>0</v>
      </c>
      <c r="H29" s="699">
        <v>12</v>
      </c>
      <c r="I29" s="699">
        <v>25</v>
      </c>
      <c r="J29" s="699">
        <v>49</v>
      </c>
      <c r="K29" s="1524">
        <v>33</v>
      </c>
      <c r="L29" s="700">
        <v>231</v>
      </c>
      <c r="M29" s="701"/>
      <c r="N29" s="1524">
        <v>7</v>
      </c>
      <c r="O29" s="1525"/>
      <c r="P29" s="702">
        <v>21</v>
      </c>
      <c r="Q29" s="703"/>
      <c r="S29" s="1523"/>
      <c r="T29" s="1476"/>
      <c r="U29" s="1476"/>
      <c r="V29" s="1476"/>
      <c r="W29" s="1476"/>
      <c r="X29" s="1476"/>
      <c r="Y29" s="1476"/>
      <c r="Z29" s="1476"/>
      <c r="AA29" s="1523"/>
    </row>
    <row r="30" spans="1:27" x14ac:dyDescent="0.2">
      <c r="A30" s="1864"/>
      <c r="B30" s="1865" t="s">
        <v>261</v>
      </c>
      <c r="C30" s="1866">
        <v>349</v>
      </c>
      <c r="D30" s="1867">
        <v>2</v>
      </c>
      <c r="E30" s="1867">
        <v>109</v>
      </c>
      <c r="F30" s="1867">
        <v>23</v>
      </c>
      <c r="G30" s="1867">
        <v>1</v>
      </c>
      <c r="H30" s="1867">
        <v>53</v>
      </c>
      <c r="I30" s="1867">
        <v>66</v>
      </c>
      <c r="J30" s="1867">
        <v>141</v>
      </c>
      <c r="K30" s="1868">
        <v>132</v>
      </c>
      <c r="L30" s="1869">
        <v>876</v>
      </c>
      <c r="M30" s="1870"/>
      <c r="N30" s="1868">
        <v>36</v>
      </c>
      <c r="O30" s="1871"/>
      <c r="P30" s="1872">
        <v>127</v>
      </c>
      <c r="Q30" s="1870"/>
      <c r="S30" s="1523"/>
      <c r="T30" s="1476"/>
      <c r="U30" s="1476"/>
      <c r="V30" s="1476"/>
      <c r="W30" s="1476"/>
      <c r="X30" s="1476"/>
      <c r="Y30" s="1476"/>
      <c r="Z30" s="1476"/>
      <c r="AA30" s="1523"/>
    </row>
    <row r="31" spans="1:27" ht="15" x14ac:dyDescent="0.25">
      <c r="A31" s="1873"/>
      <c r="B31" s="690" t="s">
        <v>253</v>
      </c>
      <c r="C31" s="691">
        <v>227</v>
      </c>
      <c r="D31" s="692">
        <v>0</v>
      </c>
      <c r="E31" s="692">
        <v>79</v>
      </c>
      <c r="F31" s="692">
        <v>13</v>
      </c>
      <c r="G31" s="692">
        <v>1</v>
      </c>
      <c r="H31" s="692">
        <v>32</v>
      </c>
      <c r="I31" s="692">
        <v>53</v>
      </c>
      <c r="J31" s="692">
        <v>85</v>
      </c>
      <c r="K31" s="1520">
        <v>80</v>
      </c>
      <c r="L31" s="693">
        <v>570</v>
      </c>
      <c r="M31" s="694"/>
      <c r="N31" s="1520">
        <v>22</v>
      </c>
      <c r="O31" s="1521"/>
      <c r="P31" s="695">
        <v>85</v>
      </c>
      <c r="Q31" s="1874"/>
      <c r="S31" s="1523"/>
      <c r="T31" s="1476"/>
      <c r="U31" s="1476"/>
      <c r="V31" s="1476"/>
      <c r="W31" s="1476"/>
      <c r="X31" s="1476"/>
      <c r="Y31" s="1476"/>
      <c r="Z31" s="1476"/>
      <c r="AA31" s="1523"/>
    </row>
    <row r="32" spans="1:27" ht="15" thickBot="1" x14ac:dyDescent="0.25">
      <c r="A32" s="696"/>
      <c r="B32" s="697" t="s">
        <v>234</v>
      </c>
      <c r="C32" s="698">
        <v>112</v>
      </c>
      <c r="D32" s="699">
        <v>0</v>
      </c>
      <c r="E32" s="699">
        <v>43</v>
      </c>
      <c r="F32" s="699">
        <v>7</v>
      </c>
      <c r="G32" s="699">
        <v>0</v>
      </c>
      <c r="H32" s="699">
        <v>11</v>
      </c>
      <c r="I32" s="699">
        <v>36</v>
      </c>
      <c r="J32" s="699">
        <v>41</v>
      </c>
      <c r="K32" s="1524">
        <v>44</v>
      </c>
      <c r="L32" s="700">
        <v>294</v>
      </c>
      <c r="M32" s="701"/>
      <c r="N32" s="1524">
        <v>6</v>
      </c>
      <c r="O32" s="1525"/>
      <c r="P32" s="702">
        <v>41</v>
      </c>
      <c r="Q32" s="703"/>
      <c r="S32" s="1523"/>
      <c r="T32" s="1476"/>
      <c r="U32" s="1476"/>
      <c r="V32" s="1476"/>
      <c r="W32" s="1476"/>
      <c r="X32" s="1476"/>
      <c r="Y32" s="1476"/>
      <c r="Z32" s="1476"/>
      <c r="AA32" s="1523"/>
    </row>
    <row r="33" spans="1:27" x14ac:dyDescent="0.2">
      <c r="A33" s="1875"/>
      <c r="B33" s="1876" t="s">
        <v>113</v>
      </c>
      <c r="C33" s="1877">
        <v>330</v>
      </c>
      <c r="D33" s="1878">
        <v>2</v>
      </c>
      <c r="E33" s="1878">
        <v>106</v>
      </c>
      <c r="F33" s="1878">
        <v>25</v>
      </c>
      <c r="G33" s="1878">
        <v>6</v>
      </c>
      <c r="H33" s="1878">
        <v>77</v>
      </c>
      <c r="I33" s="1878">
        <v>104</v>
      </c>
      <c r="J33" s="1878">
        <v>147</v>
      </c>
      <c r="K33" s="1879">
        <v>108</v>
      </c>
      <c r="L33" s="1880">
        <v>905</v>
      </c>
      <c r="M33" s="1881"/>
      <c r="N33" s="1882">
        <v>25</v>
      </c>
      <c r="O33" s="1883"/>
      <c r="P33" s="1884">
        <v>111</v>
      </c>
      <c r="Q33" s="1885"/>
      <c r="S33" s="1526"/>
      <c r="T33" s="1526"/>
      <c r="U33" s="1526"/>
      <c r="V33" s="1526"/>
      <c r="W33" s="1526"/>
      <c r="X33" s="1526"/>
      <c r="Y33" s="1526"/>
      <c r="Z33" s="1526"/>
      <c r="AA33" s="1526"/>
    </row>
    <row r="34" spans="1:27" ht="15" x14ac:dyDescent="0.25">
      <c r="A34" s="1886"/>
      <c r="B34" s="1887" t="s">
        <v>107</v>
      </c>
      <c r="C34" s="1866">
        <v>201</v>
      </c>
      <c r="D34" s="1867">
        <v>22</v>
      </c>
      <c r="E34" s="1867">
        <v>60</v>
      </c>
      <c r="F34" s="1867">
        <v>11</v>
      </c>
      <c r="G34" s="1867">
        <v>4</v>
      </c>
      <c r="H34" s="1867">
        <v>45</v>
      </c>
      <c r="I34" s="1867">
        <v>79</v>
      </c>
      <c r="J34" s="1867">
        <v>98</v>
      </c>
      <c r="K34" s="1868">
        <v>61</v>
      </c>
      <c r="L34" s="1869">
        <v>581</v>
      </c>
      <c r="M34" s="1888"/>
      <c r="N34" s="1889">
        <v>14</v>
      </c>
      <c r="O34" s="1890"/>
      <c r="P34" s="1872">
        <v>76</v>
      </c>
      <c r="Q34" s="1891"/>
    </row>
    <row r="35" spans="1:27" ht="15.75" thickBot="1" x14ac:dyDescent="0.3">
      <c r="A35" s="1892"/>
      <c r="B35" s="1893" t="s">
        <v>108</v>
      </c>
      <c r="C35" s="1894">
        <v>99</v>
      </c>
      <c r="D35" s="1895">
        <v>2</v>
      </c>
      <c r="E35" s="1895">
        <v>30</v>
      </c>
      <c r="F35" s="1895">
        <v>3</v>
      </c>
      <c r="G35" s="1895">
        <v>3</v>
      </c>
      <c r="H35" s="1895">
        <v>21</v>
      </c>
      <c r="I35" s="1895">
        <v>41</v>
      </c>
      <c r="J35" s="1895">
        <v>50</v>
      </c>
      <c r="K35" s="1896">
        <v>29</v>
      </c>
      <c r="L35" s="1897">
        <v>278</v>
      </c>
      <c r="M35" s="1898"/>
      <c r="N35" s="1896">
        <v>10</v>
      </c>
      <c r="O35" s="1899"/>
      <c r="P35" s="1900">
        <v>48</v>
      </c>
      <c r="Q35" s="1901"/>
    </row>
    <row r="36" spans="1:27" ht="15" x14ac:dyDescent="0.25">
      <c r="A36" s="1902"/>
      <c r="B36" s="1903" t="s">
        <v>109</v>
      </c>
      <c r="C36" s="1904">
        <v>281</v>
      </c>
      <c r="D36" s="1905">
        <v>11</v>
      </c>
      <c r="E36" s="1905">
        <v>86</v>
      </c>
      <c r="F36" s="1905">
        <v>32</v>
      </c>
      <c r="G36" s="1905">
        <v>10</v>
      </c>
      <c r="H36" s="1905">
        <v>86</v>
      </c>
      <c r="I36" s="1905">
        <v>97</v>
      </c>
      <c r="J36" s="1905">
        <v>94</v>
      </c>
      <c r="K36" s="1905">
        <v>70</v>
      </c>
      <c r="L36" s="1906">
        <v>767</v>
      </c>
      <c r="M36" s="1907"/>
      <c r="N36" s="1908">
        <v>39</v>
      </c>
      <c r="O36" s="1909"/>
      <c r="P36" s="1910">
        <v>168</v>
      </c>
      <c r="Q36" s="1911"/>
    </row>
    <row r="37" spans="1:27" ht="15" x14ac:dyDescent="0.25">
      <c r="A37" s="1912"/>
      <c r="B37" s="1913" t="s">
        <v>110</v>
      </c>
      <c r="C37" s="1914">
        <v>180</v>
      </c>
      <c r="D37" s="1915">
        <v>9</v>
      </c>
      <c r="E37" s="1915">
        <v>63</v>
      </c>
      <c r="F37" s="1915">
        <v>29</v>
      </c>
      <c r="G37" s="1915">
        <v>2</v>
      </c>
      <c r="H37" s="1915">
        <v>64</v>
      </c>
      <c r="I37" s="1915">
        <v>76</v>
      </c>
      <c r="J37" s="1915">
        <v>86</v>
      </c>
      <c r="K37" s="1915">
        <v>65</v>
      </c>
      <c r="L37" s="1916">
        <v>574</v>
      </c>
      <c r="M37" s="1917"/>
      <c r="N37" s="1918">
        <v>23</v>
      </c>
      <c r="O37" s="1919"/>
      <c r="P37" s="1920">
        <v>115</v>
      </c>
      <c r="Q37" s="1921"/>
    </row>
    <row r="38" spans="1:27" ht="15.75" thickBot="1" x14ac:dyDescent="0.3">
      <c r="A38" s="1922"/>
      <c r="B38" s="1923" t="s">
        <v>20</v>
      </c>
      <c r="C38" s="1924">
        <v>85</v>
      </c>
      <c r="D38" s="1925">
        <v>2</v>
      </c>
      <c r="E38" s="1925">
        <v>19</v>
      </c>
      <c r="F38" s="1925">
        <v>5</v>
      </c>
      <c r="G38" s="1925">
        <v>3</v>
      </c>
      <c r="H38" s="1925">
        <v>32</v>
      </c>
      <c r="I38" s="1925">
        <v>45</v>
      </c>
      <c r="J38" s="1925">
        <v>51</v>
      </c>
      <c r="K38" s="1926">
        <v>31</v>
      </c>
      <c r="L38" s="1927">
        <v>273</v>
      </c>
      <c r="M38" s="1928"/>
      <c r="N38" s="1929">
        <v>10</v>
      </c>
      <c r="O38" s="1930"/>
      <c r="P38" s="1931">
        <v>65</v>
      </c>
      <c r="Q38" s="1932"/>
    </row>
    <row r="39" spans="1:27" x14ac:dyDescent="0.2">
      <c r="A39" s="704" t="s">
        <v>116</v>
      </c>
      <c r="B39" s="674"/>
      <c r="C39" s="674"/>
      <c r="D39" s="674"/>
      <c r="E39" s="674"/>
      <c r="F39" s="674"/>
      <c r="G39" s="674"/>
      <c r="H39" s="674"/>
      <c r="I39" s="674"/>
      <c r="J39" s="674"/>
      <c r="K39" s="674"/>
      <c r="L39" s="674"/>
      <c r="M39" s="674"/>
      <c r="N39" s="674"/>
      <c r="O39" s="674"/>
      <c r="P39" s="674"/>
      <c r="Q39" s="674"/>
    </row>
    <row r="40" spans="1:27" ht="17.25" x14ac:dyDescent="0.25">
      <c r="A40" s="674" t="s">
        <v>436</v>
      </c>
      <c r="B40" s="674"/>
      <c r="C40" s="674"/>
      <c r="D40" s="674"/>
      <c r="E40" s="674"/>
      <c r="F40" s="674"/>
      <c r="G40" s="674"/>
      <c r="H40" s="674"/>
      <c r="I40" s="674"/>
      <c r="J40" s="674"/>
      <c r="K40" s="674"/>
      <c r="L40" s="674"/>
      <c r="M40" s="674"/>
      <c r="N40" s="674"/>
      <c r="O40" s="674"/>
      <c r="P40" s="674"/>
      <c r="Q40" s="674"/>
    </row>
    <row r="41" spans="1:27" ht="17.25" x14ac:dyDescent="0.25">
      <c r="A41" s="674" t="s">
        <v>342</v>
      </c>
      <c r="B41" s="674"/>
      <c r="C41" s="674"/>
      <c r="D41" s="674"/>
      <c r="E41" s="674"/>
      <c r="F41" s="674"/>
      <c r="G41" s="674"/>
      <c r="H41" s="674"/>
      <c r="I41" s="674"/>
      <c r="J41" s="674"/>
      <c r="K41" s="674"/>
      <c r="L41" s="674"/>
      <c r="M41" s="674"/>
      <c r="N41" s="674"/>
      <c r="O41" s="674"/>
      <c r="P41" s="674"/>
      <c r="Q41" s="674"/>
    </row>
    <row r="42" spans="1:27" ht="15" x14ac:dyDescent="0.25">
      <c r="B42" s="670"/>
      <c r="C42" s="705"/>
      <c r="D42" s="705"/>
      <c r="U42" s="850" t="s">
        <v>106</v>
      </c>
    </row>
    <row r="43" spans="1:27" ht="15" x14ac:dyDescent="0.25">
      <c r="B43" s="670"/>
      <c r="C43" s="670"/>
      <c r="D43" s="670"/>
    </row>
  </sheetData>
  <mergeCells count="2">
    <mergeCell ref="C8:L8"/>
    <mergeCell ref="M8:O8"/>
  </mergeCells>
  <pageMargins left="0.31496062992125984" right="0.31496062992125984" top="0.78740157480314965" bottom="0.78740157480314965" header="0.31496062992125984" footer="0.31496062992125984"/>
  <pageSetup paperSize="9" scale="70" fitToWidth="0" fitToHeight="0" orientation="landscape" r:id="rId1"/>
  <headerFooter>
    <oddHeader>&amp;R&amp;T</oddHeader>
    <oddFooter>&amp;L&amp;F&amp;CDato skrevet ut: &amp;D&amp;RÅRSSTATISTIKK 2011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tabColor rgb="FFFF0000"/>
  </sheetPr>
  <dimension ref="A1:I35"/>
  <sheetViews>
    <sheetView showGridLines="0" workbookViewId="0">
      <selection activeCell="J10" sqref="J10"/>
    </sheetView>
  </sheetViews>
  <sheetFormatPr baseColWidth="10" defaultColWidth="11.42578125" defaultRowHeight="12.75" x14ac:dyDescent="0.2"/>
  <cols>
    <col min="1" max="1" width="6.140625" style="2" bestFit="1" customWidth="1"/>
    <col min="2" max="2" width="22" style="225" bestFit="1" customWidth="1"/>
    <col min="3" max="3" width="14.42578125" style="225" customWidth="1"/>
    <col min="4" max="4" width="16" style="225" customWidth="1"/>
    <col min="5" max="5" width="16.5703125" style="225" customWidth="1"/>
    <col min="6" max="6" width="11.42578125" style="225" customWidth="1"/>
    <col min="7" max="16384" width="11.42578125" style="225"/>
  </cols>
  <sheetData>
    <row r="1" spans="1:5" x14ac:dyDescent="0.2">
      <c r="A1" s="330" t="s">
        <v>26</v>
      </c>
      <c r="B1" s="331"/>
    </row>
    <row r="2" spans="1:5" x14ac:dyDescent="0.2">
      <c r="A2" s="1" t="s">
        <v>0</v>
      </c>
    </row>
    <row r="3" spans="1:5" x14ac:dyDescent="0.2">
      <c r="A3" s="1"/>
    </row>
    <row r="4" spans="1:5" x14ac:dyDescent="0.2">
      <c r="A4" s="1" t="s">
        <v>265</v>
      </c>
    </row>
    <row r="6" spans="1:5" s="4" customFormat="1" ht="30" customHeight="1" thickBot="1" x14ac:dyDescent="0.25">
      <c r="A6" s="3" t="s">
        <v>265</v>
      </c>
    </row>
    <row r="7" spans="1:5" s="5" customFormat="1" ht="17.25" customHeight="1" x14ac:dyDescent="0.2">
      <c r="A7" s="23"/>
      <c r="B7" s="46"/>
      <c r="C7" s="2036" t="s">
        <v>266</v>
      </c>
      <c r="D7" s="2036"/>
      <c r="E7" s="2036"/>
    </row>
    <row r="8" spans="1:5" s="5" customFormat="1" ht="33" customHeight="1" thickBot="1" x14ac:dyDescent="0.25">
      <c r="A8" s="90" t="s">
        <v>2</v>
      </c>
      <c r="B8" s="108" t="s">
        <v>3</v>
      </c>
      <c r="C8" s="6" t="s">
        <v>267</v>
      </c>
      <c r="D8" s="53" t="s">
        <v>268</v>
      </c>
      <c r="E8" s="332" t="s">
        <v>269</v>
      </c>
    </row>
    <row r="9" spans="1:5" ht="15" customHeight="1" x14ac:dyDescent="0.2">
      <c r="A9" s="333">
        <v>1</v>
      </c>
      <c r="B9" s="8" t="s">
        <v>5</v>
      </c>
      <c r="C9" s="1620">
        <v>207</v>
      </c>
      <c r="D9" s="1621">
        <v>0</v>
      </c>
      <c r="E9" s="1622">
        <v>47</v>
      </c>
    </row>
    <row r="10" spans="1:5" ht="15" customHeight="1" x14ac:dyDescent="0.2">
      <c r="A10" s="9">
        <v>2</v>
      </c>
      <c r="B10" s="10" t="s">
        <v>6</v>
      </c>
      <c r="C10" s="1623">
        <v>325</v>
      </c>
      <c r="D10" s="341">
        <v>84</v>
      </c>
      <c r="E10" s="1624">
        <v>71</v>
      </c>
    </row>
    <row r="11" spans="1:5" ht="15" customHeight="1" x14ac:dyDescent="0.2">
      <c r="A11" s="9">
        <v>3</v>
      </c>
      <c r="B11" s="10" t="s">
        <v>7</v>
      </c>
      <c r="C11" s="1623">
        <v>18</v>
      </c>
      <c r="D11" s="341">
        <v>0</v>
      </c>
      <c r="E11" s="1624">
        <v>3</v>
      </c>
    </row>
    <row r="12" spans="1:5" ht="15" customHeight="1" x14ac:dyDescent="0.2">
      <c r="A12" s="9">
        <v>4</v>
      </c>
      <c r="B12" s="10" t="s">
        <v>8</v>
      </c>
      <c r="C12" s="1623">
        <v>406</v>
      </c>
      <c r="D12" s="341">
        <v>0</v>
      </c>
      <c r="E12" s="1624">
        <v>0</v>
      </c>
    </row>
    <row r="13" spans="1:5" ht="15" customHeight="1" x14ac:dyDescent="0.2">
      <c r="A13" s="9">
        <v>5</v>
      </c>
      <c r="B13" s="10" t="s">
        <v>9</v>
      </c>
      <c r="C13" s="1623">
        <v>149</v>
      </c>
      <c r="D13" s="341">
        <v>0</v>
      </c>
      <c r="E13" s="1624">
        <v>36</v>
      </c>
    </row>
    <row r="14" spans="1:5" ht="15" customHeight="1" x14ac:dyDescent="0.2">
      <c r="A14" s="11">
        <v>6</v>
      </c>
      <c r="B14" s="12" t="s">
        <v>10</v>
      </c>
      <c r="C14" s="1623">
        <v>40</v>
      </c>
      <c r="D14" s="341">
        <v>0</v>
      </c>
      <c r="E14" s="1624">
        <v>10</v>
      </c>
    </row>
    <row r="15" spans="1:5" ht="15" customHeight="1" x14ac:dyDescent="0.2">
      <c r="A15" s="11">
        <v>7</v>
      </c>
      <c r="B15" s="12" t="s">
        <v>11</v>
      </c>
      <c r="C15" s="1623">
        <v>121</v>
      </c>
      <c r="D15" s="341">
        <v>2</v>
      </c>
      <c r="E15" s="1624">
        <v>15</v>
      </c>
    </row>
    <row r="16" spans="1:5" ht="15" customHeight="1" x14ac:dyDescent="0.2">
      <c r="A16" s="9">
        <v>8</v>
      </c>
      <c r="B16" s="10" t="s">
        <v>12</v>
      </c>
      <c r="C16" s="1623">
        <v>66</v>
      </c>
      <c r="D16" s="341">
        <v>1</v>
      </c>
      <c r="E16" s="1624">
        <v>1</v>
      </c>
    </row>
    <row r="17" spans="1:9" ht="15" customHeight="1" x14ac:dyDescent="0.2">
      <c r="A17" s="9">
        <v>9</v>
      </c>
      <c r="B17" s="10" t="s">
        <v>13</v>
      </c>
      <c r="C17" s="1623">
        <v>100</v>
      </c>
      <c r="D17" s="341">
        <v>0</v>
      </c>
      <c r="E17" s="1624">
        <v>50</v>
      </c>
    </row>
    <row r="18" spans="1:9" ht="15" customHeight="1" x14ac:dyDescent="0.2">
      <c r="A18" s="9">
        <v>10</v>
      </c>
      <c r="B18" s="10" t="s">
        <v>14</v>
      </c>
      <c r="C18" s="1623">
        <v>149</v>
      </c>
      <c r="D18" s="341">
        <v>4</v>
      </c>
      <c r="E18" s="1624">
        <v>14</v>
      </c>
    </row>
    <row r="19" spans="1:9" ht="15" customHeight="1" x14ac:dyDescent="0.2">
      <c r="A19" s="11">
        <v>11</v>
      </c>
      <c r="B19" s="12" t="s">
        <v>15</v>
      </c>
      <c r="C19" s="1623">
        <v>141</v>
      </c>
      <c r="D19" s="341">
        <v>41</v>
      </c>
      <c r="E19" s="1624">
        <v>62</v>
      </c>
    </row>
    <row r="20" spans="1:9" ht="15" customHeight="1" x14ac:dyDescent="0.2">
      <c r="A20" s="9">
        <v>12</v>
      </c>
      <c r="B20" s="10" t="s">
        <v>16</v>
      </c>
      <c r="C20" s="1623">
        <v>102</v>
      </c>
      <c r="D20" s="341">
        <v>0</v>
      </c>
      <c r="E20" s="1624">
        <v>3</v>
      </c>
      <c r="I20" s="225" t="s">
        <v>106</v>
      </c>
    </row>
    <row r="21" spans="1:9" ht="15" customHeight="1" x14ac:dyDescent="0.2">
      <c r="A21" s="9">
        <v>13</v>
      </c>
      <c r="B21" s="10" t="s">
        <v>17</v>
      </c>
      <c r="C21" s="1623">
        <v>83</v>
      </c>
      <c r="D21" s="341">
        <v>24</v>
      </c>
      <c r="E21" s="1624">
        <v>19</v>
      </c>
      <c r="H21" s="225" t="s">
        <v>106</v>
      </c>
    </row>
    <row r="22" spans="1:9" ht="15" customHeight="1" x14ac:dyDescent="0.2">
      <c r="A22" s="9">
        <v>14</v>
      </c>
      <c r="B22" s="10" t="s">
        <v>18</v>
      </c>
      <c r="C22" s="1623">
        <v>141</v>
      </c>
      <c r="D22" s="341">
        <v>0</v>
      </c>
      <c r="E22" s="1624">
        <v>27</v>
      </c>
      <c r="G22" s="225" t="s">
        <v>106</v>
      </c>
    </row>
    <row r="23" spans="1:9" ht="15" customHeight="1" thickBot="1" x14ac:dyDescent="0.25">
      <c r="A23" s="13">
        <v>15</v>
      </c>
      <c r="B23" s="14" t="s">
        <v>19</v>
      </c>
      <c r="C23" s="1625">
        <v>27</v>
      </c>
      <c r="D23" s="1626">
        <v>6</v>
      </c>
      <c r="E23" s="1627">
        <v>50</v>
      </c>
    </row>
    <row r="24" spans="1:9" s="17" customFormat="1" ht="15" customHeight="1" thickBot="1" x14ac:dyDescent="0.25">
      <c r="A24" s="15"/>
      <c r="B24" s="20" t="s">
        <v>442</v>
      </c>
      <c r="C24" s="338">
        <f>SUM(C9:C23)</f>
        <v>2075</v>
      </c>
      <c r="D24" s="339">
        <f>SUM(D9:D23)</f>
        <v>162</v>
      </c>
      <c r="E24" s="340">
        <f>SUM(E9:E23)</f>
        <v>408</v>
      </c>
    </row>
    <row r="25" spans="1:9" s="841" customFormat="1" ht="15" customHeight="1" x14ac:dyDescent="0.2">
      <c r="A25" s="1033"/>
      <c r="B25" s="1034" t="s">
        <v>375</v>
      </c>
      <c r="C25" s="1035">
        <v>2139</v>
      </c>
      <c r="D25" s="1036">
        <v>131</v>
      </c>
      <c r="E25" s="1037">
        <v>417</v>
      </c>
    </row>
    <row r="26" spans="1:9" s="17" customFormat="1" ht="15" customHeight="1" x14ac:dyDescent="0.2">
      <c r="A26" s="92"/>
      <c r="B26" s="98" t="s">
        <v>273</v>
      </c>
      <c r="C26" s="122">
        <v>2246</v>
      </c>
      <c r="D26" s="341">
        <v>134</v>
      </c>
      <c r="E26" s="342">
        <v>444</v>
      </c>
    </row>
    <row r="27" spans="1:9" s="17" customFormat="1" ht="15" customHeight="1" x14ac:dyDescent="0.2">
      <c r="A27" s="92"/>
      <c r="B27" s="98" t="s">
        <v>270</v>
      </c>
      <c r="C27" s="122">
        <v>4338</v>
      </c>
      <c r="D27" s="341">
        <v>268</v>
      </c>
      <c r="E27" s="342">
        <v>888</v>
      </c>
    </row>
    <row r="28" spans="1:9" s="17" customFormat="1" ht="15" customHeight="1" x14ac:dyDescent="0.2">
      <c r="A28" s="92"/>
      <c r="B28" s="98" t="s">
        <v>271</v>
      </c>
      <c r="C28" s="122">
        <v>2366</v>
      </c>
      <c r="D28" s="341">
        <v>162</v>
      </c>
      <c r="E28" s="342">
        <v>658</v>
      </c>
    </row>
    <row r="29" spans="1:9" s="17" customFormat="1" ht="15" customHeight="1" x14ac:dyDescent="0.2">
      <c r="A29" s="92"/>
      <c r="B29" s="98" t="s">
        <v>272</v>
      </c>
      <c r="C29" s="122">
        <v>2314</v>
      </c>
      <c r="D29" s="341">
        <v>173</v>
      </c>
      <c r="E29" s="342">
        <v>489</v>
      </c>
    </row>
    <row r="30" spans="1:9" s="17" customFormat="1" ht="15" customHeight="1" x14ac:dyDescent="0.2">
      <c r="A30" s="92"/>
      <c r="B30" s="98" t="s">
        <v>21</v>
      </c>
      <c r="C30" s="122">
        <v>2111</v>
      </c>
      <c r="D30" s="341">
        <v>194</v>
      </c>
      <c r="E30" s="342">
        <v>515</v>
      </c>
    </row>
    <row r="31" spans="1:9" s="17" customFormat="1" ht="15" customHeight="1" x14ac:dyDescent="0.2">
      <c r="A31" s="92"/>
      <c r="B31" s="98" t="s">
        <v>22</v>
      </c>
      <c r="C31" s="122">
        <v>2193</v>
      </c>
      <c r="D31" s="341">
        <v>183</v>
      </c>
      <c r="E31" s="342">
        <v>552</v>
      </c>
    </row>
    <row r="32" spans="1:9" s="17" customFormat="1" ht="15" customHeight="1" x14ac:dyDescent="0.2">
      <c r="A32" s="92"/>
      <c r="B32" s="98" t="s">
        <v>23</v>
      </c>
      <c r="C32" s="122">
        <v>2707</v>
      </c>
      <c r="D32" s="341">
        <v>332</v>
      </c>
      <c r="E32" s="342">
        <v>647</v>
      </c>
    </row>
    <row r="33" spans="1:5" s="17" customFormat="1" ht="15" customHeight="1" x14ac:dyDescent="0.2">
      <c r="A33" s="92"/>
      <c r="B33" s="98" t="s">
        <v>24</v>
      </c>
      <c r="C33" s="122">
        <v>2647</v>
      </c>
      <c r="D33" s="341">
        <v>245</v>
      </c>
      <c r="E33" s="342">
        <v>567</v>
      </c>
    </row>
    <row r="34" spans="1:5" s="17" customFormat="1" ht="15" customHeight="1" x14ac:dyDescent="0.2">
      <c r="A34" s="92"/>
      <c r="B34" s="98" t="s">
        <v>25</v>
      </c>
      <c r="C34" s="122">
        <v>2560</v>
      </c>
      <c r="D34" s="341">
        <v>433</v>
      </c>
      <c r="E34" s="342">
        <v>549</v>
      </c>
    </row>
    <row r="35" spans="1:5" s="17" customFormat="1" ht="15" customHeight="1" thickBot="1" x14ac:dyDescent="0.25">
      <c r="A35" s="91"/>
      <c r="B35" s="81" t="s">
        <v>27</v>
      </c>
      <c r="C35" s="146">
        <v>2458</v>
      </c>
      <c r="D35" s="343">
        <v>303</v>
      </c>
      <c r="E35" s="344">
        <v>573</v>
      </c>
    </row>
  </sheetData>
  <mergeCells count="1">
    <mergeCell ref="C7:E7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7"/>
  <dimension ref="A2:Q42"/>
  <sheetViews>
    <sheetView showGridLines="0" workbookViewId="0">
      <selection activeCell="E33" sqref="E33"/>
    </sheetView>
  </sheetViews>
  <sheetFormatPr baseColWidth="10" defaultColWidth="11.42578125" defaultRowHeight="12.75" x14ac:dyDescent="0.2"/>
  <cols>
    <col min="1" max="1" width="8.140625" style="52" customWidth="1"/>
    <col min="2" max="2" width="23.42578125" style="52" customWidth="1"/>
    <col min="3" max="3" width="12.7109375" style="52" customWidth="1"/>
    <col min="4" max="4" width="11.42578125" style="52" customWidth="1"/>
    <col min="5" max="5" width="10.42578125" style="52" customWidth="1"/>
    <col min="6" max="6" width="11.42578125" style="52" customWidth="1"/>
    <col min="7" max="7" width="10.28515625" style="52" customWidth="1"/>
    <col min="8" max="10" width="11.42578125" style="52"/>
    <col min="11" max="11" width="7.85546875" style="52" customWidth="1"/>
    <col min="12" max="12" width="9.5703125" style="52" customWidth="1"/>
    <col min="13" max="16384" width="11.42578125" style="52"/>
  </cols>
  <sheetData>
    <row r="2" spans="1:17" x14ac:dyDescent="0.2">
      <c r="A2" s="1" t="s">
        <v>0</v>
      </c>
    </row>
    <row r="3" spans="1:17" x14ac:dyDescent="0.2">
      <c r="A3" s="1"/>
    </row>
    <row r="4" spans="1:17" x14ac:dyDescent="0.2">
      <c r="A4" s="1" t="str">
        <f>A8</f>
        <v>Tabell 1-11-F - Resultat for deltakere som avsluttet introduksjonsprogram i perioden 01.01.-31.12.</v>
      </c>
    </row>
    <row r="5" spans="1:17" x14ac:dyDescent="0.2">
      <c r="A5" s="1"/>
    </row>
    <row r="6" spans="1:17" x14ac:dyDescent="0.2">
      <c r="A6" s="1"/>
    </row>
    <row r="7" spans="1:17" x14ac:dyDescent="0.2">
      <c r="A7" s="1"/>
    </row>
    <row r="8" spans="1:17" ht="30.75" customHeight="1" thickBot="1" x14ac:dyDescent="0.3">
      <c r="A8" s="521" t="s">
        <v>451</v>
      </c>
      <c r="B8" s="522"/>
      <c r="C8" s="522"/>
      <c r="D8" s="522"/>
      <c r="E8" s="522"/>
      <c r="F8" s="522"/>
      <c r="G8" s="848"/>
      <c r="H8" s="848"/>
      <c r="I8" s="848"/>
      <c r="J8" s="848"/>
      <c r="K8" s="848"/>
      <c r="L8" s="848"/>
      <c r="M8" s="848"/>
      <c r="N8" s="848"/>
    </row>
    <row r="9" spans="1:17" ht="81.2" customHeight="1" thickBot="1" x14ac:dyDescent="0.3">
      <c r="A9" s="747" t="s">
        <v>38</v>
      </c>
      <c r="B9" s="748" t="s">
        <v>3</v>
      </c>
      <c r="C9" s="749" t="s">
        <v>126</v>
      </c>
      <c r="D9" s="750" t="s">
        <v>63</v>
      </c>
      <c r="E9" s="750" t="s">
        <v>221</v>
      </c>
      <c r="F9" s="750" t="s">
        <v>217</v>
      </c>
      <c r="G9" s="750" t="s">
        <v>219</v>
      </c>
      <c r="H9" s="750" t="s">
        <v>150</v>
      </c>
      <c r="I9" s="750" t="s">
        <v>218</v>
      </c>
      <c r="J9" s="751" t="s">
        <v>127</v>
      </c>
      <c r="K9" s="1170" t="s">
        <v>28</v>
      </c>
      <c r="L9" s="1171" t="s">
        <v>128</v>
      </c>
      <c r="M9" s="1172" t="s">
        <v>129</v>
      </c>
      <c r="N9" s="1173" t="s">
        <v>130</v>
      </c>
    </row>
    <row r="10" spans="1:17" ht="15" customHeight="1" x14ac:dyDescent="0.25">
      <c r="A10" s="1019">
        <v>1</v>
      </c>
      <c r="B10" s="988" t="s">
        <v>5</v>
      </c>
      <c r="C10" s="868">
        <v>23</v>
      </c>
      <c r="D10" s="867">
        <v>2</v>
      </c>
      <c r="E10" s="867">
        <v>1</v>
      </c>
      <c r="F10" s="867">
        <v>5</v>
      </c>
      <c r="G10" s="867">
        <v>1</v>
      </c>
      <c r="H10" s="867">
        <v>0</v>
      </c>
      <c r="I10" s="867">
        <v>2</v>
      </c>
      <c r="J10" s="964">
        <v>4</v>
      </c>
      <c r="K10" s="1174">
        <f>SUM(C10:J10)</f>
        <v>38</v>
      </c>
      <c r="L10" s="868">
        <v>4</v>
      </c>
      <c r="M10" s="964">
        <v>0</v>
      </c>
      <c r="N10" s="865">
        <f>K10+L10+M10</f>
        <v>42</v>
      </c>
      <c r="P10" s="807">
        <f t="shared" ref="P10:P25" si="0">C10/K10</f>
        <v>0.60526315789473684</v>
      </c>
      <c r="Q10" s="807">
        <f t="shared" ref="Q10:Q25" si="1">D10/K10</f>
        <v>5.2631578947368418E-2</v>
      </c>
    </row>
    <row r="11" spans="1:17" ht="15" customHeight="1" x14ac:dyDescent="0.25">
      <c r="A11" s="1020">
        <v>2</v>
      </c>
      <c r="B11" s="989" t="s">
        <v>6</v>
      </c>
      <c r="C11" s="869">
        <v>22</v>
      </c>
      <c r="D11" s="854">
        <v>3</v>
      </c>
      <c r="E11" s="854">
        <v>1</v>
      </c>
      <c r="F11" s="854">
        <v>3</v>
      </c>
      <c r="G11" s="854">
        <v>2</v>
      </c>
      <c r="H11" s="854">
        <v>0</v>
      </c>
      <c r="I11" s="854">
        <v>7</v>
      </c>
      <c r="J11" s="965">
        <v>1</v>
      </c>
      <c r="K11" s="1175">
        <f t="shared" ref="K11:K24" si="2">SUM(C11:J11)</f>
        <v>39</v>
      </c>
      <c r="L11" s="869">
        <v>0</v>
      </c>
      <c r="M11" s="965">
        <v>0</v>
      </c>
      <c r="N11" s="866">
        <f t="shared" ref="N11:N24" si="3">K11+L11+M11</f>
        <v>39</v>
      </c>
      <c r="P11" s="807">
        <f t="shared" si="0"/>
        <v>0.5641025641025641</v>
      </c>
      <c r="Q11" s="807">
        <f t="shared" si="1"/>
        <v>7.6923076923076927E-2</v>
      </c>
    </row>
    <row r="12" spans="1:17" ht="15" customHeight="1" x14ac:dyDescent="0.25">
      <c r="A12" s="1020">
        <v>3</v>
      </c>
      <c r="B12" s="989" t="s">
        <v>7</v>
      </c>
      <c r="C12" s="869">
        <v>3</v>
      </c>
      <c r="D12" s="854">
        <v>1</v>
      </c>
      <c r="E12" s="854">
        <v>7</v>
      </c>
      <c r="F12" s="854">
        <v>0</v>
      </c>
      <c r="G12" s="854">
        <v>1</v>
      </c>
      <c r="H12" s="854">
        <v>0</v>
      </c>
      <c r="I12" s="854">
        <v>0</v>
      </c>
      <c r="J12" s="965">
        <v>1</v>
      </c>
      <c r="K12" s="1175">
        <f t="shared" si="2"/>
        <v>13</v>
      </c>
      <c r="L12" s="869">
        <v>0</v>
      </c>
      <c r="M12" s="965">
        <v>1</v>
      </c>
      <c r="N12" s="866">
        <f t="shared" si="3"/>
        <v>14</v>
      </c>
      <c r="P12" s="807">
        <f t="shared" si="0"/>
        <v>0.23076923076923078</v>
      </c>
      <c r="Q12" s="807">
        <f t="shared" si="1"/>
        <v>7.6923076923076927E-2</v>
      </c>
    </row>
    <row r="13" spans="1:17" ht="15" customHeight="1" x14ac:dyDescent="0.25">
      <c r="A13" s="1020">
        <v>4</v>
      </c>
      <c r="B13" s="989" t="s">
        <v>8</v>
      </c>
      <c r="C13" s="869">
        <v>6</v>
      </c>
      <c r="D13" s="854">
        <v>2</v>
      </c>
      <c r="E13" s="854">
        <v>0</v>
      </c>
      <c r="F13" s="854">
        <v>4</v>
      </c>
      <c r="G13" s="854">
        <v>0</v>
      </c>
      <c r="H13" s="854">
        <v>0</v>
      </c>
      <c r="I13" s="854">
        <v>5</v>
      </c>
      <c r="J13" s="965">
        <v>1</v>
      </c>
      <c r="K13" s="1175">
        <f t="shared" si="2"/>
        <v>18</v>
      </c>
      <c r="L13" s="869">
        <v>2</v>
      </c>
      <c r="M13" s="965">
        <v>0</v>
      </c>
      <c r="N13" s="866">
        <f t="shared" si="3"/>
        <v>20</v>
      </c>
      <c r="P13" s="807">
        <f t="shared" si="0"/>
        <v>0.33333333333333331</v>
      </c>
      <c r="Q13" s="807">
        <f t="shared" si="1"/>
        <v>0.1111111111111111</v>
      </c>
    </row>
    <row r="14" spans="1:17" ht="15" customHeight="1" x14ac:dyDescent="0.25">
      <c r="A14" s="1020">
        <v>5</v>
      </c>
      <c r="B14" s="989" t="s">
        <v>9</v>
      </c>
      <c r="C14" s="869">
        <v>13</v>
      </c>
      <c r="D14" s="854">
        <v>5</v>
      </c>
      <c r="E14" s="854">
        <v>0</v>
      </c>
      <c r="F14" s="854">
        <v>8</v>
      </c>
      <c r="G14" s="854">
        <v>2</v>
      </c>
      <c r="H14" s="854">
        <v>0</v>
      </c>
      <c r="I14" s="854">
        <v>7</v>
      </c>
      <c r="J14" s="965">
        <v>1</v>
      </c>
      <c r="K14" s="1175">
        <f t="shared" si="2"/>
        <v>36</v>
      </c>
      <c r="L14" s="869">
        <v>0</v>
      </c>
      <c r="M14" s="965">
        <v>0</v>
      </c>
      <c r="N14" s="866">
        <f t="shared" si="3"/>
        <v>36</v>
      </c>
      <c r="P14" s="807">
        <f t="shared" si="0"/>
        <v>0.3611111111111111</v>
      </c>
      <c r="Q14" s="807">
        <f t="shared" si="1"/>
        <v>0.1388888888888889</v>
      </c>
    </row>
    <row r="15" spans="1:17" ht="15" customHeight="1" x14ac:dyDescent="0.25">
      <c r="A15" s="1020">
        <v>6</v>
      </c>
      <c r="B15" s="989" t="s">
        <v>10</v>
      </c>
      <c r="C15" s="869">
        <v>6</v>
      </c>
      <c r="D15" s="854">
        <v>1</v>
      </c>
      <c r="E15" s="854">
        <v>1</v>
      </c>
      <c r="F15" s="854">
        <v>1</v>
      </c>
      <c r="G15" s="854">
        <v>0</v>
      </c>
      <c r="H15" s="854">
        <v>0</v>
      </c>
      <c r="I15" s="854">
        <v>5</v>
      </c>
      <c r="J15" s="965">
        <v>0</v>
      </c>
      <c r="K15" s="1175">
        <f t="shared" si="2"/>
        <v>14</v>
      </c>
      <c r="L15" s="869">
        <v>0</v>
      </c>
      <c r="M15" s="965">
        <v>0</v>
      </c>
      <c r="N15" s="866">
        <f t="shared" si="3"/>
        <v>14</v>
      </c>
      <c r="P15" s="807">
        <f t="shared" si="0"/>
        <v>0.42857142857142855</v>
      </c>
      <c r="Q15" s="807">
        <f t="shared" si="1"/>
        <v>7.1428571428571425E-2</v>
      </c>
    </row>
    <row r="16" spans="1:17" ht="15" customHeight="1" x14ac:dyDescent="0.25">
      <c r="A16" s="1020">
        <v>7</v>
      </c>
      <c r="B16" s="989" t="s">
        <v>11</v>
      </c>
      <c r="C16" s="869">
        <v>4</v>
      </c>
      <c r="D16" s="854">
        <v>0</v>
      </c>
      <c r="E16" s="854">
        <v>2</v>
      </c>
      <c r="F16" s="854">
        <v>2</v>
      </c>
      <c r="G16" s="854">
        <v>2</v>
      </c>
      <c r="H16" s="854">
        <v>0</v>
      </c>
      <c r="I16" s="854">
        <v>3</v>
      </c>
      <c r="J16" s="965">
        <v>4</v>
      </c>
      <c r="K16" s="1175">
        <f t="shared" si="2"/>
        <v>17</v>
      </c>
      <c r="L16" s="869">
        <v>0</v>
      </c>
      <c r="M16" s="965">
        <v>0</v>
      </c>
      <c r="N16" s="866">
        <f t="shared" si="3"/>
        <v>17</v>
      </c>
      <c r="P16" s="807">
        <f t="shared" si="0"/>
        <v>0.23529411764705882</v>
      </c>
      <c r="Q16" s="807">
        <f t="shared" si="1"/>
        <v>0</v>
      </c>
    </row>
    <row r="17" spans="1:17" ht="15" customHeight="1" x14ac:dyDescent="0.25">
      <c r="A17" s="1020">
        <v>8</v>
      </c>
      <c r="B17" s="989" t="s">
        <v>12</v>
      </c>
      <c r="C17" s="869">
        <v>6</v>
      </c>
      <c r="D17" s="854">
        <v>5</v>
      </c>
      <c r="E17" s="854">
        <v>4</v>
      </c>
      <c r="F17" s="854">
        <v>6</v>
      </c>
      <c r="G17" s="854">
        <v>0</v>
      </c>
      <c r="H17" s="854">
        <v>2</v>
      </c>
      <c r="I17" s="854">
        <v>8</v>
      </c>
      <c r="J17" s="965">
        <v>0</v>
      </c>
      <c r="K17" s="1175">
        <f t="shared" si="2"/>
        <v>31</v>
      </c>
      <c r="L17" s="869">
        <v>0</v>
      </c>
      <c r="M17" s="965">
        <v>0</v>
      </c>
      <c r="N17" s="866">
        <f t="shared" si="3"/>
        <v>31</v>
      </c>
      <c r="P17" s="807">
        <f t="shared" si="0"/>
        <v>0.19354838709677419</v>
      </c>
      <c r="Q17" s="807">
        <f t="shared" si="1"/>
        <v>0.16129032258064516</v>
      </c>
    </row>
    <row r="18" spans="1:17" ht="15" customHeight="1" x14ac:dyDescent="0.25">
      <c r="A18" s="1020">
        <v>9</v>
      </c>
      <c r="B18" s="989" t="s">
        <v>13</v>
      </c>
      <c r="C18" s="869">
        <v>8</v>
      </c>
      <c r="D18" s="854">
        <v>2</v>
      </c>
      <c r="E18" s="854">
        <v>0</v>
      </c>
      <c r="F18" s="854">
        <v>2</v>
      </c>
      <c r="G18" s="854">
        <v>0</v>
      </c>
      <c r="H18" s="854">
        <v>0</v>
      </c>
      <c r="I18" s="854">
        <v>2</v>
      </c>
      <c r="J18" s="965">
        <v>5</v>
      </c>
      <c r="K18" s="1175">
        <f t="shared" si="2"/>
        <v>19</v>
      </c>
      <c r="L18" s="869">
        <v>1</v>
      </c>
      <c r="M18" s="965">
        <v>0</v>
      </c>
      <c r="N18" s="866">
        <f t="shared" si="3"/>
        <v>20</v>
      </c>
      <c r="P18" s="807">
        <f t="shared" si="0"/>
        <v>0.42105263157894735</v>
      </c>
      <c r="Q18" s="807">
        <f t="shared" si="1"/>
        <v>0.10526315789473684</v>
      </c>
    </row>
    <row r="19" spans="1:17" ht="15" customHeight="1" x14ac:dyDescent="0.25">
      <c r="A19" s="1020">
        <v>10</v>
      </c>
      <c r="B19" s="989" t="s">
        <v>14</v>
      </c>
      <c r="C19" s="869">
        <v>10</v>
      </c>
      <c r="D19" s="854">
        <v>0</v>
      </c>
      <c r="E19" s="854">
        <v>0</v>
      </c>
      <c r="F19" s="854">
        <v>1</v>
      </c>
      <c r="G19" s="854">
        <v>0</v>
      </c>
      <c r="H19" s="854">
        <v>0</v>
      </c>
      <c r="I19" s="854">
        <v>0</v>
      </c>
      <c r="J19" s="965">
        <v>1</v>
      </c>
      <c r="K19" s="1175">
        <f t="shared" si="2"/>
        <v>12</v>
      </c>
      <c r="L19" s="869">
        <v>0</v>
      </c>
      <c r="M19" s="965">
        <v>1</v>
      </c>
      <c r="N19" s="866">
        <f t="shared" si="3"/>
        <v>13</v>
      </c>
      <c r="P19" s="807">
        <f t="shared" si="0"/>
        <v>0.83333333333333337</v>
      </c>
      <c r="Q19" s="807">
        <f t="shared" si="1"/>
        <v>0</v>
      </c>
    </row>
    <row r="20" spans="1:17" ht="15" customHeight="1" x14ac:dyDescent="0.25">
      <c r="A20" s="1020">
        <v>11</v>
      </c>
      <c r="B20" s="989" t="s">
        <v>15</v>
      </c>
      <c r="C20" s="869">
        <v>13</v>
      </c>
      <c r="D20" s="854">
        <v>2</v>
      </c>
      <c r="E20" s="854">
        <v>5</v>
      </c>
      <c r="F20" s="854">
        <v>1</v>
      </c>
      <c r="G20" s="854">
        <v>2</v>
      </c>
      <c r="H20" s="854">
        <v>1</v>
      </c>
      <c r="I20" s="854">
        <v>2</v>
      </c>
      <c r="J20" s="965">
        <v>6</v>
      </c>
      <c r="K20" s="1175">
        <f t="shared" si="2"/>
        <v>32</v>
      </c>
      <c r="L20" s="869">
        <v>1</v>
      </c>
      <c r="M20" s="965">
        <v>0</v>
      </c>
      <c r="N20" s="866">
        <f t="shared" si="3"/>
        <v>33</v>
      </c>
      <c r="P20" s="807">
        <f t="shared" si="0"/>
        <v>0.40625</v>
      </c>
      <c r="Q20" s="807">
        <f t="shared" si="1"/>
        <v>6.25E-2</v>
      </c>
    </row>
    <row r="21" spans="1:17" ht="15" customHeight="1" x14ac:dyDescent="0.25">
      <c r="A21" s="1020">
        <v>12</v>
      </c>
      <c r="B21" s="989" t="s">
        <v>16</v>
      </c>
      <c r="C21" s="869">
        <v>10</v>
      </c>
      <c r="D21" s="854">
        <v>4</v>
      </c>
      <c r="E21" s="854">
        <v>17</v>
      </c>
      <c r="F21" s="854">
        <v>1</v>
      </c>
      <c r="G21" s="854">
        <v>2</v>
      </c>
      <c r="H21" s="854">
        <v>0</v>
      </c>
      <c r="I21" s="854">
        <v>2</v>
      </c>
      <c r="J21" s="965">
        <v>13</v>
      </c>
      <c r="K21" s="1175">
        <f t="shared" si="2"/>
        <v>49</v>
      </c>
      <c r="L21" s="869">
        <v>2</v>
      </c>
      <c r="M21" s="965">
        <v>0</v>
      </c>
      <c r="N21" s="866">
        <f t="shared" si="3"/>
        <v>51</v>
      </c>
      <c r="P21" s="807">
        <f t="shared" si="0"/>
        <v>0.20408163265306123</v>
      </c>
      <c r="Q21" s="807">
        <f t="shared" si="1"/>
        <v>8.1632653061224483E-2</v>
      </c>
    </row>
    <row r="22" spans="1:17" ht="15" customHeight="1" x14ac:dyDescent="0.25">
      <c r="A22" s="1020">
        <v>13</v>
      </c>
      <c r="B22" s="989" t="s">
        <v>17</v>
      </c>
      <c r="C22" s="869">
        <v>7</v>
      </c>
      <c r="D22" s="854">
        <v>4</v>
      </c>
      <c r="E22" s="854">
        <v>0</v>
      </c>
      <c r="F22" s="854">
        <v>0</v>
      </c>
      <c r="G22" s="854">
        <v>0</v>
      </c>
      <c r="H22" s="854">
        <v>0</v>
      </c>
      <c r="I22" s="854">
        <v>3</v>
      </c>
      <c r="J22" s="965">
        <v>4</v>
      </c>
      <c r="K22" s="1175">
        <f t="shared" si="2"/>
        <v>18</v>
      </c>
      <c r="L22" s="869">
        <v>0</v>
      </c>
      <c r="M22" s="965">
        <v>0</v>
      </c>
      <c r="N22" s="866">
        <f t="shared" si="3"/>
        <v>18</v>
      </c>
      <c r="P22" s="807">
        <f t="shared" si="0"/>
        <v>0.3888888888888889</v>
      </c>
      <c r="Q22" s="807">
        <f t="shared" si="1"/>
        <v>0.22222222222222221</v>
      </c>
    </row>
    <row r="23" spans="1:17" ht="15" customHeight="1" x14ac:dyDescent="0.25">
      <c r="A23" s="1020">
        <v>14</v>
      </c>
      <c r="B23" s="989" t="s">
        <v>18</v>
      </c>
      <c r="C23" s="869">
        <v>7</v>
      </c>
      <c r="D23" s="854">
        <v>1</v>
      </c>
      <c r="E23" s="854">
        <v>1</v>
      </c>
      <c r="F23" s="854">
        <v>5</v>
      </c>
      <c r="G23" s="854">
        <v>0</v>
      </c>
      <c r="H23" s="854">
        <v>0</v>
      </c>
      <c r="I23" s="854">
        <v>7</v>
      </c>
      <c r="J23" s="965">
        <v>2</v>
      </c>
      <c r="K23" s="1175">
        <f t="shared" si="2"/>
        <v>23</v>
      </c>
      <c r="L23" s="869">
        <v>4</v>
      </c>
      <c r="M23" s="965">
        <v>0</v>
      </c>
      <c r="N23" s="866">
        <f t="shared" si="3"/>
        <v>27</v>
      </c>
      <c r="P23" s="807">
        <f t="shared" si="0"/>
        <v>0.30434782608695654</v>
      </c>
      <c r="Q23" s="807">
        <f t="shared" si="1"/>
        <v>4.3478260869565216E-2</v>
      </c>
    </row>
    <row r="24" spans="1:17" ht="15" customHeight="1" thickBot="1" x14ac:dyDescent="0.3">
      <c r="A24" s="1021">
        <v>15</v>
      </c>
      <c r="B24" s="990" t="s">
        <v>19</v>
      </c>
      <c r="C24" s="1743">
        <v>5</v>
      </c>
      <c r="D24" s="1744">
        <v>6</v>
      </c>
      <c r="E24" s="1744">
        <v>0</v>
      </c>
      <c r="F24" s="1744">
        <v>4</v>
      </c>
      <c r="G24" s="1744">
        <v>0</v>
      </c>
      <c r="H24" s="1744">
        <v>0</v>
      </c>
      <c r="I24" s="1744">
        <v>6</v>
      </c>
      <c r="J24" s="1745">
        <v>2</v>
      </c>
      <c r="K24" s="1176">
        <f t="shared" si="2"/>
        <v>23</v>
      </c>
      <c r="L24" s="1743">
        <v>0</v>
      </c>
      <c r="M24" s="1745">
        <v>1</v>
      </c>
      <c r="N24" s="947">
        <f t="shared" si="3"/>
        <v>24</v>
      </c>
      <c r="P24" s="807">
        <f t="shared" si="0"/>
        <v>0.21739130434782608</v>
      </c>
      <c r="Q24" s="807">
        <f t="shared" si="1"/>
        <v>0.2608695652173913</v>
      </c>
    </row>
    <row r="25" spans="1:17" ht="15" customHeight="1" x14ac:dyDescent="0.25">
      <c r="A25" s="554"/>
      <c r="B25" s="1729" t="s">
        <v>433</v>
      </c>
      <c r="C25" s="1756">
        <f>SUM(C10:C24)</f>
        <v>143</v>
      </c>
      <c r="D25" s="1749">
        <f t="shared" ref="D25:K25" si="4">SUM(D10:D24)</f>
        <v>38</v>
      </c>
      <c r="E25" s="1749">
        <f t="shared" si="4"/>
        <v>39</v>
      </c>
      <c r="F25" s="1749">
        <f t="shared" si="4"/>
        <v>43</v>
      </c>
      <c r="G25" s="1749">
        <f t="shared" si="4"/>
        <v>12</v>
      </c>
      <c r="H25" s="1749">
        <f t="shared" si="4"/>
        <v>3</v>
      </c>
      <c r="I25" s="1749">
        <f t="shared" si="4"/>
        <v>59</v>
      </c>
      <c r="J25" s="1757">
        <f t="shared" si="4"/>
        <v>45</v>
      </c>
      <c r="K25" s="1754">
        <f t="shared" si="4"/>
        <v>382</v>
      </c>
      <c r="L25" s="1750"/>
      <c r="M25" s="1749">
        <f>SUM(M10:M24)</f>
        <v>3</v>
      </c>
      <c r="N25" s="1751"/>
      <c r="P25" s="807">
        <f t="shared" si="0"/>
        <v>0.37434554973821987</v>
      </c>
      <c r="Q25" s="807">
        <f t="shared" si="1"/>
        <v>9.947643979057591E-2</v>
      </c>
    </row>
    <row r="26" spans="1:17" s="841" customFormat="1" ht="15" customHeight="1" thickBot="1" x14ac:dyDescent="0.25">
      <c r="A26" s="559"/>
      <c r="B26" s="951" t="s">
        <v>431</v>
      </c>
      <c r="C26" s="872">
        <v>90</v>
      </c>
      <c r="D26" s="855">
        <v>23</v>
      </c>
      <c r="E26" s="855">
        <v>25</v>
      </c>
      <c r="F26" s="855">
        <v>25</v>
      </c>
      <c r="G26" s="855">
        <v>12</v>
      </c>
      <c r="H26" s="855">
        <v>1</v>
      </c>
      <c r="I26" s="855">
        <v>42</v>
      </c>
      <c r="J26" s="957">
        <v>27</v>
      </c>
      <c r="K26" s="1755">
        <v>245</v>
      </c>
      <c r="L26" s="1752"/>
      <c r="M26" s="855">
        <v>3</v>
      </c>
      <c r="N26" s="1753"/>
      <c r="P26" s="844">
        <v>0.36734693877551022</v>
      </c>
      <c r="Q26" s="844">
        <v>9.3877551020408165E-2</v>
      </c>
    </row>
    <row r="27" spans="1:17" s="841" customFormat="1" ht="15" customHeight="1" x14ac:dyDescent="0.2">
      <c r="A27" s="1677"/>
      <c r="B27" s="1045" t="s">
        <v>373</v>
      </c>
      <c r="C27" s="1715">
        <v>103</v>
      </c>
      <c r="D27" s="1716">
        <v>35</v>
      </c>
      <c r="E27" s="1716">
        <v>38</v>
      </c>
      <c r="F27" s="1716">
        <v>51</v>
      </c>
      <c r="G27" s="1716">
        <v>17</v>
      </c>
      <c r="H27" s="1716">
        <v>1</v>
      </c>
      <c r="I27" s="1716">
        <v>41</v>
      </c>
      <c r="J27" s="1717">
        <v>42</v>
      </c>
      <c r="K27" s="1746">
        <v>328</v>
      </c>
      <c r="L27" s="1747"/>
      <c r="M27" s="1717">
        <v>9</v>
      </c>
      <c r="N27" s="1748"/>
      <c r="P27" s="844">
        <v>0.31402439024390244</v>
      </c>
      <c r="Q27" s="844">
        <v>0.10670731707317073</v>
      </c>
    </row>
    <row r="28" spans="1:17" s="841" customFormat="1" ht="15" customHeight="1" x14ac:dyDescent="0.2">
      <c r="A28" s="1339"/>
      <c r="B28" s="758" t="s">
        <v>383</v>
      </c>
      <c r="C28" s="854">
        <v>64</v>
      </c>
      <c r="D28" s="854">
        <v>20</v>
      </c>
      <c r="E28" s="854">
        <v>21</v>
      </c>
      <c r="F28" s="854">
        <v>28</v>
      </c>
      <c r="G28" s="854">
        <v>7</v>
      </c>
      <c r="H28" s="854">
        <v>1</v>
      </c>
      <c r="I28" s="854">
        <v>17</v>
      </c>
      <c r="J28" s="854">
        <v>32</v>
      </c>
      <c r="K28" s="854">
        <v>190</v>
      </c>
      <c r="L28" s="1180"/>
      <c r="M28" s="854">
        <v>2</v>
      </c>
      <c r="N28" s="1417"/>
      <c r="P28" s="844">
        <v>0.33684210526315789</v>
      </c>
      <c r="Q28" s="844">
        <v>0.10526315789473684</v>
      </c>
    </row>
    <row r="29" spans="1:17" s="876" customFormat="1" ht="15" customHeight="1" thickBot="1" x14ac:dyDescent="0.25">
      <c r="A29" s="559"/>
      <c r="B29" s="951" t="s">
        <v>367</v>
      </c>
      <c r="C29" s="872">
        <v>24</v>
      </c>
      <c r="D29" s="855">
        <v>5</v>
      </c>
      <c r="E29" s="855">
        <v>7</v>
      </c>
      <c r="F29" s="855">
        <v>6</v>
      </c>
      <c r="G29" s="855">
        <v>3</v>
      </c>
      <c r="H29" s="855">
        <v>0</v>
      </c>
      <c r="I29" s="855">
        <v>3</v>
      </c>
      <c r="J29" s="957">
        <v>7</v>
      </c>
      <c r="K29" s="1177">
        <v>55</v>
      </c>
      <c r="L29" s="1178"/>
      <c r="M29" s="957">
        <v>0</v>
      </c>
      <c r="N29" s="1179"/>
      <c r="P29" s="807"/>
      <c r="Q29" s="807"/>
    </row>
    <row r="30" spans="1:17" x14ac:dyDescent="0.2">
      <c r="A30" s="52" t="s">
        <v>125</v>
      </c>
    </row>
    <row r="31" spans="1:17" x14ac:dyDescent="0.2">
      <c r="A31" s="104" t="s">
        <v>220</v>
      </c>
      <c r="G31" s="52" t="s">
        <v>106</v>
      </c>
    </row>
    <row r="32" spans="1:17" x14ac:dyDescent="0.2">
      <c r="K32" s="52" t="s">
        <v>106</v>
      </c>
    </row>
    <row r="35" spans="1:15" x14ac:dyDescent="0.2">
      <c r="A35" s="963"/>
      <c r="B35" s="963"/>
      <c r="C35" s="963"/>
      <c r="D35" s="963"/>
      <c r="E35" s="963"/>
      <c r="F35" s="962"/>
      <c r="G35" s="963"/>
      <c r="H35" s="962"/>
      <c r="I35" s="962"/>
      <c r="J35" s="963"/>
      <c r="K35" s="963"/>
      <c r="L35" s="963"/>
      <c r="M35" s="963"/>
      <c r="N35" s="962"/>
      <c r="O35" s="963"/>
    </row>
    <row r="36" spans="1:15" x14ac:dyDescent="0.2">
      <c r="A36" s="963"/>
      <c r="B36" s="963"/>
      <c r="C36" s="963"/>
      <c r="D36" s="963"/>
      <c r="E36" s="963"/>
      <c r="F36" s="962"/>
      <c r="G36" s="963"/>
      <c r="H36" s="962"/>
      <c r="I36" s="962"/>
      <c r="J36" s="963"/>
      <c r="K36" s="963"/>
      <c r="L36" s="963"/>
      <c r="M36" s="963"/>
      <c r="N36" s="962"/>
      <c r="O36" s="963"/>
    </row>
    <row r="37" spans="1:15" x14ac:dyDescent="0.2">
      <c r="A37" s="960"/>
      <c r="B37" s="960"/>
      <c r="C37" s="960"/>
      <c r="D37" s="960"/>
      <c r="E37" s="960"/>
      <c r="F37" s="959"/>
      <c r="G37" s="960"/>
      <c r="H37" s="959"/>
      <c r="I37" s="959"/>
      <c r="J37" s="960"/>
      <c r="K37" s="960"/>
      <c r="L37" s="960"/>
      <c r="M37" s="960"/>
      <c r="N37" s="959"/>
      <c r="O37" s="960"/>
    </row>
    <row r="38" spans="1:15" x14ac:dyDescent="0.2">
      <c r="A38" s="960"/>
      <c r="B38" s="960"/>
      <c r="C38" s="960"/>
      <c r="D38" s="960"/>
      <c r="E38" s="960"/>
      <c r="F38" s="959"/>
      <c r="G38" s="960"/>
      <c r="H38" s="959"/>
      <c r="I38" s="959"/>
      <c r="J38" s="960"/>
      <c r="K38" s="960"/>
      <c r="L38" s="960"/>
      <c r="M38" s="960"/>
      <c r="N38" s="959"/>
      <c r="O38" s="960"/>
    </row>
    <row r="39" spans="1:15" x14ac:dyDescent="0.2">
      <c r="A39" s="960"/>
      <c r="B39" s="960"/>
      <c r="C39" s="960"/>
      <c r="D39" s="960"/>
      <c r="E39" s="960"/>
      <c r="F39" s="959"/>
      <c r="G39" s="960"/>
      <c r="H39" s="959"/>
      <c r="I39" s="959"/>
      <c r="J39" s="960"/>
      <c r="K39" s="960"/>
      <c r="L39" s="960"/>
      <c r="M39" s="960"/>
      <c r="N39" s="959"/>
      <c r="O39" s="960"/>
    </row>
    <row r="40" spans="1:15" x14ac:dyDescent="0.2">
      <c r="A40" s="960"/>
      <c r="B40" s="960"/>
      <c r="C40" s="960"/>
      <c r="D40" s="960"/>
      <c r="E40" s="960"/>
      <c r="F40" s="959"/>
      <c r="G40" s="960"/>
      <c r="H40" s="959"/>
      <c r="I40" s="959"/>
      <c r="J40" s="960"/>
      <c r="K40" s="960"/>
      <c r="L40" s="960"/>
      <c r="M40" s="960"/>
      <c r="N40" s="959"/>
      <c r="O40" s="960"/>
    </row>
    <row r="41" spans="1:15" x14ac:dyDescent="0.2">
      <c r="A41" s="960"/>
      <c r="B41" s="960"/>
      <c r="C41" s="960"/>
      <c r="D41" s="960"/>
      <c r="E41" s="960"/>
      <c r="F41" s="959"/>
      <c r="G41" s="960"/>
      <c r="H41" s="959"/>
      <c r="I41" s="959"/>
      <c r="J41" s="960"/>
      <c r="K41" s="960"/>
      <c r="L41" s="960"/>
      <c r="M41" s="960"/>
      <c r="N41" s="959"/>
      <c r="O41" s="960"/>
    </row>
    <row r="42" spans="1:15" x14ac:dyDescent="0.2">
      <c r="A42" s="960"/>
      <c r="B42" s="960"/>
      <c r="C42" s="960"/>
      <c r="D42" s="960"/>
      <c r="E42" s="960"/>
      <c r="F42" s="959"/>
      <c r="G42" s="960"/>
      <c r="H42" s="959"/>
      <c r="I42" s="959"/>
      <c r="J42" s="960"/>
      <c r="K42" s="960"/>
      <c r="L42" s="960"/>
      <c r="M42" s="960"/>
      <c r="N42" s="959"/>
      <c r="O42" s="960"/>
    </row>
  </sheetData>
  <pageMargins left="0.31496062992125984" right="0.31496062992125984" top="0.78740157480314965" bottom="0.78740157480314965" header="0.31496062992125984" footer="0.31496062992125984"/>
  <pageSetup paperSize="9" scale="80" fitToWidth="0" fitToHeight="0" orientation="landscape" r:id="rId1"/>
  <headerFooter>
    <oddHeader>&amp;R&amp;T</oddHeader>
    <oddFooter>&amp;L&amp;F&amp;CDato skrevet ut: &amp;D&amp;RÅRSSTATISTIKK 2011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8">
    <tabColor rgb="FFC00000"/>
  </sheetPr>
  <dimension ref="A2:Q32"/>
  <sheetViews>
    <sheetView showGridLines="0" topLeftCell="A4" workbookViewId="0">
      <selection activeCell="G33" sqref="G33"/>
    </sheetView>
  </sheetViews>
  <sheetFormatPr baseColWidth="10" defaultColWidth="11.42578125" defaultRowHeight="14.25" x14ac:dyDescent="0.2"/>
  <cols>
    <col min="1" max="1" width="8.140625" style="519" customWidth="1"/>
    <col min="2" max="2" width="28.140625" style="519" bestFit="1" customWidth="1"/>
    <col min="3" max="3" width="9.85546875" style="519" customWidth="1"/>
    <col min="4" max="4" width="8.85546875" style="519" customWidth="1"/>
    <col min="5" max="6" width="11.42578125" style="519" customWidth="1"/>
    <col min="7" max="7" width="9.140625" style="519" customWidth="1"/>
    <col min="8" max="10" width="11.42578125" style="519"/>
    <col min="11" max="11" width="7.5703125" style="519" customWidth="1"/>
    <col min="12" max="12" width="7.7109375" style="519" customWidth="1"/>
    <col min="13" max="13" width="7.28515625" style="519" customWidth="1"/>
    <col min="14" max="16384" width="11.42578125" style="519"/>
  </cols>
  <sheetData>
    <row r="2" spans="1:17" x14ac:dyDescent="0.2">
      <c r="A2" s="518" t="s">
        <v>0</v>
      </c>
    </row>
    <row r="3" spans="1:17" x14ac:dyDescent="0.2">
      <c r="A3" s="518"/>
    </row>
    <row r="4" spans="1:17" x14ac:dyDescent="0.2">
      <c r="A4" s="518" t="s">
        <v>343</v>
      </c>
    </row>
    <row r="5" spans="1:17" x14ac:dyDescent="0.2">
      <c r="A5" s="518"/>
    </row>
    <row r="6" spans="1:17" ht="15" x14ac:dyDescent="0.25">
      <c r="A6" s="518"/>
      <c r="B6" s="706" t="s">
        <v>243</v>
      </c>
      <c r="C6" s="707"/>
      <c r="D6" s="707"/>
      <c r="E6" s="707"/>
      <c r="F6" s="708" t="s">
        <v>257</v>
      </c>
      <c r="G6" s="709"/>
      <c r="H6" s="709"/>
      <c r="I6" s="709"/>
      <c r="J6" s="710"/>
    </row>
    <row r="7" spans="1:17" x14ac:dyDescent="0.2">
      <c r="A7" s="518"/>
    </row>
    <row r="8" spans="1:17" ht="27.2" customHeight="1" thickBot="1" x14ac:dyDescent="0.3">
      <c r="A8" s="616" t="s">
        <v>343</v>
      </c>
      <c r="B8" s="523"/>
      <c r="C8" s="523"/>
      <c r="D8" s="523"/>
      <c r="E8" s="523"/>
      <c r="F8" s="523"/>
      <c r="G8" s="520"/>
      <c r="H8" s="520"/>
      <c r="I8" s="520"/>
      <c r="J8" s="520"/>
      <c r="K8" s="520"/>
      <c r="L8" s="520"/>
      <c r="M8" s="520"/>
      <c r="N8" s="520"/>
    </row>
    <row r="9" spans="1:17" ht="97.5" customHeight="1" thickBot="1" x14ac:dyDescent="0.3">
      <c r="A9" s="711" t="s">
        <v>38</v>
      </c>
      <c r="B9" s="712" t="s">
        <v>3</v>
      </c>
      <c r="C9" s="713" t="s">
        <v>348</v>
      </c>
      <c r="D9" s="714" t="s">
        <v>347</v>
      </c>
      <c r="E9" s="714" t="s">
        <v>221</v>
      </c>
      <c r="F9" s="714" t="s">
        <v>217</v>
      </c>
      <c r="G9" s="714" t="s">
        <v>346</v>
      </c>
      <c r="H9" s="714" t="s">
        <v>150</v>
      </c>
      <c r="I9" s="714" t="s">
        <v>218</v>
      </c>
      <c r="J9" s="715" t="s">
        <v>127</v>
      </c>
      <c r="K9" s="716" t="s">
        <v>28</v>
      </c>
      <c r="L9" s="717" t="s">
        <v>128</v>
      </c>
      <c r="M9" s="718" t="s">
        <v>129</v>
      </c>
      <c r="N9" s="719" t="s">
        <v>344</v>
      </c>
    </row>
    <row r="10" spans="1:17" ht="15" customHeight="1" x14ac:dyDescent="0.25">
      <c r="A10" s="538">
        <v>1</v>
      </c>
      <c r="B10" s="539" t="s">
        <v>5</v>
      </c>
      <c r="C10" s="720"/>
      <c r="D10" s="721"/>
      <c r="E10" s="721"/>
      <c r="F10" s="721"/>
      <c r="G10" s="721"/>
      <c r="H10" s="721"/>
      <c r="I10" s="721"/>
      <c r="J10" s="722"/>
      <c r="K10" s="723">
        <f>SUM(C10:J10)</f>
        <v>0</v>
      </c>
      <c r="L10" s="720"/>
      <c r="M10" s="722"/>
      <c r="N10" s="724">
        <f>K10+L10+M10</f>
        <v>0</v>
      </c>
      <c r="P10" s="807" t="e">
        <f t="shared" ref="P10:P25" si="0">C10/K10</f>
        <v>#DIV/0!</v>
      </c>
      <c r="Q10" s="807" t="e">
        <f t="shared" ref="Q10:Q25" si="1">D10/K10</f>
        <v>#DIV/0!</v>
      </c>
    </row>
    <row r="11" spans="1:17" ht="15" customHeight="1" x14ac:dyDescent="0.25">
      <c r="A11" s="541">
        <v>2</v>
      </c>
      <c r="B11" s="542" t="s">
        <v>6</v>
      </c>
      <c r="C11" s="726"/>
      <c r="D11" s="727"/>
      <c r="E11" s="727"/>
      <c r="F11" s="727"/>
      <c r="G11" s="727"/>
      <c r="H11" s="727"/>
      <c r="I11" s="727"/>
      <c r="J11" s="728"/>
      <c r="K11" s="729">
        <f>SUM(C11:J11)</f>
        <v>0</v>
      </c>
      <c r="L11" s="726"/>
      <c r="M11" s="728"/>
      <c r="N11" s="724">
        <f>K11+L11+M11</f>
        <v>0</v>
      </c>
      <c r="P11" s="807" t="e">
        <f t="shared" si="0"/>
        <v>#DIV/0!</v>
      </c>
      <c r="Q11" s="807" t="e">
        <f t="shared" si="1"/>
        <v>#DIV/0!</v>
      </c>
    </row>
    <row r="12" spans="1:17" ht="15" customHeight="1" x14ac:dyDescent="0.25">
      <c r="A12" s="541">
        <v>3</v>
      </c>
      <c r="B12" s="542" t="s">
        <v>7</v>
      </c>
      <c r="C12" s="726"/>
      <c r="D12" s="727"/>
      <c r="E12" s="727"/>
      <c r="F12" s="727"/>
      <c r="G12" s="727"/>
      <c r="H12" s="727"/>
      <c r="I12" s="727"/>
      <c r="J12" s="728"/>
      <c r="K12" s="729">
        <f t="shared" ref="K12:K24" si="2">SUM(C12:J12)</f>
        <v>0</v>
      </c>
      <c r="L12" s="726"/>
      <c r="M12" s="728"/>
      <c r="N12" s="724">
        <f>K12+L12+M12</f>
        <v>0</v>
      </c>
      <c r="P12" s="807" t="e">
        <f t="shared" si="0"/>
        <v>#DIV/0!</v>
      </c>
      <c r="Q12" s="807" t="e">
        <f t="shared" si="1"/>
        <v>#DIV/0!</v>
      </c>
    </row>
    <row r="13" spans="1:17" ht="15" customHeight="1" x14ac:dyDescent="0.25">
      <c r="A13" s="541">
        <v>4</v>
      </c>
      <c r="B13" s="542" t="s">
        <v>8</v>
      </c>
      <c r="C13" s="726"/>
      <c r="D13" s="727"/>
      <c r="E13" s="727"/>
      <c r="F13" s="727"/>
      <c r="G13" s="727"/>
      <c r="H13" s="727"/>
      <c r="I13" s="727"/>
      <c r="J13" s="728"/>
      <c r="K13" s="729">
        <f t="shared" si="2"/>
        <v>0</v>
      </c>
      <c r="L13" s="726"/>
      <c r="M13" s="728"/>
      <c r="N13" s="724">
        <f t="shared" ref="N13:N24" si="3">K13+L13+M13</f>
        <v>0</v>
      </c>
      <c r="P13" s="807" t="e">
        <f t="shared" si="0"/>
        <v>#DIV/0!</v>
      </c>
      <c r="Q13" s="807" t="e">
        <f t="shared" si="1"/>
        <v>#DIV/0!</v>
      </c>
    </row>
    <row r="14" spans="1:17" ht="15" customHeight="1" x14ac:dyDescent="0.25">
      <c r="A14" s="541">
        <v>5</v>
      </c>
      <c r="B14" s="542" t="s">
        <v>9</v>
      </c>
      <c r="C14" s="726"/>
      <c r="D14" s="727"/>
      <c r="E14" s="727"/>
      <c r="F14" s="727"/>
      <c r="G14" s="727"/>
      <c r="H14" s="727"/>
      <c r="I14" s="727"/>
      <c r="J14" s="728"/>
      <c r="K14" s="729">
        <f t="shared" si="2"/>
        <v>0</v>
      </c>
      <c r="L14" s="726"/>
      <c r="M14" s="728"/>
      <c r="N14" s="724">
        <f t="shared" si="3"/>
        <v>0</v>
      </c>
      <c r="P14" s="807" t="e">
        <f t="shared" si="0"/>
        <v>#DIV/0!</v>
      </c>
      <c r="Q14" s="807" t="e">
        <f t="shared" si="1"/>
        <v>#DIV/0!</v>
      </c>
    </row>
    <row r="15" spans="1:17" ht="15" customHeight="1" x14ac:dyDescent="0.25">
      <c r="A15" s="541">
        <v>6</v>
      </c>
      <c r="B15" s="542" t="s">
        <v>10</v>
      </c>
      <c r="C15" s="726"/>
      <c r="D15" s="727"/>
      <c r="E15" s="727"/>
      <c r="F15" s="727"/>
      <c r="G15" s="727"/>
      <c r="H15" s="727"/>
      <c r="I15" s="727"/>
      <c r="J15" s="728"/>
      <c r="K15" s="729">
        <f t="shared" si="2"/>
        <v>0</v>
      </c>
      <c r="L15" s="726"/>
      <c r="M15" s="728"/>
      <c r="N15" s="724">
        <f t="shared" si="3"/>
        <v>0</v>
      </c>
      <c r="P15" s="807" t="e">
        <f t="shared" si="0"/>
        <v>#DIV/0!</v>
      </c>
      <c r="Q15" s="807" t="e">
        <f t="shared" si="1"/>
        <v>#DIV/0!</v>
      </c>
    </row>
    <row r="16" spans="1:17" ht="15" customHeight="1" x14ac:dyDescent="0.25">
      <c r="A16" s="541">
        <v>7</v>
      </c>
      <c r="B16" s="542" t="s">
        <v>11</v>
      </c>
      <c r="C16" s="726"/>
      <c r="D16" s="727"/>
      <c r="E16" s="727"/>
      <c r="F16" s="727"/>
      <c r="G16" s="727"/>
      <c r="H16" s="727"/>
      <c r="I16" s="727"/>
      <c r="J16" s="728"/>
      <c r="K16" s="729">
        <f t="shared" si="2"/>
        <v>0</v>
      </c>
      <c r="L16" s="726"/>
      <c r="M16" s="728"/>
      <c r="N16" s="724">
        <f t="shared" si="3"/>
        <v>0</v>
      </c>
      <c r="P16" s="807" t="e">
        <f t="shared" si="0"/>
        <v>#DIV/0!</v>
      </c>
      <c r="Q16" s="807" t="e">
        <f t="shared" si="1"/>
        <v>#DIV/0!</v>
      </c>
    </row>
    <row r="17" spans="1:17" ht="15" customHeight="1" x14ac:dyDescent="0.25">
      <c r="A17" s="541">
        <v>8</v>
      </c>
      <c r="B17" s="542" t="s">
        <v>12</v>
      </c>
      <c r="C17" s="726"/>
      <c r="D17" s="727"/>
      <c r="E17" s="727"/>
      <c r="F17" s="727"/>
      <c r="G17" s="727"/>
      <c r="H17" s="727"/>
      <c r="I17" s="727"/>
      <c r="J17" s="728"/>
      <c r="K17" s="729">
        <f t="shared" si="2"/>
        <v>0</v>
      </c>
      <c r="L17" s="726"/>
      <c r="M17" s="728"/>
      <c r="N17" s="724">
        <f t="shared" si="3"/>
        <v>0</v>
      </c>
      <c r="P17" s="807" t="e">
        <f t="shared" si="0"/>
        <v>#DIV/0!</v>
      </c>
      <c r="Q17" s="807" t="e">
        <f t="shared" si="1"/>
        <v>#DIV/0!</v>
      </c>
    </row>
    <row r="18" spans="1:17" ht="15" customHeight="1" x14ac:dyDescent="0.25">
      <c r="A18" s="541">
        <v>9</v>
      </c>
      <c r="B18" s="542" t="s">
        <v>13</v>
      </c>
      <c r="C18" s="726"/>
      <c r="D18" s="727"/>
      <c r="E18" s="727"/>
      <c r="F18" s="727"/>
      <c r="G18" s="727"/>
      <c r="H18" s="727"/>
      <c r="I18" s="727"/>
      <c r="J18" s="728"/>
      <c r="K18" s="729">
        <f t="shared" si="2"/>
        <v>0</v>
      </c>
      <c r="L18" s="726"/>
      <c r="M18" s="728"/>
      <c r="N18" s="724">
        <f t="shared" si="3"/>
        <v>0</v>
      </c>
      <c r="P18" s="807" t="e">
        <f t="shared" si="0"/>
        <v>#DIV/0!</v>
      </c>
      <c r="Q18" s="807" t="e">
        <f t="shared" si="1"/>
        <v>#DIV/0!</v>
      </c>
    </row>
    <row r="19" spans="1:17" ht="15" customHeight="1" x14ac:dyDescent="0.25">
      <c r="A19" s="541">
        <v>10</v>
      </c>
      <c r="B19" s="542" t="s">
        <v>14</v>
      </c>
      <c r="C19" s="726"/>
      <c r="D19" s="727"/>
      <c r="E19" s="727"/>
      <c r="F19" s="727"/>
      <c r="G19" s="727"/>
      <c r="H19" s="727"/>
      <c r="I19" s="727"/>
      <c r="J19" s="728"/>
      <c r="K19" s="729">
        <f t="shared" si="2"/>
        <v>0</v>
      </c>
      <c r="L19" s="726"/>
      <c r="M19" s="728"/>
      <c r="N19" s="724">
        <f t="shared" si="3"/>
        <v>0</v>
      </c>
      <c r="O19" s="519" t="s">
        <v>106</v>
      </c>
      <c r="P19" s="807" t="e">
        <f t="shared" si="0"/>
        <v>#DIV/0!</v>
      </c>
      <c r="Q19" s="807" t="e">
        <f t="shared" si="1"/>
        <v>#DIV/0!</v>
      </c>
    </row>
    <row r="20" spans="1:17" ht="15" customHeight="1" x14ac:dyDescent="0.25">
      <c r="A20" s="541">
        <v>11</v>
      </c>
      <c r="B20" s="542" t="s">
        <v>15</v>
      </c>
      <c r="C20" s="726"/>
      <c r="D20" s="727"/>
      <c r="E20" s="727"/>
      <c r="F20" s="727"/>
      <c r="G20" s="727"/>
      <c r="H20" s="727"/>
      <c r="I20" s="727"/>
      <c r="J20" s="728"/>
      <c r="K20" s="729">
        <f t="shared" si="2"/>
        <v>0</v>
      </c>
      <c r="L20" s="726"/>
      <c r="M20" s="728"/>
      <c r="N20" s="724">
        <f t="shared" si="3"/>
        <v>0</v>
      </c>
      <c r="P20" s="807" t="e">
        <f t="shared" si="0"/>
        <v>#DIV/0!</v>
      </c>
      <c r="Q20" s="807" t="e">
        <f t="shared" si="1"/>
        <v>#DIV/0!</v>
      </c>
    </row>
    <row r="21" spans="1:17" ht="15" customHeight="1" x14ac:dyDescent="0.25">
      <c r="A21" s="541">
        <v>12</v>
      </c>
      <c r="B21" s="542" t="s">
        <v>16</v>
      </c>
      <c r="C21" s="726"/>
      <c r="D21" s="727"/>
      <c r="E21" s="727"/>
      <c r="F21" s="727"/>
      <c r="G21" s="727"/>
      <c r="H21" s="727"/>
      <c r="I21" s="727"/>
      <c r="J21" s="728"/>
      <c r="K21" s="729">
        <f t="shared" si="2"/>
        <v>0</v>
      </c>
      <c r="L21" s="726"/>
      <c r="M21" s="728"/>
      <c r="N21" s="724">
        <f t="shared" si="3"/>
        <v>0</v>
      </c>
      <c r="P21" s="807" t="e">
        <f t="shared" si="0"/>
        <v>#DIV/0!</v>
      </c>
      <c r="Q21" s="807" t="e">
        <f t="shared" si="1"/>
        <v>#DIV/0!</v>
      </c>
    </row>
    <row r="22" spans="1:17" ht="15" customHeight="1" x14ac:dyDescent="0.25">
      <c r="A22" s="541">
        <v>13</v>
      </c>
      <c r="B22" s="542" t="s">
        <v>17</v>
      </c>
      <c r="C22" s="726"/>
      <c r="D22" s="727"/>
      <c r="E22" s="727"/>
      <c r="F22" s="727"/>
      <c r="G22" s="727"/>
      <c r="H22" s="727"/>
      <c r="I22" s="727"/>
      <c r="J22" s="728"/>
      <c r="K22" s="729">
        <f t="shared" si="2"/>
        <v>0</v>
      </c>
      <c r="L22" s="726"/>
      <c r="M22" s="728"/>
      <c r="N22" s="724">
        <f t="shared" si="3"/>
        <v>0</v>
      </c>
      <c r="P22" s="807" t="e">
        <f t="shared" si="0"/>
        <v>#DIV/0!</v>
      </c>
      <c r="Q22" s="807" t="e">
        <f t="shared" si="1"/>
        <v>#DIV/0!</v>
      </c>
    </row>
    <row r="23" spans="1:17" ht="15" customHeight="1" x14ac:dyDescent="0.25">
      <c r="A23" s="541">
        <v>14</v>
      </c>
      <c r="B23" s="542" t="s">
        <v>18</v>
      </c>
      <c r="C23" s="726"/>
      <c r="D23" s="727"/>
      <c r="E23" s="727"/>
      <c r="F23" s="727"/>
      <c r="G23" s="727"/>
      <c r="H23" s="727"/>
      <c r="I23" s="727"/>
      <c r="J23" s="728"/>
      <c r="K23" s="729">
        <f t="shared" si="2"/>
        <v>0</v>
      </c>
      <c r="L23" s="726"/>
      <c r="M23" s="728"/>
      <c r="N23" s="724">
        <f t="shared" si="3"/>
        <v>0</v>
      </c>
      <c r="P23" s="807" t="e">
        <f t="shared" si="0"/>
        <v>#DIV/0!</v>
      </c>
      <c r="Q23" s="807" t="e">
        <f t="shared" si="1"/>
        <v>#DIV/0!</v>
      </c>
    </row>
    <row r="24" spans="1:17" ht="15" customHeight="1" thickBot="1" x14ac:dyDescent="0.3">
      <c r="A24" s="548">
        <v>15</v>
      </c>
      <c r="B24" s="549" t="s">
        <v>19</v>
      </c>
      <c r="C24" s="730"/>
      <c r="D24" s="731"/>
      <c r="E24" s="731"/>
      <c r="F24" s="731"/>
      <c r="G24" s="731"/>
      <c r="H24" s="731"/>
      <c r="I24" s="731"/>
      <c r="J24" s="732"/>
      <c r="K24" s="729">
        <f t="shared" si="2"/>
        <v>0</v>
      </c>
      <c r="L24" s="730"/>
      <c r="M24" s="732"/>
      <c r="N24" s="733">
        <f t="shared" si="3"/>
        <v>0</v>
      </c>
      <c r="P24" s="807" t="e">
        <f t="shared" si="0"/>
        <v>#DIV/0!</v>
      </c>
      <c r="Q24" s="807" t="e">
        <f t="shared" si="1"/>
        <v>#DIV/0!</v>
      </c>
    </row>
    <row r="25" spans="1:17" ht="15" customHeight="1" thickBot="1" x14ac:dyDescent="0.3">
      <c r="A25" s="734"/>
      <c r="B25" s="735" t="s">
        <v>433</v>
      </c>
      <c r="C25" s="736">
        <f>SUM(C10:C24)</f>
        <v>0</v>
      </c>
      <c r="D25" s="736">
        <f t="shared" ref="D25:J25" si="4">SUM(D10:D24)</f>
        <v>0</v>
      </c>
      <c r="E25" s="736">
        <f t="shared" si="4"/>
        <v>0</v>
      </c>
      <c r="F25" s="736">
        <f t="shared" si="4"/>
        <v>0</v>
      </c>
      <c r="G25" s="736">
        <f t="shared" si="4"/>
        <v>0</v>
      </c>
      <c r="H25" s="736">
        <f t="shared" si="4"/>
        <v>0</v>
      </c>
      <c r="I25" s="736">
        <f t="shared" si="4"/>
        <v>0</v>
      </c>
      <c r="J25" s="736">
        <f t="shared" si="4"/>
        <v>0</v>
      </c>
      <c r="K25" s="738">
        <f>SUM(K10:K24)</f>
        <v>0</v>
      </c>
      <c r="L25" s="739"/>
      <c r="M25" s="737">
        <f>SUM(M10:M24)</f>
        <v>0</v>
      </c>
      <c r="N25" s="1419"/>
      <c r="P25" s="807" t="e">
        <f t="shared" si="0"/>
        <v>#DIV/0!</v>
      </c>
      <c r="Q25" s="807" t="e">
        <f t="shared" si="1"/>
        <v>#DIV/0!</v>
      </c>
    </row>
    <row r="26" spans="1:17" s="848" customFormat="1" ht="15" customHeight="1" thickBot="1" x14ac:dyDescent="0.25">
      <c r="A26" s="741"/>
      <c r="B26" s="742" t="s">
        <v>373</v>
      </c>
      <c r="C26" s="743">
        <v>60</v>
      </c>
      <c r="D26" s="1425">
        <v>34</v>
      </c>
      <c r="E26" s="1425">
        <v>10</v>
      </c>
      <c r="F26" s="1425">
        <v>3</v>
      </c>
      <c r="G26" s="1425">
        <v>7</v>
      </c>
      <c r="H26" s="1425">
        <v>0</v>
      </c>
      <c r="I26" s="1425">
        <v>11</v>
      </c>
      <c r="J26" s="1426">
        <v>37</v>
      </c>
      <c r="K26" s="743">
        <v>162</v>
      </c>
      <c r="L26" s="746"/>
      <c r="M26" s="745">
        <v>10</v>
      </c>
      <c r="N26" s="1213"/>
      <c r="P26" s="844">
        <v>0.31402439024390244</v>
      </c>
      <c r="Q26" s="844">
        <v>0.10670731707317073</v>
      </c>
    </row>
    <row r="27" spans="1:17" s="848" customFormat="1" ht="15" customHeight="1" thickBot="1" x14ac:dyDescent="0.25">
      <c r="A27" s="1420"/>
      <c r="B27" s="1045" t="s">
        <v>261</v>
      </c>
      <c r="C27" s="1421">
        <v>33</v>
      </c>
      <c r="D27" s="1422">
        <v>22</v>
      </c>
      <c r="E27" s="1422">
        <v>7</v>
      </c>
      <c r="F27" s="1422">
        <v>3</v>
      </c>
      <c r="G27" s="1422">
        <v>4</v>
      </c>
      <c r="H27" s="1422">
        <v>0</v>
      </c>
      <c r="I27" s="1422">
        <v>7</v>
      </c>
      <c r="J27" s="1423">
        <v>9</v>
      </c>
      <c r="K27" s="1418">
        <v>85</v>
      </c>
      <c r="L27" s="1211"/>
      <c r="M27" s="1212">
        <v>2</v>
      </c>
      <c r="N27" s="1424"/>
      <c r="P27" s="844"/>
      <c r="Q27" s="844"/>
    </row>
    <row r="28" spans="1:17" ht="15" customHeight="1" thickBot="1" x14ac:dyDescent="0.3">
      <c r="A28" s="741"/>
      <c r="B28" s="742" t="s">
        <v>113</v>
      </c>
      <c r="C28" s="743">
        <v>20</v>
      </c>
      <c r="D28" s="744">
        <v>15</v>
      </c>
      <c r="E28" s="744">
        <v>9</v>
      </c>
      <c r="F28" s="744">
        <v>2</v>
      </c>
      <c r="G28" s="744">
        <v>4</v>
      </c>
      <c r="H28" s="744">
        <v>0</v>
      </c>
      <c r="I28" s="744">
        <v>10</v>
      </c>
      <c r="J28" s="745">
        <v>17</v>
      </c>
      <c r="K28" s="743">
        <v>77</v>
      </c>
      <c r="L28" s="746"/>
      <c r="M28" s="745">
        <v>5</v>
      </c>
      <c r="N28" s="740"/>
      <c r="P28" s="725"/>
      <c r="Q28" s="725"/>
    </row>
    <row r="29" spans="1:17" ht="15" customHeight="1" x14ac:dyDescent="0.2">
      <c r="A29" s="520" t="s">
        <v>125</v>
      </c>
      <c r="B29" s="520"/>
      <c r="C29" s="520"/>
      <c r="D29" s="520"/>
      <c r="E29" s="520"/>
      <c r="F29" s="520"/>
      <c r="G29" s="520"/>
      <c r="H29" s="520"/>
      <c r="I29" s="520"/>
      <c r="J29" s="520"/>
      <c r="K29" s="520"/>
      <c r="L29" s="520"/>
      <c r="M29" s="520"/>
      <c r="N29" s="520"/>
      <c r="P29" s="725"/>
      <c r="Q29" s="725"/>
    </row>
    <row r="30" spans="1:17" ht="17.25" x14ac:dyDescent="0.25">
      <c r="A30" s="520" t="s">
        <v>345</v>
      </c>
      <c r="B30" s="520"/>
      <c r="C30" s="520"/>
      <c r="D30" s="520"/>
      <c r="E30" s="520"/>
      <c r="F30" s="520"/>
      <c r="G30" s="520"/>
      <c r="H30" s="520"/>
      <c r="I30" s="520"/>
      <c r="J30" s="520"/>
      <c r="K30" s="520"/>
      <c r="L30" s="520"/>
      <c r="M30" s="520"/>
      <c r="N30" s="520"/>
    </row>
    <row r="31" spans="1:17" x14ac:dyDescent="0.2">
      <c r="A31" s="520"/>
      <c r="B31" s="520"/>
      <c r="C31" s="520"/>
      <c r="D31" s="520"/>
      <c r="E31" s="520"/>
      <c r="F31" s="520"/>
      <c r="G31" s="520"/>
      <c r="H31" s="520"/>
      <c r="I31" s="520"/>
      <c r="J31" s="520"/>
      <c r="K31" s="520"/>
      <c r="L31" s="520"/>
      <c r="M31" s="520"/>
      <c r="N31" s="520"/>
    </row>
    <row r="32" spans="1:17" x14ac:dyDescent="0.2">
      <c r="A32" s="520"/>
      <c r="B32" s="520"/>
      <c r="C32" s="520"/>
      <c r="D32" s="520"/>
      <c r="E32" s="520"/>
      <c r="F32" s="520"/>
      <c r="G32" s="520" t="s">
        <v>432</v>
      </c>
      <c r="H32" s="520"/>
      <c r="I32" s="520"/>
      <c r="J32" s="520"/>
      <c r="K32" s="520"/>
      <c r="L32" s="520"/>
      <c r="M32" s="520"/>
      <c r="N32" s="520"/>
    </row>
  </sheetData>
  <pageMargins left="0.31496062992125984" right="0.31496062992125984" top="0.78740157480314965" bottom="0.78740157480314965" header="0.31496062992125984" footer="0.31496062992125984"/>
  <pageSetup paperSize="9" scale="80" orientation="landscape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81"/>
  <dimension ref="A1:Q39"/>
  <sheetViews>
    <sheetView showGridLines="0" topLeftCell="A2" workbookViewId="0">
      <selection activeCell="N30" sqref="N30"/>
    </sheetView>
  </sheetViews>
  <sheetFormatPr baseColWidth="10" defaultColWidth="11.42578125" defaultRowHeight="14.25" x14ac:dyDescent="0.2"/>
  <cols>
    <col min="1" max="1" width="4.85546875" style="613" customWidth="1"/>
    <col min="2" max="2" width="22" style="519" bestFit="1" customWidth="1"/>
    <col min="3" max="3" width="10.85546875" style="519" customWidth="1"/>
    <col min="4" max="4" width="9.5703125" style="519" customWidth="1"/>
    <col min="5" max="6" width="11.42578125" style="519"/>
    <col min="7" max="7" width="9.28515625" style="519" customWidth="1"/>
    <col min="8" max="9" width="11.42578125" style="519"/>
    <col min="10" max="10" width="10.7109375" style="519" customWidth="1"/>
    <col min="11" max="11" width="8" style="519" customWidth="1"/>
    <col min="12" max="12" width="9.7109375" style="519" customWidth="1"/>
    <col min="13" max="13" width="8" style="519" customWidth="1"/>
    <col min="14" max="14" width="10" style="519" customWidth="1"/>
    <col min="15" max="16384" width="11.42578125" style="519"/>
  </cols>
  <sheetData>
    <row r="1" spans="1:17" x14ac:dyDescent="0.2">
      <c r="A1" s="518" t="s">
        <v>0</v>
      </c>
    </row>
    <row r="2" spans="1:17" x14ac:dyDescent="0.2">
      <c r="A2" s="518"/>
    </row>
    <row r="3" spans="1:17" x14ac:dyDescent="0.2">
      <c r="A3" s="518" t="str">
        <f>A5</f>
        <v>Tabell 1-11-H Resultat for mottakere av økonomisk sosialhjelp - som ikke er deltakere i KVP, Intro eller Jobbjansen -  som avsluttet kommunale tiltak i perioden 01.01.-31.12.</v>
      </c>
    </row>
    <row r="5" spans="1:17" s="522" customFormat="1" ht="38.25" customHeight="1" thickBot="1" x14ac:dyDescent="0.3">
      <c r="A5" s="2092" t="s">
        <v>471</v>
      </c>
      <c r="B5" s="2092"/>
      <c r="C5" s="2092"/>
      <c r="D5" s="2092"/>
      <c r="E5" s="2092"/>
      <c r="F5" s="2092"/>
      <c r="G5" s="2092"/>
      <c r="H5" s="2092"/>
      <c r="I5" s="2092"/>
      <c r="J5" s="2092"/>
      <c r="K5" s="2092"/>
      <c r="L5" s="2092"/>
      <c r="M5" s="2092"/>
      <c r="N5" s="2092"/>
    </row>
    <row r="6" spans="1:17" ht="92.25" customHeight="1" thickBot="1" x14ac:dyDescent="0.3">
      <c r="A6" s="747" t="s">
        <v>38</v>
      </c>
      <c r="B6" s="748" t="s">
        <v>3</v>
      </c>
      <c r="C6" s="749" t="s">
        <v>352</v>
      </c>
      <c r="D6" s="750" t="s">
        <v>347</v>
      </c>
      <c r="E6" s="750" t="s">
        <v>221</v>
      </c>
      <c r="F6" s="750" t="s">
        <v>217</v>
      </c>
      <c r="G6" s="750" t="s">
        <v>353</v>
      </c>
      <c r="H6" s="750" t="s">
        <v>150</v>
      </c>
      <c r="I6" s="750" t="s">
        <v>218</v>
      </c>
      <c r="J6" s="751" t="s">
        <v>354</v>
      </c>
      <c r="K6" s="871" t="s">
        <v>28</v>
      </c>
      <c r="L6" s="750" t="s">
        <v>128</v>
      </c>
      <c r="M6" s="751" t="s">
        <v>350</v>
      </c>
      <c r="N6" s="873" t="s">
        <v>351</v>
      </c>
    </row>
    <row r="7" spans="1:17" ht="15" customHeight="1" x14ac:dyDescent="0.25">
      <c r="A7" s="752">
        <v>1</v>
      </c>
      <c r="B7" s="539" t="s">
        <v>5</v>
      </c>
      <c r="C7" s="868">
        <v>38</v>
      </c>
      <c r="D7" s="867">
        <v>17</v>
      </c>
      <c r="E7" s="867">
        <v>2</v>
      </c>
      <c r="F7" s="867">
        <v>7</v>
      </c>
      <c r="G7" s="867">
        <v>9</v>
      </c>
      <c r="H7" s="867">
        <v>0</v>
      </c>
      <c r="I7" s="867">
        <v>52</v>
      </c>
      <c r="J7" s="964">
        <v>20</v>
      </c>
      <c r="K7" s="1427">
        <f>SUM(C7:J7)</f>
        <v>145</v>
      </c>
      <c r="L7" s="868">
        <v>13</v>
      </c>
      <c r="M7" s="964">
        <v>3</v>
      </c>
      <c r="N7" s="865">
        <f>K7+L7+M7</f>
        <v>161</v>
      </c>
      <c r="P7" s="807">
        <f t="shared" ref="P7:P22" si="0">C7/K7</f>
        <v>0.2620689655172414</v>
      </c>
      <c r="Q7" s="807">
        <f t="shared" ref="Q7:Q22" si="1">D7/K7</f>
        <v>0.11724137931034483</v>
      </c>
    </row>
    <row r="8" spans="1:17" ht="15" customHeight="1" x14ac:dyDescent="0.25">
      <c r="A8" s="753">
        <v>2</v>
      </c>
      <c r="B8" s="542" t="s">
        <v>6</v>
      </c>
      <c r="C8" s="869">
        <v>39</v>
      </c>
      <c r="D8" s="854">
        <v>7</v>
      </c>
      <c r="E8" s="854">
        <v>36</v>
      </c>
      <c r="F8" s="854">
        <v>47</v>
      </c>
      <c r="G8" s="854">
        <v>25</v>
      </c>
      <c r="H8" s="854">
        <v>6</v>
      </c>
      <c r="I8" s="854">
        <v>71</v>
      </c>
      <c r="J8" s="965">
        <v>39</v>
      </c>
      <c r="K8" s="1428">
        <f t="shared" ref="K8:K21" si="2">SUM(C8:J8)</f>
        <v>270</v>
      </c>
      <c r="L8" s="869">
        <v>31</v>
      </c>
      <c r="M8" s="965">
        <v>4</v>
      </c>
      <c r="N8" s="866">
        <f t="shared" ref="N8:N21" si="3">K8+L8+M8</f>
        <v>305</v>
      </c>
      <c r="P8" s="807">
        <f t="shared" si="0"/>
        <v>0.14444444444444443</v>
      </c>
      <c r="Q8" s="807">
        <f t="shared" si="1"/>
        <v>2.5925925925925925E-2</v>
      </c>
    </row>
    <row r="9" spans="1:17" ht="15" customHeight="1" x14ac:dyDescent="0.25">
      <c r="A9" s="753">
        <v>3</v>
      </c>
      <c r="B9" s="542" t="s">
        <v>7</v>
      </c>
      <c r="C9" s="869">
        <v>102</v>
      </c>
      <c r="D9" s="854">
        <v>11</v>
      </c>
      <c r="E9" s="854">
        <v>0</v>
      </c>
      <c r="F9" s="854">
        <v>0</v>
      </c>
      <c r="G9" s="854">
        <v>160</v>
      </c>
      <c r="H9" s="854">
        <v>29</v>
      </c>
      <c r="I9" s="854">
        <v>18</v>
      </c>
      <c r="J9" s="965">
        <v>0</v>
      </c>
      <c r="K9" s="1428">
        <f t="shared" si="2"/>
        <v>320</v>
      </c>
      <c r="L9" s="869">
        <v>16</v>
      </c>
      <c r="M9" s="965">
        <v>31</v>
      </c>
      <c r="N9" s="866">
        <f t="shared" si="3"/>
        <v>367</v>
      </c>
      <c r="P9" s="807">
        <f t="shared" si="0"/>
        <v>0.31874999999999998</v>
      </c>
      <c r="Q9" s="807">
        <f t="shared" si="1"/>
        <v>3.4375000000000003E-2</v>
      </c>
    </row>
    <row r="10" spans="1:17" ht="15" customHeight="1" x14ac:dyDescent="0.25">
      <c r="A10" s="753">
        <v>4</v>
      </c>
      <c r="B10" s="542" t="s">
        <v>8</v>
      </c>
      <c r="C10" s="869">
        <v>103</v>
      </c>
      <c r="D10" s="854">
        <v>22</v>
      </c>
      <c r="E10" s="854">
        <v>26</v>
      </c>
      <c r="F10" s="854">
        <v>0</v>
      </c>
      <c r="G10" s="854">
        <v>15</v>
      </c>
      <c r="H10" s="854">
        <v>0</v>
      </c>
      <c r="I10" s="854">
        <v>64</v>
      </c>
      <c r="J10" s="965">
        <v>69</v>
      </c>
      <c r="K10" s="1428">
        <f t="shared" si="2"/>
        <v>299</v>
      </c>
      <c r="L10" s="869">
        <v>21</v>
      </c>
      <c r="M10" s="965">
        <v>5</v>
      </c>
      <c r="N10" s="866">
        <f t="shared" si="3"/>
        <v>325</v>
      </c>
      <c r="P10" s="807">
        <f t="shared" si="0"/>
        <v>0.34448160535117056</v>
      </c>
      <c r="Q10" s="807">
        <f t="shared" si="1"/>
        <v>7.3578595317725759E-2</v>
      </c>
    </row>
    <row r="11" spans="1:17" ht="15" customHeight="1" x14ac:dyDescent="0.25">
      <c r="A11" s="753">
        <v>5</v>
      </c>
      <c r="B11" s="542" t="s">
        <v>9</v>
      </c>
      <c r="C11" s="869">
        <v>59</v>
      </c>
      <c r="D11" s="854">
        <v>7</v>
      </c>
      <c r="E11" s="854">
        <v>16</v>
      </c>
      <c r="F11" s="854">
        <v>10</v>
      </c>
      <c r="G11" s="854">
        <v>16</v>
      </c>
      <c r="H11" s="854">
        <v>4</v>
      </c>
      <c r="I11" s="854">
        <v>13</v>
      </c>
      <c r="J11" s="965">
        <v>22</v>
      </c>
      <c r="K11" s="1428">
        <f t="shared" si="2"/>
        <v>147</v>
      </c>
      <c r="L11" s="869">
        <v>15</v>
      </c>
      <c r="M11" s="965">
        <v>9</v>
      </c>
      <c r="N11" s="866">
        <f t="shared" si="3"/>
        <v>171</v>
      </c>
      <c r="P11" s="807">
        <f t="shared" si="0"/>
        <v>0.40136054421768708</v>
      </c>
      <c r="Q11" s="807">
        <f t="shared" si="1"/>
        <v>4.7619047619047616E-2</v>
      </c>
    </row>
    <row r="12" spans="1:17" ht="15" customHeight="1" x14ac:dyDescent="0.25">
      <c r="A12" s="753">
        <v>6</v>
      </c>
      <c r="B12" s="542" t="s">
        <v>10</v>
      </c>
      <c r="C12" s="869">
        <v>1</v>
      </c>
      <c r="D12" s="854">
        <v>0</v>
      </c>
      <c r="E12" s="854">
        <v>0</v>
      </c>
      <c r="F12" s="854">
        <v>3</v>
      </c>
      <c r="G12" s="854">
        <v>0</v>
      </c>
      <c r="H12" s="854">
        <v>0</v>
      </c>
      <c r="I12" s="854">
        <v>9</v>
      </c>
      <c r="J12" s="965">
        <v>0</v>
      </c>
      <c r="K12" s="1428">
        <f t="shared" si="2"/>
        <v>13</v>
      </c>
      <c r="L12" s="869">
        <v>0</v>
      </c>
      <c r="M12" s="965">
        <v>0</v>
      </c>
      <c r="N12" s="866">
        <f t="shared" si="3"/>
        <v>13</v>
      </c>
      <c r="P12" s="807">
        <f t="shared" si="0"/>
        <v>7.6923076923076927E-2</v>
      </c>
      <c r="Q12" s="807">
        <f t="shared" si="1"/>
        <v>0</v>
      </c>
    </row>
    <row r="13" spans="1:17" ht="15" customHeight="1" x14ac:dyDescent="0.25">
      <c r="A13" s="753">
        <v>7</v>
      </c>
      <c r="B13" s="542" t="s">
        <v>11</v>
      </c>
      <c r="C13" s="869">
        <v>8</v>
      </c>
      <c r="D13" s="854">
        <v>0</v>
      </c>
      <c r="E13" s="854">
        <v>5</v>
      </c>
      <c r="F13" s="854">
        <v>7</v>
      </c>
      <c r="G13" s="854">
        <v>18</v>
      </c>
      <c r="H13" s="854">
        <v>0</v>
      </c>
      <c r="I13" s="854">
        <v>6</v>
      </c>
      <c r="J13" s="965">
        <v>0</v>
      </c>
      <c r="K13" s="1428">
        <f t="shared" si="2"/>
        <v>44</v>
      </c>
      <c r="L13" s="869">
        <v>3</v>
      </c>
      <c r="M13" s="965">
        <v>0</v>
      </c>
      <c r="N13" s="866">
        <f t="shared" si="3"/>
        <v>47</v>
      </c>
      <c r="P13" s="807">
        <f t="shared" si="0"/>
        <v>0.18181818181818182</v>
      </c>
      <c r="Q13" s="807">
        <f t="shared" si="1"/>
        <v>0</v>
      </c>
    </row>
    <row r="14" spans="1:17" ht="15" customHeight="1" x14ac:dyDescent="0.25">
      <c r="A14" s="753">
        <v>8</v>
      </c>
      <c r="B14" s="542" t="s">
        <v>12</v>
      </c>
      <c r="C14" s="869">
        <v>58</v>
      </c>
      <c r="D14" s="854">
        <v>16</v>
      </c>
      <c r="E14" s="854">
        <v>17</v>
      </c>
      <c r="F14" s="854">
        <v>19</v>
      </c>
      <c r="G14" s="854">
        <v>21</v>
      </c>
      <c r="H14" s="854">
        <v>1</v>
      </c>
      <c r="I14" s="854">
        <v>0</v>
      </c>
      <c r="J14" s="965">
        <v>52</v>
      </c>
      <c r="K14" s="1428">
        <f t="shared" si="2"/>
        <v>184</v>
      </c>
      <c r="L14" s="869">
        <v>22</v>
      </c>
      <c r="M14" s="965">
        <v>4</v>
      </c>
      <c r="N14" s="866">
        <f t="shared" si="3"/>
        <v>210</v>
      </c>
      <c r="P14" s="807">
        <f t="shared" si="0"/>
        <v>0.31521739130434784</v>
      </c>
      <c r="Q14" s="807">
        <f t="shared" si="1"/>
        <v>8.6956521739130432E-2</v>
      </c>
    </row>
    <row r="15" spans="1:17" ht="15" customHeight="1" x14ac:dyDescent="0.25">
      <c r="A15" s="753">
        <v>9</v>
      </c>
      <c r="B15" s="542" t="s">
        <v>13</v>
      </c>
      <c r="C15" s="869">
        <v>6</v>
      </c>
      <c r="D15" s="854">
        <v>0</v>
      </c>
      <c r="E15" s="854">
        <v>4</v>
      </c>
      <c r="F15" s="854">
        <v>0</v>
      </c>
      <c r="G15" s="854">
        <v>4</v>
      </c>
      <c r="H15" s="854">
        <v>0</v>
      </c>
      <c r="I15" s="854">
        <v>13</v>
      </c>
      <c r="J15" s="965">
        <v>3</v>
      </c>
      <c r="K15" s="1428">
        <f t="shared" si="2"/>
        <v>30</v>
      </c>
      <c r="L15" s="869">
        <v>3</v>
      </c>
      <c r="M15" s="965">
        <v>2</v>
      </c>
      <c r="N15" s="866">
        <f t="shared" si="3"/>
        <v>35</v>
      </c>
      <c r="P15" s="807">
        <f t="shared" si="0"/>
        <v>0.2</v>
      </c>
      <c r="Q15" s="807">
        <f t="shared" si="1"/>
        <v>0</v>
      </c>
    </row>
    <row r="16" spans="1:17" ht="15" customHeight="1" x14ac:dyDescent="0.25">
      <c r="A16" s="753">
        <v>10</v>
      </c>
      <c r="B16" s="542" t="s">
        <v>14</v>
      </c>
      <c r="C16" s="869">
        <v>52</v>
      </c>
      <c r="D16" s="854">
        <v>18</v>
      </c>
      <c r="E16" s="854">
        <v>2</v>
      </c>
      <c r="F16" s="854">
        <v>5</v>
      </c>
      <c r="G16" s="854">
        <v>4</v>
      </c>
      <c r="H16" s="854">
        <v>0</v>
      </c>
      <c r="I16" s="854">
        <v>4</v>
      </c>
      <c r="J16" s="965">
        <v>10</v>
      </c>
      <c r="K16" s="1428">
        <f t="shared" si="2"/>
        <v>95</v>
      </c>
      <c r="L16" s="869">
        <v>7</v>
      </c>
      <c r="M16" s="965">
        <v>2</v>
      </c>
      <c r="N16" s="866">
        <f t="shared" si="3"/>
        <v>104</v>
      </c>
      <c r="P16" s="807">
        <f t="shared" si="0"/>
        <v>0.54736842105263162</v>
      </c>
      <c r="Q16" s="807">
        <f t="shared" si="1"/>
        <v>0.18947368421052632</v>
      </c>
    </row>
    <row r="17" spans="1:17" ht="15" customHeight="1" x14ac:dyDescent="0.25">
      <c r="A17" s="753">
        <v>11</v>
      </c>
      <c r="B17" s="542" t="s">
        <v>15</v>
      </c>
      <c r="C17" s="869">
        <v>17</v>
      </c>
      <c r="D17" s="854">
        <v>11</v>
      </c>
      <c r="E17" s="854">
        <v>33</v>
      </c>
      <c r="F17" s="854">
        <v>5</v>
      </c>
      <c r="G17" s="854">
        <v>8</v>
      </c>
      <c r="H17" s="854">
        <v>4</v>
      </c>
      <c r="I17" s="854">
        <v>21</v>
      </c>
      <c r="J17" s="965">
        <v>15</v>
      </c>
      <c r="K17" s="1428">
        <f t="shared" si="2"/>
        <v>114</v>
      </c>
      <c r="L17" s="869">
        <v>7</v>
      </c>
      <c r="M17" s="965">
        <v>3</v>
      </c>
      <c r="N17" s="866">
        <f t="shared" si="3"/>
        <v>124</v>
      </c>
      <c r="P17" s="807">
        <f t="shared" si="0"/>
        <v>0.14912280701754385</v>
      </c>
      <c r="Q17" s="807">
        <f t="shared" si="1"/>
        <v>9.6491228070175433E-2</v>
      </c>
    </row>
    <row r="18" spans="1:17" ht="15" customHeight="1" x14ac:dyDescent="0.25">
      <c r="A18" s="753">
        <v>12</v>
      </c>
      <c r="B18" s="542" t="s">
        <v>16</v>
      </c>
      <c r="C18" s="869">
        <v>7</v>
      </c>
      <c r="D18" s="854">
        <v>2</v>
      </c>
      <c r="E18" s="854">
        <v>5</v>
      </c>
      <c r="F18" s="854">
        <v>0</v>
      </c>
      <c r="G18" s="854">
        <v>0</v>
      </c>
      <c r="H18" s="854">
        <v>0</v>
      </c>
      <c r="I18" s="854">
        <v>35</v>
      </c>
      <c r="J18" s="965">
        <v>25</v>
      </c>
      <c r="K18" s="1428">
        <f t="shared" si="2"/>
        <v>74</v>
      </c>
      <c r="L18" s="869">
        <v>0</v>
      </c>
      <c r="M18" s="965">
        <v>0</v>
      </c>
      <c r="N18" s="866">
        <f t="shared" si="3"/>
        <v>74</v>
      </c>
      <c r="P18" s="807">
        <f t="shared" si="0"/>
        <v>9.45945945945946E-2</v>
      </c>
      <c r="Q18" s="807">
        <f t="shared" si="1"/>
        <v>2.7027027027027029E-2</v>
      </c>
    </row>
    <row r="19" spans="1:17" ht="15" customHeight="1" x14ac:dyDescent="0.25">
      <c r="A19" s="753">
        <v>13</v>
      </c>
      <c r="B19" s="542" t="s">
        <v>17</v>
      </c>
      <c r="C19" s="869">
        <v>6</v>
      </c>
      <c r="D19" s="854">
        <v>4</v>
      </c>
      <c r="E19" s="854">
        <v>7</v>
      </c>
      <c r="F19" s="854">
        <v>4</v>
      </c>
      <c r="G19" s="854">
        <v>5</v>
      </c>
      <c r="H19" s="854">
        <v>0</v>
      </c>
      <c r="I19" s="854">
        <v>6</v>
      </c>
      <c r="J19" s="965">
        <v>2</v>
      </c>
      <c r="K19" s="1428">
        <f t="shared" si="2"/>
        <v>34</v>
      </c>
      <c r="L19" s="869">
        <v>0</v>
      </c>
      <c r="M19" s="965">
        <v>0</v>
      </c>
      <c r="N19" s="866">
        <f t="shared" si="3"/>
        <v>34</v>
      </c>
      <c r="P19" s="807">
        <f t="shared" si="0"/>
        <v>0.17647058823529413</v>
      </c>
      <c r="Q19" s="807">
        <f t="shared" si="1"/>
        <v>0.11764705882352941</v>
      </c>
    </row>
    <row r="20" spans="1:17" ht="15" customHeight="1" x14ac:dyDescent="0.25">
      <c r="A20" s="753">
        <v>14</v>
      </c>
      <c r="B20" s="542" t="s">
        <v>18</v>
      </c>
      <c r="C20" s="869">
        <v>9</v>
      </c>
      <c r="D20" s="854">
        <v>1</v>
      </c>
      <c r="E20" s="854">
        <v>1</v>
      </c>
      <c r="F20" s="854">
        <v>30</v>
      </c>
      <c r="G20" s="854">
        <v>0</v>
      </c>
      <c r="H20" s="854">
        <v>0</v>
      </c>
      <c r="I20" s="854">
        <v>0</v>
      </c>
      <c r="J20" s="965">
        <v>13</v>
      </c>
      <c r="K20" s="1428">
        <f t="shared" si="2"/>
        <v>54</v>
      </c>
      <c r="L20" s="869">
        <v>0</v>
      </c>
      <c r="M20" s="965">
        <v>0</v>
      </c>
      <c r="N20" s="866">
        <f t="shared" si="3"/>
        <v>54</v>
      </c>
      <c r="P20" s="807">
        <f t="shared" si="0"/>
        <v>0.16666666666666666</v>
      </c>
      <c r="Q20" s="807">
        <f t="shared" si="1"/>
        <v>1.8518518518518517E-2</v>
      </c>
    </row>
    <row r="21" spans="1:17" ht="15" customHeight="1" thickBot="1" x14ac:dyDescent="0.3">
      <c r="A21" s="755">
        <v>15</v>
      </c>
      <c r="B21" s="549" t="s">
        <v>19</v>
      </c>
      <c r="C21" s="1743">
        <v>24</v>
      </c>
      <c r="D21" s="1744">
        <v>3</v>
      </c>
      <c r="E21" s="1744">
        <v>6</v>
      </c>
      <c r="F21" s="1744">
        <v>18</v>
      </c>
      <c r="G21" s="1744">
        <v>0</v>
      </c>
      <c r="H21" s="1744">
        <v>0</v>
      </c>
      <c r="I21" s="1744">
        <v>64</v>
      </c>
      <c r="J21" s="1745">
        <v>119</v>
      </c>
      <c r="K21" s="1429">
        <f t="shared" si="2"/>
        <v>234</v>
      </c>
      <c r="L21" s="1743">
        <v>6</v>
      </c>
      <c r="M21" s="1745">
        <v>0</v>
      </c>
      <c r="N21" s="947">
        <f t="shared" si="3"/>
        <v>240</v>
      </c>
      <c r="P21" s="807">
        <f t="shared" si="0"/>
        <v>0.10256410256410256</v>
      </c>
      <c r="Q21" s="807">
        <f t="shared" si="1"/>
        <v>1.282051282051282E-2</v>
      </c>
    </row>
    <row r="22" spans="1:17" ht="15" customHeight="1" x14ac:dyDescent="0.25">
      <c r="A22" s="554"/>
      <c r="B22" s="1582" t="s">
        <v>470</v>
      </c>
      <c r="C22" s="1756">
        <f>SUM(C7:C21)</f>
        <v>529</v>
      </c>
      <c r="D22" s="1749">
        <f t="shared" ref="D22:K22" si="4">SUM(D7:D21)</f>
        <v>119</v>
      </c>
      <c r="E22" s="1749">
        <f t="shared" si="4"/>
        <v>160</v>
      </c>
      <c r="F22" s="1749">
        <f t="shared" si="4"/>
        <v>155</v>
      </c>
      <c r="G22" s="1749">
        <f t="shared" si="4"/>
        <v>285</v>
      </c>
      <c r="H22" s="1749">
        <f t="shared" si="4"/>
        <v>44</v>
      </c>
      <c r="I22" s="1749">
        <f t="shared" si="4"/>
        <v>376</v>
      </c>
      <c r="J22" s="1757">
        <f t="shared" si="4"/>
        <v>389</v>
      </c>
      <c r="K22" s="1754">
        <f t="shared" si="4"/>
        <v>2057</v>
      </c>
      <c r="L22" s="1750"/>
      <c r="M22" s="1749">
        <f>SUM(M7:M21)</f>
        <v>63</v>
      </c>
      <c r="N22" s="1939"/>
      <c r="P22" s="807">
        <f t="shared" si="0"/>
        <v>0.25717063684978125</v>
      </c>
      <c r="Q22" s="807">
        <f t="shared" si="1"/>
        <v>5.7851239669421489E-2</v>
      </c>
    </row>
    <row r="23" spans="1:17" s="848" customFormat="1" ht="15" customHeight="1" thickBot="1" x14ac:dyDescent="0.25">
      <c r="A23" s="559"/>
      <c r="B23" s="293" t="s">
        <v>434</v>
      </c>
      <c r="C23" s="872">
        <v>330</v>
      </c>
      <c r="D23" s="855">
        <v>82</v>
      </c>
      <c r="E23" s="855">
        <v>107</v>
      </c>
      <c r="F23" s="855">
        <v>102</v>
      </c>
      <c r="G23" s="855">
        <v>153</v>
      </c>
      <c r="H23" s="855">
        <v>32</v>
      </c>
      <c r="I23" s="855">
        <v>303</v>
      </c>
      <c r="J23" s="957">
        <v>252</v>
      </c>
      <c r="K23" s="1755">
        <v>1361</v>
      </c>
      <c r="L23" s="1752"/>
      <c r="M23" s="855">
        <v>18</v>
      </c>
      <c r="N23" s="766"/>
      <c r="P23" s="844">
        <v>0.24246877296105804</v>
      </c>
      <c r="Q23" s="844">
        <v>6.0249816311535635E-2</v>
      </c>
    </row>
    <row r="24" spans="1:17" s="848" customFormat="1" ht="15" customHeight="1" x14ac:dyDescent="0.2">
      <c r="A24" s="893"/>
      <c r="B24" s="1933" t="s">
        <v>408</v>
      </c>
      <c r="C24" s="1934">
        <v>352</v>
      </c>
      <c r="D24" s="1934">
        <v>75</v>
      </c>
      <c r="E24" s="1934">
        <v>192</v>
      </c>
      <c r="F24" s="1934">
        <v>173</v>
      </c>
      <c r="G24" s="1934">
        <v>251</v>
      </c>
      <c r="H24" s="1934">
        <v>49</v>
      </c>
      <c r="I24" s="1934">
        <v>515</v>
      </c>
      <c r="J24" s="1935">
        <v>330</v>
      </c>
      <c r="K24" s="1936">
        <v>1937</v>
      </c>
      <c r="L24" s="1937"/>
      <c r="M24" s="1934">
        <v>47</v>
      </c>
      <c r="N24" s="1938"/>
      <c r="P24" s="844">
        <v>0.31402439024390244</v>
      </c>
      <c r="Q24" s="844">
        <v>0.10670731707317073</v>
      </c>
    </row>
    <row r="25" spans="1:17" s="848" customFormat="1" ht="15" customHeight="1" x14ac:dyDescent="0.2">
      <c r="A25" s="757"/>
      <c r="B25" s="758" t="s">
        <v>386</v>
      </c>
      <c r="C25" s="854">
        <v>248</v>
      </c>
      <c r="D25" s="854">
        <v>63</v>
      </c>
      <c r="E25" s="854">
        <v>98</v>
      </c>
      <c r="F25" s="854">
        <v>113</v>
      </c>
      <c r="G25" s="854">
        <v>123</v>
      </c>
      <c r="H25" s="854">
        <v>33</v>
      </c>
      <c r="I25" s="854">
        <v>310</v>
      </c>
      <c r="J25" s="754">
        <v>210</v>
      </c>
      <c r="K25" s="759">
        <v>1198</v>
      </c>
      <c r="L25" s="760"/>
      <c r="M25" s="854">
        <v>37</v>
      </c>
      <c r="N25" s="761"/>
      <c r="P25" s="844">
        <v>0.33684210526315789</v>
      </c>
      <c r="Q25" s="844">
        <v>0.10526315789473684</v>
      </c>
    </row>
    <row r="26" spans="1:17" s="848" customFormat="1" ht="15" customHeight="1" thickBot="1" x14ac:dyDescent="0.3">
      <c r="A26" s="762"/>
      <c r="B26" s="763" t="s">
        <v>374</v>
      </c>
      <c r="C26" s="855">
        <v>99</v>
      </c>
      <c r="D26" s="855">
        <v>15</v>
      </c>
      <c r="E26" s="855">
        <v>28</v>
      </c>
      <c r="F26" s="855">
        <v>39</v>
      </c>
      <c r="G26" s="855">
        <v>47</v>
      </c>
      <c r="H26" s="855">
        <v>15</v>
      </c>
      <c r="I26" s="855">
        <v>150</v>
      </c>
      <c r="J26" s="756">
        <v>71</v>
      </c>
      <c r="K26" s="764">
        <v>464</v>
      </c>
      <c r="L26" s="765"/>
      <c r="M26" s="855">
        <v>2</v>
      </c>
      <c r="N26" s="766"/>
    </row>
    <row r="27" spans="1:17" x14ac:dyDescent="0.2">
      <c r="A27" s="519" t="s">
        <v>125</v>
      </c>
    </row>
    <row r="28" spans="1:17" ht="15" x14ac:dyDescent="0.25">
      <c r="A28" s="519" t="s">
        <v>349</v>
      </c>
    </row>
    <row r="30" spans="1:17" x14ac:dyDescent="0.2">
      <c r="A30" s="978"/>
      <c r="B30" s="978"/>
      <c r="C30" s="978"/>
      <c r="D30" s="978"/>
      <c r="E30" s="978"/>
      <c r="F30" s="977"/>
      <c r="G30" s="978"/>
      <c r="H30" s="977"/>
      <c r="I30" s="977"/>
      <c r="J30" s="978"/>
      <c r="K30" s="978"/>
      <c r="L30" s="978"/>
      <c r="M30" s="978"/>
      <c r="N30" s="977"/>
      <c r="O30" s="978"/>
    </row>
    <row r="31" spans="1:17" x14ac:dyDescent="0.2">
      <c r="A31" s="978"/>
      <c r="B31" s="978"/>
      <c r="C31" s="978"/>
      <c r="D31" s="978"/>
      <c r="E31" s="978"/>
      <c r="F31" s="977"/>
      <c r="G31" s="978"/>
      <c r="H31" s="977"/>
      <c r="I31" s="977"/>
      <c r="J31" s="978"/>
      <c r="K31" s="978"/>
      <c r="L31" s="978"/>
      <c r="M31" s="978"/>
      <c r="N31" s="977"/>
      <c r="O31" s="978"/>
    </row>
    <row r="32" spans="1:17" x14ac:dyDescent="0.2">
      <c r="A32" s="975"/>
      <c r="B32" s="975"/>
      <c r="C32" s="975"/>
      <c r="D32" s="975"/>
      <c r="E32" s="975"/>
      <c r="F32" s="974"/>
      <c r="G32" s="975"/>
      <c r="H32" s="974"/>
      <c r="I32" s="974"/>
      <c r="J32" s="975"/>
      <c r="K32" s="975"/>
      <c r="L32" s="975"/>
      <c r="M32" s="975"/>
      <c r="N32" s="974"/>
      <c r="O32" s="975"/>
    </row>
    <row r="33" spans="1:15" x14ac:dyDescent="0.2">
      <c r="A33" s="975"/>
      <c r="B33" s="975"/>
      <c r="C33" s="975"/>
      <c r="D33" s="975"/>
      <c r="E33" s="975"/>
      <c r="F33" s="974"/>
      <c r="G33" s="975"/>
      <c r="H33" s="974"/>
      <c r="I33" s="974"/>
      <c r="J33" s="975"/>
      <c r="K33" s="975"/>
      <c r="L33" s="975"/>
      <c r="M33" s="975"/>
      <c r="N33" s="974"/>
      <c r="O33" s="975"/>
    </row>
    <row r="34" spans="1:15" x14ac:dyDescent="0.2">
      <c r="A34" s="975"/>
      <c r="B34" s="975"/>
      <c r="C34" s="975"/>
      <c r="D34" s="975"/>
      <c r="E34" s="975"/>
      <c r="F34" s="974"/>
      <c r="G34" s="975"/>
      <c r="H34" s="974"/>
      <c r="I34" s="974"/>
      <c r="J34" s="975"/>
      <c r="K34" s="975"/>
      <c r="L34" s="975"/>
      <c r="M34" s="975"/>
      <c r="N34" s="974"/>
      <c r="O34" s="975"/>
    </row>
    <row r="35" spans="1:15" x14ac:dyDescent="0.2">
      <c r="A35" s="975"/>
      <c r="B35" s="975"/>
      <c r="C35" s="975"/>
      <c r="D35" s="975"/>
      <c r="E35" s="975"/>
      <c r="F35" s="974"/>
      <c r="G35" s="975"/>
      <c r="H35" s="974"/>
      <c r="I35" s="974"/>
      <c r="J35" s="975"/>
      <c r="K35" s="975"/>
      <c r="L35" s="975"/>
      <c r="M35" s="975"/>
      <c r="N35" s="974"/>
      <c r="O35" s="975"/>
    </row>
    <row r="36" spans="1:15" x14ac:dyDescent="0.2">
      <c r="A36" s="975"/>
      <c r="B36" s="975"/>
      <c r="C36" s="975"/>
      <c r="D36" s="975"/>
      <c r="E36" s="975"/>
      <c r="F36" s="974"/>
      <c r="G36" s="975"/>
      <c r="H36" s="974"/>
      <c r="I36" s="974"/>
      <c r="J36" s="975"/>
      <c r="K36" s="975"/>
      <c r="L36" s="975"/>
      <c r="M36" s="975"/>
      <c r="N36" s="974"/>
      <c r="O36" s="975"/>
    </row>
    <row r="37" spans="1:15" x14ac:dyDescent="0.2">
      <c r="A37" s="975"/>
      <c r="B37" s="975"/>
      <c r="C37" s="975"/>
      <c r="D37" s="975"/>
      <c r="E37" s="975"/>
      <c r="F37" s="974"/>
      <c r="G37" s="975"/>
      <c r="H37" s="974"/>
      <c r="I37" s="974"/>
      <c r="J37" s="975"/>
      <c r="K37" s="975"/>
      <c r="L37" s="975"/>
      <c r="M37" s="975"/>
      <c r="N37" s="974"/>
      <c r="O37" s="975"/>
    </row>
    <row r="39" spans="1:15" x14ac:dyDescent="0.2">
      <c r="L39" s="519" t="s">
        <v>106</v>
      </c>
    </row>
  </sheetData>
  <mergeCells count="1">
    <mergeCell ref="A5:N5"/>
  </mergeCells>
  <printOptions horizontalCentered="1" verticalCentered="1"/>
  <pageMargins left="0.19685039370078741" right="0.19685039370078741" top="0.78740157480314965" bottom="0.59055118110236227" header="0.51181102362204722" footer="0.51181102362204722"/>
  <pageSetup paperSize="9" scale="80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X30"/>
  <sheetViews>
    <sheetView showGridLines="0" workbookViewId="0"/>
  </sheetViews>
  <sheetFormatPr baseColWidth="10" defaultColWidth="11.42578125" defaultRowHeight="12.75" x14ac:dyDescent="0.2"/>
  <cols>
    <col min="1" max="1" width="4.85546875" style="2" customWidth="1"/>
    <col min="2" max="2" width="22" style="52" bestFit="1" customWidth="1"/>
    <col min="3" max="5" width="13.7109375" style="52" customWidth="1"/>
    <col min="6" max="6" width="14" style="52" customWidth="1"/>
    <col min="7" max="9" width="13.7109375" style="52" customWidth="1"/>
    <col min="10" max="10" width="11.42578125" style="52" customWidth="1"/>
    <col min="11" max="16384" width="11.42578125" style="52"/>
  </cols>
  <sheetData>
    <row r="1" spans="1:24" x14ac:dyDescent="0.2">
      <c r="A1" s="1" t="s">
        <v>0</v>
      </c>
    </row>
    <row r="2" spans="1:24" x14ac:dyDescent="0.2">
      <c r="A2" s="1" t="str">
        <f>A4</f>
        <v>Tabell 1-11-I - Antall personer som har eller har hatt et institusjonstilbud innen russektoren hittil i år, og pr. 31.12.</v>
      </c>
    </row>
    <row r="4" spans="1:24" s="5" customFormat="1" ht="26.25" customHeight="1" thickBot="1" x14ac:dyDescent="0.25">
      <c r="A4" s="3" t="s">
        <v>472</v>
      </c>
    </row>
    <row r="5" spans="1:24" s="5" customFormat="1" ht="25.5" customHeight="1" x14ac:dyDescent="0.2">
      <c r="A5" s="55"/>
      <c r="B5" s="46"/>
      <c r="C5" s="2093" t="s">
        <v>131</v>
      </c>
      <c r="D5" s="2094"/>
      <c r="E5" s="2095"/>
      <c r="F5" s="89"/>
      <c r="G5" s="2096" t="s">
        <v>132</v>
      </c>
      <c r="H5" s="2054"/>
      <c r="I5" s="2054"/>
    </row>
    <row r="6" spans="1:24" s="774" customFormat="1" ht="66" customHeight="1" thickBot="1" x14ac:dyDescent="0.25">
      <c r="A6" s="767" t="s">
        <v>38</v>
      </c>
      <c r="B6" s="768" t="s">
        <v>3</v>
      </c>
      <c r="C6" s="96" t="s">
        <v>64</v>
      </c>
      <c r="D6" s="97" t="s">
        <v>65</v>
      </c>
      <c r="E6" s="769" t="s">
        <v>322</v>
      </c>
      <c r="F6" s="770"/>
      <c r="G6" s="771" t="s">
        <v>64</v>
      </c>
      <c r="H6" s="772" t="s">
        <v>65</v>
      </c>
      <c r="I6" s="773" t="s">
        <v>323</v>
      </c>
      <c r="J6" s="509"/>
      <c r="K6" s="403"/>
      <c r="L6" s="509"/>
      <c r="M6" s="509"/>
      <c r="N6" s="509"/>
      <c r="O6" s="509"/>
      <c r="P6" s="509"/>
      <c r="Q6" s="509"/>
    </row>
    <row r="7" spans="1:24" ht="15" customHeight="1" x14ac:dyDescent="0.2">
      <c r="A7" s="11">
        <v>1</v>
      </c>
      <c r="B7" s="12" t="s">
        <v>5</v>
      </c>
      <c r="C7" s="1430">
        <v>152</v>
      </c>
      <c r="D7" s="1431">
        <v>42</v>
      </c>
      <c r="E7" s="1432">
        <v>172</v>
      </c>
      <c r="F7" s="1043"/>
      <c r="G7" s="1430">
        <v>78</v>
      </c>
      <c r="H7" s="1431">
        <v>17</v>
      </c>
      <c r="I7" s="1432">
        <v>95</v>
      </c>
      <c r="J7" s="509"/>
      <c r="K7" s="403"/>
      <c r="L7" s="509"/>
      <c r="M7" s="509"/>
      <c r="N7" s="509"/>
      <c r="O7" s="509"/>
      <c r="P7" s="509"/>
      <c r="Q7" s="509"/>
    </row>
    <row r="8" spans="1:24" ht="15" customHeight="1" x14ac:dyDescent="0.2">
      <c r="A8" s="9">
        <v>2</v>
      </c>
      <c r="B8" s="10" t="s">
        <v>6</v>
      </c>
      <c r="C8" s="1433">
        <v>125</v>
      </c>
      <c r="D8" s="1434">
        <v>0</v>
      </c>
      <c r="E8" s="1435">
        <v>125</v>
      </c>
      <c r="F8" s="1044"/>
      <c r="G8" s="1433">
        <v>66</v>
      </c>
      <c r="H8" s="1434">
        <v>0</v>
      </c>
      <c r="I8" s="1435">
        <v>66</v>
      </c>
      <c r="J8" s="509"/>
      <c r="K8" s="403"/>
      <c r="L8" s="509"/>
      <c r="M8" s="509"/>
      <c r="N8" s="509"/>
      <c r="O8" s="509"/>
      <c r="P8" s="509"/>
      <c r="Q8" s="509"/>
    </row>
    <row r="9" spans="1:24" ht="15" customHeight="1" x14ac:dyDescent="0.2">
      <c r="A9" s="9">
        <v>3</v>
      </c>
      <c r="B9" s="10" t="s">
        <v>7</v>
      </c>
      <c r="C9" s="1433">
        <v>110</v>
      </c>
      <c r="D9" s="1434">
        <v>42</v>
      </c>
      <c r="E9" s="1435">
        <v>139</v>
      </c>
      <c r="F9" s="1044"/>
      <c r="G9" s="1433">
        <v>47</v>
      </c>
      <c r="H9" s="1434">
        <v>16</v>
      </c>
      <c r="I9" s="1435">
        <v>63</v>
      </c>
      <c r="J9" s="509"/>
      <c r="K9" s="403"/>
      <c r="L9" s="509"/>
      <c r="M9" s="509"/>
      <c r="N9" s="509"/>
      <c r="O9" s="509"/>
      <c r="P9" s="509"/>
      <c r="Q9" s="509"/>
    </row>
    <row r="10" spans="1:24" ht="15" customHeight="1" x14ac:dyDescent="0.2">
      <c r="A10" s="9">
        <v>4</v>
      </c>
      <c r="B10" s="10" t="s">
        <v>8</v>
      </c>
      <c r="C10" s="1433">
        <v>78</v>
      </c>
      <c r="D10" s="1434">
        <v>32</v>
      </c>
      <c r="E10" s="1435">
        <v>96</v>
      </c>
      <c r="F10" s="1044"/>
      <c r="G10" s="1433">
        <v>41</v>
      </c>
      <c r="H10" s="1434">
        <v>9</v>
      </c>
      <c r="I10" s="1435">
        <v>50</v>
      </c>
      <c r="J10" s="982"/>
      <c r="K10" s="982"/>
      <c r="L10" s="982"/>
      <c r="M10" s="982"/>
      <c r="N10" s="982"/>
      <c r="O10" s="981"/>
      <c r="P10" s="982"/>
      <c r="Q10" s="981"/>
      <c r="R10" s="981"/>
      <c r="S10" s="982"/>
      <c r="T10" s="982"/>
      <c r="U10" s="982"/>
      <c r="V10" s="982"/>
      <c r="W10" s="981"/>
      <c r="X10" s="982"/>
    </row>
    <row r="11" spans="1:24" ht="15" customHeight="1" x14ac:dyDescent="0.2">
      <c r="A11" s="9">
        <v>5</v>
      </c>
      <c r="B11" s="10" t="s">
        <v>9</v>
      </c>
      <c r="C11" s="1433">
        <v>126</v>
      </c>
      <c r="D11" s="1434">
        <v>24</v>
      </c>
      <c r="E11" s="1435">
        <v>136</v>
      </c>
      <c r="F11" s="1044"/>
      <c r="G11" s="1433">
        <v>126</v>
      </c>
      <c r="H11" s="1434">
        <v>24</v>
      </c>
      <c r="I11" s="1435">
        <v>150</v>
      </c>
      <c r="J11" s="982"/>
      <c r="K11" s="982"/>
      <c r="L11" s="982"/>
      <c r="M11" s="982"/>
      <c r="N11" s="982"/>
      <c r="O11" s="981"/>
      <c r="P11" s="982"/>
      <c r="Q11" s="981"/>
      <c r="R11" s="981"/>
      <c r="S11" s="982"/>
      <c r="T11" s="982"/>
      <c r="U11" s="982"/>
      <c r="V11" s="982"/>
      <c r="W11" s="981"/>
      <c r="X11" s="982"/>
    </row>
    <row r="12" spans="1:24" ht="15" customHeight="1" x14ac:dyDescent="0.2">
      <c r="A12" s="9">
        <v>6</v>
      </c>
      <c r="B12" s="10" t="s">
        <v>10</v>
      </c>
      <c r="C12" s="1433">
        <v>30</v>
      </c>
      <c r="D12" s="1434">
        <v>9</v>
      </c>
      <c r="E12" s="1435">
        <v>32</v>
      </c>
      <c r="F12" s="1044"/>
      <c r="G12" s="1433">
        <v>23</v>
      </c>
      <c r="H12" s="1434">
        <v>9</v>
      </c>
      <c r="I12" s="1435">
        <v>32</v>
      </c>
      <c r="J12" s="982"/>
      <c r="K12" s="982"/>
      <c r="L12" s="982"/>
      <c r="M12" s="982"/>
      <c r="N12" s="982"/>
      <c r="O12" s="981"/>
      <c r="P12" s="982"/>
      <c r="Q12" s="981"/>
      <c r="R12" s="981"/>
      <c r="S12" s="982"/>
      <c r="T12" s="982"/>
      <c r="U12" s="982"/>
      <c r="V12" s="982"/>
      <c r="W12" s="981"/>
      <c r="X12" s="982"/>
    </row>
    <row r="13" spans="1:24" s="430" customFormat="1" ht="15" customHeight="1" x14ac:dyDescent="0.2">
      <c r="A13" s="9">
        <v>7</v>
      </c>
      <c r="B13" s="10" t="s">
        <v>11</v>
      </c>
      <c r="C13" s="1558">
        <v>45</v>
      </c>
      <c r="D13" s="1559">
        <v>0</v>
      </c>
      <c r="E13" s="1560">
        <v>45</v>
      </c>
      <c r="F13" s="1561"/>
      <c r="G13" s="1558">
        <v>41</v>
      </c>
      <c r="H13" s="1559">
        <v>0</v>
      </c>
      <c r="I13" s="1560">
        <v>41</v>
      </c>
      <c r="J13" s="30"/>
      <c r="K13" s="1562"/>
      <c r="L13" s="30"/>
      <c r="M13" s="30"/>
      <c r="N13" s="30"/>
      <c r="O13" s="30"/>
      <c r="P13" s="30"/>
      <c r="Q13" s="30"/>
    </row>
    <row r="14" spans="1:24" ht="15" customHeight="1" x14ac:dyDescent="0.2">
      <c r="A14" s="9">
        <v>8</v>
      </c>
      <c r="B14" s="10" t="s">
        <v>12</v>
      </c>
      <c r="C14" s="1433">
        <v>48</v>
      </c>
      <c r="D14" s="1434">
        <v>14</v>
      </c>
      <c r="E14" s="1435">
        <v>59</v>
      </c>
      <c r="F14" s="1044"/>
      <c r="G14" s="1433">
        <v>33</v>
      </c>
      <c r="H14" s="1434">
        <v>10</v>
      </c>
      <c r="I14" s="1435">
        <v>43</v>
      </c>
      <c r="J14" s="509"/>
      <c r="K14" s="403"/>
      <c r="L14" s="509"/>
      <c r="M14" s="509"/>
      <c r="N14" s="509"/>
      <c r="O14" s="509"/>
      <c r="P14" s="509"/>
      <c r="Q14" s="509"/>
    </row>
    <row r="15" spans="1:24" ht="15" customHeight="1" x14ac:dyDescent="0.2">
      <c r="A15" s="9">
        <v>9</v>
      </c>
      <c r="B15" s="10" t="s">
        <v>13</v>
      </c>
      <c r="C15" s="1433">
        <v>50</v>
      </c>
      <c r="D15" s="1434">
        <v>15</v>
      </c>
      <c r="E15" s="1435">
        <v>50</v>
      </c>
      <c r="F15" s="1044"/>
      <c r="G15" s="1433">
        <v>33</v>
      </c>
      <c r="H15" s="1434">
        <v>4</v>
      </c>
      <c r="I15" s="1435">
        <v>37</v>
      </c>
      <c r="K15" s="403"/>
    </row>
    <row r="16" spans="1:24" ht="15" customHeight="1" x14ac:dyDescent="0.2">
      <c r="A16" s="9">
        <v>10</v>
      </c>
      <c r="B16" s="10" t="s">
        <v>14</v>
      </c>
      <c r="C16" s="1433">
        <v>74</v>
      </c>
      <c r="D16" s="1434">
        <v>23</v>
      </c>
      <c r="E16" s="1435">
        <v>97</v>
      </c>
      <c r="F16" s="1044"/>
      <c r="G16" s="1433">
        <v>40</v>
      </c>
      <c r="H16" s="1434">
        <v>6</v>
      </c>
      <c r="I16" s="1435">
        <v>46</v>
      </c>
      <c r="K16" s="403"/>
    </row>
    <row r="17" spans="1:13" ht="15" customHeight="1" x14ac:dyDescent="0.2">
      <c r="A17" s="9">
        <v>11</v>
      </c>
      <c r="B17" s="10" t="s">
        <v>15</v>
      </c>
      <c r="C17" s="1433">
        <v>72</v>
      </c>
      <c r="D17" s="1434">
        <v>16</v>
      </c>
      <c r="E17" s="1435">
        <v>83</v>
      </c>
      <c r="F17" s="1044"/>
      <c r="G17" s="1433">
        <v>57</v>
      </c>
      <c r="H17" s="1434">
        <v>2</v>
      </c>
      <c r="I17" s="1435">
        <v>59</v>
      </c>
      <c r="K17" s="403"/>
    </row>
    <row r="18" spans="1:13" ht="15" customHeight="1" x14ac:dyDescent="0.2">
      <c r="A18" s="9">
        <v>12</v>
      </c>
      <c r="B18" s="10" t="s">
        <v>16</v>
      </c>
      <c r="C18" s="1433">
        <v>198</v>
      </c>
      <c r="D18" s="1434">
        <v>10</v>
      </c>
      <c r="E18" s="1435">
        <v>198</v>
      </c>
      <c r="F18" s="1044"/>
      <c r="G18" s="1433">
        <v>0</v>
      </c>
      <c r="H18" s="1434">
        <v>0</v>
      </c>
      <c r="I18" s="1435">
        <v>0</v>
      </c>
      <c r="K18" s="403"/>
      <c r="L18" s="509" t="s">
        <v>106</v>
      </c>
    </row>
    <row r="19" spans="1:13" ht="15" customHeight="1" x14ac:dyDescent="0.2">
      <c r="A19" s="9">
        <v>13</v>
      </c>
      <c r="B19" s="10" t="s">
        <v>17</v>
      </c>
      <c r="C19" s="1433">
        <v>80</v>
      </c>
      <c r="D19" s="1434">
        <v>31</v>
      </c>
      <c r="E19" s="1435">
        <v>111</v>
      </c>
      <c r="F19" s="1044"/>
      <c r="G19" s="1433">
        <v>36</v>
      </c>
      <c r="H19" s="1434">
        <v>16</v>
      </c>
      <c r="I19" s="1435">
        <v>52</v>
      </c>
      <c r="K19" s="403" t="s">
        <v>106</v>
      </c>
    </row>
    <row r="20" spans="1:13" ht="15" customHeight="1" x14ac:dyDescent="0.2">
      <c r="A20" s="9">
        <v>14</v>
      </c>
      <c r="B20" s="10" t="s">
        <v>18</v>
      </c>
      <c r="C20" s="1433">
        <v>70</v>
      </c>
      <c r="D20" s="1434">
        <v>19</v>
      </c>
      <c r="E20" s="1435">
        <v>83</v>
      </c>
      <c r="F20" s="1044"/>
      <c r="G20" s="1433">
        <v>44</v>
      </c>
      <c r="H20" s="1434">
        <v>6</v>
      </c>
      <c r="I20" s="1435">
        <v>50</v>
      </c>
      <c r="K20" s="403"/>
    </row>
    <row r="21" spans="1:13" ht="15" customHeight="1" thickBot="1" x14ac:dyDescent="0.25">
      <c r="A21" s="13">
        <v>15</v>
      </c>
      <c r="B21" s="14" t="s">
        <v>19</v>
      </c>
      <c r="C21" s="1943">
        <v>66</v>
      </c>
      <c r="D21" s="1944">
        <v>23</v>
      </c>
      <c r="E21" s="1945">
        <v>79</v>
      </c>
      <c r="F21" s="1044"/>
      <c r="G21" s="1943">
        <v>51</v>
      </c>
      <c r="H21" s="1944">
        <v>7</v>
      </c>
      <c r="I21" s="1945">
        <v>58</v>
      </c>
      <c r="K21" s="403"/>
    </row>
    <row r="22" spans="1:13" s="30" customFormat="1" ht="15" customHeight="1" x14ac:dyDescent="0.2">
      <c r="A22" s="1563"/>
      <c r="B22" s="1941" t="s">
        <v>433</v>
      </c>
      <c r="C22" s="1564">
        <f>SUM(C7:C21)</f>
        <v>1324</v>
      </c>
      <c r="D22" s="1565">
        <f t="shared" ref="D22:E22" si="0">SUM(D7:D21)</f>
        <v>300</v>
      </c>
      <c r="E22" s="1566">
        <f t="shared" si="0"/>
        <v>1505</v>
      </c>
      <c r="F22" s="1953" t="s">
        <v>473</v>
      </c>
      <c r="G22" s="1564">
        <f>SUM(G7:G21)</f>
        <v>716</v>
      </c>
      <c r="H22" s="1565">
        <f t="shared" ref="H22:I22" si="1">SUM(H7:H21)</f>
        <v>126</v>
      </c>
      <c r="I22" s="1566">
        <f t="shared" si="1"/>
        <v>842</v>
      </c>
      <c r="K22" s="1567"/>
      <c r="M22" s="1567"/>
    </row>
    <row r="23" spans="1:13" s="842" customFormat="1" ht="15" customHeight="1" thickBot="1" x14ac:dyDescent="0.25">
      <c r="A23" s="313"/>
      <c r="B23" s="498" t="s">
        <v>431</v>
      </c>
      <c r="C23" s="422">
        <v>1023</v>
      </c>
      <c r="D23" s="324">
        <v>266</v>
      </c>
      <c r="E23" s="325">
        <v>1186</v>
      </c>
      <c r="F23" s="1954" t="s">
        <v>435</v>
      </c>
      <c r="G23" s="422">
        <v>635</v>
      </c>
      <c r="H23" s="324">
        <v>127</v>
      </c>
      <c r="I23" s="325">
        <v>762</v>
      </c>
      <c r="K23" s="1942"/>
      <c r="M23" s="1942"/>
    </row>
    <row r="24" spans="1:13" s="841" customFormat="1" ht="15" customHeight="1" x14ac:dyDescent="0.2">
      <c r="A24" s="272"/>
      <c r="B24" s="1946" t="s">
        <v>404</v>
      </c>
      <c r="C24" s="1947">
        <v>1214</v>
      </c>
      <c r="D24" s="1948">
        <v>252</v>
      </c>
      <c r="E24" s="1949">
        <v>1411</v>
      </c>
      <c r="F24" s="1950" t="s">
        <v>409</v>
      </c>
      <c r="G24" s="1947">
        <v>710</v>
      </c>
      <c r="H24" s="1948">
        <v>113</v>
      </c>
      <c r="I24" s="1951">
        <v>823</v>
      </c>
      <c r="K24" s="845"/>
      <c r="M24" s="845"/>
    </row>
    <row r="25" spans="1:13" s="841" customFormat="1" ht="15" customHeight="1" x14ac:dyDescent="0.2">
      <c r="A25" s="303"/>
      <c r="B25" s="320" t="s">
        <v>382</v>
      </c>
      <c r="C25" s="327">
        <v>1035</v>
      </c>
      <c r="D25" s="328">
        <v>241</v>
      </c>
      <c r="E25" s="775">
        <v>1175</v>
      </c>
      <c r="F25" s="937" t="s">
        <v>388</v>
      </c>
      <c r="G25" s="971">
        <v>689</v>
      </c>
      <c r="H25" s="776">
        <v>111</v>
      </c>
      <c r="I25" s="777">
        <v>800</v>
      </c>
      <c r="K25" s="845"/>
      <c r="M25" s="845"/>
    </row>
    <row r="26" spans="1:13" s="17" customFormat="1" ht="15" customHeight="1" thickBot="1" x14ac:dyDescent="0.25">
      <c r="A26" s="512"/>
      <c r="B26" s="498" t="s">
        <v>367</v>
      </c>
      <c r="C26" s="299">
        <v>860</v>
      </c>
      <c r="D26" s="298">
        <v>153</v>
      </c>
      <c r="E26" s="778">
        <v>942</v>
      </c>
      <c r="F26" s="954" t="s">
        <v>387</v>
      </c>
      <c r="G26" s="966">
        <v>696</v>
      </c>
      <c r="H26" s="779">
        <v>121</v>
      </c>
      <c r="I26" s="780">
        <v>817</v>
      </c>
      <c r="K26" s="48"/>
      <c r="M26" s="48"/>
    </row>
    <row r="27" spans="1:13" s="1244" customFormat="1" ht="15" customHeight="1" x14ac:dyDescent="0.2">
      <c r="A27" s="1" t="s">
        <v>248</v>
      </c>
      <c r="B27" s="1240"/>
      <c r="C27" s="1241"/>
      <c r="D27" s="1241"/>
      <c r="E27" s="1242"/>
      <c r="F27" s="1243"/>
      <c r="G27" s="1242"/>
      <c r="H27" s="1242"/>
      <c r="I27" s="1242"/>
      <c r="K27" s="93"/>
      <c r="M27" s="1241"/>
    </row>
    <row r="28" spans="1:13" s="1244" customFormat="1" ht="15" customHeight="1" x14ac:dyDescent="0.2">
      <c r="A28" s="1" t="s">
        <v>249</v>
      </c>
      <c r="B28" s="1240"/>
      <c r="C28" s="1241"/>
      <c r="D28" s="1241"/>
      <c r="E28" s="1242"/>
      <c r="F28" s="1243"/>
      <c r="G28" s="1242"/>
      <c r="H28" s="1242"/>
      <c r="I28" s="1242"/>
      <c r="K28" s="93"/>
      <c r="M28" s="1241"/>
    </row>
    <row r="29" spans="1:13" s="1244" customFormat="1" ht="15" customHeight="1" x14ac:dyDescent="0.2">
      <c r="A29" s="1" t="s">
        <v>216</v>
      </c>
      <c r="B29" s="1240"/>
      <c r="C29" s="1241"/>
      <c r="D29" s="1241"/>
      <c r="E29" s="1242"/>
      <c r="F29" s="1243"/>
      <c r="G29" s="1242"/>
      <c r="H29" s="1242"/>
      <c r="I29" s="1242"/>
      <c r="K29" s="93"/>
      <c r="M29" s="1241"/>
    </row>
    <row r="30" spans="1:13" s="1244" customFormat="1" ht="15" customHeight="1" x14ac:dyDescent="0.2">
      <c r="A30" s="1"/>
      <c r="B30" s="1240"/>
      <c r="C30" s="1241"/>
      <c r="D30" s="1241"/>
      <c r="E30" s="1242"/>
      <c r="F30" s="1243"/>
      <c r="G30" s="1242"/>
      <c r="H30" s="1242"/>
      <c r="I30" s="1242"/>
      <c r="K30" s="93"/>
      <c r="M30" s="1241"/>
    </row>
  </sheetData>
  <mergeCells count="2">
    <mergeCell ref="C5:E5"/>
    <mergeCell ref="G5:I5"/>
  </mergeCell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tabColor rgb="FFFF0000"/>
  </sheetPr>
  <dimension ref="A1:M39"/>
  <sheetViews>
    <sheetView workbookViewId="0">
      <selection activeCell="K18" sqref="K18"/>
    </sheetView>
  </sheetViews>
  <sheetFormatPr baseColWidth="10" defaultColWidth="11.42578125" defaultRowHeight="12.75" x14ac:dyDescent="0.2"/>
  <cols>
    <col min="1" max="1" width="4.85546875" style="2" customWidth="1"/>
    <col min="2" max="2" width="22" style="225" bestFit="1" customWidth="1"/>
    <col min="3" max="3" width="11.42578125" style="225" customWidth="1"/>
    <col min="4" max="4" width="12.42578125" style="225" customWidth="1"/>
    <col min="5" max="5" width="17.28515625" style="225" customWidth="1"/>
    <col min="6" max="6" width="13.5703125" style="225" bestFit="1" customWidth="1"/>
    <col min="7" max="7" width="13.140625" style="225" customWidth="1"/>
    <col min="8" max="8" width="14.85546875" style="225" customWidth="1"/>
    <col min="9" max="9" width="19" style="225" customWidth="1"/>
    <col min="10" max="10" width="9.7109375" style="225" customWidth="1"/>
    <col min="11" max="11" width="19.7109375" style="2" customWidth="1"/>
    <col min="12" max="12" width="11.42578125" style="225" customWidth="1"/>
    <col min="13" max="16384" width="11.42578125" style="225"/>
  </cols>
  <sheetData>
    <row r="1" spans="1:13" x14ac:dyDescent="0.2">
      <c r="A1" s="330" t="s">
        <v>26</v>
      </c>
      <c r="B1" s="331"/>
    </row>
    <row r="2" spans="1:13" x14ac:dyDescent="0.2">
      <c r="A2" s="1" t="s">
        <v>0</v>
      </c>
    </row>
    <row r="3" spans="1:13" x14ac:dyDescent="0.2">
      <c r="A3" s="1"/>
    </row>
    <row r="4" spans="1:13" x14ac:dyDescent="0.2">
      <c r="A4" s="1" t="str">
        <f>A6</f>
        <v>Tabell 1 - 14 - HMS - Trusler og vold</v>
      </c>
    </row>
    <row r="6" spans="1:13" s="5" customFormat="1" ht="26.25" customHeight="1" thickBot="1" x14ac:dyDescent="0.25">
      <c r="A6" s="149" t="s">
        <v>288</v>
      </c>
      <c r="B6" s="351"/>
      <c r="C6" s="150"/>
      <c r="D6" s="150"/>
      <c r="E6" s="150"/>
      <c r="F6" s="150"/>
      <c r="G6" s="150"/>
      <c r="H6" s="150"/>
      <c r="I6" s="150"/>
    </row>
    <row r="7" spans="1:13" s="5" customFormat="1" ht="31.5" customHeight="1" x14ac:dyDescent="0.2">
      <c r="A7" s="352"/>
      <c r="B7" s="353"/>
      <c r="C7" s="2097" t="s">
        <v>289</v>
      </c>
      <c r="D7" s="2097"/>
      <c r="E7" s="2097"/>
      <c r="F7" s="2097"/>
      <c r="G7" s="2097"/>
      <c r="H7" s="2097"/>
      <c r="I7" s="2097"/>
      <c r="K7" s="2098"/>
      <c r="L7" s="2098"/>
    </row>
    <row r="8" spans="1:13" s="5" customFormat="1" ht="71.25" customHeight="1" thickBot="1" x14ac:dyDescent="0.3">
      <c r="A8" s="354" t="s">
        <v>38</v>
      </c>
      <c r="B8" s="355" t="s">
        <v>3</v>
      </c>
      <c r="C8" s="356" t="s">
        <v>290</v>
      </c>
      <c r="D8" s="357" t="s">
        <v>291</v>
      </c>
      <c r="E8" s="357" t="s">
        <v>292</v>
      </c>
      <c r="F8" s="357" t="s">
        <v>293</v>
      </c>
      <c r="G8" s="357" t="s">
        <v>294</v>
      </c>
      <c r="H8" s="358" t="s">
        <v>295</v>
      </c>
      <c r="I8" s="359" t="s">
        <v>296</v>
      </c>
      <c r="J8" s="360"/>
    </row>
    <row r="9" spans="1:13" ht="15" customHeight="1" x14ac:dyDescent="0.2">
      <c r="A9" s="151">
        <v>1</v>
      </c>
      <c r="B9" s="152" t="s">
        <v>5</v>
      </c>
      <c r="C9" s="411">
        <f>'[3]MAL3T-2013A.XLS'!$F$339</f>
        <v>8</v>
      </c>
      <c r="D9" s="412">
        <f>'[3]MAL3T-2013A.XLS'!$F$340</f>
        <v>2</v>
      </c>
      <c r="E9" s="412">
        <f>'[3]MAL3T-2013A.XLS'!$F$341</f>
        <v>2</v>
      </c>
      <c r="F9" s="412">
        <f>'[3]MAL3T-2013A.XLS'!$F$342</f>
        <v>2</v>
      </c>
      <c r="G9" s="412">
        <f>'[3]MAL3T-2013A.XLS'!$F$343</f>
        <v>0</v>
      </c>
      <c r="H9" s="413">
        <f>'[3]MAL3T-2013A.XLS'!$F$344</f>
        <v>2</v>
      </c>
      <c r="I9" s="413">
        <f>'[3]MAL3T-2013A.XLS'!$I$366</f>
        <v>0</v>
      </c>
      <c r="K9" s="361"/>
      <c r="L9" s="25"/>
    </row>
    <row r="10" spans="1:13" ht="15" customHeight="1" x14ac:dyDescent="0.2">
      <c r="A10" s="153">
        <v>2</v>
      </c>
      <c r="B10" s="154" t="s">
        <v>6</v>
      </c>
      <c r="C10" s="414">
        <f>'[4]MAL3T-2013A.XLS'!$F$339</f>
        <v>20</v>
      </c>
      <c r="D10" s="368">
        <f>'[4]MAL3T-2013A.XLS'!$F$340</f>
        <v>8</v>
      </c>
      <c r="E10" s="368">
        <f>'[4]MAL3T-2013A.XLS'!$F$341</f>
        <v>10</v>
      </c>
      <c r="F10" s="368">
        <f>'[4]MAL3T-2013A.XLS'!$F$342</f>
        <v>0</v>
      </c>
      <c r="G10" s="368">
        <f>'[4]MAL3T-2013A.XLS'!$F$343</f>
        <v>18</v>
      </c>
      <c r="H10" s="415">
        <f>'[4]MAL3T-2013A.XLS'!$F$344</f>
        <v>13</v>
      </c>
      <c r="I10" s="415">
        <f>'[4]MAL3T-2013A.XLS'!$I$365</f>
        <v>0</v>
      </c>
      <c r="J10" s="432" t="s">
        <v>359</v>
      </c>
      <c r="K10" s="431"/>
      <c r="L10" s="431"/>
      <c r="M10" s="431"/>
    </row>
    <row r="11" spans="1:13" ht="15" customHeight="1" x14ac:dyDescent="0.2">
      <c r="A11" s="153">
        <v>3</v>
      </c>
      <c r="B11" s="154" t="s">
        <v>7</v>
      </c>
      <c r="C11" s="414">
        <f>'[5]MAL3T-2013A.XLS'!$F$339</f>
        <v>8</v>
      </c>
      <c r="D11" s="368">
        <f>'[5]MAL3T-2013A.XLS'!$F$340</f>
        <v>9</v>
      </c>
      <c r="E11" s="368">
        <f>'[5]MAL3T-2013A.XLS'!$F$341</f>
        <v>9</v>
      </c>
      <c r="F11" s="368">
        <f>'[5]MAL3T-2013A.XLS'!$F$342</f>
        <v>1</v>
      </c>
      <c r="G11" s="368">
        <f>'[5]MAL3T-2013A.XLS'!$F$343</f>
        <v>9</v>
      </c>
      <c r="H11" s="415">
        <f>'[5]MAL3T-2013A.XLS'!$F$344</f>
        <v>5</v>
      </c>
      <c r="I11" s="415">
        <f>'[5]MAL3T-2013A.XLS'!$I$365</f>
        <v>7</v>
      </c>
      <c r="J11" s="431"/>
      <c r="K11" s="429"/>
      <c r="L11" s="428"/>
      <c r="M11" s="431"/>
    </row>
    <row r="12" spans="1:13" ht="15" customHeight="1" x14ac:dyDescent="0.2">
      <c r="A12" s="153">
        <v>4</v>
      </c>
      <c r="B12" s="154" t="s">
        <v>8</v>
      </c>
      <c r="C12" s="414">
        <f>'[6]MAL3T-2013A.XLS'!$F$342</f>
        <v>13</v>
      </c>
      <c r="D12" s="368">
        <f>'[6]MAL3T-2013A.XLS'!$F$343</f>
        <v>0</v>
      </c>
      <c r="E12" s="368">
        <f>'[6]MAL3T-2013A.XLS'!$F$344</f>
        <v>0</v>
      </c>
      <c r="F12" s="368">
        <f>'[6]MAL3T-2013A.XLS'!$F$345</f>
        <v>0</v>
      </c>
      <c r="G12" s="368">
        <f>'[6]MAL3T-2013A.XLS'!$F$346</f>
        <v>0</v>
      </c>
      <c r="H12" s="415">
        <f>'[6]MAL3T-2013A.XLS'!$F$347</f>
        <v>9</v>
      </c>
      <c r="I12" s="415">
        <f>'[6]MAL3T-2013A.XLS'!$I$368</f>
        <v>0</v>
      </c>
      <c r="K12" s="361"/>
      <c r="L12" s="25"/>
    </row>
    <row r="13" spans="1:13" ht="15" customHeight="1" x14ac:dyDescent="0.2">
      <c r="A13" s="153">
        <v>5</v>
      </c>
      <c r="B13" s="154" t="s">
        <v>9</v>
      </c>
      <c r="C13" s="414">
        <f>'[7]MAL3T-2013A.XLS'!$F$394</f>
        <v>21</v>
      </c>
      <c r="D13" s="368">
        <f>'[7]MAL3T-2013A.XLS'!$F$395</f>
        <v>0</v>
      </c>
      <c r="E13" s="368">
        <f>'[7]MAL3T-2013A.XLS'!$F$396</f>
        <v>0</v>
      </c>
      <c r="F13" s="368">
        <f>'[7]MAL3T-2013A.XLS'!$F$397</f>
        <v>0</v>
      </c>
      <c r="G13" s="368">
        <f>'[7]MAL3T-2013A.XLS'!$F$398</f>
        <v>0</v>
      </c>
      <c r="H13" s="415">
        <f>'[7]MAL3T-2013A.XLS'!$F$399</f>
        <v>0</v>
      </c>
      <c r="I13" s="415">
        <f>'[7]MAL3T-2013A.XLS'!$I$420</f>
        <v>0</v>
      </c>
      <c r="K13" s="361"/>
      <c r="L13" s="25"/>
    </row>
    <row r="14" spans="1:13" ht="15" customHeight="1" x14ac:dyDescent="0.2">
      <c r="A14" s="153">
        <v>6</v>
      </c>
      <c r="B14" s="154" t="s">
        <v>10</v>
      </c>
      <c r="C14" s="414">
        <f>'[8]MAL3T-2013A.XLS'!$F$339</f>
        <v>5</v>
      </c>
      <c r="D14" s="368">
        <f>'[8]MAL3T-2013A.XLS'!$F$340</f>
        <v>1</v>
      </c>
      <c r="E14" s="368">
        <f>'[8]MAL3T-2013A.XLS'!$F$341</f>
        <v>1</v>
      </c>
      <c r="F14" s="368">
        <f>'[8]MAL3T-2013A.XLS'!$F$342</f>
        <v>1</v>
      </c>
      <c r="G14" s="368">
        <f>'[8]MAL3T-2013A.XLS'!$F$343</f>
        <v>5</v>
      </c>
      <c r="H14" s="415">
        <f>'[8]MAL3T-2013A.XLS'!$F$344</f>
        <v>1</v>
      </c>
      <c r="I14" s="415">
        <f>'[8]MAL3T-2013A.XLS'!$I$365</f>
        <v>0</v>
      </c>
      <c r="K14" s="361"/>
      <c r="L14" s="25"/>
    </row>
    <row r="15" spans="1:13" ht="15" customHeight="1" x14ac:dyDescent="0.2">
      <c r="A15" s="153">
        <v>7</v>
      </c>
      <c r="B15" s="154" t="s">
        <v>11</v>
      </c>
      <c r="C15" s="414">
        <f>'[9]MAL3T-2013A.XLS'!$F$339</f>
        <v>6</v>
      </c>
      <c r="D15" s="368">
        <f>'[9]MAL3T-2013A.XLS'!$F$340</f>
        <v>2</v>
      </c>
      <c r="E15" s="368">
        <f>'[9]MAL3T-2013A.XLS'!$F$341</f>
        <v>0</v>
      </c>
      <c r="F15" s="368">
        <f>'[9]MAL3T-2013A.XLS'!$F$342</f>
        <v>0</v>
      </c>
      <c r="G15" s="368">
        <f>'[9]MAL3T-2013A.XLS'!$F$343</f>
        <v>0</v>
      </c>
      <c r="H15" s="415">
        <f>'[9]MAL3T-2013A.XLS'!$F$344</f>
        <v>5</v>
      </c>
      <c r="I15" s="415">
        <f>'[9]MAL3T-2013A.XLS'!$I$365</f>
        <v>1</v>
      </c>
      <c r="K15" s="361"/>
      <c r="L15" s="25"/>
    </row>
    <row r="16" spans="1:13" ht="15" customHeight="1" x14ac:dyDescent="0.2">
      <c r="A16" s="153">
        <v>8</v>
      </c>
      <c r="B16" s="154" t="s">
        <v>12</v>
      </c>
      <c r="C16" s="414">
        <f>'[10]MAL3T-2013A.XLS'!$F$339</f>
        <v>5</v>
      </c>
      <c r="D16" s="368">
        <f>'[10]MAL3T-2013A.XLS'!$F$340</f>
        <v>1</v>
      </c>
      <c r="E16" s="368">
        <f>'[10]MAL3T-2013A.XLS'!$F$341</f>
        <v>0</v>
      </c>
      <c r="F16" s="368">
        <f>'[10]MAL3T-2013A.XLS'!$F$342</f>
        <v>0</v>
      </c>
      <c r="G16" s="368">
        <f>'[10]MAL3T-2013A.XLS'!$F$343</f>
        <v>0</v>
      </c>
      <c r="H16" s="415">
        <f>'[10]MAL3T-2013A.XLS'!$F$344</f>
        <v>1</v>
      </c>
      <c r="I16" s="415">
        <f>'[10]MAL3T-2013A.XLS'!$I$365</f>
        <v>1</v>
      </c>
      <c r="K16" s="361"/>
      <c r="L16" s="25"/>
    </row>
    <row r="17" spans="1:12" ht="15" customHeight="1" x14ac:dyDescent="0.2">
      <c r="A17" s="153">
        <v>9</v>
      </c>
      <c r="B17" s="154" t="s">
        <v>13</v>
      </c>
      <c r="C17" s="414">
        <f>'[11]MAL3T-2013A.XLS'!$F$339</f>
        <v>18</v>
      </c>
      <c r="D17" s="368">
        <f>'[11]MAL3T-2013A.XLS'!$F$340</f>
        <v>3</v>
      </c>
      <c r="E17" s="368">
        <f>'[11]MAL3T-2013A.XLS'!$F$341</f>
        <v>1</v>
      </c>
      <c r="F17" s="368">
        <f>'[11]MAL3T-2013A.XLS'!$F$342</f>
        <v>0</v>
      </c>
      <c r="G17" s="368">
        <f>'[11]MAL3T-2013A.XLS'!$F$343</f>
        <v>11</v>
      </c>
      <c r="H17" s="415">
        <f>'[11]MAL3T-2013A.XLS'!$F$344</f>
        <v>7</v>
      </c>
      <c r="I17" s="415">
        <f>'[11]MAL3T-2013A.XLS'!$I$365</f>
        <v>1</v>
      </c>
      <c r="K17" s="361"/>
      <c r="L17" s="25"/>
    </row>
    <row r="18" spans="1:12" ht="15" customHeight="1" x14ac:dyDescent="0.2">
      <c r="A18" s="153">
        <v>10</v>
      </c>
      <c r="B18" s="154" t="s">
        <v>14</v>
      </c>
      <c r="C18" s="414">
        <f>'[12]MAL3T-2013A.XLS'!$F$339</f>
        <v>4</v>
      </c>
      <c r="D18" s="368">
        <f>'[12]MAL3T-2013A.XLS'!$F$340</f>
        <v>22</v>
      </c>
      <c r="E18" s="368">
        <f>'[12]MAL3T-2013A.XLS'!$F$341</f>
        <v>22</v>
      </c>
      <c r="F18" s="368">
        <f>'[12]MAL3T-2013A.XLS'!$F$342</f>
        <v>0</v>
      </c>
      <c r="G18" s="368">
        <f>'[12]MAL3T-2013A.XLS'!$F$343</f>
        <v>22</v>
      </c>
      <c r="H18" s="415">
        <f>'[12]MAL3T-2013A.XLS'!$F$344</f>
        <v>1</v>
      </c>
      <c r="I18" s="415">
        <f>'[12]MAL3T-2013A.XLS'!$I$365</f>
        <v>4</v>
      </c>
      <c r="K18" s="361"/>
      <c r="L18" s="25"/>
    </row>
    <row r="19" spans="1:12" ht="15" customHeight="1" x14ac:dyDescent="0.2">
      <c r="A19" s="153">
        <v>11</v>
      </c>
      <c r="B19" s="154" t="s">
        <v>15</v>
      </c>
      <c r="C19" s="414">
        <f>'[13]MAL3T-2013A.XLS'!$F$339</f>
        <v>127</v>
      </c>
      <c r="D19" s="368">
        <f>'[13]MAL3T-2013A.XLS'!$F$340</f>
        <v>1</v>
      </c>
      <c r="E19" s="368">
        <f>'[13]MAL3T-2013A.XLS'!$F$341</f>
        <v>0</v>
      </c>
      <c r="F19" s="368">
        <f>'[13]MAL3T-2013A.XLS'!$F$342</f>
        <v>1</v>
      </c>
      <c r="G19" s="368">
        <f>'[13]MAL3T-2013A.XLS'!$F$343</f>
        <v>11</v>
      </c>
      <c r="H19" s="415">
        <f>'[13]MAL3T-2013A.XLS'!$F$344</f>
        <v>7</v>
      </c>
      <c r="I19" s="415">
        <f>'[13]MAL3T-2013A.XLS'!$I$365</f>
        <v>1</v>
      </c>
      <c r="K19" s="361"/>
      <c r="L19" s="25"/>
    </row>
    <row r="20" spans="1:12" ht="15" customHeight="1" x14ac:dyDescent="0.2">
      <c r="A20" s="153">
        <v>12</v>
      </c>
      <c r="B20" s="154" t="s">
        <v>16</v>
      </c>
      <c r="C20" s="414">
        <f>'[14]MAL3T-2013A.XLS'!$F$339</f>
        <v>15</v>
      </c>
      <c r="D20" s="368">
        <f>'[14]MAL3T-2013A.XLS'!$F$340</f>
        <v>0</v>
      </c>
      <c r="E20" s="368">
        <f>'[14]MAL3T-2013A.XLS'!$F$341</f>
        <v>0</v>
      </c>
      <c r="F20" s="368">
        <f>'[14]MAL3T-2013A.XLS'!$F$342</f>
        <v>1</v>
      </c>
      <c r="G20" s="368">
        <f>'[14]MAL3T-2013A.XLS'!$F$343</f>
        <v>3</v>
      </c>
      <c r="H20" s="415">
        <f>'[14]MAL3T-2013A.XLS'!$F$344</f>
        <v>0</v>
      </c>
      <c r="I20" s="415">
        <f>'[14]MAL3T-2013A.XLS'!$I$365</f>
        <v>1</v>
      </c>
      <c r="K20" s="361"/>
      <c r="L20" s="25"/>
    </row>
    <row r="21" spans="1:12" ht="15" customHeight="1" x14ac:dyDescent="0.2">
      <c r="A21" s="153">
        <v>13</v>
      </c>
      <c r="B21" s="154" t="s">
        <v>17</v>
      </c>
      <c r="C21" s="414">
        <f>'[15]MAL3T-2013A.XLS'!$F$339</f>
        <v>7</v>
      </c>
      <c r="D21" s="368">
        <f>'[15]MAL3T-2013A.XLS'!$F$340</f>
        <v>1</v>
      </c>
      <c r="E21" s="368">
        <f>'[15]MAL3T-2013A.XLS'!$F$341</f>
        <v>0</v>
      </c>
      <c r="F21" s="368">
        <f>'[15]MAL3T-2013A.XLS'!$F$342</f>
        <v>0</v>
      </c>
      <c r="G21" s="368">
        <f>'[15]MAL3T-2013A.XLS'!$F$343</f>
        <v>0</v>
      </c>
      <c r="H21" s="415">
        <f>'[15]MAL3T-2013A.XLS'!$F$344</f>
        <v>3</v>
      </c>
      <c r="I21" s="415">
        <f>'[15]MAL3T-2013A.XLS'!$I$366</f>
        <v>0</v>
      </c>
      <c r="K21" s="361"/>
      <c r="L21" s="25"/>
    </row>
    <row r="22" spans="1:12" ht="15" customHeight="1" x14ac:dyDescent="0.2">
      <c r="A22" s="153">
        <v>14</v>
      </c>
      <c r="B22" s="154" t="s">
        <v>18</v>
      </c>
      <c r="C22" s="414">
        <f>'[16]MAL3T-2013A.XLS'!$F$339</f>
        <v>7</v>
      </c>
      <c r="D22" s="368">
        <f>'[16]MAL3T-2013A.XLS'!$F$340</f>
        <v>0</v>
      </c>
      <c r="E22" s="368">
        <f>'[16]MAL3T-2013A.XLS'!$F$341</f>
        <v>0</v>
      </c>
      <c r="F22" s="368">
        <f>'[16]MAL3T-2013A.XLS'!$F$342</f>
        <v>2</v>
      </c>
      <c r="G22" s="368">
        <f>'[16]MAL3T-2013A.XLS'!$F$343</f>
        <v>0</v>
      </c>
      <c r="H22" s="415">
        <f>'[16]MAL3T-2013A.XLS'!$F$344</f>
        <v>4</v>
      </c>
      <c r="I22" s="415">
        <f>'[16]MAL3T-2013A.XLS'!$I$366</f>
        <v>0</v>
      </c>
      <c r="K22" s="361"/>
      <c r="L22" s="25"/>
    </row>
    <row r="23" spans="1:12" ht="15" customHeight="1" thickBot="1" x14ac:dyDescent="0.25">
      <c r="A23" s="362">
        <v>15</v>
      </c>
      <c r="B23" s="363" t="s">
        <v>19</v>
      </c>
      <c r="C23" s="416">
        <f>'[17]MAL3T-2013A.XLS'!$F$339</f>
        <v>7</v>
      </c>
      <c r="D23" s="417">
        <f>'[17]MAL3T-2013A.XLS'!$F$340</f>
        <v>0</v>
      </c>
      <c r="E23" s="417">
        <f>'[17]MAL3T-2013A.XLS'!$F$341</f>
        <v>0</v>
      </c>
      <c r="F23" s="417">
        <f>'[17]MAL3T-2013A.XLS'!$F$342</f>
        <v>1</v>
      </c>
      <c r="G23" s="417">
        <f>'[17]MAL3T-2013A.XLS'!$F$343</f>
        <v>0</v>
      </c>
      <c r="H23" s="418">
        <f>'[17]MAL3T-2013A.XLS'!$F$344</f>
        <v>2</v>
      </c>
      <c r="I23" s="418">
        <f>'[17]MAL3T-2013A.XLS'!$I$370</f>
        <v>1</v>
      </c>
      <c r="K23" s="361"/>
      <c r="L23" s="25"/>
    </row>
    <row r="24" spans="1:12" s="17" customFormat="1" ht="15" customHeight="1" x14ac:dyDescent="0.2">
      <c r="A24" s="364"/>
      <c r="B24" s="385" t="s">
        <v>273</v>
      </c>
      <c r="C24" s="407">
        <f t="shared" ref="C24:I24" si="0">SUM(C9:C23)</f>
        <v>271</v>
      </c>
      <c r="D24" s="408">
        <f t="shared" si="0"/>
        <v>50</v>
      </c>
      <c r="E24" s="408">
        <f t="shared" si="0"/>
        <v>45</v>
      </c>
      <c r="F24" s="408">
        <f t="shared" si="0"/>
        <v>9</v>
      </c>
      <c r="G24" s="408">
        <f t="shared" si="0"/>
        <v>79</v>
      </c>
      <c r="H24" s="409">
        <f t="shared" si="0"/>
        <v>60</v>
      </c>
      <c r="I24" s="410">
        <f t="shared" si="0"/>
        <v>17</v>
      </c>
      <c r="K24" s="386"/>
      <c r="L24" s="387"/>
    </row>
    <row r="25" spans="1:12" s="17" customFormat="1" ht="15" customHeight="1" x14ac:dyDescent="0.2">
      <c r="A25" s="365"/>
      <c r="B25" s="366" t="s">
        <v>270</v>
      </c>
      <c r="C25" s="367">
        <v>460</v>
      </c>
      <c r="D25" s="368">
        <v>1102</v>
      </c>
      <c r="E25" s="368">
        <v>826</v>
      </c>
      <c r="F25" s="368">
        <v>21</v>
      </c>
      <c r="G25" s="368">
        <v>366</v>
      </c>
      <c r="H25" s="369">
        <v>45</v>
      </c>
      <c r="I25" s="370">
        <v>15</v>
      </c>
      <c r="K25" s="361"/>
      <c r="L25" s="25"/>
    </row>
    <row r="26" spans="1:12" s="17" customFormat="1" ht="15" customHeight="1" x14ac:dyDescent="0.2">
      <c r="A26" s="365"/>
      <c r="B26" s="366" t="s">
        <v>271</v>
      </c>
      <c r="C26" s="367">
        <v>726</v>
      </c>
      <c r="D26" s="368">
        <v>1150</v>
      </c>
      <c r="E26" s="368">
        <v>896</v>
      </c>
      <c r="F26" s="368">
        <v>20</v>
      </c>
      <c r="G26" s="368">
        <v>418</v>
      </c>
      <c r="H26" s="369">
        <v>96</v>
      </c>
      <c r="I26" s="370">
        <v>12</v>
      </c>
      <c r="K26" s="361"/>
      <c r="L26" s="25"/>
    </row>
    <row r="27" spans="1:12" s="17" customFormat="1" ht="15" customHeight="1" x14ac:dyDescent="0.2">
      <c r="A27" s="365"/>
      <c r="B27" s="366" t="s">
        <v>272</v>
      </c>
      <c r="C27" s="367">
        <v>821</v>
      </c>
      <c r="D27" s="368">
        <v>684</v>
      </c>
      <c r="E27" s="368">
        <v>377</v>
      </c>
      <c r="F27" s="368">
        <v>31</v>
      </c>
      <c r="G27" s="368">
        <v>614</v>
      </c>
      <c r="H27" s="369">
        <v>38</v>
      </c>
      <c r="I27" s="370">
        <v>12</v>
      </c>
      <c r="K27" s="361"/>
      <c r="L27" s="25"/>
    </row>
    <row r="28" spans="1:12" s="17" customFormat="1" ht="15" customHeight="1" thickBot="1" x14ac:dyDescent="0.25">
      <c r="A28" s="371"/>
      <c r="B28" s="372" t="s">
        <v>21</v>
      </c>
      <c r="C28" s="373">
        <v>414</v>
      </c>
      <c r="D28" s="374">
        <v>697</v>
      </c>
      <c r="E28" s="374">
        <v>326</v>
      </c>
      <c r="F28" s="374">
        <v>18</v>
      </c>
      <c r="G28" s="374">
        <v>690</v>
      </c>
      <c r="H28" s="375">
        <v>44</v>
      </c>
      <c r="I28" s="376">
        <v>21</v>
      </c>
      <c r="K28" s="361"/>
      <c r="L28" s="25"/>
    </row>
    <row r="29" spans="1:12" x14ac:dyDescent="0.2">
      <c r="A29" s="377"/>
      <c r="B29" s="95"/>
      <c r="C29" s="95"/>
      <c r="D29" s="95"/>
      <c r="E29" s="95"/>
      <c r="F29" s="95"/>
      <c r="G29" s="95"/>
      <c r="H29" s="95"/>
      <c r="I29" s="95"/>
    </row>
    <row r="30" spans="1:12" x14ac:dyDescent="0.2">
      <c r="A30" s="155" t="s">
        <v>297</v>
      </c>
      <c r="B30" s="95"/>
      <c r="C30" s="95"/>
      <c r="D30" s="95"/>
      <c r="E30" s="95"/>
      <c r="F30" s="95"/>
      <c r="G30" s="95"/>
      <c r="H30" s="95"/>
      <c r="I30" s="95"/>
    </row>
    <row r="31" spans="1:12" x14ac:dyDescent="0.2">
      <c r="A31" s="155" t="s">
        <v>298</v>
      </c>
      <c r="B31" s="95"/>
      <c r="C31" s="95"/>
      <c r="D31" s="95"/>
      <c r="E31" s="95"/>
      <c r="F31" s="95"/>
      <c r="G31" s="95"/>
      <c r="H31" s="95"/>
      <c r="I31" s="95"/>
    </row>
    <row r="32" spans="1:12" x14ac:dyDescent="0.2">
      <c r="A32" s="377"/>
      <c r="B32" s="95"/>
      <c r="C32" s="95"/>
      <c r="D32" s="95"/>
      <c r="E32" s="95"/>
      <c r="F32" s="95"/>
      <c r="G32" s="95"/>
      <c r="H32" s="95"/>
      <c r="I32" s="95"/>
    </row>
    <row r="35" spans="1:12" s="17" customFormat="1" ht="15" customHeight="1" x14ac:dyDescent="0.2">
      <c r="A35" s="123"/>
      <c r="B35" s="98" t="s">
        <v>22</v>
      </c>
      <c r="C35" s="378">
        <v>763</v>
      </c>
      <c r="D35" s="378">
        <v>616</v>
      </c>
      <c r="E35" s="378">
        <v>389</v>
      </c>
      <c r="F35" s="378">
        <v>14</v>
      </c>
      <c r="G35" s="378">
        <v>639</v>
      </c>
      <c r="H35" s="379">
        <v>57</v>
      </c>
      <c r="I35" s="380">
        <v>65</v>
      </c>
      <c r="K35" s="361"/>
      <c r="L35" s="25"/>
    </row>
    <row r="36" spans="1:12" s="17" customFormat="1" ht="15" customHeight="1" x14ac:dyDescent="0.2">
      <c r="A36" s="123"/>
      <c r="B36" s="98" t="s">
        <v>23</v>
      </c>
      <c r="C36" s="378">
        <v>199</v>
      </c>
      <c r="D36" s="378">
        <v>335</v>
      </c>
      <c r="E36" s="378">
        <v>262</v>
      </c>
      <c r="F36" s="378">
        <v>14</v>
      </c>
      <c r="G36" s="378">
        <v>729</v>
      </c>
      <c r="H36" s="379">
        <v>49</v>
      </c>
      <c r="I36" s="380">
        <v>63</v>
      </c>
      <c r="K36" s="361"/>
      <c r="L36" s="25"/>
    </row>
    <row r="37" spans="1:12" s="17" customFormat="1" ht="15" customHeight="1" x14ac:dyDescent="0.2">
      <c r="A37" s="123"/>
      <c r="B37" s="98" t="s">
        <v>24</v>
      </c>
      <c r="C37" s="378">
        <v>402</v>
      </c>
      <c r="D37" s="378">
        <v>381</v>
      </c>
      <c r="E37" s="378">
        <v>119</v>
      </c>
      <c r="F37" s="378">
        <v>9</v>
      </c>
      <c r="G37" s="378">
        <v>370</v>
      </c>
      <c r="H37" s="379">
        <v>39</v>
      </c>
      <c r="I37" s="380">
        <v>76</v>
      </c>
      <c r="K37" s="361"/>
      <c r="L37" s="25"/>
    </row>
    <row r="38" spans="1:12" s="17" customFormat="1" ht="15" customHeight="1" x14ac:dyDescent="0.2">
      <c r="A38" s="123"/>
      <c r="B38" s="98" t="s">
        <v>25</v>
      </c>
      <c r="C38" s="378">
        <v>161</v>
      </c>
      <c r="D38" s="378">
        <v>82</v>
      </c>
      <c r="E38" s="378">
        <v>44</v>
      </c>
      <c r="F38" s="378">
        <v>7</v>
      </c>
      <c r="G38" s="378">
        <v>161</v>
      </c>
      <c r="H38" s="379">
        <v>46</v>
      </c>
      <c r="I38" s="380">
        <v>90</v>
      </c>
      <c r="K38" s="381"/>
    </row>
    <row r="39" spans="1:12" s="17" customFormat="1" ht="15" customHeight="1" thickBot="1" x14ac:dyDescent="0.25">
      <c r="A39" s="59"/>
      <c r="B39" s="81" t="s">
        <v>27</v>
      </c>
      <c r="C39" s="382">
        <v>235</v>
      </c>
      <c r="D39" s="382">
        <v>207</v>
      </c>
      <c r="E39" s="382">
        <v>94</v>
      </c>
      <c r="F39" s="382">
        <v>10</v>
      </c>
      <c r="G39" s="382">
        <v>206</v>
      </c>
      <c r="H39" s="383">
        <v>45</v>
      </c>
      <c r="I39" s="384" t="s">
        <v>46</v>
      </c>
      <c r="K39" s="381"/>
    </row>
  </sheetData>
  <mergeCells count="2">
    <mergeCell ref="C7:I7"/>
    <mergeCell ref="K7:L7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0"/>
  <sheetViews>
    <sheetView showGridLines="0" topLeftCell="A3" workbookViewId="0">
      <selection activeCell="Q14" sqref="Q14"/>
    </sheetView>
  </sheetViews>
  <sheetFormatPr baseColWidth="10" defaultColWidth="11.42578125" defaultRowHeight="12.75" x14ac:dyDescent="0.2"/>
  <cols>
    <col min="1" max="1" width="4.85546875" style="37" customWidth="1"/>
    <col min="2" max="2" width="22" style="27" bestFit="1" customWidth="1"/>
    <col min="3" max="3" width="10.28515625" style="27" customWidth="1"/>
    <col min="4" max="4" width="11.28515625" style="27" customWidth="1"/>
    <col min="5" max="5" width="10.5703125" style="27" customWidth="1"/>
    <col min="6" max="6" width="11.85546875" style="27" customWidth="1"/>
    <col min="7" max="7" width="10.28515625" style="27" customWidth="1"/>
    <col min="8" max="8" width="9.42578125" style="27" customWidth="1"/>
    <col min="9" max="9" width="12.28515625" style="27" customWidth="1"/>
    <col min="10" max="10" width="10.28515625" style="27" customWidth="1"/>
    <col min="11" max="11" width="11.42578125" style="27" customWidth="1"/>
    <col min="12" max="16384" width="11.42578125" style="27"/>
  </cols>
  <sheetData>
    <row r="1" spans="1:19" x14ac:dyDescent="0.2">
      <c r="A1" s="388" t="s">
        <v>299</v>
      </c>
    </row>
    <row r="2" spans="1:19" x14ac:dyDescent="0.2">
      <c r="A2" s="44" t="s">
        <v>0</v>
      </c>
    </row>
    <row r="3" spans="1:19" x14ac:dyDescent="0.2">
      <c r="A3" s="44"/>
    </row>
    <row r="4" spans="1:19" x14ac:dyDescent="0.2">
      <c r="A4" s="44" t="s">
        <v>300</v>
      </c>
    </row>
    <row r="6" spans="1:19" s="29" customFormat="1" ht="26.25" customHeight="1" thickBot="1" x14ac:dyDescent="0.25">
      <c r="A6" s="172" t="s">
        <v>300</v>
      </c>
    </row>
    <row r="7" spans="1:19" s="29" customFormat="1" ht="51.95" customHeight="1" thickBot="1" x14ac:dyDescent="0.25">
      <c r="A7" s="389"/>
      <c r="B7" s="390"/>
      <c r="C7" s="2099" t="s">
        <v>301</v>
      </c>
      <c r="D7" s="2099"/>
      <c r="E7" s="2099"/>
      <c r="F7" s="2099" t="s">
        <v>302</v>
      </c>
      <c r="G7" s="2099"/>
      <c r="H7" s="2099"/>
      <c r="I7" s="2099"/>
      <c r="J7" s="2099"/>
      <c r="K7" s="2099"/>
    </row>
    <row r="8" spans="1:19" s="29" customFormat="1" ht="96.75" customHeight="1" thickBot="1" x14ac:dyDescent="0.3">
      <c r="A8" s="391" t="s">
        <v>38</v>
      </c>
      <c r="B8" s="392" t="s">
        <v>3</v>
      </c>
      <c r="C8" s="393" t="s">
        <v>303</v>
      </c>
      <c r="D8" s="394" t="s">
        <v>304</v>
      </c>
      <c r="E8" s="45" t="s">
        <v>305</v>
      </c>
      <c r="F8" s="395" t="s">
        <v>306</v>
      </c>
      <c r="G8" s="167" t="s">
        <v>307</v>
      </c>
      <c r="H8" s="167" t="s">
        <v>308</v>
      </c>
      <c r="I8" s="80" t="s">
        <v>355</v>
      </c>
      <c r="J8" s="79" t="s">
        <v>309</v>
      </c>
      <c r="K8" s="80" t="s">
        <v>310</v>
      </c>
      <c r="L8" s="396"/>
      <c r="M8" s="29" t="s">
        <v>106</v>
      </c>
      <c r="N8" s="397"/>
    </row>
    <row r="9" spans="1:19" ht="14.1" customHeight="1" x14ac:dyDescent="0.2">
      <c r="A9" s="11">
        <v>1</v>
      </c>
      <c r="B9" s="12" t="s">
        <v>5</v>
      </c>
      <c r="C9" s="419">
        <v>166</v>
      </c>
      <c r="D9" s="423">
        <v>10</v>
      </c>
      <c r="E9" s="420">
        <v>3</v>
      </c>
      <c r="F9" s="419">
        <v>5</v>
      </c>
      <c r="G9" s="423">
        <v>0</v>
      </c>
      <c r="H9" s="423">
        <v>0</v>
      </c>
      <c r="I9" s="423">
        <v>0</v>
      </c>
      <c r="J9" s="423">
        <v>5</v>
      </c>
      <c r="K9" s="420">
        <v>2</v>
      </c>
    </row>
    <row r="10" spans="1:19" ht="14.1" customHeight="1" x14ac:dyDescent="0.2">
      <c r="A10" s="9">
        <v>2</v>
      </c>
      <c r="B10" s="10" t="s">
        <v>6</v>
      </c>
      <c r="C10" s="1960">
        <v>2128</v>
      </c>
      <c r="D10" s="321">
        <v>15</v>
      </c>
      <c r="E10" s="322">
        <v>1</v>
      </c>
      <c r="F10" s="421">
        <v>0</v>
      </c>
      <c r="G10" s="321">
        <v>4</v>
      </c>
      <c r="H10" s="321">
        <v>4</v>
      </c>
      <c r="I10" s="321">
        <v>0</v>
      </c>
      <c r="J10" s="321">
        <v>7</v>
      </c>
      <c r="K10" s="322">
        <v>1</v>
      </c>
      <c r="L10" s="1961" t="s">
        <v>475</v>
      </c>
      <c r="M10" s="430"/>
      <c r="N10" s="430"/>
      <c r="O10" s="430"/>
      <c r="P10" s="430"/>
    </row>
    <row r="11" spans="1:19" ht="14.1" customHeight="1" x14ac:dyDescent="0.2">
      <c r="A11" s="9">
        <v>3</v>
      </c>
      <c r="B11" s="10" t="s">
        <v>7</v>
      </c>
      <c r="C11" s="421">
        <v>37</v>
      </c>
      <c r="D11" s="321">
        <v>5</v>
      </c>
      <c r="E11" s="322">
        <v>2</v>
      </c>
      <c r="F11" s="421">
        <v>37</v>
      </c>
      <c r="G11" s="321">
        <v>4</v>
      </c>
      <c r="H11" s="321">
        <v>0</v>
      </c>
      <c r="I11" s="321">
        <v>0</v>
      </c>
      <c r="J11" s="321">
        <v>4</v>
      </c>
      <c r="K11" s="322">
        <v>1</v>
      </c>
      <c r="L11" s="430"/>
      <c r="M11" s="430"/>
      <c r="N11" s="430"/>
      <c r="O11" s="430"/>
      <c r="P11" s="430"/>
    </row>
    <row r="12" spans="1:19" ht="14.1" customHeight="1" x14ac:dyDescent="0.2">
      <c r="A12" s="9">
        <v>4</v>
      </c>
      <c r="B12" s="10" t="s">
        <v>8</v>
      </c>
      <c r="C12" s="421">
        <v>1</v>
      </c>
      <c r="D12" s="321">
        <v>1</v>
      </c>
      <c r="E12" s="322">
        <v>0</v>
      </c>
      <c r="F12" s="421">
        <v>0</v>
      </c>
      <c r="G12" s="321">
        <v>0</v>
      </c>
      <c r="H12" s="321">
        <v>0</v>
      </c>
      <c r="I12" s="321">
        <v>0</v>
      </c>
      <c r="J12" s="321">
        <v>0</v>
      </c>
      <c r="K12" s="322">
        <v>0</v>
      </c>
    </row>
    <row r="13" spans="1:19" ht="14.1" customHeight="1" x14ac:dyDescent="0.2">
      <c r="A13" s="9">
        <v>5</v>
      </c>
      <c r="B13" s="10" t="s">
        <v>9</v>
      </c>
      <c r="C13" s="421">
        <v>49</v>
      </c>
      <c r="D13" s="321">
        <v>6</v>
      </c>
      <c r="E13" s="322">
        <v>2</v>
      </c>
      <c r="F13" s="421">
        <v>0</v>
      </c>
      <c r="G13" s="321">
        <v>1</v>
      </c>
      <c r="H13" s="321">
        <v>4</v>
      </c>
      <c r="I13" s="321">
        <v>0</v>
      </c>
      <c r="J13" s="321">
        <v>5</v>
      </c>
      <c r="K13" s="322">
        <v>1</v>
      </c>
    </row>
    <row r="14" spans="1:19" ht="20.25" customHeight="1" x14ac:dyDescent="0.2">
      <c r="A14" s="9">
        <v>6</v>
      </c>
      <c r="B14" s="10" t="s">
        <v>10</v>
      </c>
      <c r="C14" s="421">
        <v>47</v>
      </c>
      <c r="D14" s="321">
        <v>12</v>
      </c>
      <c r="E14" s="322">
        <v>0</v>
      </c>
      <c r="F14" s="421">
        <v>0</v>
      </c>
      <c r="G14" s="321">
        <v>3</v>
      </c>
      <c r="H14" s="321">
        <v>6</v>
      </c>
      <c r="I14" s="321">
        <v>0</v>
      </c>
      <c r="J14" s="321">
        <v>8</v>
      </c>
      <c r="K14" s="322">
        <v>1</v>
      </c>
      <c r="S14" s="27" t="s">
        <v>474</v>
      </c>
    </row>
    <row r="15" spans="1:19" ht="14.1" customHeight="1" x14ac:dyDescent="0.2">
      <c r="A15" s="9">
        <v>7</v>
      </c>
      <c r="B15" s="10" t="s">
        <v>11</v>
      </c>
      <c r="C15" s="421">
        <v>25</v>
      </c>
      <c r="D15" s="321">
        <v>4</v>
      </c>
      <c r="E15" s="322">
        <v>0</v>
      </c>
      <c r="F15" s="421">
        <v>12</v>
      </c>
      <c r="G15" s="321">
        <v>11</v>
      </c>
      <c r="H15" s="321">
        <v>7</v>
      </c>
      <c r="I15" s="321">
        <v>3</v>
      </c>
      <c r="J15" s="321">
        <v>12</v>
      </c>
      <c r="K15" s="322">
        <v>2</v>
      </c>
    </row>
    <row r="16" spans="1:19" ht="14.1" customHeight="1" x14ac:dyDescent="0.2">
      <c r="A16" s="9">
        <v>8</v>
      </c>
      <c r="B16" s="10" t="s">
        <v>12</v>
      </c>
      <c r="C16" s="421">
        <v>197</v>
      </c>
      <c r="D16" s="321">
        <v>16</v>
      </c>
      <c r="E16" s="322">
        <v>3</v>
      </c>
      <c r="F16" s="421">
        <v>0</v>
      </c>
      <c r="G16" s="321">
        <v>5</v>
      </c>
      <c r="H16" s="321">
        <v>6</v>
      </c>
      <c r="I16" s="321">
        <v>0</v>
      </c>
      <c r="J16" s="321">
        <v>9</v>
      </c>
      <c r="K16" s="322">
        <v>0</v>
      </c>
    </row>
    <row r="17" spans="1:15" ht="14.1" customHeight="1" x14ac:dyDescent="0.2">
      <c r="A17" s="9">
        <v>9</v>
      </c>
      <c r="B17" s="10" t="s">
        <v>13</v>
      </c>
      <c r="C17" s="421">
        <v>907</v>
      </c>
      <c r="D17" s="321">
        <v>16</v>
      </c>
      <c r="E17" s="322">
        <v>3</v>
      </c>
      <c r="F17" s="421">
        <v>0</v>
      </c>
      <c r="G17" s="321">
        <v>9</v>
      </c>
      <c r="H17" s="321">
        <v>0</v>
      </c>
      <c r="I17" s="321">
        <v>7</v>
      </c>
      <c r="J17" s="321">
        <v>13</v>
      </c>
      <c r="K17" s="322">
        <v>3</v>
      </c>
    </row>
    <row r="18" spans="1:15" ht="14.1" customHeight="1" x14ac:dyDescent="0.2">
      <c r="A18" s="9">
        <v>10</v>
      </c>
      <c r="B18" s="10" t="s">
        <v>14</v>
      </c>
      <c r="C18" s="421">
        <v>419</v>
      </c>
      <c r="D18" s="321">
        <v>25</v>
      </c>
      <c r="E18" s="322">
        <v>7</v>
      </c>
      <c r="F18" s="421">
        <v>0</v>
      </c>
      <c r="G18" s="321">
        <v>4</v>
      </c>
      <c r="H18" s="321">
        <v>2</v>
      </c>
      <c r="I18" s="321">
        <v>0</v>
      </c>
      <c r="J18" s="321">
        <v>5</v>
      </c>
      <c r="K18" s="322">
        <v>0</v>
      </c>
    </row>
    <row r="19" spans="1:15" ht="20.25" customHeight="1" x14ac:dyDescent="0.2">
      <c r="A19" s="9">
        <v>11</v>
      </c>
      <c r="B19" s="10" t="s">
        <v>15</v>
      </c>
      <c r="C19" s="421">
        <v>18</v>
      </c>
      <c r="D19" s="321">
        <v>6</v>
      </c>
      <c r="E19" s="322">
        <v>0</v>
      </c>
      <c r="F19" s="421">
        <v>0</v>
      </c>
      <c r="G19" s="321">
        <v>3</v>
      </c>
      <c r="H19" s="321">
        <v>3</v>
      </c>
      <c r="I19" s="321">
        <v>0</v>
      </c>
      <c r="J19" s="321">
        <v>4</v>
      </c>
      <c r="K19" s="322">
        <v>0</v>
      </c>
    </row>
    <row r="20" spans="1:15" ht="14.1" customHeight="1" x14ac:dyDescent="0.2">
      <c r="A20" s="9">
        <v>12</v>
      </c>
      <c r="B20" s="10" t="s">
        <v>16</v>
      </c>
      <c r="C20" s="421">
        <v>82</v>
      </c>
      <c r="D20" s="321">
        <v>23</v>
      </c>
      <c r="E20" s="322">
        <v>7</v>
      </c>
      <c r="F20" s="421">
        <v>0</v>
      </c>
      <c r="G20" s="321">
        <v>13</v>
      </c>
      <c r="H20" s="321">
        <v>6</v>
      </c>
      <c r="I20" s="321">
        <v>0</v>
      </c>
      <c r="J20" s="321">
        <v>16</v>
      </c>
      <c r="K20" s="322">
        <v>1</v>
      </c>
    </row>
    <row r="21" spans="1:15" ht="14.1" customHeight="1" x14ac:dyDescent="0.2">
      <c r="A21" s="9">
        <v>13</v>
      </c>
      <c r="B21" s="10" t="s">
        <v>17</v>
      </c>
      <c r="C21" s="421">
        <v>102</v>
      </c>
      <c r="D21" s="321">
        <v>21</v>
      </c>
      <c r="E21" s="322">
        <v>9</v>
      </c>
      <c r="F21" s="421">
        <v>102</v>
      </c>
      <c r="G21" s="321">
        <v>9</v>
      </c>
      <c r="H21" s="321">
        <v>7</v>
      </c>
      <c r="I21" s="321">
        <v>0</v>
      </c>
      <c r="J21" s="321">
        <v>13</v>
      </c>
      <c r="K21" s="322">
        <v>0</v>
      </c>
    </row>
    <row r="22" spans="1:15" ht="14.1" customHeight="1" x14ac:dyDescent="0.2">
      <c r="A22" s="9">
        <v>14</v>
      </c>
      <c r="B22" s="10" t="s">
        <v>18</v>
      </c>
      <c r="C22" s="421">
        <v>107</v>
      </c>
      <c r="D22" s="321">
        <v>19</v>
      </c>
      <c r="E22" s="322">
        <v>1</v>
      </c>
      <c r="F22" s="421">
        <v>0</v>
      </c>
      <c r="G22" s="321">
        <v>7</v>
      </c>
      <c r="H22" s="321">
        <v>3</v>
      </c>
      <c r="I22" s="321">
        <v>0</v>
      </c>
      <c r="J22" s="321">
        <v>10</v>
      </c>
      <c r="K22" s="322">
        <v>3</v>
      </c>
    </row>
    <row r="23" spans="1:15" ht="14.1" customHeight="1" thickBot="1" x14ac:dyDescent="0.25">
      <c r="A23" s="13">
        <v>15</v>
      </c>
      <c r="B23" s="14" t="s">
        <v>19</v>
      </c>
      <c r="C23" s="422">
        <v>199</v>
      </c>
      <c r="D23" s="324">
        <v>25</v>
      </c>
      <c r="E23" s="325">
        <v>9</v>
      </c>
      <c r="F23" s="422">
        <v>2</v>
      </c>
      <c r="G23" s="324">
        <v>8</v>
      </c>
      <c r="H23" s="324">
        <v>5</v>
      </c>
      <c r="I23" s="324">
        <v>0</v>
      </c>
      <c r="J23" s="324">
        <v>13</v>
      </c>
      <c r="K23" s="325">
        <v>0</v>
      </c>
    </row>
    <row r="24" spans="1:15" s="30" customFormat="1" ht="13.5" thickBot="1" x14ac:dyDescent="0.25">
      <c r="A24" s="781"/>
      <c r="B24" s="782" t="s">
        <v>442</v>
      </c>
      <c r="C24" s="1956">
        <f>SUM(C9:C23)</f>
        <v>4484</v>
      </c>
      <c r="D24" s="1957">
        <f t="shared" ref="D24:K24" si="0">SUM(D9:D23)</f>
        <v>204</v>
      </c>
      <c r="E24" s="1959">
        <f t="shared" si="0"/>
        <v>47</v>
      </c>
      <c r="F24" s="1956">
        <f t="shared" si="0"/>
        <v>158</v>
      </c>
      <c r="G24" s="1957">
        <f t="shared" si="0"/>
        <v>81</v>
      </c>
      <c r="H24" s="1957">
        <f t="shared" si="0"/>
        <v>53</v>
      </c>
      <c r="I24" s="1957">
        <f t="shared" si="0"/>
        <v>10</v>
      </c>
      <c r="J24" s="1957">
        <f t="shared" si="0"/>
        <v>124</v>
      </c>
      <c r="K24" s="1958">
        <f t="shared" si="0"/>
        <v>15</v>
      </c>
    </row>
    <row r="25" spans="1:15" s="842" customFormat="1" x14ac:dyDescent="0.2">
      <c r="A25" s="783"/>
      <c r="B25" s="281" t="s">
        <v>375</v>
      </c>
      <c r="C25" s="1843">
        <v>2591</v>
      </c>
      <c r="D25" s="1844">
        <v>155</v>
      </c>
      <c r="E25" s="1845">
        <v>41</v>
      </c>
      <c r="F25" s="1846">
        <v>248</v>
      </c>
      <c r="G25" s="1844">
        <v>70</v>
      </c>
      <c r="H25" s="1844">
        <v>54</v>
      </c>
      <c r="I25" s="1844">
        <v>6</v>
      </c>
      <c r="J25" s="1844">
        <v>99</v>
      </c>
      <c r="K25" s="1845">
        <v>10</v>
      </c>
    </row>
    <row r="26" spans="1:15" s="842" customFormat="1" x14ac:dyDescent="0.2">
      <c r="A26" s="311"/>
      <c r="B26" s="426" t="s">
        <v>273</v>
      </c>
      <c r="C26" s="421">
        <v>1832</v>
      </c>
      <c r="D26" s="321">
        <v>134</v>
      </c>
      <c r="E26" s="322">
        <v>27</v>
      </c>
      <c r="F26" s="427">
        <v>299</v>
      </c>
      <c r="G26" s="321">
        <v>62</v>
      </c>
      <c r="H26" s="321">
        <v>56</v>
      </c>
      <c r="I26" s="321">
        <v>7</v>
      </c>
      <c r="J26" s="321">
        <v>107</v>
      </c>
      <c r="K26" s="322">
        <v>13</v>
      </c>
      <c r="O26" s="842" t="s">
        <v>106</v>
      </c>
    </row>
    <row r="27" spans="1:15" s="64" customFormat="1" x14ac:dyDescent="0.2">
      <c r="A27" s="311"/>
      <c r="B27" s="426" t="s">
        <v>270</v>
      </c>
      <c r="C27" s="1955">
        <v>4131</v>
      </c>
      <c r="D27" s="321">
        <v>154</v>
      </c>
      <c r="E27" s="322">
        <v>32</v>
      </c>
      <c r="F27" s="427">
        <v>414</v>
      </c>
      <c r="G27" s="321">
        <v>45</v>
      </c>
      <c r="H27" s="321">
        <v>41</v>
      </c>
      <c r="I27" s="321">
        <v>8</v>
      </c>
      <c r="J27" s="321">
        <v>86</v>
      </c>
      <c r="K27" s="322">
        <v>8</v>
      </c>
    </row>
    <row r="28" spans="1:15" s="64" customFormat="1" x14ac:dyDescent="0.2">
      <c r="A28" s="311"/>
      <c r="B28" s="426" t="s">
        <v>271</v>
      </c>
      <c r="C28" s="421">
        <v>2960</v>
      </c>
      <c r="D28" s="321">
        <v>151</v>
      </c>
      <c r="E28" s="322">
        <v>19</v>
      </c>
      <c r="F28" s="427">
        <v>23</v>
      </c>
      <c r="G28" s="321">
        <v>55</v>
      </c>
      <c r="H28" s="321">
        <v>48</v>
      </c>
      <c r="I28" s="321">
        <v>0</v>
      </c>
      <c r="J28" s="321">
        <v>82</v>
      </c>
      <c r="K28" s="322">
        <v>12</v>
      </c>
    </row>
    <row r="29" spans="1:15" s="64" customFormat="1" ht="13.5" thickBot="1" x14ac:dyDescent="0.25">
      <c r="A29" s="313"/>
      <c r="B29" s="293" t="s">
        <v>272</v>
      </c>
      <c r="C29" s="422">
        <v>3231</v>
      </c>
      <c r="D29" s="324">
        <v>153</v>
      </c>
      <c r="E29" s="325">
        <v>30</v>
      </c>
      <c r="F29" s="784">
        <v>62</v>
      </c>
      <c r="G29" s="324">
        <v>48</v>
      </c>
      <c r="H29" s="324">
        <v>40</v>
      </c>
      <c r="I29" s="324">
        <v>4</v>
      </c>
      <c r="J29" s="324">
        <v>90</v>
      </c>
      <c r="K29" s="325">
        <v>9</v>
      </c>
    </row>
    <row r="30" spans="1:15" x14ac:dyDescent="0.2">
      <c r="A30" s="44"/>
    </row>
  </sheetData>
  <mergeCells count="2">
    <mergeCell ref="C7:E7"/>
    <mergeCell ref="F7:K7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7"/>
  <sheetViews>
    <sheetView showGridLines="0" workbookViewId="0">
      <selection activeCell="R13" sqref="R13"/>
    </sheetView>
  </sheetViews>
  <sheetFormatPr baseColWidth="10" defaultColWidth="11.42578125" defaultRowHeight="12.75" x14ac:dyDescent="0.2"/>
  <cols>
    <col min="1" max="1" width="4.85546875" style="2" customWidth="1"/>
    <col min="2" max="2" width="22" style="225" bestFit="1" customWidth="1"/>
    <col min="3" max="3" width="13.5703125" style="225" customWidth="1"/>
    <col min="4" max="4" width="11.28515625" style="225" customWidth="1"/>
    <col min="5" max="5" width="17.28515625" style="225" customWidth="1"/>
    <col min="6" max="6" width="14.5703125" style="225" customWidth="1"/>
    <col min="7" max="7" width="10.28515625" style="225" customWidth="1"/>
    <col min="8" max="8" width="14.28515625" style="225" customWidth="1"/>
    <col min="9" max="9" width="16.85546875" style="225" customWidth="1"/>
    <col min="10" max="10" width="13.42578125" style="225" customWidth="1"/>
    <col min="11" max="16384" width="11.42578125" style="225"/>
  </cols>
  <sheetData>
    <row r="1" spans="1:15" x14ac:dyDescent="0.2">
      <c r="A1" s="330" t="s">
        <v>299</v>
      </c>
      <c r="B1" s="331"/>
    </row>
    <row r="2" spans="1:15" x14ac:dyDescent="0.2">
      <c r="A2" s="1" t="s">
        <v>0</v>
      </c>
    </row>
    <row r="3" spans="1:15" x14ac:dyDescent="0.2">
      <c r="A3" s="1"/>
    </row>
    <row r="4" spans="1:15" x14ac:dyDescent="0.2">
      <c r="A4" s="1" t="s">
        <v>311</v>
      </c>
    </row>
    <row r="6" spans="1:15" s="5" customFormat="1" ht="26.25" customHeight="1" thickBot="1" x14ac:dyDescent="0.25">
      <c r="A6" s="172" t="s">
        <v>311</v>
      </c>
      <c r="B6" s="29"/>
      <c r="C6" s="29"/>
      <c r="D6" s="29"/>
      <c r="E6" s="29"/>
      <c r="F6" s="29"/>
      <c r="G6" s="29"/>
      <c r="H6" s="29"/>
      <c r="I6" s="29"/>
      <c r="J6" s="29"/>
    </row>
    <row r="7" spans="1:15" s="5" customFormat="1" ht="51.95" customHeight="1" thickBot="1" x14ac:dyDescent="0.25">
      <c r="A7" s="389"/>
      <c r="B7" s="390"/>
      <c r="C7" s="2100" t="s">
        <v>312</v>
      </c>
      <c r="D7" s="2101"/>
      <c r="E7" s="2101"/>
      <c r="F7" s="2102"/>
      <c r="G7" s="808"/>
      <c r="H7" s="809"/>
      <c r="I7" s="809"/>
      <c r="J7" s="810"/>
    </row>
    <row r="8" spans="1:15" s="5" customFormat="1" ht="96.75" customHeight="1" thickBot="1" x14ac:dyDescent="0.3">
      <c r="A8" s="391" t="s">
        <v>38</v>
      </c>
      <c r="B8" s="392" t="s">
        <v>3</v>
      </c>
      <c r="C8" s="80" t="s">
        <v>313</v>
      </c>
      <c r="D8" s="80" t="s">
        <v>314</v>
      </c>
      <c r="E8" s="80" t="s">
        <v>315</v>
      </c>
      <c r="F8" s="80" t="s">
        <v>316</v>
      </c>
      <c r="G8" s="80" t="s">
        <v>317</v>
      </c>
      <c r="H8" s="80" t="s">
        <v>318</v>
      </c>
      <c r="I8" s="80" t="s">
        <v>319</v>
      </c>
      <c r="J8" s="80" t="s">
        <v>320</v>
      </c>
      <c r="K8" s="360"/>
      <c r="M8" s="5" t="s">
        <v>106</v>
      </c>
    </row>
    <row r="9" spans="1:15" ht="14.1" customHeight="1" x14ac:dyDescent="0.2">
      <c r="A9" s="11">
        <v>1</v>
      </c>
      <c r="B9" s="12" t="s">
        <v>5</v>
      </c>
      <c r="C9" s="419">
        <v>0</v>
      </c>
      <c r="D9" s="423">
        <v>0</v>
      </c>
      <c r="E9" s="423">
        <v>1</v>
      </c>
      <c r="F9" s="423">
        <v>1</v>
      </c>
      <c r="G9" s="423">
        <v>2</v>
      </c>
      <c r="H9" s="423">
        <v>0</v>
      </c>
      <c r="I9" s="423">
        <v>0</v>
      </c>
      <c r="J9" s="420">
        <v>0</v>
      </c>
    </row>
    <row r="10" spans="1:15" ht="14.1" customHeight="1" x14ac:dyDescent="0.2">
      <c r="A10" s="9">
        <v>2</v>
      </c>
      <c r="B10" s="10" t="s">
        <v>6</v>
      </c>
      <c r="C10" s="421">
        <v>0</v>
      </c>
      <c r="D10" s="321">
        <v>0</v>
      </c>
      <c r="E10" s="321">
        <v>0</v>
      </c>
      <c r="F10" s="321">
        <v>0</v>
      </c>
      <c r="G10" s="321">
        <v>0</v>
      </c>
      <c r="H10" s="321">
        <v>0</v>
      </c>
      <c r="I10" s="321">
        <v>0</v>
      </c>
      <c r="J10" s="322">
        <v>0</v>
      </c>
      <c r="K10" s="509"/>
      <c r="L10" s="509"/>
      <c r="M10" s="509"/>
      <c r="N10" s="509"/>
      <c r="O10" s="509"/>
    </row>
    <row r="11" spans="1:15" ht="14.1" customHeight="1" x14ac:dyDescent="0.2">
      <c r="A11" s="9">
        <v>3</v>
      </c>
      <c r="B11" s="10" t="s">
        <v>7</v>
      </c>
      <c r="C11" s="421">
        <v>0</v>
      </c>
      <c r="D11" s="321">
        <v>6</v>
      </c>
      <c r="E11" s="321">
        <v>0</v>
      </c>
      <c r="F11" s="321">
        <v>0</v>
      </c>
      <c r="G11" s="321">
        <v>5</v>
      </c>
      <c r="H11" s="321">
        <v>5</v>
      </c>
      <c r="I11" s="321">
        <v>0</v>
      </c>
      <c r="J11" s="322">
        <v>0</v>
      </c>
      <c r="K11" s="509"/>
      <c r="L11" s="509"/>
      <c r="M11" s="509"/>
      <c r="N11" s="509"/>
      <c r="O11" s="509"/>
    </row>
    <row r="12" spans="1:15" ht="14.1" customHeight="1" x14ac:dyDescent="0.2">
      <c r="A12" s="9">
        <v>4</v>
      </c>
      <c r="B12" s="10" t="s">
        <v>8</v>
      </c>
      <c r="C12" s="421">
        <v>0</v>
      </c>
      <c r="D12" s="321">
        <v>0</v>
      </c>
      <c r="E12" s="321">
        <v>0</v>
      </c>
      <c r="F12" s="321">
        <v>0</v>
      </c>
      <c r="G12" s="321">
        <v>0</v>
      </c>
      <c r="H12" s="321">
        <v>0</v>
      </c>
      <c r="I12" s="321">
        <v>0</v>
      </c>
      <c r="J12" s="322">
        <v>0</v>
      </c>
      <c r="K12" s="509"/>
      <c r="L12" s="509"/>
      <c r="M12" s="509"/>
      <c r="N12" s="509"/>
      <c r="O12" s="509"/>
    </row>
    <row r="13" spans="1:15" ht="14.1" customHeight="1" x14ac:dyDescent="0.2">
      <c r="A13" s="9">
        <v>5</v>
      </c>
      <c r="B13" s="10" t="s">
        <v>9</v>
      </c>
      <c r="C13" s="421">
        <v>0</v>
      </c>
      <c r="D13" s="321">
        <v>24</v>
      </c>
      <c r="E13" s="321">
        <v>0</v>
      </c>
      <c r="F13" s="321">
        <v>0</v>
      </c>
      <c r="G13" s="321">
        <v>21</v>
      </c>
      <c r="H13" s="321">
        <v>0</v>
      </c>
      <c r="I13" s="321">
        <v>0</v>
      </c>
      <c r="J13" s="322">
        <v>0</v>
      </c>
    </row>
    <row r="14" spans="1:15" ht="20.25" customHeight="1" x14ac:dyDescent="0.2">
      <c r="A14" s="9">
        <v>6</v>
      </c>
      <c r="B14" s="10" t="s">
        <v>10</v>
      </c>
      <c r="C14" s="421">
        <v>0</v>
      </c>
      <c r="D14" s="321">
        <v>0</v>
      </c>
      <c r="E14" s="321">
        <v>0</v>
      </c>
      <c r="F14" s="321">
        <v>0</v>
      </c>
      <c r="G14" s="321">
        <v>0</v>
      </c>
      <c r="H14" s="321">
        <v>0</v>
      </c>
      <c r="I14" s="321">
        <v>0</v>
      </c>
      <c r="J14" s="322">
        <v>0</v>
      </c>
    </row>
    <row r="15" spans="1:15" ht="14.1" customHeight="1" x14ac:dyDescent="0.2">
      <c r="A15" s="9">
        <v>7</v>
      </c>
      <c r="B15" s="10" t="s">
        <v>11</v>
      </c>
      <c r="C15" s="421">
        <v>0</v>
      </c>
      <c r="D15" s="321">
        <v>0</v>
      </c>
      <c r="E15" s="321">
        <v>0</v>
      </c>
      <c r="F15" s="321">
        <v>0</v>
      </c>
      <c r="G15" s="321">
        <v>0</v>
      </c>
      <c r="H15" s="321">
        <v>0</v>
      </c>
      <c r="I15" s="321">
        <v>0</v>
      </c>
      <c r="J15" s="322">
        <v>0</v>
      </c>
    </row>
    <row r="16" spans="1:15" ht="14.1" customHeight="1" x14ac:dyDescent="0.2">
      <c r="A16" s="9">
        <v>8</v>
      </c>
      <c r="B16" s="10" t="s">
        <v>12</v>
      </c>
      <c r="C16" s="421">
        <v>0</v>
      </c>
      <c r="D16" s="321">
        <v>1</v>
      </c>
      <c r="E16" s="321">
        <v>0</v>
      </c>
      <c r="F16" s="321">
        <v>0</v>
      </c>
      <c r="G16" s="321">
        <v>1</v>
      </c>
      <c r="H16" s="321">
        <v>0</v>
      </c>
      <c r="I16" s="321">
        <v>0</v>
      </c>
      <c r="J16" s="322">
        <v>0</v>
      </c>
    </row>
    <row r="17" spans="1:16" ht="14.1" customHeight="1" x14ac:dyDescent="0.2">
      <c r="A17" s="9">
        <v>9</v>
      </c>
      <c r="B17" s="10" t="s">
        <v>13</v>
      </c>
      <c r="C17" s="421">
        <v>0</v>
      </c>
      <c r="D17" s="321">
        <v>1</v>
      </c>
      <c r="E17" s="321">
        <v>0</v>
      </c>
      <c r="F17" s="321">
        <v>0</v>
      </c>
      <c r="G17" s="321">
        <v>1</v>
      </c>
      <c r="H17" s="321">
        <v>0</v>
      </c>
      <c r="I17" s="321">
        <v>0</v>
      </c>
      <c r="J17" s="322">
        <v>0</v>
      </c>
    </row>
    <row r="18" spans="1:16" ht="14.1" customHeight="1" x14ac:dyDescent="0.2">
      <c r="A18" s="9">
        <v>10</v>
      </c>
      <c r="B18" s="10" t="s">
        <v>14</v>
      </c>
      <c r="C18" s="421">
        <v>0</v>
      </c>
      <c r="D18" s="321">
        <v>1</v>
      </c>
      <c r="E18" s="321">
        <v>0</v>
      </c>
      <c r="F18" s="321">
        <v>0</v>
      </c>
      <c r="G18" s="321">
        <v>1</v>
      </c>
      <c r="H18" s="321">
        <v>1</v>
      </c>
      <c r="I18" s="321">
        <v>0</v>
      </c>
      <c r="J18" s="322">
        <v>1</v>
      </c>
    </row>
    <row r="19" spans="1:16" ht="20.25" customHeight="1" x14ac:dyDescent="0.2">
      <c r="A19" s="9">
        <v>11</v>
      </c>
      <c r="B19" s="10" t="s">
        <v>15</v>
      </c>
      <c r="C19" s="421">
        <v>0</v>
      </c>
      <c r="D19" s="321">
        <v>0</v>
      </c>
      <c r="E19" s="321">
        <v>0</v>
      </c>
      <c r="F19" s="321">
        <v>0</v>
      </c>
      <c r="G19" s="321">
        <v>0</v>
      </c>
      <c r="H19" s="321">
        <v>0</v>
      </c>
      <c r="I19" s="321">
        <v>0</v>
      </c>
      <c r="J19" s="322">
        <v>0</v>
      </c>
    </row>
    <row r="20" spans="1:16" ht="14.1" customHeight="1" x14ac:dyDescent="0.2">
      <c r="A20" s="9">
        <v>12</v>
      </c>
      <c r="B20" s="10" t="s">
        <v>16</v>
      </c>
      <c r="C20" s="421">
        <v>0</v>
      </c>
      <c r="D20" s="321">
        <v>0</v>
      </c>
      <c r="E20" s="321">
        <v>0</v>
      </c>
      <c r="F20" s="321">
        <v>0</v>
      </c>
      <c r="G20" s="321">
        <v>0</v>
      </c>
      <c r="H20" s="321">
        <v>0</v>
      </c>
      <c r="I20" s="321">
        <v>0</v>
      </c>
      <c r="J20" s="322">
        <v>0</v>
      </c>
    </row>
    <row r="21" spans="1:16" ht="14.1" customHeight="1" x14ac:dyDescent="0.2">
      <c r="A21" s="9">
        <v>13</v>
      </c>
      <c r="B21" s="10" t="s">
        <v>17</v>
      </c>
      <c r="C21" s="421">
        <v>0</v>
      </c>
      <c r="D21" s="321">
        <v>0</v>
      </c>
      <c r="E21" s="321">
        <v>3</v>
      </c>
      <c r="F21" s="321">
        <v>0</v>
      </c>
      <c r="G21" s="321">
        <v>2</v>
      </c>
      <c r="H21" s="321">
        <v>2</v>
      </c>
      <c r="I21" s="321">
        <v>0</v>
      </c>
      <c r="J21" s="322">
        <v>1</v>
      </c>
    </row>
    <row r="22" spans="1:16" ht="14.1" customHeight="1" x14ac:dyDescent="0.2">
      <c r="A22" s="9">
        <v>14</v>
      </c>
      <c r="B22" s="10" t="s">
        <v>18</v>
      </c>
      <c r="C22" s="421">
        <v>0</v>
      </c>
      <c r="D22" s="321">
        <v>3</v>
      </c>
      <c r="E22" s="321">
        <v>0</v>
      </c>
      <c r="F22" s="321">
        <v>0</v>
      </c>
      <c r="G22" s="321">
        <v>0</v>
      </c>
      <c r="H22" s="321">
        <v>0</v>
      </c>
      <c r="I22" s="321">
        <v>0</v>
      </c>
      <c r="J22" s="322">
        <v>0</v>
      </c>
    </row>
    <row r="23" spans="1:16" ht="14.1" customHeight="1" thickBot="1" x14ac:dyDescent="0.25">
      <c r="A23" s="13">
        <v>15</v>
      </c>
      <c r="B23" s="14" t="s">
        <v>19</v>
      </c>
      <c r="C23" s="422">
        <v>0</v>
      </c>
      <c r="D23" s="324">
        <v>0</v>
      </c>
      <c r="E23" s="324">
        <v>0</v>
      </c>
      <c r="F23" s="324">
        <v>0</v>
      </c>
      <c r="G23" s="324">
        <v>0</v>
      </c>
      <c r="H23" s="324">
        <v>0</v>
      </c>
      <c r="I23" s="324">
        <v>0</v>
      </c>
      <c r="J23" s="325">
        <v>0</v>
      </c>
    </row>
    <row r="24" spans="1:16" s="17" customFormat="1" ht="13.5" thickBot="1" x14ac:dyDescent="0.25">
      <c r="A24" s="1963"/>
      <c r="B24" s="1964" t="s">
        <v>442</v>
      </c>
      <c r="C24" s="1957">
        <f>SUM(C9:C23)</f>
        <v>0</v>
      </c>
      <c r="D24" s="1957">
        <f t="shared" ref="D24:J24" si="0">SUM(D9:D23)</f>
        <v>36</v>
      </c>
      <c r="E24" s="1957">
        <f t="shared" si="0"/>
        <v>4</v>
      </c>
      <c r="F24" s="1957">
        <f t="shared" si="0"/>
        <v>1</v>
      </c>
      <c r="G24" s="1957">
        <f t="shared" si="0"/>
        <v>33</v>
      </c>
      <c r="H24" s="1957">
        <f t="shared" si="0"/>
        <v>8</v>
      </c>
      <c r="I24" s="1957">
        <f t="shared" si="0"/>
        <v>0</v>
      </c>
      <c r="J24" s="1958">
        <f t="shared" si="0"/>
        <v>2</v>
      </c>
    </row>
    <row r="25" spans="1:16" s="841" customFormat="1" x14ac:dyDescent="0.2">
      <c r="A25" s="1962"/>
      <c r="B25" s="836" t="s">
        <v>375</v>
      </c>
      <c r="C25" s="1844">
        <v>2</v>
      </c>
      <c r="D25" s="1844">
        <v>9</v>
      </c>
      <c r="E25" s="1844">
        <v>7</v>
      </c>
      <c r="F25" s="1844">
        <v>1</v>
      </c>
      <c r="G25" s="1844">
        <v>12</v>
      </c>
      <c r="H25" s="1844">
        <v>15</v>
      </c>
      <c r="I25" s="1844">
        <v>0</v>
      </c>
      <c r="J25" s="1844">
        <v>4</v>
      </c>
    </row>
    <row r="26" spans="1:16" s="841" customFormat="1" x14ac:dyDescent="0.2">
      <c r="A26" s="1952"/>
      <c r="B26" s="309" t="s">
        <v>273</v>
      </c>
      <c r="C26" s="321">
        <v>0</v>
      </c>
      <c r="D26" s="321">
        <v>8</v>
      </c>
      <c r="E26" s="321">
        <v>2</v>
      </c>
      <c r="F26" s="321">
        <v>2</v>
      </c>
      <c r="G26" s="321">
        <v>10</v>
      </c>
      <c r="H26" s="321">
        <v>3</v>
      </c>
      <c r="I26" s="321">
        <v>0</v>
      </c>
      <c r="J26" s="321">
        <v>0</v>
      </c>
      <c r="P26" s="841" t="s">
        <v>106</v>
      </c>
    </row>
    <row r="27" spans="1:16" s="63" customFormat="1" x14ac:dyDescent="0.2">
      <c r="A27" s="1952"/>
      <c r="B27" s="309" t="s">
        <v>270</v>
      </c>
      <c r="C27" s="321">
        <v>1</v>
      </c>
      <c r="D27" s="321">
        <v>9</v>
      </c>
      <c r="E27" s="321">
        <v>0</v>
      </c>
      <c r="F27" s="321">
        <v>12</v>
      </c>
      <c r="G27" s="321">
        <v>22</v>
      </c>
      <c r="H27" s="321">
        <v>9</v>
      </c>
      <c r="I27" s="321">
        <v>0</v>
      </c>
      <c r="J27" s="321">
        <v>1</v>
      </c>
    </row>
  </sheetData>
  <mergeCells count="1">
    <mergeCell ref="C7:F7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>
    <pageSetUpPr fitToPage="1"/>
  </sheetPr>
  <dimension ref="A1:S30"/>
  <sheetViews>
    <sheetView showGridLines="0" topLeftCell="A2" workbookViewId="0">
      <selection activeCell="A2" sqref="A2"/>
    </sheetView>
  </sheetViews>
  <sheetFormatPr baseColWidth="10" defaultColWidth="11.42578125" defaultRowHeight="14.25" x14ac:dyDescent="0.2"/>
  <cols>
    <col min="1" max="1" width="5.7109375" style="519" customWidth="1"/>
    <col min="2" max="2" width="22.5703125" style="519" customWidth="1"/>
    <col min="3" max="16384" width="11.42578125" style="519"/>
  </cols>
  <sheetData>
    <row r="1" spans="1:19" x14ac:dyDescent="0.2">
      <c r="A1" s="1" t="s">
        <v>0</v>
      </c>
    </row>
    <row r="2" spans="1:19" s="520" customFormat="1" ht="15" x14ac:dyDescent="0.25">
      <c r="A2" s="44" t="str">
        <f>A4</f>
        <v>Tabell 1 - 15 - Bruk av Individuell Plan (IP) pr. 31.12. - For klienter med behov for langvarige og koordinerte tjenester 1)</v>
      </c>
      <c r="B2" s="557"/>
      <c r="C2" s="557"/>
    </row>
    <row r="3" spans="1:19" s="520" customFormat="1" x14ac:dyDescent="0.2"/>
    <row r="4" spans="1:19" s="522" customFormat="1" ht="26.25" customHeight="1" thickBot="1" x14ac:dyDescent="0.3">
      <c r="A4" s="521" t="s">
        <v>476</v>
      </c>
    </row>
    <row r="5" spans="1:19" s="522" customFormat="1" ht="33.950000000000003" customHeight="1" x14ac:dyDescent="0.25">
      <c r="A5" s="785"/>
      <c r="B5" s="786"/>
      <c r="C5" s="2103" t="s">
        <v>224</v>
      </c>
      <c r="D5" s="2106"/>
      <c r="E5" s="2106"/>
      <c r="F5" s="2107"/>
      <c r="G5" s="2108" t="s">
        <v>225</v>
      </c>
      <c r="H5" s="2108"/>
      <c r="I5" s="2108"/>
      <c r="J5" s="2108"/>
      <c r="K5" s="2109"/>
      <c r="L5" s="2103" t="s">
        <v>223</v>
      </c>
      <c r="M5" s="2104"/>
      <c r="N5" s="2105"/>
    </row>
    <row r="6" spans="1:19" s="522" customFormat="1" ht="107.25" customHeight="1" thickBot="1" x14ac:dyDescent="0.3">
      <c r="A6" s="787" t="s">
        <v>38</v>
      </c>
      <c r="B6" s="529" t="s">
        <v>3</v>
      </c>
      <c r="C6" s="788" t="s">
        <v>135</v>
      </c>
      <c r="D6" s="789" t="s">
        <v>66</v>
      </c>
      <c r="E6" s="790" t="s">
        <v>67</v>
      </c>
      <c r="F6" s="791" t="s">
        <v>136</v>
      </c>
      <c r="G6" s="792" t="s">
        <v>68</v>
      </c>
      <c r="H6" s="793" t="s">
        <v>69</v>
      </c>
      <c r="I6" s="793" t="s">
        <v>70</v>
      </c>
      <c r="J6" s="789" t="s">
        <v>71</v>
      </c>
      <c r="K6" s="794" t="s">
        <v>72</v>
      </c>
      <c r="L6" s="795" t="s">
        <v>137</v>
      </c>
      <c r="M6" s="796" t="s">
        <v>138</v>
      </c>
      <c r="N6" s="797" t="s">
        <v>73</v>
      </c>
      <c r="S6" s="403"/>
    </row>
    <row r="7" spans="1:19" s="612" customFormat="1" ht="15" customHeight="1" x14ac:dyDescent="0.2">
      <c r="A7" s="752">
        <v>1</v>
      </c>
      <c r="B7" s="539" t="s">
        <v>5</v>
      </c>
      <c r="C7" s="969">
        <v>173</v>
      </c>
      <c r="D7" s="870">
        <v>58</v>
      </c>
      <c r="E7" s="870">
        <v>115</v>
      </c>
      <c r="F7" s="979">
        <v>2</v>
      </c>
      <c r="G7" s="969">
        <v>21</v>
      </c>
      <c r="H7" s="870">
        <v>17</v>
      </c>
      <c r="I7" s="870">
        <v>43</v>
      </c>
      <c r="J7" s="870">
        <v>27</v>
      </c>
      <c r="K7" s="979">
        <v>7</v>
      </c>
      <c r="L7" s="969">
        <v>11</v>
      </c>
      <c r="M7" s="870">
        <v>0</v>
      </c>
      <c r="N7" s="979">
        <v>12</v>
      </c>
      <c r="S7" s="403"/>
    </row>
    <row r="8" spans="1:19" s="612" customFormat="1" ht="15" customHeight="1" x14ac:dyDescent="0.2">
      <c r="A8" s="753">
        <v>2</v>
      </c>
      <c r="B8" s="542" t="s">
        <v>6</v>
      </c>
      <c r="C8" s="946">
        <v>160</v>
      </c>
      <c r="D8" s="799">
        <v>29</v>
      </c>
      <c r="E8" s="799">
        <v>131</v>
      </c>
      <c r="F8" s="956">
        <v>4</v>
      </c>
      <c r="G8" s="946">
        <v>14</v>
      </c>
      <c r="H8" s="799">
        <v>4</v>
      </c>
      <c r="I8" s="799">
        <v>86</v>
      </c>
      <c r="J8" s="799">
        <v>19</v>
      </c>
      <c r="K8" s="956">
        <v>8</v>
      </c>
      <c r="L8" s="946">
        <v>3</v>
      </c>
      <c r="M8" s="799">
        <v>0</v>
      </c>
      <c r="N8" s="956">
        <v>20</v>
      </c>
      <c r="S8" s="403"/>
    </row>
    <row r="9" spans="1:19" s="612" customFormat="1" ht="15" customHeight="1" x14ac:dyDescent="0.2">
      <c r="A9" s="753">
        <v>3</v>
      </c>
      <c r="B9" s="542" t="s">
        <v>7</v>
      </c>
      <c r="C9" s="946">
        <v>360</v>
      </c>
      <c r="D9" s="799">
        <v>17</v>
      </c>
      <c r="E9" s="799">
        <v>343</v>
      </c>
      <c r="F9" s="956">
        <v>10</v>
      </c>
      <c r="G9" s="946">
        <v>39</v>
      </c>
      <c r="H9" s="799">
        <v>74</v>
      </c>
      <c r="I9" s="799">
        <v>50</v>
      </c>
      <c r="J9" s="799">
        <v>10</v>
      </c>
      <c r="K9" s="956">
        <v>170</v>
      </c>
      <c r="L9" s="946">
        <v>33</v>
      </c>
      <c r="M9" s="799">
        <v>0</v>
      </c>
      <c r="N9" s="956">
        <v>71</v>
      </c>
      <c r="S9" s="403"/>
    </row>
    <row r="10" spans="1:19" s="612" customFormat="1" ht="15" customHeight="1" x14ac:dyDescent="0.2">
      <c r="A10" s="753">
        <v>4</v>
      </c>
      <c r="B10" s="542" t="s">
        <v>8</v>
      </c>
      <c r="C10" s="946">
        <v>86</v>
      </c>
      <c r="D10" s="799">
        <v>20</v>
      </c>
      <c r="E10" s="799">
        <v>66</v>
      </c>
      <c r="F10" s="956">
        <v>1</v>
      </c>
      <c r="G10" s="946">
        <v>26</v>
      </c>
      <c r="H10" s="799">
        <v>31</v>
      </c>
      <c r="I10" s="799">
        <v>9</v>
      </c>
      <c r="J10" s="799">
        <v>0</v>
      </c>
      <c r="K10" s="956">
        <v>0</v>
      </c>
      <c r="L10" s="946">
        <v>5</v>
      </c>
      <c r="M10" s="799">
        <v>0</v>
      </c>
      <c r="N10" s="956">
        <v>51</v>
      </c>
      <c r="S10" s="403"/>
    </row>
    <row r="11" spans="1:19" s="612" customFormat="1" ht="15" customHeight="1" x14ac:dyDescent="0.2">
      <c r="A11" s="753">
        <v>5</v>
      </c>
      <c r="B11" s="542" t="s">
        <v>9</v>
      </c>
      <c r="C11" s="946">
        <v>84</v>
      </c>
      <c r="D11" s="799">
        <v>24</v>
      </c>
      <c r="E11" s="799">
        <v>60</v>
      </c>
      <c r="F11" s="956">
        <v>0</v>
      </c>
      <c r="G11" s="946">
        <v>14</v>
      </c>
      <c r="H11" s="799">
        <v>15</v>
      </c>
      <c r="I11" s="799">
        <v>11</v>
      </c>
      <c r="J11" s="799">
        <v>18</v>
      </c>
      <c r="K11" s="956">
        <v>3</v>
      </c>
      <c r="L11" s="946">
        <v>26</v>
      </c>
      <c r="M11" s="799">
        <v>0</v>
      </c>
      <c r="N11" s="956">
        <v>0</v>
      </c>
      <c r="S11" s="403"/>
    </row>
    <row r="12" spans="1:19" s="612" customFormat="1" ht="15" customHeight="1" x14ac:dyDescent="0.2">
      <c r="A12" s="753">
        <v>6</v>
      </c>
      <c r="B12" s="542" t="s">
        <v>10</v>
      </c>
      <c r="C12" s="946">
        <v>136</v>
      </c>
      <c r="D12" s="799">
        <v>41</v>
      </c>
      <c r="E12" s="799">
        <v>95</v>
      </c>
      <c r="F12" s="956">
        <v>1</v>
      </c>
      <c r="G12" s="946">
        <v>5</v>
      </c>
      <c r="H12" s="799">
        <v>4</v>
      </c>
      <c r="I12" s="799">
        <v>32</v>
      </c>
      <c r="J12" s="799">
        <v>52</v>
      </c>
      <c r="K12" s="956">
        <v>2</v>
      </c>
      <c r="L12" s="946">
        <v>0</v>
      </c>
      <c r="M12" s="799">
        <v>0</v>
      </c>
      <c r="N12" s="956">
        <v>0</v>
      </c>
      <c r="S12" s="403"/>
    </row>
    <row r="13" spans="1:19" s="612" customFormat="1" ht="15" customHeight="1" x14ac:dyDescent="0.2">
      <c r="A13" s="753">
        <v>7</v>
      </c>
      <c r="B13" s="542" t="s">
        <v>11</v>
      </c>
      <c r="C13" s="946">
        <v>178</v>
      </c>
      <c r="D13" s="799">
        <v>58</v>
      </c>
      <c r="E13" s="799">
        <v>120</v>
      </c>
      <c r="F13" s="956">
        <v>1</v>
      </c>
      <c r="G13" s="946">
        <v>15</v>
      </c>
      <c r="H13" s="799">
        <v>12</v>
      </c>
      <c r="I13" s="799">
        <v>45</v>
      </c>
      <c r="J13" s="799">
        <v>39</v>
      </c>
      <c r="K13" s="956">
        <v>9</v>
      </c>
      <c r="L13" s="946">
        <v>17</v>
      </c>
      <c r="M13" s="799">
        <v>2</v>
      </c>
      <c r="N13" s="956">
        <v>72</v>
      </c>
      <c r="S13" s="403"/>
    </row>
    <row r="14" spans="1:19" s="612" customFormat="1" ht="15" customHeight="1" x14ac:dyDescent="0.2">
      <c r="A14" s="753">
        <v>8</v>
      </c>
      <c r="B14" s="542" t="s">
        <v>12</v>
      </c>
      <c r="C14" s="946">
        <v>312</v>
      </c>
      <c r="D14" s="799">
        <v>95</v>
      </c>
      <c r="E14" s="799">
        <v>217</v>
      </c>
      <c r="F14" s="956">
        <v>15</v>
      </c>
      <c r="G14" s="946">
        <v>10</v>
      </c>
      <c r="H14" s="799">
        <v>5</v>
      </c>
      <c r="I14" s="799">
        <v>54</v>
      </c>
      <c r="J14" s="799">
        <v>102</v>
      </c>
      <c r="K14" s="956">
        <v>46</v>
      </c>
      <c r="L14" s="946">
        <v>2</v>
      </c>
      <c r="M14" s="799">
        <v>1</v>
      </c>
      <c r="N14" s="956">
        <v>0</v>
      </c>
      <c r="S14" s="403"/>
    </row>
    <row r="15" spans="1:19" s="612" customFormat="1" ht="15" customHeight="1" x14ac:dyDescent="0.2">
      <c r="A15" s="753">
        <v>9</v>
      </c>
      <c r="B15" s="542" t="s">
        <v>13</v>
      </c>
      <c r="C15" s="946">
        <v>67</v>
      </c>
      <c r="D15" s="799">
        <v>31</v>
      </c>
      <c r="E15" s="799">
        <v>36</v>
      </c>
      <c r="F15" s="956">
        <v>0</v>
      </c>
      <c r="G15" s="946">
        <v>0</v>
      </c>
      <c r="H15" s="799">
        <v>0</v>
      </c>
      <c r="I15" s="799">
        <v>5</v>
      </c>
      <c r="J15" s="799">
        <v>31</v>
      </c>
      <c r="K15" s="956">
        <v>0</v>
      </c>
      <c r="L15" s="946">
        <v>3</v>
      </c>
      <c r="M15" s="799">
        <v>0</v>
      </c>
      <c r="N15" s="956">
        <v>17</v>
      </c>
      <c r="S15" s="403"/>
    </row>
    <row r="16" spans="1:19" s="612" customFormat="1" ht="15" customHeight="1" x14ac:dyDescent="0.2">
      <c r="A16" s="753">
        <v>10</v>
      </c>
      <c r="B16" s="542" t="s">
        <v>14</v>
      </c>
      <c r="C16" s="946">
        <v>118</v>
      </c>
      <c r="D16" s="799">
        <v>56</v>
      </c>
      <c r="E16" s="799">
        <v>62</v>
      </c>
      <c r="F16" s="956">
        <v>1</v>
      </c>
      <c r="G16" s="946">
        <v>10</v>
      </c>
      <c r="H16" s="799">
        <v>0</v>
      </c>
      <c r="I16" s="799">
        <v>21</v>
      </c>
      <c r="J16" s="799">
        <v>20</v>
      </c>
      <c r="K16" s="956">
        <v>11</v>
      </c>
      <c r="L16" s="946">
        <v>6</v>
      </c>
      <c r="M16" s="799">
        <v>0</v>
      </c>
      <c r="N16" s="956">
        <v>16</v>
      </c>
      <c r="S16" s="403"/>
    </row>
    <row r="17" spans="1:19" s="612" customFormat="1" ht="15" customHeight="1" x14ac:dyDescent="0.2">
      <c r="A17" s="753">
        <v>11</v>
      </c>
      <c r="B17" s="542" t="s">
        <v>15</v>
      </c>
      <c r="C17" s="946">
        <v>189</v>
      </c>
      <c r="D17" s="799">
        <v>49</v>
      </c>
      <c r="E17" s="799">
        <v>140</v>
      </c>
      <c r="F17" s="956">
        <v>3</v>
      </c>
      <c r="G17" s="946">
        <v>45</v>
      </c>
      <c r="H17" s="799">
        <v>23</v>
      </c>
      <c r="I17" s="799">
        <v>41</v>
      </c>
      <c r="J17" s="799">
        <v>14</v>
      </c>
      <c r="K17" s="956">
        <v>17</v>
      </c>
      <c r="L17" s="946">
        <v>56</v>
      </c>
      <c r="M17" s="799">
        <v>3</v>
      </c>
      <c r="N17" s="956">
        <v>23</v>
      </c>
      <c r="S17" s="403"/>
    </row>
    <row r="18" spans="1:19" s="612" customFormat="1" ht="15" customHeight="1" x14ac:dyDescent="0.2">
      <c r="A18" s="753">
        <v>12</v>
      </c>
      <c r="B18" s="542" t="s">
        <v>16</v>
      </c>
      <c r="C18" s="946">
        <v>243</v>
      </c>
      <c r="D18" s="799">
        <v>151</v>
      </c>
      <c r="E18" s="799">
        <v>92</v>
      </c>
      <c r="F18" s="956">
        <v>0</v>
      </c>
      <c r="G18" s="946">
        <v>12</v>
      </c>
      <c r="H18" s="799">
        <v>7</v>
      </c>
      <c r="I18" s="799">
        <v>21</v>
      </c>
      <c r="J18" s="799">
        <v>23</v>
      </c>
      <c r="K18" s="956">
        <v>29</v>
      </c>
      <c r="L18" s="946">
        <v>1</v>
      </c>
      <c r="M18" s="799">
        <v>0</v>
      </c>
      <c r="N18" s="956">
        <v>5</v>
      </c>
      <c r="S18" s="403"/>
    </row>
    <row r="19" spans="1:19" s="612" customFormat="1" ht="15" customHeight="1" x14ac:dyDescent="0.2">
      <c r="A19" s="753">
        <v>13</v>
      </c>
      <c r="B19" s="542" t="s">
        <v>17</v>
      </c>
      <c r="C19" s="946">
        <v>142</v>
      </c>
      <c r="D19" s="799">
        <v>70</v>
      </c>
      <c r="E19" s="799">
        <v>72</v>
      </c>
      <c r="F19" s="956">
        <v>4</v>
      </c>
      <c r="G19" s="946">
        <v>9</v>
      </c>
      <c r="H19" s="799">
        <v>4</v>
      </c>
      <c r="I19" s="799">
        <v>34</v>
      </c>
      <c r="J19" s="799">
        <v>13</v>
      </c>
      <c r="K19" s="956">
        <v>12</v>
      </c>
      <c r="L19" s="946">
        <v>66</v>
      </c>
      <c r="M19" s="799">
        <v>1</v>
      </c>
      <c r="N19" s="956">
        <v>59</v>
      </c>
    </row>
    <row r="20" spans="1:19" s="612" customFormat="1" ht="15" customHeight="1" x14ac:dyDescent="0.2">
      <c r="A20" s="753">
        <v>14</v>
      </c>
      <c r="B20" s="542" t="s">
        <v>18</v>
      </c>
      <c r="C20" s="946">
        <v>127</v>
      </c>
      <c r="D20" s="799">
        <v>50</v>
      </c>
      <c r="E20" s="799">
        <v>77</v>
      </c>
      <c r="F20" s="956">
        <v>8</v>
      </c>
      <c r="G20" s="946">
        <v>12</v>
      </c>
      <c r="H20" s="799">
        <v>5</v>
      </c>
      <c r="I20" s="799">
        <v>30</v>
      </c>
      <c r="J20" s="799">
        <v>29</v>
      </c>
      <c r="K20" s="956">
        <v>1</v>
      </c>
      <c r="L20" s="946">
        <v>19</v>
      </c>
      <c r="M20" s="799">
        <v>20</v>
      </c>
      <c r="N20" s="956">
        <v>18</v>
      </c>
      <c r="R20" s="612" t="s">
        <v>106</v>
      </c>
    </row>
    <row r="21" spans="1:19" s="612" customFormat="1" ht="15" customHeight="1" thickBot="1" x14ac:dyDescent="0.25">
      <c r="A21" s="755">
        <v>15</v>
      </c>
      <c r="B21" s="549" t="s">
        <v>19</v>
      </c>
      <c r="C21" s="967">
        <v>111</v>
      </c>
      <c r="D21" s="802">
        <v>45</v>
      </c>
      <c r="E21" s="802">
        <v>66</v>
      </c>
      <c r="F21" s="961">
        <v>0</v>
      </c>
      <c r="G21" s="967">
        <v>3</v>
      </c>
      <c r="H21" s="802">
        <v>4</v>
      </c>
      <c r="I21" s="802">
        <v>16</v>
      </c>
      <c r="J21" s="802">
        <v>77</v>
      </c>
      <c r="K21" s="961">
        <v>11</v>
      </c>
      <c r="L21" s="967">
        <v>1</v>
      </c>
      <c r="M21" s="802">
        <v>12</v>
      </c>
      <c r="N21" s="961">
        <v>0</v>
      </c>
    </row>
    <row r="22" spans="1:19" s="798" customFormat="1" ht="15" customHeight="1" x14ac:dyDescent="0.25">
      <c r="A22" s="554"/>
      <c r="B22" s="1729" t="s">
        <v>438</v>
      </c>
      <c r="C22" s="1971">
        <f>SUM(C7:C21)</f>
        <v>2486</v>
      </c>
      <c r="D22" s="1972">
        <f t="shared" ref="D22:N22" si="0">SUM(D7:D21)</f>
        <v>794</v>
      </c>
      <c r="E22" s="1972">
        <f t="shared" si="0"/>
        <v>1692</v>
      </c>
      <c r="F22" s="1975">
        <f t="shared" si="0"/>
        <v>50</v>
      </c>
      <c r="G22" s="1971">
        <f t="shared" si="0"/>
        <v>235</v>
      </c>
      <c r="H22" s="1972">
        <f t="shared" si="0"/>
        <v>205</v>
      </c>
      <c r="I22" s="1972">
        <f t="shared" si="0"/>
        <v>498</v>
      </c>
      <c r="J22" s="1972">
        <f t="shared" si="0"/>
        <v>474</v>
      </c>
      <c r="K22" s="1973">
        <f t="shared" si="0"/>
        <v>326</v>
      </c>
      <c r="L22" s="1974">
        <f t="shared" si="0"/>
        <v>249</v>
      </c>
      <c r="M22" s="1972">
        <f t="shared" si="0"/>
        <v>39</v>
      </c>
      <c r="N22" s="1973">
        <f t="shared" si="0"/>
        <v>364</v>
      </c>
      <c r="Q22" s="798" t="s">
        <v>106</v>
      </c>
    </row>
    <row r="23" spans="1:19" s="849" customFormat="1" ht="15" customHeight="1" thickBot="1" x14ac:dyDescent="0.25">
      <c r="A23" s="559"/>
      <c r="B23" s="951" t="s">
        <v>425</v>
      </c>
      <c r="C23" s="967">
        <v>2539</v>
      </c>
      <c r="D23" s="802">
        <v>719</v>
      </c>
      <c r="E23" s="802">
        <v>1820</v>
      </c>
      <c r="F23" s="1976">
        <v>57</v>
      </c>
      <c r="G23" s="967">
        <v>256</v>
      </c>
      <c r="H23" s="802">
        <v>227</v>
      </c>
      <c r="I23" s="802">
        <v>482</v>
      </c>
      <c r="J23" s="802">
        <v>465</v>
      </c>
      <c r="K23" s="961">
        <v>390</v>
      </c>
      <c r="L23" s="958">
        <v>263</v>
      </c>
      <c r="M23" s="802">
        <v>39</v>
      </c>
      <c r="N23" s="961">
        <v>333</v>
      </c>
      <c r="Q23" s="849" t="s">
        <v>106</v>
      </c>
    </row>
    <row r="24" spans="1:19" s="849" customFormat="1" ht="15" customHeight="1" x14ac:dyDescent="0.2">
      <c r="A24" s="893"/>
      <c r="B24" s="1965" t="s">
        <v>402</v>
      </c>
      <c r="C24" s="976">
        <v>2368</v>
      </c>
      <c r="D24" s="980">
        <v>630</v>
      </c>
      <c r="E24" s="980">
        <v>1763</v>
      </c>
      <c r="F24" s="1966">
        <v>54</v>
      </c>
      <c r="G24" s="1080">
        <v>252</v>
      </c>
      <c r="H24" s="980">
        <v>321</v>
      </c>
      <c r="I24" s="980">
        <v>532</v>
      </c>
      <c r="J24" s="980">
        <v>443</v>
      </c>
      <c r="K24" s="1967">
        <v>215</v>
      </c>
      <c r="L24" s="1968">
        <v>255</v>
      </c>
      <c r="M24" s="1969">
        <v>12</v>
      </c>
      <c r="N24" s="1970">
        <v>413</v>
      </c>
      <c r="Q24" s="849" t="s">
        <v>106</v>
      </c>
    </row>
    <row r="25" spans="1:19" s="849" customFormat="1" ht="15" customHeight="1" x14ac:dyDescent="0.2">
      <c r="A25" s="757"/>
      <c r="B25" s="973" t="s">
        <v>380</v>
      </c>
      <c r="C25" s="955">
        <v>2289</v>
      </c>
      <c r="D25" s="799">
        <v>734</v>
      </c>
      <c r="E25" s="799">
        <v>1555</v>
      </c>
      <c r="F25" s="875">
        <v>47</v>
      </c>
      <c r="G25" s="946">
        <v>263</v>
      </c>
      <c r="H25" s="799">
        <v>218</v>
      </c>
      <c r="I25" s="799">
        <v>446</v>
      </c>
      <c r="J25" s="799">
        <v>391</v>
      </c>
      <c r="K25" s="956">
        <v>237</v>
      </c>
      <c r="L25" s="968">
        <v>238</v>
      </c>
      <c r="M25" s="800">
        <v>2</v>
      </c>
      <c r="N25" s="801">
        <v>303</v>
      </c>
      <c r="Q25" s="849" t="s">
        <v>106</v>
      </c>
    </row>
    <row r="26" spans="1:19" s="798" customFormat="1" ht="15" customHeight="1" thickBot="1" x14ac:dyDescent="0.3">
      <c r="A26" s="559"/>
      <c r="B26" s="970" t="s">
        <v>368</v>
      </c>
      <c r="C26" s="958">
        <v>2572</v>
      </c>
      <c r="D26" s="802">
        <v>801</v>
      </c>
      <c r="E26" s="802">
        <v>1771</v>
      </c>
      <c r="F26" s="874">
        <v>38</v>
      </c>
      <c r="G26" s="967">
        <v>242</v>
      </c>
      <c r="H26" s="802">
        <v>233</v>
      </c>
      <c r="I26" s="802">
        <v>516</v>
      </c>
      <c r="J26" s="802">
        <v>451</v>
      </c>
      <c r="K26" s="961">
        <v>329</v>
      </c>
      <c r="L26" s="972">
        <v>228</v>
      </c>
      <c r="M26" s="803">
        <v>26</v>
      </c>
      <c r="N26" s="804">
        <v>222</v>
      </c>
    </row>
    <row r="27" spans="1:19" s="556" customFormat="1" ht="15" customHeight="1" x14ac:dyDescent="0.25">
      <c r="A27" s="805" t="s">
        <v>356</v>
      </c>
      <c r="B27" s="806"/>
      <c r="C27" s="806"/>
      <c r="D27" s="806"/>
      <c r="E27" s="806"/>
      <c r="F27" s="806"/>
      <c r="G27" s="806"/>
      <c r="H27" s="806"/>
      <c r="I27" s="806"/>
      <c r="J27" s="806"/>
      <c r="K27" s="806"/>
      <c r="L27" s="806"/>
      <c r="M27" s="806"/>
      <c r="N27" s="806"/>
      <c r="O27" s="806"/>
      <c r="Q27" s="556" t="s">
        <v>106</v>
      </c>
    </row>
    <row r="28" spans="1:19" s="556" customFormat="1" ht="15" customHeight="1" x14ac:dyDescent="0.25">
      <c r="A28" s="519" t="s">
        <v>222</v>
      </c>
      <c r="B28" s="519"/>
      <c r="C28" s="519"/>
      <c r="D28" s="519"/>
      <c r="E28" s="519"/>
      <c r="F28" s="519"/>
      <c r="G28" s="519"/>
      <c r="H28" s="519"/>
      <c r="I28" s="519"/>
      <c r="J28" s="519"/>
      <c r="K28" s="519"/>
      <c r="L28" s="519"/>
      <c r="M28" s="519"/>
      <c r="N28" s="519"/>
      <c r="O28" s="519"/>
    </row>
    <row r="29" spans="1:19" ht="15" customHeight="1" x14ac:dyDescent="0.25">
      <c r="A29" s="518" t="s">
        <v>357</v>
      </c>
    </row>
    <row r="30" spans="1:19" ht="15" x14ac:dyDescent="0.25">
      <c r="A30" s="518" t="s">
        <v>358</v>
      </c>
    </row>
  </sheetData>
  <mergeCells count="3">
    <mergeCell ref="L5:N5"/>
    <mergeCell ref="C5:F5"/>
    <mergeCell ref="G5:K5"/>
  </mergeCells>
  <printOptions horizontalCentered="1" verticalCentered="1"/>
  <pageMargins left="0.39370078740157483" right="0.39370078740157483" top="0.78740157480314965" bottom="0.76" header="0.51181102362204722" footer="0.51181102362204722"/>
  <pageSetup paperSize="9" scale="80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H32" sqref="H32"/>
    </sheetView>
  </sheetViews>
  <sheetFormatPr baseColWidth="10" defaultRowHeight="12.75" x14ac:dyDescent="0.2"/>
  <cols>
    <col min="1" max="1" width="6.85546875" customWidth="1"/>
    <col min="2" max="2" width="24.5703125" bestFit="1" customWidth="1"/>
    <col min="3" max="3" width="13" customWidth="1"/>
    <col min="4" max="4" width="12.7109375" customWidth="1"/>
    <col min="5" max="5" width="11.7109375" customWidth="1"/>
    <col min="6" max="6" width="12.42578125" customWidth="1"/>
    <col min="7" max="7" width="12.28515625" customWidth="1"/>
    <col min="8" max="9" width="12.140625" customWidth="1"/>
    <col min="10" max="10" width="11.85546875" customWidth="1"/>
  </cols>
  <sheetData>
    <row r="1" spans="1:10" x14ac:dyDescent="0.2">
      <c r="A1" s="1" t="s">
        <v>0</v>
      </c>
    </row>
    <row r="2" spans="1:10" x14ac:dyDescent="0.2">
      <c r="A2" t="str">
        <f>A5</f>
        <v>Tabell 1 - 16 - A - Fysioterapitilbud i bydelen 1)</v>
      </c>
    </row>
    <row r="5" spans="1:10" ht="15.75" thickBot="1" x14ac:dyDescent="0.25">
      <c r="A5" s="521" t="s">
        <v>477</v>
      </c>
    </row>
    <row r="6" spans="1:10" s="1940" customFormat="1" ht="15.75" thickBot="1" x14ac:dyDescent="0.3">
      <c r="A6" s="1980"/>
      <c r="B6" s="1979"/>
      <c r="C6" s="2110" t="s">
        <v>484</v>
      </c>
      <c r="D6" s="2111"/>
      <c r="E6" s="2111"/>
      <c r="F6" s="2112"/>
      <c r="G6" s="2111" t="s">
        <v>478</v>
      </c>
      <c r="H6" s="2111"/>
      <c r="I6" s="2111"/>
      <c r="J6" s="2112"/>
    </row>
    <row r="7" spans="1:10" ht="90.75" thickBot="1" x14ac:dyDescent="0.3">
      <c r="A7" s="787" t="s">
        <v>38</v>
      </c>
      <c r="B7" s="529" t="s">
        <v>3</v>
      </c>
      <c r="C7" s="1988" t="s">
        <v>479</v>
      </c>
      <c r="D7" s="1989" t="s">
        <v>480</v>
      </c>
      <c r="E7" s="1989" t="s">
        <v>481</v>
      </c>
      <c r="F7" s="1990" t="s">
        <v>482</v>
      </c>
      <c r="G7" s="1988" t="s">
        <v>479</v>
      </c>
      <c r="H7" s="1989" t="s">
        <v>480</v>
      </c>
      <c r="I7" s="1989" t="s">
        <v>481</v>
      </c>
      <c r="J7" s="1990" t="s">
        <v>483</v>
      </c>
    </row>
    <row r="8" spans="1:10" ht="14.25" x14ac:dyDescent="0.2">
      <c r="A8" s="1019">
        <v>1</v>
      </c>
      <c r="B8" s="988" t="s">
        <v>5</v>
      </c>
      <c r="C8" s="1981">
        <v>13.45</v>
      </c>
      <c r="D8" s="1982">
        <v>5</v>
      </c>
      <c r="E8" s="1982">
        <v>2</v>
      </c>
      <c r="F8" s="1991">
        <f>SUM(C8:E8)</f>
        <v>20.45</v>
      </c>
      <c r="G8" s="1981">
        <v>17</v>
      </c>
      <c r="H8" s="1982">
        <v>5</v>
      </c>
      <c r="I8" s="1982">
        <v>2</v>
      </c>
      <c r="J8" s="1991">
        <f>SUM(G8:I8)</f>
        <v>24</v>
      </c>
    </row>
    <row r="9" spans="1:10" ht="14.25" x14ac:dyDescent="0.2">
      <c r="A9" s="1020">
        <v>2</v>
      </c>
      <c r="B9" s="989" t="s">
        <v>6</v>
      </c>
      <c r="C9" s="1983">
        <v>15.85</v>
      </c>
      <c r="D9" s="1978">
        <v>12.5</v>
      </c>
      <c r="E9" s="1978">
        <v>2</v>
      </c>
      <c r="F9" s="1992">
        <f>SUM(C9:E9)</f>
        <v>30.35</v>
      </c>
      <c r="G9" s="1983">
        <v>17</v>
      </c>
      <c r="H9" s="1978">
        <v>13</v>
      </c>
      <c r="I9" s="1978">
        <v>2</v>
      </c>
      <c r="J9" s="1992">
        <f>SUM(G9:I9)</f>
        <v>32</v>
      </c>
    </row>
    <row r="10" spans="1:10" ht="14.25" x14ac:dyDescent="0.2">
      <c r="A10" s="1020">
        <v>3</v>
      </c>
      <c r="B10" s="989" t="s">
        <v>7</v>
      </c>
      <c r="C10" s="1983">
        <v>9.42</v>
      </c>
      <c r="D10" s="1978">
        <v>10.5</v>
      </c>
      <c r="E10" s="1978">
        <v>0</v>
      </c>
      <c r="F10" s="1992">
        <f t="shared" ref="F10:F22" si="0">SUM(C10:E10)</f>
        <v>19.920000000000002</v>
      </c>
      <c r="G10" s="1983">
        <v>14</v>
      </c>
      <c r="H10" s="1978">
        <v>12</v>
      </c>
      <c r="I10" s="1978">
        <v>0</v>
      </c>
      <c r="J10" s="1992">
        <f t="shared" ref="J10:J22" si="1">SUM(G10:I10)</f>
        <v>26</v>
      </c>
    </row>
    <row r="11" spans="1:10" ht="14.25" x14ac:dyDescent="0.2">
      <c r="A11" s="1020">
        <v>4</v>
      </c>
      <c r="B11" s="989" t="s">
        <v>8</v>
      </c>
      <c r="C11" s="1983">
        <v>34</v>
      </c>
      <c r="D11" s="1978">
        <v>4</v>
      </c>
      <c r="E11" s="1978">
        <v>0</v>
      </c>
      <c r="F11" s="1992">
        <f t="shared" si="0"/>
        <v>38</v>
      </c>
      <c r="G11" s="1983">
        <v>39</v>
      </c>
      <c r="H11" s="1978">
        <v>4</v>
      </c>
      <c r="I11" s="1978">
        <v>0</v>
      </c>
      <c r="J11" s="1992">
        <f t="shared" si="1"/>
        <v>43</v>
      </c>
    </row>
    <row r="12" spans="1:10" ht="14.25" x14ac:dyDescent="0.2">
      <c r="A12" s="1020">
        <v>5</v>
      </c>
      <c r="B12" s="989" t="s">
        <v>9</v>
      </c>
      <c r="C12" s="1983">
        <v>31</v>
      </c>
      <c r="D12" s="1978">
        <v>9</v>
      </c>
      <c r="E12" s="1978">
        <v>4</v>
      </c>
      <c r="F12" s="1992">
        <f t="shared" si="0"/>
        <v>44</v>
      </c>
      <c r="G12" s="1983">
        <v>44</v>
      </c>
      <c r="H12" s="1978">
        <v>10</v>
      </c>
      <c r="I12" s="1978">
        <v>4</v>
      </c>
      <c r="J12" s="1992">
        <f t="shared" si="1"/>
        <v>58</v>
      </c>
    </row>
    <row r="13" spans="1:10" ht="14.25" x14ac:dyDescent="0.2">
      <c r="A13" s="1020">
        <v>6</v>
      </c>
      <c r="B13" s="989" t="s">
        <v>10</v>
      </c>
      <c r="C13" s="1983">
        <v>0</v>
      </c>
      <c r="D13" s="1978">
        <v>2.6</v>
      </c>
      <c r="E13" s="1978">
        <v>0</v>
      </c>
      <c r="F13" s="1992">
        <f t="shared" si="0"/>
        <v>2.6</v>
      </c>
      <c r="G13" s="1983">
        <v>0</v>
      </c>
      <c r="H13" s="1978">
        <v>3</v>
      </c>
      <c r="I13" s="1978">
        <v>0</v>
      </c>
      <c r="J13" s="1992">
        <f t="shared" si="1"/>
        <v>3</v>
      </c>
    </row>
    <row r="14" spans="1:10" ht="14.25" x14ac:dyDescent="0.2">
      <c r="A14" s="1020">
        <v>7</v>
      </c>
      <c r="B14" s="989" t="s">
        <v>11</v>
      </c>
      <c r="C14" s="1983">
        <v>21</v>
      </c>
      <c r="D14" s="1978">
        <v>4</v>
      </c>
      <c r="E14" s="1978">
        <v>1</v>
      </c>
      <c r="F14" s="1992">
        <f t="shared" si="0"/>
        <v>26</v>
      </c>
      <c r="G14" s="1983">
        <v>33</v>
      </c>
      <c r="H14" s="1978">
        <v>4</v>
      </c>
      <c r="I14" s="1978">
        <v>1</v>
      </c>
      <c r="J14" s="1992">
        <f t="shared" si="1"/>
        <v>38</v>
      </c>
    </row>
    <row r="15" spans="1:10" ht="14.25" x14ac:dyDescent="0.2">
      <c r="A15" s="1020">
        <v>8</v>
      </c>
      <c r="B15" s="989" t="s">
        <v>12</v>
      </c>
      <c r="C15" s="1983">
        <v>0</v>
      </c>
      <c r="D15" s="1978">
        <v>0</v>
      </c>
      <c r="E15" s="1978">
        <v>0</v>
      </c>
      <c r="F15" s="1992">
        <f t="shared" si="0"/>
        <v>0</v>
      </c>
      <c r="G15" s="1983">
        <v>0</v>
      </c>
      <c r="H15" s="1978">
        <v>0</v>
      </c>
      <c r="I15" s="1978">
        <v>0</v>
      </c>
      <c r="J15" s="1992">
        <f t="shared" si="1"/>
        <v>0</v>
      </c>
    </row>
    <row r="16" spans="1:10" ht="14.25" x14ac:dyDescent="0.2">
      <c r="A16" s="1020">
        <v>9</v>
      </c>
      <c r="B16" s="989" t="s">
        <v>13</v>
      </c>
      <c r="C16" s="1983">
        <v>17</v>
      </c>
      <c r="D16" s="1978">
        <v>7</v>
      </c>
      <c r="E16" s="1978">
        <v>1</v>
      </c>
      <c r="F16" s="1992">
        <f t="shared" si="0"/>
        <v>25</v>
      </c>
      <c r="G16" s="1983">
        <v>25</v>
      </c>
      <c r="H16" s="1978">
        <v>7</v>
      </c>
      <c r="I16" s="1978">
        <v>1</v>
      </c>
      <c r="J16" s="1992">
        <f t="shared" si="1"/>
        <v>33</v>
      </c>
    </row>
    <row r="17" spans="1:10" ht="14.25" x14ac:dyDescent="0.2">
      <c r="A17" s="1020">
        <v>10</v>
      </c>
      <c r="B17" s="989" t="s">
        <v>14</v>
      </c>
      <c r="C17" s="1983">
        <v>7.5</v>
      </c>
      <c r="D17" s="1978">
        <v>9</v>
      </c>
      <c r="E17" s="1978">
        <v>1</v>
      </c>
      <c r="F17" s="1992">
        <f t="shared" si="0"/>
        <v>17.5</v>
      </c>
      <c r="G17" s="1983">
        <v>8</v>
      </c>
      <c r="H17" s="1978">
        <v>9</v>
      </c>
      <c r="I17" s="1978">
        <v>1</v>
      </c>
      <c r="J17" s="1992">
        <f t="shared" si="1"/>
        <v>18</v>
      </c>
    </row>
    <row r="18" spans="1:10" ht="14.25" x14ac:dyDescent="0.2">
      <c r="A18" s="1020">
        <v>11</v>
      </c>
      <c r="B18" s="989" t="s">
        <v>15</v>
      </c>
      <c r="C18" s="1983">
        <v>15.45</v>
      </c>
      <c r="D18" s="1978">
        <v>6</v>
      </c>
      <c r="E18" s="1978">
        <v>1</v>
      </c>
      <c r="F18" s="1992">
        <f t="shared" si="0"/>
        <v>22.45</v>
      </c>
      <c r="G18" s="1983">
        <v>20</v>
      </c>
      <c r="H18" s="1978">
        <v>7</v>
      </c>
      <c r="I18" s="1978">
        <v>1</v>
      </c>
      <c r="J18" s="1992">
        <f t="shared" si="1"/>
        <v>28</v>
      </c>
    </row>
    <row r="19" spans="1:10" ht="14.25" x14ac:dyDescent="0.2">
      <c r="A19" s="1020">
        <v>12</v>
      </c>
      <c r="B19" s="989" t="s">
        <v>16</v>
      </c>
      <c r="C19" s="1983">
        <v>25.22</v>
      </c>
      <c r="D19" s="1978">
        <v>19.5</v>
      </c>
      <c r="E19" s="1978">
        <v>0</v>
      </c>
      <c r="F19" s="1992">
        <f t="shared" si="0"/>
        <v>44.72</v>
      </c>
      <c r="G19" s="1983">
        <v>29</v>
      </c>
      <c r="H19" s="1978">
        <v>21</v>
      </c>
      <c r="I19" s="1978">
        <v>0</v>
      </c>
      <c r="J19" s="1992">
        <f t="shared" si="1"/>
        <v>50</v>
      </c>
    </row>
    <row r="20" spans="1:10" ht="14.25" x14ac:dyDescent="0.2">
      <c r="A20" s="1020">
        <v>13</v>
      </c>
      <c r="B20" s="989" t="s">
        <v>17</v>
      </c>
      <c r="C20" s="1983">
        <v>23.7</v>
      </c>
      <c r="D20" s="1978">
        <v>9.6999999999999993</v>
      </c>
      <c r="E20" s="1978">
        <v>1</v>
      </c>
      <c r="F20" s="1992">
        <f t="shared" si="0"/>
        <v>34.4</v>
      </c>
      <c r="G20" s="1983">
        <v>29</v>
      </c>
      <c r="H20" s="1978">
        <v>9</v>
      </c>
      <c r="I20" s="1978">
        <v>1</v>
      </c>
      <c r="J20" s="1992">
        <f t="shared" si="1"/>
        <v>39</v>
      </c>
    </row>
    <row r="21" spans="1:10" ht="14.25" x14ac:dyDescent="0.2">
      <c r="A21" s="1020">
        <v>14</v>
      </c>
      <c r="B21" s="989" t="s">
        <v>18</v>
      </c>
      <c r="C21" s="1983">
        <v>13.5</v>
      </c>
      <c r="D21" s="1978">
        <v>12.6</v>
      </c>
      <c r="E21" s="1978">
        <v>1</v>
      </c>
      <c r="F21" s="1992">
        <f t="shared" si="0"/>
        <v>27.1</v>
      </c>
      <c r="G21" s="1983">
        <v>17</v>
      </c>
      <c r="H21" s="1978">
        <v>14</v>
      </c>
      <c r="I21" s="1978">
        <v>1</v>
      </c>
      <c r="J21" s="1992">
        <f t="shared" si="1"/>
        <v>32</v>
      </c>
    </row>
    <row r="22" spans="1:10" ht="15" thickBot="1" x14ac:dyDescent="0.25">
      <c r="A22" s="1021">
        <v>15</v>
      </c>
      <c r="B22" s="990" t="s">
        <v>19</v>
      </c>
      <c r="C22" s="1984">
        <v>11.38</v>
      </c>
      <c r="D22" s="1985">
        <v>6</v>
      </c>
      <c r="E22" s="1985">
        <v>0</v>
      </c>
      <c r="F22" s="1993">
        <f t="shared" si="0"/>
        <v>17.380000000000003</v>
      </c>
      <c r="G22" s="1984">
        <v>15</v>
      </c>
      <c r="H22" s="1985">
        <v>7</v>
      </c>
      <c r="I22" s="1985">
        <v>0</v>
      </c>
      <c r="J22" s="1993">
        <f t="shared" si="1"/>
        <v>22</v>
      </c>
    </row>
    <row r="23" spans="1:10" ht="15.75" thickBot="1" x14ac:dyDescent="0.3">
      <c r="A23" s="1986"/>
      <c r="B23" s="1987" t="s">
        <v>438</v>
      </c>
      <c r="C23" s="2001">
        <f>SUM(C8:C22)</f>
        <v>238.46999999999997</v>
      </c>
      <c r="D23" s="2003">
        <f t="shared" ref="D23:J23" si="2">SUM(D8:D22)</f>
        <v>117.39999999999999</v>
      </c>
      <c r="E23" s="2003">
        <f t="shared" si="2"/>
        <v>14</v>
      </c>
      <c r="F23" s="1994">
        <f t="shared" si="2"/>
        <v>369.87</v>
      </c>
      <c r="G23" s="2001">
        <f t="shared" si="2"/>
        <v>307</v>
      </c>
      <c r="H23" s="2003">
        <f t="shared" si="2"/>
        <v>125</v>
      </c>
      <c r="I23" s="2003">
        <f t="shared" si="2"/>
        <v>14</v>
      </c>
      <c r="J23" s="1994">
        <f t="shared" si="2"/>
        <v>446</v>
      </c>
    </row>
    <row r="24" spans="1:10" x14ac:dyDescent="0.2">
      <c r="A24" s="1995" t="s">
        <v>485</v>
      </c>
    </row>
  </sheetData>
  <mergeCells count="2">
    <mergeCell ref="C6:F6"/>
    <mergeCell ref="G6:J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I29" sqref="I29"/>
    </sheetView>
  </sheetViews>
  <sheetFormatPr baseColWidth="10" defaultRowHeight="12.75" x14ac:dyDescent="0.2"/>
  <cols>
    <col min="1" max="1" width="6.85546875" style="1940" customWidth="1"/>
    <col min="2" max="2" width="24.5703125" style="1940" bestFit="1" customWidth="1"/>
    <col min="3" max="3" width="23.140625" style="1940" customWidth="1"/>
    <col min="4" max="4" width="22" style="1940" customWidth="1"/>
    <col min="5" max="16384" width="11.42578125" style="1940"/>
  </cols>
  <sheetData>
    <row r="1" spans="1:4" x14ac:dyDescent="0.2">
      <c r="A1" s="1" t="s">
        <v>0</v>
      </c>
    </row>
    <row r="2" spans="1:4" x14ac:dyDescent="0.2">
      <c r="A2" s="1940" t="str">
        <f>A5</f>
        <v>Tabell 1 - 16 - B - Psykologer i bydelen 1)</v>
      </c>
    </row>
    <row r="5" spans="1:4" ht="15.75" thickBot="1" x14ac:dyDescent="0.25">
      <c r="A5" s="521" t="s">
        <v>487</v>
      </c>
    </row>
    <row r="6" spans="1:4" ht="15.75" thickBot="1" x14ac:dyDescent="0.3">
      <c r="A6" s="1980"/>
      <c r="B6" s="1979"/>
      <c r="C6" s="1996" t="s">
        <v>484</v>
      </c>
      <c r="D6" s="1997" t="s">
        <v>478</v>
      </c>
    </row>
    <row r="7" spans="1:4" ht="15.75" thickBot="1" x14ac:dyDescent="0.3">
      <c r="A7" s="787" t="s">
        <v>38</v>
      </c>
      <c r="B7" s="529" t="s">
        <v>3</v>
      </c>
      <c r="C7" s="1988" t="s">
        <v>488</v>
      </c>
      <c r="D7" s="873" t="s">
        <v>488</v>
      </c>
    </row>
    <row r="8" spans="1:4" ht="14.25" x14ac:dyDescent="0.2">
      <c r="A8" s="1019">
        <v>1</v>
      </c>
      <c r="B8" s="988" t="s">
        <v>5</v>
      </c>
      <c r="C8" s="1981">
        <v>8</v>
      </c>
      <c r="D8" s="1998">
        <v>8</v>
      </c>
    </row>
    <row r="9" spans="1:4" ht="14.25" x14ac:dyDescent="0.2">
      <c r="A9" s="1020">
        <v>2</v>
      </c>
      <c r="B9" s="989" t="s">
        <v>6</v>
      </c>
      <c r="C9" s="1983">
        <v>3</v>
      </c>
      <c r="D9" s="1999">
        <v>4</v>
      </c>
    </row>
    <row r="10" spans="1:4" ht="14.25" x14ac:dyDescent="0.2">
      <c r="A10" s="1020">
        <v>3</v>
      </c>
      <c r="B10" s="989" t="s">
        <v>7</v>
      </c>
      <c r="C10" s="1983">
        <v>3</v>
      </c>
      <c r="D10" s="1999">
        <v>3</v>
      </c>
    </row>
    <row r="11" spans="1:4" ht="14.25" x14ac:dyDescent="0.2">
      <c r="A11" s="1020">
        <v>4</v>
      </c>
      <c r="B11" s="989" t="s">
        <v>8</v>
      </c>
      <c r="C11" s="1983">
        <v>1</v>
      </c>
      <c r="D11" s="1999">
        <v>1</v>
      </c>
    </row>
    <row r="12" spans="1:4" ht="14.25" x14ac:dyDescent="0.2">
      <c r="A12" s="1020">
        <v>5</v>
      </c>
      <c r="B12" s="989" t="s">
        <v>9</v>
      </c>
      <c r="C12" s="1983">
        <v>2</v>
      </c>
      <c r="D12" s="1999">
        <v>2</v>
      </c>
    </row>
    <row r="13" spans="1:4" ht="14.25" x14ac:dyDescent="0.2">
      <c r="A13" s="1020">
        <v>6</v>
      </c>
      <c r="B13" s="989" t="s">
        <v>10</v>
      </c>
      <c r="C13" s="1983">
        <v>1</v>
      </c>
      <c r="D13" s="1999">
        <v>1</v>
      </c>
    </row>
    <row r="14" spans="1:4" ht="14.25" x14ac:dyDescent="0.2">
      <c r="A14" s="1020">
        <v>7</v>
      </c>
      <c r="B14" s="989" t="s">
        <v>11</v>
      </c>
      <c r="C14" s="1983">
        <v>0</v>
      </c>
      <c r="D14" s="1999">
        <v>0</v>
      </c>
    </row>
    <row r="15" spans="1:4" ht="14.25" x14ac:dyDescent="0.2">
      <c r="A15" s="1020">
        <v>8</v>
      </c>
      <c r="B15" s="989" t="s">
        <v>12</v>
      </c>
      <c r="C15" s="1983">
        <v>0</v>
      </c>
      <c r="D15" s="1999">
        <v>0</v>
      </c>
    </row>
    <row r="16" spans="1:4" ht="14.25" x14ac:dyDescent="0.2">
      <c r="A16" s="1020">
        <v>9</v>
      </c>
      <c r="B16" s="989" t="s">
        <v>13</v>
      </c>
      <c r="C16" s="1983">
        <v>2</v>
      </c>
      <c r="D16" s="1999">
        <v>2</v>
      </c>
    </row>
    <row r="17" spans="1:4" ht="14.25" x14ac:dyDescent="0.2">
      <c r="A17" s="1020">
        <v>10</v>
      </c>
      <c r="B17" s="989" t="s">
        <v>14</v>
      </c>
      <c r="C17" s="1983">
        <v>2</v>
      </c>
      <c r="D17" s="1999">
        <v>2</v>
      </c>
    </row>
    <row r="18" spans="1:4" ht="14.25" x14ac:dyDescent="0.2">
      <c r="A18" s="1020">
        <v>11</v>
      </c>
      <c r="B18" s="989" t="s">
        <v>15</v>
      </c>
      <c r="C18" s="1983">
        <v>5</v>
      </c>
      <c r="D18" s="1999">
        <v>5</v>
      </c>
    </row>
    <row r="19" spans="1:4" ht="14.25" x14ac:dyDescent="0.2">
      <c r="A19" s="1020">
        <v>12</v>
      </c>
      <c r="B19" s="989" t="s">
        <v>16</v>
      </c>
      <c r="C19" s="1983">
        <v>4</v>
      </c>
      <c r="D19" s="1999">
        <v>4</v>
      </c>
    </row>
    <row r="20" spans="1:4" ht="14.25" x14ac:dyDescent="0.2">
      <c r="A20" s="1020">
        <v>13</v>
      </c>
      <c r="B20" s="989" t="s">
        <v>17</v>
      </c>
      <c r="C20" s="1983">
        <v>3</v>
      </c>
      <c r="D20" s="1999">
        <v>3</v>
      </c>
    </row>
    <row r="21" spans="1:4" ht="14.25" x14ac:dyDescent="0.2">
      <c r="A21" s="1020">
        <v>14</v>
      </c>
      <c r="B21" s="989" t="s">
        <v>18</v>
      </c>
      <c r="C21" s="1983">
        <v>3.4</v>
      </c>
      <c r="D21" s="1999">
        <v>5</v>
      </c>
    </row>
    <row r="22" spans="1:4" ht="15" thickBot="1" x14ac:dyDescent="0.25">
      <c r="A22" s="1021">
        <v>15</v>
      </c>
      <c r="B22" s="990" t="s">
        <v>19</v>
      </c>
      <c r="C22" s="1984">
        <v>3</v>
      </c>
      <c r="D22" s="2000">
        <v>3</v>
      </c>
    </row>
    <row r="23" spans="1:4" ht="15.75" thickBot="1" x14ac:dyDescent="0.3">
      <c r="A23" s="1986"/>
      <c r="B23" s="1987" t="s">
        <v>438</v>
      </c>
      <c r="C23" s="2001">
        <f>SUM(C8:C22)</f>
        <v>40.4</v>
      </c>
      <c r="D23" s="2002">
        <f t="shared" ref="D23" si="0">SUM(D8:D22)</f>
        <v>43</v>
      </c>
    </row>
    <row r="24" spans="1:4" x14ac:dyDescent="0.2">
      <c r="A24" s="1995" t="s">
        <v>486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34"/>
  <sheetViews>
    <sheetView showGridLines="0" workbookViewId="0">
      <selection activeCell="K9" sqref="K9"/>
    </sheetView>
  </sheetViews>
  <sheetFormatPr baseColWidth="10" defaultColWidth="11.42578125" defaultRowHeight="12.75" x14ac:dyDescent="0.2"/>
  <cols>
    <col min="1" max="1" width="6.140625" style="2" bestFit="1" customWidth="1"/>
    <col min="2" max="2" width="22" style="515" bestFit="1" customWidth="1"/>
    <col min="3" max="3" width="14.42578125" style="515" customWidth="1"/>
    <col min="4" max="4" width="16" style="515" customWidth="1"/>
    <col min="5" max="5" width="16.5703125" style="515" customWidth="1"/>
    <col min="6" max="6" width="11.42578125" style="515" customWidth="1"/>
    <col min="7" max="16384" width="11.42578125" style="515"/>
  </cols>
  <sheetData>
    <row r="1" spans="1:11" x14ac:dyDescent="0.2">
      <c r="A1" s="330" t="s">
        <v>26</v>
      </c>
      <c r="B1" s="331"/>
    </row>
    <row r="2" spans="1:11" x14ac:dyDescent="0.2">
      <c r="A2" s="1" t="s">
        <v>0</v>
      </c>
    </row>
    <row r="3" spans="1:11" x14ac:dyDescent="0.2">
      <c r="A3" s="1"/>
    </row>
    <row r="4" spans="1:11" x14ac:dyDescent="0.2">
      <c r="A4" s="1" t="str">
        <f>A6</f>
        <v>Tabell 1-1-B  -  Smittevern for hele befolkningen - Timeverk pr. uke</v>
      </c>
    </row>
    <row r="6" spans="1:11" s="4" customFormat="1" ht="21" customHeight="1" thickBot="1" x14ac:dyDescent="0.25">
      <c r="A6" s="3" t="s">
        <v>360</v>
      </c>
    </row>
    <row r="7" spans="1:11" s="5" customFormat="1" ht="18.75" customHeight="1" x14ac:dyDescent="0.2">
      <c r="A7" s="23"/>
      <c r="B7" s="46"/>
      <c r="C7" s="2036" t="s">
        <v>361</v>
      </c>
      <c r="D7" s="2036"/>
      <c r="E7" s="2036"/>
    </row>
    <row r="8" spans="1:11" s="5" customFormat="1" ht="33.950000000000003" customHeight="1" thickBot="1" x14ac:dyDescent="0.25">
      <c r="A8" s="90" t="s">
        <v>2</v>
      </c>
      <c r="B8" s="108" t="s">
        <v>3</v>
      </c>
      <c r="C8" s="6" t="s">
        <v>362</v>
      </c>
      <c r="D8" s="53" t="s">
        <v>363</v>
      </c>
      <c r="E8" s="812" t="s">
        <v>28</v>
      </c>
    </row>
    <row r="9" spans="1:11" ht="15" customHeight="1" x14ac:dyDescent="0.2">
      <c r="A9" s="333">
        <v>1</v>
      </c>
      <c r="B9" s="8" t="s">
        <v>5</v>
      </c>
      <c r="C9" s="1633">
        <v>93.75</v>
      </c>
      <c r="D9" s="1634">
        <v>3</v>
      </c>
      <c r="E9" s="1181">
        <f>SUM(C9:D9)</f>
        <v>96.75</v>
      </c>
    </row>
    <row r="10" spans="1:11" ht="15" customHeight="1" x14ac:dyDescent="0.2">
      <c r="A10" s="9">
        <v>2</v>
      </c>
      <c r="B10" s="10" t="s">
        <v>6</v>
      </c>
      <c r="C10" s="1635">
        <v>37.5</v>
      </c>
      <c r="D10" s="1636">
        <v>3.75</v>
      </c>
      <c r="E10" s="1182">
        <f>SUM(C10:D10)</f>
        <v>41.25</v>
      </c>
    </row>
    <row r="11" spans="1:11" ht="15" customHeight="1" x14ac:dyDescent="0.2">
      <c r="A11" s="9">
        <v>3</v>
      </c>
      <c r="B11" s="10" t="s">
        <v>7</v>
      </c>
      <c r="C11" s="1635">
        <v>0</v>
      </c>
      <c r="D11" s="1636">
        <v>0.4</v>
      </c>
      <c r="E11" s="1182">
        <f t="shared" ref="E11:E23" si="0">SUM(C11:D11)</f>
        <v>0.4</v>
      </c>
    </row>
    <row r="12" spans="1:11" ht="15" customHeight="1" x14ac:dyDescent="0.2">
      <c r="A12" s="9">
        <v>4</v>
      </c>
      <c r="B12" s="10" t="s">
        <v>8</v>
      </c>
      <c r="C12" s="1635">
        <v>0</v>
      </c>
      <c r="D12" s="1636">
        <v>10</v>
      </c>
      <c r="E12" s="1182">
        <f t="shared" si="0"/>
        <v>10</v>
      </c>
    </row>
    <row r="13" spans="1:11" ht="15" customHeight="1" x14ac:dyDescent="0.2">
      <c r="A13" s="9">
        <v>5</v>
      </c>
      <c r="B13" s="10" t="s">
        <v>9</v>
      </c>
      <c r="C13" s="1635">
        <v>15</v>
      </c>
      <c r="D13" s="1636">
        <v>0</v>
      </c>
      <c r="E13" s="1182">
        <f t="shared" si="0"/>
        <v>15</v>
      </c>
    </row>
    <row r="14" spans="1:11" ht="15" customHeight="1" x14ac:dyDescent="0.2">
      <c r="A14" s="11">
        <v>6</v>
      </c>
      <c r="B14" s="12" t="s">
        <v>10</v>
      </c>
      <c r="C14" s="1635">
        <v>0.4</v>
      </c>
      <c r="D14" s="1636">
        <v>0</v>
      </c>
      <c r="E14" s="1182">
        <f t="shared" si="0"/>
        <v>0.4</v>
      </c>
    </row>
    <row r="15" spans="1:11" ht="15" customHeight="1" x14ac:dyDescent="0.2">
      <c r="A15" s="11">
        <v>7</v>
      </c>
      <c r="B15" s="12" t="s">
        <v>11</v>
      </c>
      <c r="C15" s="1635">
        <v>18.45</v>
      </c>
      <c r="D15" s="1636">
        <v>0</v>
      </c>
      <c r="E15" s="1182">
        <f t="shared" si="0"/>
        <v>18.45</v>
      </c>
      <c r="K15" s="515" t="s">
        <v>106</v>
      </c>
    </row>
    <row r="16" spans="1:11" ht="15" customHeight="1" x14ac:dyDescent="0.2">
      <c r="A16" s="9">
        <v>8</v>
      </c>
      <c r="B16" s="10" t="s">
        <v>12</v>
      </c>
      <c r="C16" s="1635">
        <v>0</v>
      </c>
      <c r="D16" s="1636">
        <v>0</v>
      </c>
      <c r="E16" s="1182">
        <f t="shared" si="0"/>
        <v>0</v>
      </c>
    </row>
    <row r="17" spans="1:8" ht="15" customHeight="1" x14ac:dyDescent="0.2">
      <c r="A17" s="9">
        <v>9</v>
      </c>
      <c r="B17" s="10" t="s">
        <v>13</v>
      </c>
      <c r="C17" s="1635">
        <v>15</v>
      </c>
      <c r="D17" s="1636">
        <v>0</v>
      </c>
      <c r="E17" s="1182">
        <f t="shared" si="0"/>
        <v>15</v>
      </c>
    </row>
    <row r="18" spans="1:8" ht="15" customHeight="1" x14ac:dyDescent="0.2">
      <c r="A18" s="9">
        <v>10</v>
      </c>
      <c r="B18" s="10" t="s">
        <v>14</v>
      </c>
      <c r="C18" s="1635">
        <v>15</v>
      </c>
      <c r="D18" s="1636">
        <v>0</v>
      </c>
      <c r="E18" s="1182">
        <f t="shared" si="0"/>
        <v>15</v>
      </c>
    </row>
    <row r="19" spans="1:8" ht="15" customHeight="1" x14ac:dyDescent="0.2">
      <c r="A19" s="11">
        <v>11</v>
      </c>
      <c r="B19" s="12" t="s">
        <v>15</v>
      </c>
      <c r="C19" s="1635">
        <v>9.3000000000000007</v>
      </c>
      <c r="D19" s="1636">
        <v>7.5</v>
      </c>
      <c r="E19" s="1182">
        <f t="shared" si="0"/>
        <v>16.8</v>
      </c>
    </row>
    <row r="20" spans="1:8" ht="15" customHeight="1" x14ac:dyDescent="0.2">
      <c r="A20" s="9">
        <v>12</v>
      </c>
      <c r="B20" s="10" t="s">
        <v>16</v>
      </c>
      <c r="C20" s="1635">
        <v>22.5</v>
      </c>
      <c r="D20" s="1636">
        <v>3</v>
      </c>
      <c r="E20" s="1182">
        <f t="shared" si="0"/>
        <v>25.5</v>
      </c>
    </row>
    <row r="21" spans="1:8" ht="15" customHeight="1" x14ac:dyDescent="0.2">
      <c r="A21" s="9">
        <v>13</v>
      </c>
      <c r="B21" s="10" t="s">
        <v>17</v>
      </c>
      <c r="C21" s="1635">
        <v>15</v>
      </c>
      <c r="D21" s="1636">
        <v>0</v>
      </c>
      <c r="E21" s="1182">
        <f t="shared" si="0"/>
        <v>15</v>
      </c>
      <c r="H21" s="515" t="s">
        <v>106</v>
      </c>
    </row>
    <row r="22" spans="1:8" ht="15" customHeight="1" x14ac:dyDescent="0.2">
      <c r="A22" s="9">
        <v>14</v>
      </c>
      <c r="B22" s="10" t="s">
        <v>18</v>
      </c>
      <c r="C22" s="1635">
        <v>33.75</v>
      </c>
      <c r="D22" s="1636">
        <v>11</v>
      </c>
      <c r="E22" s="1182">
        <f t="shared" si="0"/>
        <v>44.75</v>
      </c>
    </row>
    <row r="23" spans="1:8" ht="15" customHeight="1" thickBot="1" x14ac:dyDescent="0.25">
      <c r="A23" s="13">
        <v>15</v>
      </c>
      <c r="B23" s="14" t="s">
        <v>19</v>
      </c>
      <c r="C23" s="1637">
        <v>15</v>
      </c>
      <c r="D23" s="1638">
        <v>0</v>
      </c>
      <c r="E23" s="1628">
        <f t="shared" si="0"/>
        <v>15</v>
      </c>
    </row>
    <row r="24" spans="1:8" s="17" customFormat="1" ht="15" customHeight="1" thickBot="1" x14ac:dyDescent="0.25">
      <c r="A24" s="1199"/>
      <c r="B24" s="1200" t="s">
        <v>442</v>
      </c>
      <c r="C24" s="1630">
        <f>SUM(C9:C23)</f>
        <v>290.64999999999998</v>
      </c>
      <c r="D24" s="1631">
        <f>SUM(D9:D23)</f>
        <v>38.65</v>
      </c>
      <c r="E24" s="1632">
        <f>SUM(E9:E23)</f>
        <v>329.3</v>
      </c>
    </row>
    <row r="25" spans="1:8" s="841" customFormat="1" ht="15" customHeight="1" x14ac:dyDescent="0.2">
      <c r="A25" s="1196"/>
      <c r="B25" s="836" t="s">
        <v>375</v>
      </c>
      <c r="C25" s="1629">
        <v>340.28</v>
      </c>
      <c r="D25" s="1629">
        <v>66.25</v>
      </c>
      <c r="E25" s="1629">
        <v>406.53000000000003</v>
      </c>
    </row>
    <row r="26" spans="1:8" s="841" customFormat="1" ht="15" customHeight="1" x14ac:dyDescent="0.2">
      <c r="A26" s="1033"/>
      <c r="B26" s="1034" t="s">
        <v>273</v>
      </c>
      <c r="C26" s="1038">
        <v>345.5</v>
      </c>
      <c r="D26" s="1039">
        <v>71.5</v>
      </c>
      <c r="E26" s="1040">
        <v>417</v>
      </c>
    </row>
    <row r="27" spans="1:8" s="17" customFormat="1" ht="15" customHeight="1" x14ac:dyDescent="0.2">
      <c r="A27" s="92"/>
      <c r="B27" s="98" t="s">
        <v>270</v>
      </c>
      <c r="C27" s="813">
        <v>334.18</v>
      </c>
      <c r="D27" s="814">
        <v>49.75</v>
      </c>
      <c r="E27" s="815">
        <v>383.93</v>
      </c>
    </row>
    <row r="28" spans="1:8" s="17" customFormat="1" ht="15" customHeight="1" x14ac:dyDescent="0.2">
      <c r="A28" s="92"/>
      <c r="B28" s="98" t="s">
        <v>271</v>
      </c>
      <c r="C28" s="813">
        <v>431.22999999999996</v>
      </c>
      <c r="D28" s="814">
        <v>44.46</v>
      </c>
      <c r="E28" s="815">
        <v>475.69</v>
      </c>
    </row>
    <row r="29" spans="1:8" s="17" customFormat="1" ht="15" customHeight="1" x14ac:dyDescent="0.2">
      <c r="A29" s="92"/>
      <c r="B29" s="98" t="s">
        <v>272</v>
      </c>
      <c r="C29" s="813">
        <v>344.04230769230765</v>
      </c>
      <c r="D29" s="814">
        <v>47.403846153846153</v>
      </c>
      <c r="E29" s="815">
        <v>391.44615384615383</v>
      </c>
    </row>
    <row r="30" spans="1:8" s="17" customFormat="1" ht="15" customHeight="1" x14ac:dyDescent="0.2">
      <c r="A30" s="92"/>
      <c r="B30" s="98" t="s">
        <v>21</v>
      </c>
      <c r="C30" s="813">
        <v>337.17</v>
      </c>
      <c r="D30" s="814">
        <v>88.45</v>
      </c>
      <c r="E30" s="815">
        <v>425.62</v>
      </c>
    </row>
    <row r="31" spans="1:8" s="17" customFormat="1" ht="15" customHeight="1" x14ac:dyDescent="0.2">
      <c r="A31" s="92"/>
      <c r="B31" s="98" t="s">
        <v>22</v>
      </c>
      <c r="C31" s="813">
        <v>277.89999999999998</v>
      </c>
      <c r="D31" s="814">
        <v>90.65</v>
      </c>
      <c r="E31" s="815">
        <v>368.55</v>
      </c>
    </row>
    <row r="32" spans="1:8" s="17" customFormat="1" ht="15" customHeight="1" x14ac:dyDescent="0.2">
      <c r="A32" s="92"/>
      <c r="B32" s="98" t="s">
        <v>23</v>
      </c>
      <c r="C32" s="813">
        <v>278</v>
      </c>
      <c r="D32" s="814">
        <v>89.2</v>
      </c>
      <c r="E32" s="815">
        <v>367.1</v>
      </c>
    </row>
    <row r="33" spans="1:5" s="17" customFormat="1" ht="15" customHeight="1" x14ac:dyDescent="0.2">
      <c r="A33" s="92"/>
      <c r="B33" s="98" t="s">
        <v>24</v>
      </c>
      <c r="C33" s="813">
        <v>254.85</v>
      </c>
      <c r="D33" s="814">
        <v>68.849999999999994</v>
      </c>
      <c r="E33" s="815">
        <v>323.7</v>
      </c>
    </row>
    <row r="34" spans="1:5" s="17" customFormat="1" ht="15" customHeight="1" thickBot="1" x14ac:dyDescent="0.25">
      <c r="A34" s="91"/>
      <c r="B34" s="81" t="s">
        <v>25</v>
      </c>
      <c r="C34" s="816">
        <v>253.25</v>
      </c>
      <c r="D34" s="817">
        <v>47.5</v>
      </c>
      <c r="E34" s="818">
        <v>300.75</v>
      </c>
    </row>
  </sheetData>
  <mergeCells count="1">
    <mergeCell ref="C7:E7"/>
  </mergeCells>
  <pageMargins left="0.7" right="0.7" top="0.78740157499999996" bottom="0.78740157499999996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3"/>
  <dimension ref="A1:AF36"/>
  <sheetViews>
    <sheetView workbookViewId="0">
      <selection activeCell="T36" sqref="T36"/>
    </sheetView>
  </sheetViews>
  <sheetFormatPr baseColWidth="10" defaultRowHeight="12.75" x14ac:dyDescent="0.2"/>
  <cols>
    <col min="1" max="1" width="25.7109375" style="1046" customWidth="1"/>
    <col min="2" max="2" width="10.7109375" style="1049" customWidth="1"/>
    <col min="3" max="18" width="8.7109375" style="1050" customWidth="1"/>
    <col min="19" max="16384" width="11.42578125" style="1046"/>
  </cols>
  <sheetData>
    <row r="1" spans="1:32" x14ac:dyDescent="0.2">
      <c r="A1" s="1245" t="s">
        <v>489</v>
      </c>
      <c r="B1" s="1245"/>
      <c r="C1" s="1245"/>
      <c r="D1" s="1245"/>
      <c r="E1" s="1245"/>
      <c r="F1" s="1245"/>
      <c r="G1" s="1245"/>
      <c r="H1" s="1245"/>
      <c r="I1" s="1245"/>
      <c r="J1" s="1245"/>
      <c r="K1" s="1245"/>
      <c r="L1" s="1245"/>
      <c r="M1" s="1245"/>
      <c r="N1" s="2004"/>
      <c r="O1" s="2004"/>
      <c r="P1" s="2005" t="s">
        <v>490</v>
      </c>
      <c r="Q1" s="2004"/>
      <c r="R1" s="2004"/>
      <c r="S1" s="99"/>
      <c r="T1" s="99"/>
      <c r="U1" s="99"/>
      <c r="V1" s="99"/>
      <c r="W1" s="99"/>
      <c r="X1" s="99"/>
      <c r="Y1" s="99"/>
      <c r="Z1" s="99"/>
      <c r="AA1" s="99"/>
    </row>
    <row r="2" spans="1:32" x14ac:dyDescent="0.2">
      <c r="A2" s="2006"/>
      <c r="B2" s="2007"/>
      <c r="C2" s="2007"/>
      <c r="D2" s="2007"/>
      <c r="E2" s="2007"/>
      <c r="F2" s="2007"/>
      <c r="G2" s="2007"/>
      <c r="H2" s="2007"/>
      <c r="I2" s="2007"/>
      <c r="J2" s="2007"/>
      <c r="K2" s="2007"/>
      <c r="L2" s="2007"/>
      <c r="M2" s="2007"/>
      <c r="N2" s="2007"/>
      <c r="O2" s="2007"/>
      <c r="P2" s="2007"/>
      <c r="Q2" s="2007"/>
      <c r="R2" s="2007"/>
      <c r="S2" s="99"/>
      <c r="T2" s="2008" t="s">
        <v>491</v>
      </c>
      <c r="U2" s="99"/>
      <c r="V2" s="99"/>
      <c r="W2" s="99"/>
      <c r="X2" s="99"/>
      <c r="Y2" s="99"/>
      <c r="Z2" s="99"/>
      <c r="AA2" s="99"/>
    </row>
    <row r="3" spans="1:32" s="1047" customFormat="1" ht="18" customHeight="1" x14ac:dyDescent="0.2">
      <c r="A3" s="2009"/>
      <c r="B3" s="1246" t="s">
        <v>74</v>
      </c>
      <c r="C3" s="1247" t="s">
        <v>75</v>
      </c>
      <c r="D3" s="1247" t="s">
        <v>76</v>
      </c>
      <c r="E3" s="1247" t="s">
        <v>77</v>
      </c>
      <c r="F3" s="1247" t="s">
        <v>78</v>
      </c>
      <c r="G3" s="1247" t="s">
        <v>79</v>
      </c>
      <c r="H3" s="1247" t="s">
        <v>80</v>
      </c>
      <c r="I3" s="1247" t="s">
        <v>81</v>
      </c>
      <c r="J3" s="1247" t="s">
        <v>82</v>
      </c>
      <c r="K3" s="1247" t="s">
        <v>83</v>
      </c>
      <c r="L3" s="1247" t="s">
        <v>84</v>
      </c>
      <c r="M3" s="1247" t="s">
        <v>85</v>
      </c>
      <c r="N3" s="1247" t="s">
        <v>140</v>
      </c>
      <c r="O3" s="1247" t="s">
        <v>141</v>
      </c>
      <c r="P3" s="1247" t="s">
        <v>142</v>
      </c>
      <c r="Q3" s="1247" t="s">
        <v>143</v>
      </c>
      <c r="R3" s="1247" t="s">
        <v>86</v>
      </c>
      <c r="S3" s="2010"/>
      <c r="T3" s="1247" t="s">
        <v>140</v>
      </c>
      <c r="U3" s="1247" t="s">
        <v>141</v>
      </c>
      <c r="V3" s="1247" t="s">
        <v>142</v>
      </c>
      <c r="W3" s="1247" t="s">
        <v>143</v>
      </c>
      <c r="X3" s="1247" t="s">
        <v>86</v>
      </c>
      <c r="Y3" s="1247" t="s">
        <v>28</v>
      </c>
      <c r="Z3" s="2010"/>
      <c r="AA3" s="2010"/>
      <c r="AB3" s="1046"/>
      <c r="AC3" s="1046"/>
      <c r="AD3" s="1046"/>
      <c r="AE3" s="1046"/>
      <c r="AF3" s="1046"/>
    </row>
    <row r="4" spans="1:32" ht="18" customHeight="1" x14ac:dyDescent="0.2">
      <c r="A4" s="2011" t="s">
        <v>87</v>
      </c>
      <c r="B4" s="1248">
        <f>SUM(B5:B20)</f>
        <v>658451</v>
      </c>
      <c r="C4" s="1249">
        <f>SUM(C5:C20)</f>
        <v>9569</v>
      </c>
      <c r="D4" s="1249">
        <f>SUM(D5:D20)</f>
        <v>42192</v>
      </c>
      <c r="E4" s="1249">
        <f t="shared" ref="E4:X4" si="0">SUM(E5:E20)</f>
        <v>48522</v>
      </c>
      <c r="F4" s="1249">
        <f t="shared" si="0"/>
        <v>17524</v>
      </c>
      <c r="G4" s="1249">
        <f t="shared" si="0"/>
        <v>11659</v>
      </c>
      <c r="H4" s="1249">
        <f t="shared" si="0"/>
        <v>12559</v>
      </c>
      <c r="I4" s="1249">
        <f t="shared" si="0"/>
        <v>46025</v>
      </c>
      <c r="J4" s="1249">
        <f t="shared" si="0"/>
        <v>72194</v>
      </c>
      <c r="K4" s="1249">
        <f t="shared" si="0"/>
        <v>123932</v>
      </c>
      <c r="L4" s="1249">
        <f t="shared" si="0"/>
        <v>92552</v>
      </c>
      <c r="M4" s="1249">
        <f t="shared" si="0"/>
        <v>111825</v>
      </c>
      <c r="N4" s="1249">
        <f t="shared" si="0"/>
        <v>35836</v>
      </c>
      <c r="O4" s="1249">
        <f t="shared" si="0"/>
        <v>12817</v>
      </c>
      <c r="P4" s="1249">
        <f t="shared" si="0"/>
        <v>9330</v>
      </c>
      <c r="Q4" s="1249">
        <f t="shared" si="0"/>
        <v>6893</v>
      </c>
      <c r="R4" s="1249">
        <f t="shared" si="0"/>
        <v>5022</v>
      </c>
      <c r="S4" s="99"/>
      <c r="T4" s="1249">
        <f t="shared" si="0"/>
        <v>35</v>
      </c>
      <c r="U4" s="1249">
        <f t="shared" si="0"/>
        <v>13</v>
      </c>
      <c r="V4" s="1249">
        <f t="shared" si="0"/>
        <v>4</v>
      </c>
      <c r="W4" s="1249">
        <f t="shared" si="0"/>
        <v>8</v>
      </c>
      <c r="X4" s="1249">
        <f t="shared" si="0"/>
        <v>16</v>
      </c>
      <c r="Y4" s="1249">
        <f>SUM(T4:X4)</f>
        <v>76</v>
      </c>
      <c r="Z4" s="99"/>
      <c r="AA4" s="99"/>
    </row>
    <row r="5" spans="1:32" s="1048" customFormat="1" ht="18" customHeight="1" x14ac:dyDescent="0.2">
      <c r="A5" s="2012" t="s">
        <v>88</v>
      </c>
      <c r="B5" s="1250">
        <f>SUM(C5:R5)</f>
        <v>51432</v>
      </c>
      <c r="C5" s="1251">
        <v>920</v>
      </c>
      <c r="D5" s="1251">
        <v>3610</v>
      </c>
      <c r="E5" s="1251">
        <v>2906</v>
      </c>
      <c r="F5" s="1251">
        <v>848</v>
      </c>
      <c r="G5" s="1251">
        <v>583</v>
      </c>
      <c r="H5" s="1251">
        <v>690</v>
      </c>
      <c r="I5" s="1251">
        <v>3556</v>
      </c>
      <c r="J5" s="1251">
        <v>7529</v>
      </c>
      <c r="K5" s="1251">
        <v>13571</v>
      </c>
      <c r="L5" s="1251">
        <v>7278</v>
      </c>
      <c r="M5" s="1251">
        <v>7112</v>
      </c>
      <c r="N5" s="2013">
        <f>'[18]FØR korreksjon befolkning 67+'!N5+'[18] ETTER korreksjon befolkn 67+'!T5</f>
        <v>1669</v>
      </c>
      <c r="O5" s="2013">
        <f>'[18]FØR korreksjon befolkning 67+'!O5+'[18] ETTER korreksjon befolkn 67+'!U5</f>
        <v>475</v>
      </c>
      <c r="P5" s="2013">
        <f>'[18]FØR korreksjon befolkning 67+'!P5+'[18] ETTER korreksjon befolkn 67+'!V5</f>
        <v>304</v>
      </c>
      <c r="Q5" s="2013">
        <f>'[18]FØR korreksjon befolkning 67+'!Q5+'[18] ETTER korreksjon befolkn 67+'!W5</f>
        <v>217</v>
      </c>
      <c r="R5" s="2013">
        <f>'[18]FØR korreksjon befolkning 67+'!R5+'[18] ETTER korreksjon befolkn 67+'!X5</f>
        <v>164</v>
      </c>
      <c r="S5" s="2014"/>
      <c r="T5" s="99">
        <v>-1</v>
      </c>
      <c r="U5" s="99">
        <v>2</v>
      </c>
      <c r="V5" s="99">
        <v>2</v>
      </c>
      <c r="W5" s="99">
        <v>0</v>
      </c>
      <c r="X5" s="99">
        <v>-15</v>
      </c>
      <c r="Y5" s="2015">
        <f>SUM(T5:X5)</f>
        <v>-12</v>
      </c>
      <c r="Z5" s="2014"/>
      <c r="AA5" s="2014"/>
      <c r="AB5" s="1046"/>
      <c r="AC5" s="1046"/>
      <c r="AD5" s="1046"/>
      <c r="AE5" s="1046"/>
      <c r="AF5" s="1046"/>
    </row>
    <row r="6" spans="1:32" s="1048" customFormat="1" x14ac:dyDescent="0.2">
      <c r="A6" s="2012" t="s">
        <v>89</v>
      </c>
      <c r="B6" s="1250">
        <f t="shared" ref="B6:B20" si="1">SUM(C6:R6)</f>
        <v>56137</v>
      </c>
      <c r="C6" s="1251">
        <v>1004</v>
      </c>
      <c r="D6" s="1251">
        <v>3227</v>
      </c>
      <c r="E6" s="1251">
        <v>2498</v>
      </c>
      <c r="F6" s="1251">
        <v>737</v>
      </c>
      <c r="G6" s="1251">
        <v>451</v>
      </c>
      <c r="H6" s="1251">
        <v>690</v>
      </c>
      <c r="I6" s="1251">
        <v>5249</v>
      </c>
      <c r="J6" s="1251">
        <v>10574</v>
      </c>
      <c r="K6" s="1251">
        <v>15454</v>
      </c>
      <c r="L6" s="1251">
        <v>7134</v>
      </c>
      <c r="M6" s="1251">
        <v>6390</v>
      </c>
      <c r="N6" s="2013">
        <f>'[18]FØR korreksjon befolkning 67+'!N6+'[18] ETTER korreksjon befolkn 67+'!T6</f>
        <v>1547</v>
      </c>
      <c r="O6" s="2013">
        <f>'[18]FØR korreksjon befolkning 67+'!O6+'[18] ETTER korreksjon befolkn 67+'!U6</f>
        <v>451</v>
      </c>
      <c r="P6" s="2013">
        <f>'[18]FØR korreksjon befolkning 67+'!P6+'[18] ETTER korreksjon befolkn 67+'!V6</f>
        <v>304</v>
      </c>
      <c r="Q6" s="2013">
        <f>'[18]FØR korreksjon befolkning 67+'!Q6+'[18] ETTER korreksjon befolkn 67+'!W6</f>
        <v>211</v>
      </c>
      <c r="R6" s="2013">
        <f>'[18]FØR korreksjon befolkning 67+'!R6+'[18] ETTER korreksjon befolkn 67+'!X6</f>
        <v>216</v>
      </c>
      <c r="S6" s="2014"/>
      <c r="T6" s="2014">
        <v>-3</v>
      </c>
      <c r="U6" s="2014">
        <v>-15</v>
      </c>
      <c r="V6" s="2014">
        <v>-23</v>
      </c>
      <c r="W6" s="2014">
        <v>-48</v>
      </c>
      <c r="X6" s="2014">
        <v>-57</v>
      </c>
      <c r="Y6" s="2015">
        <f t="shared" ref="Y6:Y19" si="2">SUM(T6:X6)</f>
        <v>-146</v>
      </c>
      <c r="Z6" s="2014"/>
      <c r="AA6" s="2014"/>
      <c r="AB6" s="1046"/>
      <c r="AC6" s="1046"/>
      <c r="AD6" s="1046"/>
      <c r="AE6" s="1046"/>
      <c r="AF6" s="1046"/>
    </row>
    <row r="7" spans="1:32" s="1048" customFormat="1" x14ac:dyDescent="0.2">
      <c r="A7" s="2012" t="s">
        <v>90</v>
      </c>
      <c r="B7" s="1250">
        <f t="shared" si="1"/>
        <v>41538</v>
      </c>
      <c r="C7" s="1251">
        <v>878</v>
      </c>
      <c r="D7" s="1251">
        <v>2586</v>
      </c>
      <c r="E7" s="1251">
        <v>1594</v>
      </c>
      <c r="F7" s="1251">
        <v>436</v>
      </c>
      <c r="G7" s="1251">
        <v>307</v>
      </c>
      <c r="H7" s="1251">
        <v>429</v>
      </c>
      <c r="I7" s="1251">
        <v>3421</v>
      </c>
      <c r="J7" s="1251">
        <v>7956</v>
      </c>
      <c r="K7" s="1251">
        <v>11438</v>
      </c>
      <c r="L7" s="1251">
        <v>4874</v>
      </c>
      <c r="M7" s="1251">
        <v>4999</v>
      </c>
      <c r="N7" s="2013">
        <f>'[18]FØR korreksjon befolkning 67+'!N7+'[18] ETTER korreksjon befolkn 67+'!T7</f>
        <v>1488</v>
      </c>
      <c r="O7" s="2013">
        <f>'[18]FØR korreksjon befolkning 67+'!O7+'[18] ETTER korreksjon befolkn 67+'!U7</f>
        <v>421</v>
      </c>
      <c r="P7" s="2013">
        <f>'[18]FØR korreksjon befolkning 67+'!P7+'[18] ETTER korreksjon befolkn 67+'!V7</f>
        <v>276</v>
      </c>
      <c r="Q7" s="2013">
        <f>'[18]FØR korreksjon befolkning 67+'!Q7+'[18] ETTER korreksjon befolkn 67+'!W7</f>
        <v>205</v>
      </c>
      <c r="R7" s="2013">
        <f>'[18]FØR korreksjon befolkning 67+'!R7+'[18] ETTER korreksjon befolkn 67+'!X7</f>
        <v>230</v>
      </c>
      <c r="S7" s="2014"/>
      <c r="T7" s="2014">
        <v>-4</v>
      </c>
      <c r="U7" s="2014">
        <v>-1</v>
      </c>
      <c r="V7" s="2014">
        <v>-16</v>
      </c>
      <c r="W7" s="2014">
        <v>-10</v>
      </c>
      <c r="X7" s="2014">
        <v>3</v>
      </c>
      <c r="Y7" s="2015">
        <f t="shared" si="2"/>
        <v>-28</v>
      </c>
      <c r="Z7" s="2014"/>
      <c r="AA7" s="2014"/>
      <c r="AB7" s="1046"/>
      <c r="AC7" s="1046"/>
      <c r="AD7" s="1046"/>
      <c r="AE7" s="1046"/>
      <c r="AF7" s="1046"/>
    </row>
    <row r="8" spans="1:32" s="1048" customFormat="1" x14ac:dyDescent="0.2">
      <c r="A8" s="2012" t="s">
        <v>91</v>
      </c>
      <c r="B8" s="1250">
        <f t="shared" si="1"/>
        <v>38307</v>
      </c>
      <c r="C8" s="1251">
        <v>551</v>
      </c>
      <c r="D8" s="1251">
        <v>1703</v>
      </c>
      <c r="E8" s="1251">
        <v>1427</v>
      </c>
      <c r="F8" s="1251">
        <v>434</v>
      </c>
      <c r="G8" s="1251">
        <v>328</v>
      </c>
      <c r="H8" s="1251">
        <v>471</v>
      </c>
      <c r="I8" s="1251">
        <v>4263</v>
      </c>
      <c r="J8" s="1251">
        <v>7737</v>
      </c>
      <c r="K8" s="1251">
        <v>9491</v>
      </c>
      <c r="L8" s="1251">
        <v>4716</v>
      </c>
      <c r="M8" s="1251">
        <v>4615</v>
      </c>
      <c r="N8" s="2013">
        <f>'[18]FØR korreksjon befolkning 67+'!N8+'[18] ETTER korreksjon befolkn 67+'!T8</f>
        <v>1410</v>
      </c>
      <c r="O8" s="2013">
        <f>'[18]FØR korreksjon befolkning 67+'!O8+'[18] ETTER korreksjon befolkn 67+'!U8</f>
        <v>466</v>
      </c>
      <c r="P8" s="2013">
        <f>'[18]FØR korreksjon befolkning 67+'!P8+'[18] ETTER korreksjon befolkn 67+'!V8</f>
        <v>301</v>
      </c>
      <c r="Q8" s="2013">
        <f>'[18]FØR korreksjon befolkning 67+'!Q8+'[18] ETTER korreksjon befolkn 67+'!W8</f>
        <v>195</v>
      </c>
      <c r="R8" s="2013">
        <f>'[18]FØR korreksjon befolkning 67+'!R8+'[18] ETTER korreksjon befolkn 67+'!X8</f>
        <v>199</v>
      </c>
      <c r="S8" s="2014"/>
      <c r="T8" s="2014">
        <v>-14</v>
      </c>
      <c r="U8" s="2014">
        <v>-18</v>
      </c>
      <c r="V8" s="2014">
        <v>-12</v>
      </c>
      <c r="W8" s="2014">
        <v>-28</v>
      </c>
      <c r="X8" s="2014">
        <v>-54</v>
      </c>
      <c r="Y8" s="2015">
        <f t="shared" si="2"/>
        <v>-126</v>
      </c>
      <c r="Z8" s="2014"/>
      <c r="AA8" s="2014"/>
      <c r="AB8" s="1046"/>
      <c r="AC8" s="1046"/>
      <c r="AD8" s="1046"/>
      <c r="AE8" s="1046"/>
      <c r="AF8" s="1046"/>
    </row>
    <row r="9" spans="1:32" s="1048" customFormat="1" x14ac:dyDescent="0.2">
      <c r="A9" s="2012" t="s">
        <v>92</v>
      </c>
      <c r="B9" s="1250">
        <f t="shared" si="1"/>
        <v>57038</v>
      </c>
      <c r="C9" s="1251">
        <v>663</v>
      </c>
      <c r="D9" s="1251">
        <v>2363</v>
      </c>
      <c r="E9" s="1251">
        <v>2163</v>
      </c>
      <c r="F9" s="1251">
        <v>789</v>
      </c>
      <c r="G9" s="1251">
        <v>581</v>
      </c>
      <c r="H9" s="1251">
        <v>795</v>
      </c>
      <c r="I9" s="1251">
        <v>5176</v>
      </c>
      <c r="J9" s="1251">
        <v>9263</v>
      </c>
      <c r="K9" s="1251">
        <v>11650</v>
      </c>
      <c r="L9" s="1251">
        <v>6885</v>
      </c>
      <c r="M9" s="1251">
        <v>9685</v>
      </c>
      <c r="N9" s="2013">
        <f>'[18]FØR korreksjon befolkning 67+'!N9+'[18] ETTER korreksjon befolkn 67+'!T9</f>
        <v>3725</v>
      </c>
      <c r="O9" s="2013">
        <f>'[18]FØR korreksjon befolkning 67+'!O9+'[18] ETTER korreksjon befolkn 67+'!U9</f>
        <v>1335</v>
      </c>
      <c r="P9" s="2013">
        <f>'[18]FØR korreksjon befolkning 67+'!P9+'[18] ETTER korreksjon befolkn 67+'!V9</f>
        <v>837</v>
      </c>
      <c r="Q9" s="2013">
        <f>'[18]FØR korreksjon befolkning 67+'!Q9+'[18] ETTER korreksjon befolkn 67+'!W9</f>
        <v>631</v>
      </c>
      <c r="R9" s="2013">
        <f>'[18]FØR korreksjon befolkning 67+'!R9+'[18] ETTER korreksjon befolkn 67+'!X9</f>
        <v>497</v>
      </c>
      <c r="S9" s="2014"/>
      <c r="T9" s="2014">
        <v>11</v>
      </c>
      <c r="U9" s="2014">
        <v>10</v>
      </c>
      <c r="V9" s="2014">
        <v>9</v>
      </c>
      <c r="W9" s="2014">
        <v>7</v>
      </c>
      <c r="X9" s="2014">
        <v>-9</v>
      </c>
      <c r="Y9" s="2015">
        <f t="shared" si="2"/>
        <v>28</v>
      </c>
      <c r="Z9" s="2014"/>
      <c r="AA9" s="2014"/>
      <c r="AB9" s="1046"/>
      <c r="AC9" s="1046"/>
      <c r="AD9" s="1046"/>
      <c r="AE9" s="1046"/>
      <c r="AF9" s="1046"/>
    </row>
    <row r="10" spans="1:32" s="1048" customFormat="1" ht="18" customHeight="1" x14ac:dyDescent="0.2">
      <c r="A10" s="2012" t="s">
        <v>93</v>
      </c>
      <c r="B10" s="1250">
        <f t="shared" si="1"/>
        <v>32682</v>
      </c>
      <c r="C10" s="1251">
        <v>445</v>
      </c>
      <c r="D10" s="1251">
        <v>2136</v>
      </c>
      <c r="E10" s="1251">
        <v>2809</v>
      </c>
      <c r="F10" s="1251">
        <v>998</v>
      </c>
      <c r="G10" s="1251">
        <v>588</v>
      </c>
      <c r="H10" s="1251">
        <v>634</v>
      </c>
      <c r="I10" s="1251">
        <v>1517</v>
      </c>
      <c r="J10" s="1251">
        <v>2066</v>
      </c>
      <c r="K10" s="1251">
        <v>4820</v>
      </c>
      <c r="L10" s="1251">
        <v>4602</v>
      </c>
      <c r="M10" s="1251">
        <v>6678</v>
      </c>
      <c r="N10" s="2013">
        <f>'[18]FØR korreksjon befolkning 67+'!N10+'[18] ETTER korreksjon befolkn 67+'!T10</f>
        <v>2810</v>
      </c>
      <c r="O10" s="2013">
        <f>'[18]FØR korreksjon befolkning 67+'!O10+'[18] ETTER korreksjon befolkn 67+'!U10</f>
        <v>1015</v>
      </c>
      <c r="P10" s="2013">
        <f>'[18]FØR korreksjon befolkning 67+'!P10+'[18] ETTER korreksjon befolkn 67+'!V10</f>
        <v>681</v>
      </c>
      <c r="Q10" s="2013">
        <f>'[18]FØR korreksjon befolkning 67+'!Q10+'[18] ETTER korreksjon befolkn 67+'!W10</f>
        <v>495</v>
      </c>
      <c r="R10" s="2013">
        <f>'[18]FØR korreksjon befolkning 67+'!R10+'[18] ETTER korreksjon befolkn 67+'!X10</f>
        <v>388</v>
      </c>
      <c r="S10" s="2014"/>
      <c r="T10" s="2014">
        <v>-13</v>
      </c>
      <c r="U10" s="2014">
        <v>-3</v>
      </c>
      <c r="V10" s="2014">
        <v>-16</v>
      </c>
      <c r="W10" s="2014">
        <v>-18</v>
      </c>
      <c r="X10" s="2014">
        <v>-25</v>
      </c>
      <c r="Y10" s="2015">
        <f t="shared" si="2"/>
        <v>-75</v>
      </c>
      <c r="Z10" s="2014"/>
      <c r="AA10" s="2014"/>
      <c r="AB10" s="1046"/>
      <c r="AC10" s="1046"/>
      <c r="AD10" s="1046"/>
      <c r="AE10" s="1046"/>
      <c r="AF10" s="1046"/>
    </row>
    <row r="11" spans="1:32" s="1048" customFormat="1" x14ac:dyDescent="0.2">
      <c r="A11" s="2012" t="s">
        <v>94</v>
      </c>
      <c r="B11" s="1250">
        <f t="shared" si="1"/>
        <v>48864</v>
      </c>
      <c r="C11" s="1251">
        <v>668</v>
      </c>
      <c r="D11" s="1251">
        <v>3427</v>
      </c>
      <c r="E11" s="1251">
        <v>4661</v>
      </c>
      <c r="F11" s="1251">
        <v>1712</v>
      </c>
      <c r="G11" s="1251">
        <v>1069</v>
      </c>
      <c r="H11" s="1251">
        <v>1082</v>
      </c>
      <c r="I11" s="1251">
        <v>2640</v>
      </c>
      <c r="J11" s="1251">
        <v>3018</v>
      </c>
      <c r="K11" s="1251">
        <v>6743</v>
      </c>
      <c r="L11" s="1251">
        <v>7000</v>
      </c>
      <c r="M11" s="1251">
        <v>9812</v>
      </c>
      <c r="N11" s="2013">
        <f>'[18]FØR korreksjon befolkning 67+'!N11+'[18] ETTER korreksjon befolkn 67+'!T11</f>
        <v>3722</v>
      </c>
      <c r="O11" s="2013">
        <f>'[18]FØR korreksjon befolkning 67+'!O11+'[18] ETTER korreksjon befolkn 67+'!U11</f>
        <v>1254</v>
      </c>
      <c r="P11" s="2013">
        <f>'[18]FØR korreksjon befolkning 67+'!P11+'[18] ETTER korreksjon befolkn 67+'!V11</f>
        <v>834</v>
      </c>
      <c r="Q11" s="2013">
        <f>'[18]FØR korreksjon befolkning 67+'!Q11+'[18] ETTER korreksjon befolkn 67+'!W11</f>
        <v>698</v>
      </c>
      <c r="R11" s="2013">
        <f>'[18]FØR korreksjon befolkning 67+'!R11+'[18] ETTER korreksjon befolkn 67+'!X11</f>
        <v>524</v>
      </c>
      <c r="S11" s="2014"/>
      <c r="T11" s="2014">
        <v>22</v>
      </c>
      <c r="U11" s="2014">
        <v>15</v>
      </c>
      <c r="V11" s="2014">
        <v>27</v>
      </c>
      <c r="W11" s="2014">
        <v>56</v>
      </c>
      <c r="X11" s="2014">
        <v>112</v>
      </c>
      <c r="Y11" s="2015">
        <f t="shared" si="2"/>
        <v>232</v>
      </c>
      <c r="Z11" s="2014"/>
      <c r="AA11" s="2014"/>
      <c r="AB11" s="1046"/>
      <c r="AC11" s="1046"/>
      <c r="AD11" s="1046"/>
      <c r="AE11" s="1046"/>
      <c r="AF11" s="1046"/>
    </row>
    <row r="12" spans="1:32" s="1048" customFormat="1" x14ac:dyDescent="0.2">
      <c r="A12" s="2012" t="s">
        <v>95</v>
      </c>
      <c r="B12" s="1250">
        <f t="shared" si="1"/>
        <v>50603</v>
      </c>
      <c r="C12" s="1251">
        <v>656</v>
      </c>
      <c r="D12" s="1251">
        <v>3394</v>
      </c>
      <c r="E12" s="1251">
        <v>4631</v>
      </c>
      <c r="F12" s="1251">
        <v>1671</v>
      </c>
      <c r="G12" s="1251">
        <v>1112</v>
      </c>
      <c r="H12" s="1251">
        <v>1146</v>
      </c>
      <c r="I12" s="1251">
        <v>3855</v>
      </c>
      <c r="J12" s="1251">
        <v>4149</v>
      </c>
      <c r="K12" s="1251">
        <v>7250</v>
      </c>
      <c r="L12" s="1251">
        <v>7584</v>
      </c>
      <c r="M12" s="1251">
        <v>9197</v>
      </c>
      <c r="N12" s="2013">
        <f>'[18]FØR korreksjon befolkning 67+'!N12+'[18] ETTER korreksjon befolkn 67+'!T12</f>
        <v>2973</v>
      </c>
      <c r="O12" s="2013">
        <f>'[18]FØR korreksjon befolkning 67+'!O12+'[18] ETTER korreksjon befolkn 67+'!U12</f>
        <v>1078</v>
      </c>
      <c r="P12" s="2013">
        <f>'[18]FØR korreksjon befolkning 67+'!P12+'[18] ETTER korreksjon befolkn 67+'!V12</f>
        <v>856</v>
      </c>
      <c r="Q12" s="2013">
        <f>'[18]FØR korreksjon befolkning 67+'!Q12+'[18] ETTER korreksjon befolkn 67+'!W12</f>
        <v>599</v>
      </c>
      <c r="R12" s="2013">
        <f>'[18]FØR korreksjon befolkning 67+'!R12+'[18] ETTER korreksjon befolkn 67+'!X12</f>
        <v>452</v>
      </c>
      <c r="S12" s="2014"/>
      <c r="T12" s="2014">
        <v>11</v>
      </c>
      <c r="U12" s="2014">
        <v>10</v>
      </c>
      <c r="V12" s="2014">
        <v>5</v>
      </c>
      <c r="W12" s="2014">
        <v>14</v>
      </c>
      <c r="X12" s="2014">
        <v>15</v>
      </c>
      <c r="Y12" s="2015">
        <f t="shared" si="2"/>
        <v>55</v>
      </c>
      <c r="Z12" s="2014"/>
      <c r="AA12" s="2014"/>
      <c r="AB12" s="1046"/>
      <c r="AC12" s="1046"/>
      <c r="AD12" s="1046"/>
      <c r="AE12" s="1046"/>
      <c r="AF12" s="1046"/>
    </row>
    <row r="13" spans="1:32" s="1048" customFormat="1" x14ac:dyDescent="0.2">
      <c r="A13" s="2012" t="s">
        <v>96</v>
      </c>
      <c r="B13" s="1250">
        <f t="shared" si="1"/>
        <v>30931</v>
      </c>
      <c r="C13" s="1251">
        <v>497</v>
      </c>
      <c r="D13" s="1251">
        <v>2416</v>
      </c>
      <c r="E13" s="1251">
        <v>2873</v>
      </c>
      <c r="F13" s="1251">
        <v>958</v>
      </c>
      <c r="G13" s="1251">
        <v>643</v>
      </c>
      <c r="H13" s="1251">
        <v>584</v>
      </c>
      <c r="I13" s="1251">
        <v>1803</v>
      </c>
      <c r="J13" s="1251">
        <v>2612</v>
      </c>
      <c r="K13" s="1251">
        <v>5634</v>
      </c>
      <c r="L13" s="1251">
        <v>4728</v>
      </c>
      <c r="M13" s="1251">
        <v>4990</v>
      </c>
      <c r="N13" s="2013">
        <f>'[18]FØR korreksjon befolkning 67+'!N13+'[18] ETTER korreksjon befolkn 67+'!T13</f>
        <v>1438</v>
      </c>
      <c r="O13" s="2013">
        <f>'[18]FØR korreksjon befolkning 67+'!O13+'[18] ETTER korreksjon befolkn 67+'!U13</f>
        <v>574</v>
      </c>
      <c r="P13" s="2013">
        <f>'[18]FØR korreksjon befolkning 67+'!P13+'[18] ETTER korreksjon befolkn 67+'!V13</f>
        <v>480</v>
      </c>
      <c r="Q13" s="2013">
        <f>'[18]FØR korreksjon befolkning 67+'!Q13+'[18] ETTER korreksjon befolkn 67+'!W13</f>
        <v>401</v>
      </c>
      <c r="R13" s="2013">
        <f>'[18]FØR korreksjon befolkning 67+'!R13+'[18] ETTER korreksjon befolkn 67+'!X13</f>
        <v>300</v>
      </c>
      <c r="S13" s="2014"/>
      <c r="T13" s="2014">
        <v>-9</v>
      </c>
      <c r="U13" s="2014">
        <v>1</v>
      </c>
      <c r="V13" s="2014">
        <v>-3</v>
      </c>
      <c r="W13" s="2014">
        <v>-2</v>
      </c>
      <c r="X13" s="2014">
        <v>7</v>
      </c>
      <c r="Y13" s="2015">
        <f t="shared" si="2"/>
        <v>-6</v>
      </c>
      <c r="Z13" s="2014"/>
      <c r="AA13" s="2014"/>
      <c r="AB13" s="1046"/>
      <c r="AC13" s="1046"/>
      <c r="AD13" s="1046"/>
      <c r="AE13" s="1046"/>
      <c r="AF13" s="1046"/>
    </row>
    <row r="14" spans="1:32" s="1048" customFormat="1" x14ac:dyDescent="0.2">
      <c r="A14" s="2012" t="s">
        <v>97</v>
      </c>
      <c r="B14" s="1250">
        <f t="shared" si="1"/>
        <v>27339</v>
      </c>
      <c r="C14" s="1251">
        <v>349</v>
      </c>
      <c r="D14" s="1251">
        <v>1806</v>
      </c>
      <c r="E14" s="1251">
        <v>2305</v>
      </c>
      <c r="F14" s="1251">
        <v>933</v>
      </c>
      <c r="G14" s="1251">
        <v>647</v>
      </c>
      <c r="H14" s="1251">
        <v>662</v>
      </c>
      <c r="I14" s="1251">
        <v>1732</v>
      </c>
      <c r="J14" s="1251">
        <v>1950</v>
      </c>
      <c r="K14" s="1251">
        <v>4148</v>
      </c>
      <c r="L14" s="1251">
        <v>4138</v>
      </c>
      <c r="M14" s="1251">
        <v>5397</v>
      </c>
      <c r="N14" s="2013">
        <f>'[18]FØR korreksjon befolkning 67+'!N14+'[18] ETTER korreksjon befolkn 67+'!T14</f>
        <v>1606</v>
      </c>
      <c r="O14" s="2013">
        <f>'[18]FØR korreksjon befolkning 67+'!O14+'[18] ETTER korreksjon befolkn 67+'!U14</f>
        <v>614</v>
      </c>
      <c r="P14" s="2013">
        <f>'[18]FØR korreksjon befolkning 67+'!P14+'[18] ETTER korreksjon befolkn 67+'!V14</f>
        <v>511</v>
      </c>
      <c r="Q14" s="2013">
        <f>'[18]FØR korreksjon befolkning 67+'!Q14+'[18] ETTER korreksjon befolkn 67+'!W14</f>
        <v>338</v>
      </c>
      <c r="R14" s="2013">
        <f>'[18]FØR korreksjon befolkning 67+'!R14+'[18] ETTER korreksjon befolkn 67+'!X14</f>
        <v>203</v>
      </c>
      <c r="S14" s="2014"/>
      <c r="T14" s="2014">
        <v>-6</v>
      </c>
      <c r="U14" s="2014">
        <v>-15</v>
      </c>
      <c r="V14" s="2014">
        <v>-9</v>
      </c>
      <c r="W14" s="2014">
        <v>-25</v>
      </c>
      <c r="X14" s="2014">
        <v>-28</v>
      </c>
      <c r="Y14" s="2015">
        <f t="shared" si="2"/>
        <v>-83</v>
      </c>
      <c r="Z14" s="2014"/>
      <c r="AA14" s="2014"/>
      <c r="AB14" s="1046"/>
      <c r="AC14" s="1046"/>
      <c r="AD14" s="1046"/>
      <c r="AE14" s="1046"/>
      <c r="AF14" s="1046"/>
    </row>
    <row r="15" spans="1:32" s="1048" customFormat="1" ht="18" customHeight="1" x14ac:dyDescent="0.2">
      <c r="A15" s="2012" t="s">
        <v>98</v>
      </c>
      <c r="B15" s="1250">
        <f t="shared" si="1"/>
        <v>32177</v>
      </c>
      <c r="C15" s="1251">
        <v>391</v>
      </c>
      <c r="D15" s="1251">
        <v>2078</v>
      </c>
      <c r="E15" s="1251">
        <v>3029</v>
      </c>
      <c r="F15" s="1251">
        <v>1366</v>
      </c>
      <c r="G15" s="1251">
        <v>954</v>
      </c>
      <c r="H15" s="1251">
        <v>894</v>
      </c>
      <c r="I15" s="1251">
        <v>1985</v>
      </c>
      <c r="J15" s="1251">
        <v>2032</v>
      </c>
      <c r="K15" s="1251">
        <v>4320</v>
      </c>
      <c r="L15" s="1251">
        <v>4834</v>
      </c>
      <c r="M15" s="1251">
        <v>6034</v>
      </c>
      <c r="N15" s="2013">
        <f>'[18]FØR korreksjon befolkning 67+'!N15+'[18] ETTER korreksjon befolkn 67+'!T15</f>
        <v>2376</v>
      </c>
      <c r="O15" s="2013">
        <f>'[18]FØR korreksjon befolkning 67+'!O15+'[18] ETTER korreksjon befolkn 67+'!U15</f>
        <v>895</v>
      </c>
      <c r="P15" s="2013">
        <f>'[18]FØR korreksjon befolkning 67+'!P15+'[18] ETTER korreksjon befolkn 67+'!V15</f>
        <v>532</v>
      </c>
      <c r="Q15" s="2013">
        <f>'[18]FØR korreksjon befolkning 67+'!Q15+'[18] ETTER korreksjon befolkn 67+'!W15</f>
        <v>298</v>
      </c>
      <c r="R15" s="2013">
        <f>'[18]FØR korreksjon befolkning 67+'!R15+'[18] ETTER korreksjon befolkn 67+'!X15</f>
        <v>159</v>
      </c>
      <c r="S15" s="2014"/>
      <c r="T15" s="2014">
        <v>7</v>
      </c>
      <c r="U15" s="2014">
        <v>14</v>
      </c>
      <c r="V15" s="2014">
        <v>3</v>
      </c>
      <c r="W15" s="2014">
        <v>6</v>
      </c>
      <c r="X15" s="2014">
        <v>-6</v>
      </c>
      <c r="Y15" s="2015">
        <f t="shared" si="2"/>
        <v>24</v>
      </c>
      <c r="Z15" s="2014"/>
      <c r="AA15" s="2014"/>
      <c r="AB15" s="1046"/>
      <c r="AC15" s="1046"/>
      <c r="AD15" s="1046"/>
      <c r="AE15" s="1046"/>
      <c r="AF15" s="1046"/>
    </row>
    <row r="16" spans="1:32" s="1048" customFormat="1" x14ac:dyDescent="0.2">
      <c r="A16" s="2012" t="s">
        <v>99</v>
      </c>
      <c r="B16" s="1250">
        <f t="shared" si="1"/>
        <v>49249</v>
      </c>
      <c r="C16" s="1251">
        <v>708</v>
      </c>
      <c r="D16" s="1251">
        <v>3486</v>
      </c>
      <c r="E16" s="1251">
        <v>4191</v>
      </c>
      <c r="F16" s="1251">
        <v>1641</v>
      </c>
      <c r="G16" s="1251">
        <v>1122</v>
      </c>
      <c r="H16" s="1251">
        <v>1125</v>
      </c>
      <c r="I16" s="1251">
        <v>2899</v>
      </c>
      <c r="J16" s="1251">
        <v>3879</v>
      </c>
      <c r="K16" s="1251">
        <v>8168</v>
      </c>
      <c r="L16" s="1251">
        <v>6904</v>
      </c>
      <c r="M16" s="1251">
        <v>9319</v>
      </c>
      <c r="N16" s="2013">
        <f>'[18]FØR korreksjon befolkning 67+'!N16+'[18] ETTER korreksjon befolkn 67+'!T16</f>
        <v>3127</v>
      </c>
      <c r="O16" s="2013">
        <f>'[18]FØR korreksjon befolkning 67+'!O16+'[18] ETTER korreksjon befolkn 67+'!U16</f>
        <v>1064</v>
      </c>
      <c r="P16" s="2013">
        <f>'[18]FØR korreksjon befolkning 67+'!P16+'[18] ETTER korreksjon befolkn 67+'!V16</f>
        <v>758</v>
      </c>
      <c r="Q16" s="2013">
        <f>'[18]FØR korreksjon befolkning 67+'!Q16+'[18] ETTER korreksjon befolkn 67+'!W16</f>
        <v>514</v>
      </c>
      <c r="R16" s="2013">
        <f>'[18]FØR korreksjon befolkning 67+'!R16+'[18] ETTER korreksjon befolkn 67+'!X16</f>
        <v>344</v>
      </c>
      <c r="S16" s="2014"/>
      <c r="T16" s="2014">
        <v>10</v>
      </c>
      <c r="U16" s="2014">
        <v>3</v>
      </c>
      <c r="V16" s="2014">
        <v>5</v>
      </c>
      <c r="W16" s="2014">
        <v>3</v>
      </c>
      <c r="X16" s="2014">
        <v>-4</v>
      </c>
      <c r="Y16" s="2015">
        <f t="shared" si="2"/>
        <v>17</v>
      </c>
      <c r="Z16" s="2014"/>
      <c r="AA16" s="2014"/>
      <c r="AB16" s="1046"/>
      <c r="AC16" s="1046"/>
      <c r="AD16" s="1046"/>
      <c r="AE16" s="1046"/>
      <c r="AF16" s="1046"/>
    </row>
    <row r="17" spans="1:32" s="1048" customFormat="1" x14ac:dyDescent="0.2">
      <c r="A17" s="2012" t="s">
        <v>100</v>
      </c>
      <c r="B17" s="1250">
        <f t="shared" si="1"/>
        <v>49911</v>
      </c>
      <c r="C17" s="1251">
        <v>679</v>
      </c>
      <c r="D17" s="1251">
        <v>3539</v>
      </c>
      <c r="E17" s="1251">
        <v>4561</v>
      </c>
      <c r="F17" s="1251">
        <v>1565</v>
      </c>
      <c r="G17" s="1251">
        <v>1045</v>
      </c>
      <c r="H17" s="1251">
        <v>1056</v>
      </c>
      <c r="I17" s="1251">
        <v>2514</v>
      </c>
      <c r="J17" s="1251">
        <v>3301</v>
      </c>
      <c r="K17" s="1251">
        <v>7644</v>
      </c>
      <c r="L17" s="1251">
        <v>7966</v>
      </c>
      <c r="M17" s="1251">
        <v>9133</v>
      </c>
      <c r="N17" s="2013">
        <f>'[18]FØR korreksjon befolkning 67+'!N17+'[18] ETTER korreksjon befolkn 67+'!T17</f>
        <v>2687</v>
      </c>
      <c r="O17" s="2013">
        <f>'[18]FØR korreksjon befolkning 67+'!O17+'[18] ETTER korreksjon befolkn 67+'!U17</f>
        <v>1333</v>
      </c>
      <c r="P17" s="2013">
        <f>'[18]FØR korreksjon befolkning 67+'!P17+'[18] ETTER korreksjon befolkn 67+'!V17</f>
        <v>1318</v>
      </c>
      <c r="Q17" s="2013">
        <f>'[18]FØR korreksjon befolkning 67+'!Q17+'[18] ETTER korreksjon befolkn 67+'!W17</f>
        <v>1024</v>
      </c>
      <c r="R17" s="2013">
        <f>'[18]FØR korreksjon befolkning 67+'!R17+'[18] ETTER korreksjon befolkn 67+'!X17</f>
        <v>546</v>
      </c>
      <c r="S17" s="2014"/>
      <c r="T17" s="2014">
        <v>7</v>
      </c>
      <c r="U17" s="2014">
        <v>3</v>
      </c>
      <c r="V17" s="2014">
        <v>8</v>
      </c>
      <c r="W17" s="2014">
        <v>20</v>
      </c>
      <c r="X17" s="2014">
        <v>22</v>
      </c>
      <c r="Y17" s="2015">
        <f t="shared" si="2"/>
        <v>60</v>
      </c>
      <c r="Z17" s="2014"/>
      <c r="AA17" s="2014"/>
      <c r="AB17" s="1046"/>
      <c r="AC17" s="1046"/>
      <c r="AD17" s="1046"/>
      <c r="AE17" s="1046"/>
      <c r="AF17" s="1046"/>
    </row>
    <row r="18" spans="1:32" s="1048" customFormat="1" x14ac:dyDescent="0.2">
      <c r="A18" s="2012" t="s">
        <v>101</v>
      </c>
      <c r="B18" s="1250">
        <f t="shared" si="1"/>
        <v>50219</v>
      </c>
      <c r="C18" s="1251">
        <v>627</v>
      </c>
      <c r="D18" s="1251">
        <v>3350</v>
      </c>
      <c r="E18" s="1251">
        <v>4643</v>
      </c>
      <c r="F18" s="1251">
        <v>1688</v>
      </c>
      <c r="G18" s="1251">
        <v>1076</v>
      </c>
      <c r="H18" s="1251">
        <v>1155</v>
      </c>
      <c r="I18" s="1251">
        <v>2669</v>
      </c>
      <c r="J18" s="1251">
        <v>3102</v>
      </c>
      <c r="K18" s="1251">
        <v>7047</v>
      </c>
      <c r="L18" s="1251">
        <v>7738</v>
      </c>
      <c r="M18" s="1251">
        <v>9928</v>
      </c>
      <c r="N18" s="2013">
        <f>'[18]FØR korreksjon befolkning 67+'!N18+'[18] ETTER korreksjon befolkn 67+'!T18</f>
        <v>3353</v>
      </c>
      <c r="O18" s="2013">
        <f>'[18]FØR korreksjon befolkning 67+'!O18+'[18] ETTER korreksjon befolkn 67+'!U18</f>
        <v>1297</v>
      </c>
      <c r="P18" s="2013">
        <f>'[18]FØR korreksjon befolkning 67+'!P18+'[18] ETTER korreksjon befolkn 67+'!V18</f>
        <v>1027</v>
      </c>
      <c r="Q18" s="2013">
        <f>'[18]FØR korreksjon befolkning 67+'!Q18+'[18] ETTER korreksjon befolkn 67+'!W18</f>
        <v>857</v>
      </c>
      <c r="R18" s="2013">
        <f>'[18]FØR korreksjon befolkning 67+'!R18+'[18] ETTER korreksjon befolkn 67+'!X18</f>
        <v>662</v>
      </c>
      <c r="S18" s="2014"/>
      <c r="T18" s="2014">
        <v>17</v>
      </c>
      <c r="U18" s="2014">
        <v>6</v>
      </c>
      <c r="V18" s="2014">
        <v>18</v>
      </c>
      <c r="W18" s="2014">
        <v>30</v>
      </c>
      <c r="X18" s="2014">
        <v>66</v>
      </c>
      <c r="Y18" s="2015">
        <f t="shared" si="2"/>
        <v>137</v>
      </c>
      <c r="Z18" s="2014"/>
      <c r="AA18" s="2014"/>
      <c r="AB18" s="1046"/>
      <c r="AC18" s="1046"/>
      <c r="AD18" s="1046"/>
      <c r="AE18" s="1046"/>
      <c r="AF18" s="1046"/>
    </row>
    <row r="19" spans="1:32" s="1048" customFormat="1" x14ac:dyDescent="0.2">
      <c r="A19" s="2012" t="s">
        <v>102</v>
      </c>
      <c r="B19" s="1250">
        <f t="shared" si="1"/>
        <v>38445</v>
      </c>
      <c r="C19" s="1251">
        <v>520</v>
      </c>
      <c r="D19" s="1251">
        <v>2926</v>
      </c>
      <c r="E19" s="1251">
        <v>4014</v>
      </c>
      <c r="F19" s="1251">
        <v>1685</v>
      </c>
      <c r="G19" s="1251">
        <v>1120</v>
      </c>
      <c r="H19" s="1251">
        <v>1121</v>
      </c>
      <c r="I19" s="1251">
        <v>2530</v>
      </c>
      <c r="J19" s="1251">
        <v>2566</v>
      </c>
      <c r="K19" s="1251">
        <v>5628</v>
      </c>
      <c r="L19" s="1251">
        <v>5437</v>
      </c>
      <c r="M19" s="1251">
        <v>7905</v>
      </c>
      <c r="N19" s="2013">
        <f>'[18]FØR korreksjon befolkning 67+'!N19+'[18] ETTER korreksjon befolkn 67+'!T19</f>
        <v>1836</v>
      </c>
      <c r="O19" s="2013">
        <f>'[18]FØR korreksjon befolkning 67+'!O19+'[18] ETTER korreksjon befolkn 67+'!U19</f>
        <v>523</v>
      </c>
      <c r="P19" s="2013">
        <f>'[18]FØR korreksjon befolkning 67+'!P19+'[18] ETTER korreksjon befolkn 67+'!V19</f>
        <v>306</v>
      </c>
      <c r="Q19" s="2013">
        <f>'[18]FØR korreksjon befolkning 67+'!Q19+'[18] ETTER korreksjon befolkn 67+'!W19</f>
        <v>197</v>
      </c>
      <c r="R19" s="2013">
        <f>'[18]FØR korreksjon befolkning 67+'!R19+'[18] ETTER korreksjon befolkn 67+'!X19</f>
        <v>131</v>
      </c>
      <c r="S19" s="2014"/>
      <c r="T19" s="2016">
        <v>0</v>
      </c>
      <c r="U19" s="2016">
        <v>1</v>
      </c>
      <c r="V19" s="2016">
        <v>6</v>
      </c>
      <c r="W19" s="2016">
        <v>3</v>
      </c>
      <c r="X19" s="2016">
        <v>-11</v>
      </c>
      <c r="Y19" s="2017">
        <f t="shared" si="2"/>
        <v>-1</v>
      </c>
      <c r="Z19" s="2014"/>
      <c r="AA19" s="2018"/>
      <c r="AB19" s="1046"/>
      <c r="AC19" s="1046"/>
      <c r="AD19" s="1046"/>
      <c r="AE19" s="1046"/>
      <c r="AF19" s="1046"/>
    </row>
    <row r="20" spans="1:32" s="1048" customFormat="1" ht="18" customHeight="1" x14ac:dyDescent="0.2">
      <c r="A20" s="2019" t="s">
        <v>103</v>
      </c>
      <c r="B20" s="1252">
        <f t="shared" si="1"/>
        <v>3579</v>
      </c>
      <c r="C20" s="1253">
        <v>13</v>
      </c>
      <c r="D20" s="1253">
        <v>145</v>
      </c>
      <c r="E20" s="1253">
        <v>217</v>
      </c>
      <c r="F20" s="1253">
        <v>63</v>
      </c>
      <c r="G20" s="1253">
        <v>33</v>
      </c>
      <c r="H20" s="1253">
        <v>25</v>
      </c>
      <c r="I20" s="1253">
        <v>216</v>
      </c>
      <c r="J20" s="1253">
        <v>460</v>
      </c>
      <c r="K20" s="1253">
        <v>926</v>
      </c>
      <c r="L20" s="1253">
        <v>734</v>
      </c>
      <c r="M20" s="1253">
        <v>631</v>
      </c>
      <c r="N20" s="2020">
        <f>'[18]FØR korreksjon befolkning 67+'!N20-'[18] ETTER korreksjon befolkn 67+'!N23</f>
        <v>69</v>
      </c>
      <c r="O20" s="2020">
        <f>'[18]FØR korreksjon befolkning 67+'!O20-'[18] ETTER korreksjon befolkn 67+'!O23</f>
        <v>22</v>
      </c>
      <c r="P20" s="2020">
        <f>'[18]FØR korreksjon befolkning 67+'!P20-'[18] ETTER korreksjon befolkn 67+'!P23</f>
        <v>5</v>
      </c>
      <c r="Q20" s="2020">
        <f>'[18]FØR korreksjon befolkning 67+'!Q20-'[18] ETTER korreksjon befolkn 67+'!Q23</f>
        <v>13</v>
      </c>
      <c r="R20" s="2020">
        <f>'[18]FØR korreksjon befolkning 67+'!R20-'[18] ETTER korreksjon befolkn 67+'!R23</f>
        <v>7</v>
      </c>
      <c r="S20" s="2014"/>
      <c r="T20" s="2014"/>
      <c r="U20" s="2014"/>
      <c r="V20" s="2014"/>
      <c r="W20" s="2014"/>
      <c r="X20" s="2014"/>
      <c r="Y20" s="2014"/>
      <c r="Z20" s="2014"/>
      <c r="AA20" s="2014"/>
      <c r="AB20" s="1046"/>
      <c r="AC20" s="1046"/>
      <c r="AD20" s="1046"/>
      <c r="AE20" s="1046"/>
      <c r="AF20" s="1046"/>
    </row>
    <row r="21" spans="1:32" s="1048" customFormat="1" x14ac:dyDescent="0.2">
      <c r="A21" s="1254" t="s">
        <v>492</v>
      </c>
      <c r="B21" s="1255"/>
      <c r="C21" s="1256"/>
      <c r="D21" s="1256"/>
      <c r="E21" s="1256"/>
      <c r="F21" s="1256"/>
      <c r="G21" s="1256"/>
      <c r="H21" s="1256"/>
      <c r="I21" s="1256"/>
      <c r="J21" s="1256"/>
      <c r="K21" s="1256"/>
      <c r="L21" s="1256"/>
      <c r="M21" s="1256"/>
      <c r="N21" s="1256"/>
      <c r="O21" s="1256"/>
      <c r="P21" s="1256"/>
      <c r="Q21" s="1256"/>
      <c r="R21" s="1256"/>
      <c r="S21" s="2014"/>
      <c r="T21" s="2014"/>
      <c r="U21" s="2014"/>
      <c r="V21" s="2014"/>
      <c r="W21" s="2014"/>
      <c r="X21" s="2014"/>
      <c r="Y21" s="2014"/>
      <c r="Z21" s="2014"/>
      <c r="AA21" s="2014"/>
    </row>
    <row r="22" spans="1:32" s="1048" customFormat="1" x14ac:dyDescent="0.2">
      <c r="A22" s="2021" t="s">
        <v>493</v>
      </c>
      <c r="B22" s="1977"/>
      <c r="C22" s="1977"/>
      <c r="D22" s="1977"/>
      <c r="E22" s="1977"/>
      <c r="F22" s="1977"/>
      <c r="G22" s="1977"/>
      <c r="H22" s="1977"/>
      <c r="I22" s="1977"/>
      <c r="J22" s="1977"/>
      <c r="K22" s="1977"/>
      <c r="L22" s="1977"/>
      <c r="M22" s="1977"/>
      <c r="N22" s="2022"/>
      <c r="O22" s="2022"/>
      <c r="P22" s="2022"/>
      <c r="Q22" s="2022"/>
      <c r="R22" s="2022"/>
      <c r="S22" s="2014"/>
      <c r="T22" s="2014"/>
      <c r="U22" s="2014"/>
      <c r="V22" s="2014"/>
      <c r="W22" s="2014"/>
      <c r="X22" s="2014"/>
      <c r="Y22" s="2014"/>
      <c r="Z22" s="2014"/>
      <c r="AA22" s="2014"/>
    </row>
    <row r="23" spans="1:32" s="1048" customFormat="1" ht="25.5" x14ac:dyDescent="0.2">
      <c r="A23" s="2023" t="s">
        <v>494</v>
      </c>
      <c r="B23" s="2024">
        <f>SUM(N23:R23)</f>
        <v>15</v>
      </c>
      <c r="C23" s="2025"/>
      <c r="D23" s="2025"/>
      <c r="E23" s="2025"/>
      <c r="F23" s="2025"/>
      <c r="G23" s="2025"/>
      <c r="H23" s="2025"/>
      <c r="I23" s="2025"/>
      <c r="J23" s="2025"/>
      <c r="K23" s="2025"/>
      <c r="L23" s="2025"/>
      <c r="M23" s="2025"/>
      <c r="N23" s="2026">
        <v>2</v>
      </c>
      <c r="O23" s="2026">
        <v>4</v>
      </c>
      <c r="P23" s="2026">
        <v>2</v>
      </c>
      <c r="Q23" s="2026">
        <v>1</v>
      </c>
      <c r="R23" s="2026">
        <v>6</v>
      </c>
      <c r="S23" s="99"/>
      <c r="T23" s="2014"/>
      <c r="U23" s="2014"/>
      <c r="V23" s="2014"/>
      <c r="W23" s="2014"/>
      <c r="X23" s="2014"/>
      <c r="Y23" s="99"/>
      <c r="Z23" s="99"/>
      <c r="AA23" s="99"/>
    </row>
    <row r="24" spans="1:32" x14ac:dyDescent="0.2">
      <c r="A24" s="99"/>
      <c r="B24" s="1255"/>
      <c r="C24" s="1256"/>
      <c r="D24" s="1256"/>
      <c r="E24" s="1256"/>
      <c r="F24" s="1256"/>
      <c r="G24" s="1256"/>
      <c r="H24" s="1256"/>
      <c r="I24" s="1256"/>
      <c r="J24" s="1256"/>
      <c r="K24" s="1256"/>
      <c r="L24" s="1256"/>
      <c r="M24" s="1256"/>
      <c r="N24" s="1256"/>
      <c r="O24" s="1256"/>
      <c r="P24" s="1256"/>
      <c r="Q24" s="1256"/>
      <c r="R24" s="1256"/>
      <c r="S24" s="99"/>
      <c r="T24" s="99"/>
      <c r="U24" s="99"/>
      <c r="V24" s="99"/>
      <c r="W24" s="99"/>
      <c r="X24" s="99"/>
      <c r="Y24" s="99"/>
      <c r="Z24" s="99"/>
      <c r="AA24" s="99"/>
    </row>
    <row r="25" spans="1:32" x14ac:dyDescent="0.2">
      <c r="A25" s="2008" t="s">
        <v>495</v>
      </c>
      <c r="B25" s="2027" t="s">
        <v>74</v>
      </c>
      <c r="C25" s="2028" t="s">
        <v>75</v>
      </c>
      <c r="D25" s="2028" t="s">
        <v>76</v>
      </c>
      <c r="E25" s="2028" t="s">
        <v>77</v>
      </c>
      <c r="F25" s="2028" t="s">
        <v>78</v>
      </c>
      <c r="G25" s="2028" t="s">
        <v>79</v>
      </c>
      <c r="H25" s="2028" t="s">
        <v>80</v>
      </c>
      <c r="I25" s="2028" t="s">
        <v>81</v>
      </c>
      <c r="J25" s="2028" t="s">
        <v>82</v>
      </c>
      <c r="K25" s="2028" t="s">
        <v>83</v>
      </c>
      <c r="L25" s="2028" t="s">
        <v>84</v>
      </c>
      <c r="M25" s="2028" t="s">
        <v>85</v>
      </c>
      <c r="N25" s="2028" t="s">
        <v>140</v>
      </c>
      <c r="O25" s="2028" t="s">
        <v>141</v>
      </c>
      <c r="P25" s="2028" t="s">
        <v>142</v>
      </c>
      <c r="Q25" s="2028" t="s">
        <v>143</v>
      </c>
      <c r="R25" s="2028" t="s">
        <v>86</v>
      </c>
      <c r="S25" s="99"/>
      <c r="T25" s="99"/>
      <c r="U25" s="99"/>
      <c r="V25" s="99"/>
      <c r="W25" s="99"/>
      <c r="X25" s="99"/>
      <c r="Y25" s="99"/>
      <c r="Z25" s="99"/>
      <c r="AA25" s="99"/>
    </row>
    <row r="26" spans="1:32" x14ac:dyDescent="0.2">
      <c r="A26" s="2012" t="s">
        <v>496</v>
      </c>
      <c r="B26" s="2029">
        <f>SUM(C26:R26)</f>
        <v>1170</v>
      </c>
      <c r="C26" s="2030">
        <v>4</v>
      </c>
      <c r="D26" s="2030">
        <v>13</v>
      </c>
      <c r="E26" s="2030">
        <v>7</v>
      </c>
      <c r="F26" s="2030">
        <v>4</v>
      </c>
      <c r="G26" s="2030">
        <v>8</v>
      </c>
      <c r="H26" s="2030">
        <v>16</v>
      </c>
      <c r="I26" s="2030">
        <v>235</v>
      </c>
      <c r="J26" s="2030">
        <v>315</v>
      </c>
      <c r="K26" s="2030">
        <v>272</v>
      </c>
      <c r="L26" s="2030">
        <v>130</v>
      </c>
      <c r="M26" s="2030">
        <v>140</v>
      </c>
      <c r="N26" s="2030">
        <v>14</v>
      </c>
      <c r="O26" s="2030">
        <v>5</v>
      </c>
      <c r="P26" s="2030">
        <v>2</v>
      </c>
      <c r="Q26" s="2030">
        <v>4</v>
      </c>
      <c r="R26" s="2030">
        <v>1</v>
      </c>
      <c r="S26" s="99"/>
      <c r="T26" s="99"/>
      <c r="U26" s="99"/>
      <c r="V26" s="99"/>
      <c r="W26" s="99"/>
      <c r="X26" s="99"/>
      <c r="Y26" s="99"/>
      <c r="Z26" s="99"/>
      <c r="AA26" s="99"/>
    </row>
    <row r="27" spans="1:32" x14ac:dyDescent="0.2">
      <c r="A27" s="99"/>
      <c r="B27" s="1255"/>
      <c r="C27" s="1256"/>
      <c r="D27" s="1256"/>
      <c r="E27" s="1256"/>
      <c r="F27" s="1256"/>
      <c r="G27" s="1256"/>
      <c r="H27" s="1256"/>
      <c r="I27" s="1256"/>
      <c r="J27" s="1256"/>
      <c r="K27" s="1256"/>
      <c r="L27" s="1256"/>
      <c r="M27" s="1256"/>
      <c r="N27" s="1256"/>
      <c r="O27" s="1256"/>
      <c r="P27" s="1256"/>
      <c r="Q27" s="1256"/>
      <c r="R27" s="1256"/>
      <c r="S27" s="99"/>
      <c r="T27" s="99"/>
      <c r="U27" s="99"/>
      <c r="V27" s="99"/>
      <c r="W27" s="99"/>
      <c r="X27" s="99"/>
      <c r="Y27" s="99"/>
      <c r="Z27" s="99"/>
      <c r="AA27" s="99"/>
    </row>
    <row r="28" spans="1:32" x14ac:dyDescent="0.2">
      <c r="A28" s="2008" t="s">
        <v>497</v>
      </c>
      <c r="B28" s="2027" t="s">
        <v>74</v>
      </c>
      <c r="C28" s="2028" t="s">
        <v>75</v>
      </c>
      <c r="D28" s="2028" t="s">
        <v>76</v>
      </c>
      <c r="E28" s="2028" t="s">
        <v>77</v>
      </c>
      <c r="F28" s="2028" t="s">
        <v>78</v>
      </c>
      <c r="G28" s="2028" t="s">
        <v>79</v>
      </c>
      <c r="H28" s="2028" t="s">
        <v>80</v>
      </c>
      <c r="I28" s="2028" t="s">
        <v>81</v>
      </c>
      <c r="J28" s="2028" t="s">
        <v>82</v>
      </c>
      <c r="K28" s="2028" t="s">
        <v>83</v>
      </c>
      <c r="L28" s="2028" t="s">
        <v>84</v>
      </c>
      <c r="M28" s="2028" t="s">
        <v>85</v>
      </c>
      <c r="N28" s="2028" t="s">
        <v>140</v>
      </c>
      <c r="O28" s="2028" t="s">
        <v>141</v>
      </c>
      <c r="P28" s="2028" t="s">
        <v>142</v>
      </c>
      <c r="Q28" s="2028" t="s">
        <v>143</v>
      </c>
      <c r="R28" s="2028" t="s">
        <v>86</v>
      </c>
      <c r="S28" s="99"/>
      <c r="T28" s="99"/>
      <c r="U28" s="99"/>
      <c r="V28" s="99"/>
      <c r="W28" s="99"/>
      <c r="X28" s="99"/>
      <c r="Y28" s="99"/>
      <c r="Z28" s="99"/>
      <c r="AA28" s="99"/>
    </row>
    <row r="29" spans="1:32" x14ac:dyDescent="0.2">
      <c r="A29" s="2012" t="s">
        <v>498</v>
      </c>
      <c r="B29" s="2029">
        <f>SUM(C29:R29)</f>
        <v>747</v>
      </c>
      <c r="C29" s="2030">
        <v>4</v>
      </c>
      <c r="D29" s="2030">
        <v>37</v>
      </c>
      <c r="E29" s="2030">
        <v>65</v>
      </c>
      <c r="F29" s="2030">
        <v>31</v>
      </c>
      <c r="G29" s="2030">
        <v>16</v>
      </c>
      <c r="H29" s="2030">
        <v>20</v>
      </c>
      <c r="I29" s="2030">
        <v>38</v>
      </c>
      <c r="J29" s="2030">
        <v>32</v>
      </c>
      <c r="K29" s="2030">
        <v>98</v>
      </c>
      <c r="L29" s="2030">
        <v>125</v>
      </c>
      <c r="M29" s="2030">
        <v>190</v>
      </c>
      <c r="N29" s="2030">
        <v>52</v>
      </c>
      <c r="O29" s="2030">
        <v>22</v>
      </c>
      <c r="P29" s="2030">
        <v>7</v>
      </c>
      <c r="Q29" s="2030">
        <v>9</v>
      </c>
      <c r="R29" s="2030">
        <v>1</v>
      </c>
      <c r="S29" s="99"/>
      <c r="T29" s="99"/>
      <c r="U29" s="99"/>
      <c r="V29" s="99"/>
      <c r="W29" s="99"/>
      <c r="X29" s="99"/>
      <c r="Y29" s="99"/>
      <c r="Z29" s="99"/>
      <c r="AA29" s="99"/>
    </row>
    <row r="30" spans="1:32" x14ac:dyDescent="0.2">
      <c r="A30" s="2012" t="s">
        <v>499</v>
      </c>
      <c r="B30" s="2029">
        <f t="shared" ref="B30:B35" si="3">SUM(C30:R30)</f>
        <v>767</v>
      </c>
      <c r="C30" s="2030">
        <v>9</v>
      </c>
      <c r="D30" s="2030">
        <v>34</v>
      </c>
      <c r="E30" s="2030">
        <v>55</v>
      </c>
      <c r="F30" s="2030">
        <v>20</v>
      </c>
      <c r="G30" s="2030">
        <v>27</v>
      </c>
      <c r="H30" s="2030">
        <v>18</v>
      </c>
      <c r="I30" s="2030">
        <v>49</v>
      </c>
      <c r="J30" s="2030">
        <v>29</v>
      </c>
      <c r="K30" s="2030">
        <v>87</v>
      </c>
      <c r="L30" s="2030">
        <v>125</v>
      </c>
      <c r="M30" s="2030">
        <v>240</v>
      </c>
      <c r="N30" s="2030">
        <v>38</v>
      </c>
      <c r="O30" s="2030">
        <v>20</v>
      </c>
      <c r="P30" s="2030">
        <v>8</v>
      </c>
      <c r="Q30" s="2030">
        <v>5</v>
      </c>
      <c r="R30" s="2030">
        <v>3</v>
      </c>
      <c r="S30" s="99"/>
      <c r="T30" s="99"/>
      <c r="U30" s="99" t="s">
        <v>106</v>
      </c>
      <c r="V30" s="99"/>
      <c r="W30" s="99"/>
      <c r="X30" s="99"/>
      <c r="Y30" s="99"/>
      <c r="Z30" s="99"/>
      <c r="AA30" s="99"/>
    </row>
    <row r="31" spans="1:32" x14ac:dyDescent="0.2">
      <c r="A31" s="2012" t="s">
        <v>500</v>
      </c>
      <c r="B31" s="2029">
        <f t="shared" si="3"/>
        <v>3</v>
      </c>
      <c r="C31" s="2030">
        <v>0</v>
      </c>
      <c r="D31" s="2030">
        <v>0</v>
      </c>
      <c r="E31" s="2030">
        <v>0</v>
      </c>
      <c r="F31" s="2030">
        <v>0</v>
      </c>
      <c r="G31" s="2030">
        <v>0</v>
      </c>
      <c r="H31" s="2030">
        <v>0</v>
      </c>
      <c r="I31" s="2030">
        <v>0</v>
      </c>
      <c r="J31" s="2030">
        <v>0</v>
      </c>
      <c r="K31" s="2030">
        <v>0</v>
      </c>
      <c r="L31" s="2030">
        <v>0</v>
      </c>
      <c r="M31" s="2030">
        <v>3</v>
      </c>
      <c r="N31" s="2030">
        <v>0</v>
      </c>
      <c r="O31" s="2030">
        <v>0</v>
      </c>
      <c r="P31" s="2030">
        <v>0</v>
      </c>
      <c r="Q31" s="2030">
        <v>0</v>
      </c>
      <c r="R31" s="2030">
        <v>0</v>
      </c>
      <c r="S31" s="99"/>
      <c r="T31" s="99"/>
      <c r="U31" s="99"/>
      <c r="V31" s="99"/>
      <c r="W31" s="99"/>
      <c r="X31" s="99"/>
      <c r="Y31" s="99"/>
      <c r="Z31" s="99"/>
      <c r="AA31" s="99"/>
    </row>
    <row r="32" spans="1:32" x14ac:dyDescent="0.2">
      <c r="A32" s="2012" t="s">
        <v>501</v>
      </c>
      <c r="B32" s="2029">
        <f t="shared" si="3"/>
        <v>8</v>
      </c>
      <c r="C32" s="2030">
        <v>0</v>
      </c>
      <c r="D32" s="2030">
        <v>0</v>
      </c>
      <c r="E32" s="2030">
        <v>0</v>
      </c>
      <c r="F32" s="2030">
        <v>0</v>
      </c>
      <c r="G32" s="2030">
        <v>0</v>
      </c>
      <c r="H32" s="2030">
        <v>2</v>
      </c>
      <c r="I32" s="2030">
        <v>1</v>
      </c>
      <c r="J32" s="2030">
        <v>0</v>
      </c>
      <c r="K32" s="2030">
        <v>0</v>
      </c>
      <c r="L32" s="2030">
        <v>3</v>
      </c>
      <c r="M32" s="2030">
        <v>2</v>
      </c>
      <c r="N32" s="2030">
        <v>0</v>
      </c>
      <c r="O32" s="2030">
        <v>0</v>
      </c>
      <c r="P32" s="2030">
        <v>0</v>
      </c>
      <c r="Q32" s="2030">
        <v>0</v>
      </c>
      <c r="R32" s="2030">
        <v>0</v>
      </c>
      <c r="S32" s="99"/>
      <c r="T32" s="99"/>
      <c r="U32" s="99"/>
      <c r="V32" s="99"/>
      <c r="W32" s="99"/>
      <c r="X32" s="99"/>
      <c r="Y32" s="99"/>
      <c r="Z32" s="99"/>
      <c r="AA32" s="99"/>
    </row>
    <row r="33" spans="1:27" x14ac:dyDescent="0.2">
      <c r="A33" s="2012" t="s">
        <v>502</v>
      </c>
      <c r="B33" s="2029">
        <f t="shared" si="3"/>
        <v>30</v>
      </c>
      <c r="C33" s="2030">
        <v>0</v>
      </c>
      <c r="D33" s="2030">
        <v>0</v>
      </c>
      <c r="E33" s="2030">
        <v>2</v>
      </c>
      <c r="F33" s="2030">
        <v>2</v>
      </c>
      <c r="G33" s="2030">
        <v>2</v>
      </c>
      <c r="H33" s="2030">
        <v>0</v>
      </c>
      <c r="I33" s="2030">
        <v>0</v>
      </c>
      <c r="J33" s="2030">
        <v>1</v>
      </c>
      <c r="K33" s="2030">
        <v>0</v>
      </c>
      <c r="L33" s="2030">
        <v>6</v>
      </c>
      <c r="M33" s="2030">
        <v>12</v>
      </c>
      <c r="N33" s="2030">
        <v>4</v>
      </c>
      <c r="O33" s="2030">
        <v>1</v>
      </c>
      <c r="P33" s="2030">
        <v>0</v>
      </c>
      <c r="Q33" s="2030">
        <v>0</v>
      </c>
      <c r="R33" s="2030">
        <v>0</v>
      </c>
      <c r="S33" s="99"/>
      <c r="T33" s="99"/>
      <c r="U33" s="99"/>
      <c r="V33" s="99"/>
      <c r="W33" s="99"/>
      <c r="X33" s="99"/>
      <c r="Y33" s="99"/>
      <c r="Z33" s="99"/>
      <c r="AA33" s="99"/>
    </row>
    <row r="34" spans="1:27" x14ac:dyDescent="0.2">
      <c r="A34" s="2012" t="s">
        <v>503</v>
      </c>
      <c r="B34" s="2029">
        <f t="shared" si="3"/>
        <v>41</v>
      </c>
      <c r="C34" s="2030">
        <v>0</v>
      </c>
      <c r="D34" s="2030">
        <v>2</v>
      </c>
      <c r="E34" s="2030">
        <v>1</v>
      </c>
      <c r="F34" s="2030">
        <v>2</v>
      </c>
      <c r="G34" s="2030">
        <v>0</v>
      </c>
      <c r="H34" s="2030">
        <v>1</v>
      </c>
      <c r="I34" s="2030">
        <v>2</v>
      </c>
      <c r="J34" s="2030">
        <v>2</v>
      </c>
      <c r="K34" s="2030">
        <v>7</v>
      </c>
      <c r="L34" s="2030">
        <v>7</v>
      </c>
      <c r="M34" s="2030">
        <v>13</v>
      </c>
      <c r="N34" s="2030">
        <v>3</v>
      </c>
      <c r="O34" s="2030">
        <v>1</v>
      </c>
      <c r="P34" s="2030">
        <v>0</v>
      </c>
      <c r="Q34" s="2030">
        <v>0</v>
      </c>
      <c r="R34" s="2030">
        <v>0</v>
      </c>
      <c r="S34" s="99"/>
      <c r="T34" s="99"/>
      <c r="U34" s="99"/>
      <c r="V34" s="99"/>
      <c r="W34" s="99"/>
      <c r="X34" s="99"/>
      <c r="Y34" s="99"/>
      <c r="Z34" s="99"/>
      <c r="AA34" s="99"/>
    </row>
    <row r="35" spans="1:27" x14ac:dyDescent="0.2">
      <c r="A35" s="2031" t="s">
        <v>504</v>
      </c>
      <c r="B35" s="2032">
        <f t="shared" si="3"/>
        <v>1596</v>
      </c>
      <c r="C35" s="2033">
        <f>SUM(C29:C34)</f>
        <v>13</v>
      </c>
      <c r="D35" s="2033">
        <f t="shared" ref="D35:R35" si="4">SUM(D29:D34)</f>
        <v>73</v>
      </c>
      <c r="E35" s="2033">
        <f t="shared" si="4"/>
        <v>123</v>
      </c>
      <c r="F35" s="2033">
        <f t="shared" si="4"/>
        <v>55</v>
      </c>
      <c r="G35" s="2033">
        <f t="shared" si="4"/>
        <v>45</v>
      </c>
      <c r="H35" s="2033">
        <f t="shared" si="4"/>
        <v>41</v>
      </c>
      <c r="I35" s="2033">
        <f t="shared" si="4"/>
        <v>90</v>
      </c>
      <c r="J35" s="2033">
        <f t="shared" si="4"/>
        <v>64</v>
      </c>
      <c r="K35" s="2033">
        <f t="shared" si="4"/>
        <v>192</v>
      </c>
      <c r="L35" s="2033">
        <f t="shared" si="4"/>
        <v>266</v>
      </c>
      <c r="M35" s="2033">
        <f t="shared" si="4"/>
        <v>460</v>
      </c>
      <c r="N35" s="2033">
        <f t="shared" si="4"/>
        <v>97</v>
      </c>
      <c r="O35" s="2033">
        <f t="shared" si="4"/>
        <v>44</v>
      </c>
      <c r="P35" s="2033">
        <f t="shared" si="4"/>
        <v>15</v>
      </c>
      <c r="Q35" s="2033">
        <f t="shared" si="4"/>
        <v>14</v>
      </c>
      <c r="R35" s="2033">
        <f t="shared" si="4"/>
        <v>4</v>
      </c>
      <c r="S35" s="99"/>
      <c r="T35" s="99"/>
      <c r="U35" s="99"/>
      <c r="V35" s="99"/>
      <c r="W35" s="99"/>
      <c r="X35" s="99"/>
      <c r="Y35" s="99"/>
      <c r="Z35" s="99"/>
      <c r="AA35" s="99"/>
    </row>
    <row r="36" spans="1:27" x14ac:dyDescent="0.2">
      <c r="A36" s="99"/>
      <c r="B36" s="1255"/>
      <c r="C36" s="1256"/>
      <c r="D36" s="1256"/>
      <c r="E36" s="1256"/>
      <c r="F36" s="1256"/>
      <c r="G36" s="1256"/>
      <c r="H36" s="1256"/>
      <c r="I36" s="1256"/>
      <c r="J36" s="1256"/>
      <c r="K36" s="1256"/>
      <c r="L36" s="1256"/>
      <c r="M36" s="1256"/>
      <c r="N36" s="1256"/>
      <c r="O36" s="1256"/>
      <c r="P36" s="1256"/>
      <c r="Q36" s="1256"/>
      <c r="R36" s="1256"/>
      <c r="S36" s="99"/>
      <c r="T36" s="99"/>
      <c r="U36" s="99"/>
      <c r="V36" s="99"/>
      <c r="W36" s="99"/>
      <c r="X36" s="99"/>
      <c r="Y36" s="99"/>
      <c r="Z36" s="99"/>
      <c r="AA36" s="99"/>
    </row>
  </sheetData>
  <pageMargins left="0.78740157499999996" right="0.78740157499999996" top="0.984251969" bottom="0.984251969" header="0.5" footer="0.5"/>
  <pageSetup paperSize="9" scale="86" fitToWidth="0" fitToHeight="0" orientation="landscape" r:id="rId1"/>
  <headerFooter alignWithMargins="0">
    <oddFooter>&amp;RÅRSSTATISTIKK 2011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4"/>
  <dimension ref="A1:L18"/>
  <sheetViews>
    <sheetView workbookViewId="0">
      <selection activeCell="H33" sqref="H33"/>
    </sheetView>
  </sheetViews>
  <sheetFormatPr baseColWidth="10" defaultColWidth="11.42578125" defaultRowHeight="12.75" x14ac:dyDescent="0.2"/>
  <cols>
    <col min="1" max="1" width="19" bestFit="1" customWidth="1"/>
    <col min="2" max="2" width="11.5703125" style="50" customWidth="1"/>
    <col min="3" max="3" width="11.42578125" customWidth="1"/>
  </cols>
  <sheetData>
    <row r="1" spans="1:12" ht="13.5" thickBot="1" x14ac:dyDescent="0.25">
      <c r="A1" s="196" t="s">
        <v>421</v>
      </c>
    </row>
    <row r="2" spans="1:12" s="1257" customFormat="1" ht="33.75" x14ac:dyDescent="0.2">
      <c r="B2" s="1288" t="s">
        <v>420</v>
      </c>
    </row>
    <row r="3" spans="1:12" x14ac:dyDescent="0.2">
      <c r="A3" s="49" t="s">
        <v>88</v>
      </c>
      <c r="B3" s="1289">
        <v>9.9664703009161908</v>
      </c>
    </row>
    <row r="4" spans="1:12" x14ac:dyDescent="0.2">
      <c r="A4" s="49" t="s">
        <v>89</v>
      </c>
      <c r="B4" s="1290">
        <v>9.1430479672153044</v>
      </c>
    </row>
    <row r="5" spans="1:12" x14ac:dyDescent="0.2">
      <c r="A5" s="49" t="s">
        <v>90</v>
      </c>
      <c r="B5" s="1290">
        <v>6.5105547397877901</v>
      </c>
    </row>
    <row r="6" spans="1:12" x14ac:dyDescent="0.2">
      <c r="A6" s="49" t="s">
        <v>91</v>
      </c>
      <c r="B6" s="1290">
        <v>5.3917500340260203</v>
      </c>
    </row>
    <row r="7" spans="1:12" x14ac:dyDescent="0.2">
      <c r="A7" s="49" t="s">
        <v>92</v>
      </c>
      <c r="B7" s="1290">
        <v>6.8617083988488217</v>
      </c>
    </row>
    <row r="8" spans="1:12" x14ac:dyDescent="0.2">
      <c r="A8" s="49" t="s">
        <v>93</v>
      </c>
      <c r="B8" s="1290">
        <v>3.2880568916492146</v>
      </c>
    </row>
    <row r="9" spans="1:12" x14ac:dyDescent="0.2">
      <c r="A9" s="49" t="s">
        <v>94</v>
      </c>
      <c r="B9" s="1290">
        <v>4.8109876634920363</v>
      </c>
    </row>
    <row r="10" spans="1:12" x14ac:dyDescent="0.2">
      <c r="A10" s="49" t="s">
        <v>95</v>
      </c>
      <c r="B10" s="1290">
        <v>5.3528510284817701</v>
      </c>
    </row>
    <row r="11" spans="1:12" x14ac:dyDescent="0.2">
      <c r="A11" s="49" t="s">
        <v>96</v>
      </c>
      <c r="B11" s="1290">
        <v>5.6260175462177759</v>
      </c>
    </row>
    <row r="12" spans="1:12" x14ac:dyDescent="0.2">
      <c r="A12" s="49" t="s">
        <v>97</v>
      </c>
      <c r="B12" s="1290">
        <v>5.8670352948391482</v>
      </c>
      <c r="L12" t="s">
        <v>106</v>
      </c>
    </row>
    <row r="13" spans="1:12" x14ac:dyDescent="0.2">
      <c r="A13" s="49" t="s">
        <v>98</v>
      </c>
      <c r="B13" s="1290">
        <v>6.9563091001720299</v>
      </c>
    </row>
    <row r="14" spans="1:12" x14ac:dyDescent="0.2">
      <c r="A14" s="49" t="s">
        <v>99</v>
      </c>
      <c r="B14" s="1290">
        <v>10.272920346738001</v>
      </c>
    </row>
    <row r="15" spans="1:12" x14ac:dyDescent="0.2">
      <c r="A15" s="49" t="s">
        <v>100</v>
      </c>
      <c r="B15" s="1290">
        <v>6.7637375997175457</v>
      </c>
    </row>
    <row r="16" spans="1:12" x14ac:dyDescent="0.2">
      <c r="A16" s="49" t="s">
        <v>101</v>
      </c>
      <c r="B16" s="1290">
        <v>5.6520817557480392</v>
      </c>
    </row>
    <row r="17" spans="1:2" x14ac:dyDescent="0.2">
      <c r="A17" s="49" t="s">
        <v>102</v>
      </c>
      <c r="B17" s="1291">
        <v>7.5364713321503158</v>
      </c>
    </row>
    <row r="18" spans="1:2" ht="13.5" thickBot="1" x14ac:dyDescent="0.25">
      <c r="B18" s="1292">
        <v>100</v>
      </c>
    </row>
  </sheetData>
  <pageMargins left="0.70000000000000007" right="0.70000000000000007" top="0.78740157500000008" bottom="0.78740157500000008" header="0.30000000000000004" footer="0.30000000000000004"/>
  <pageSetup paperSize="9" fitToWidth="0" fitToHeight="0" orientation="portrait" r:id="rId1"/>
  <headerFooter>
    <oddFooter>&amp;RÅRSSTATISTIKK 2011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F43"/>
  <sheetViews>
    <sheetView showGridLines="0" workbookViewId="0">
      <selection activeCell="I6" sqref="I6"/>
    </sheetView>
  </sheetViews>
  <sheetFormatPr baseColWidth="10" defaultColWidth="11.42578125" defaultRowHeight="12.75" x14ac:dyDescent="0.2"/>
  <cols>
    <col min="1" max="1" width="6.140625" style="2" bestFit="1" customWidth="1"/>
    <col min="2" max="2" width="22" bestFit="1" customWidth="1"/>
    <col min="3" max="3" width="19.140625" customWidth="1"/>
    <col min="4" max="4" width="19.42578125" customWidth="1"/>
    <col min="5" max="5" width="11.42578125" customWidth="1"/>
  </cols>
  <sheetData>
    <row r="1" spans="1:6" x14ac:dyDescent="0.2">
      <c r="A1" s="1" t="s">
        <v>0</v>
      </c>
    </row>
    <row r="2" spans="1:6" x14ac:dyDescent="0.2">
      <c r="A2" s="1"/>
    </row>
    <row r="3" spans="1:6" x14ac:dyDescent="0.2">
      <c r="A3" s="1" t="str">
        <f>A5</f>
        <v>Tabell  1-3-A - Bistand til kjøp/utbedring av bolig - antall hittil i år</v>
      </c>
    </row>
    <row r="4" spans="1:6" x14ac:dyDescent="0.2">
      <c r="A4" s="1"/>
    </row>
    <row r="5" spans="1:6" s="22" customFormat="1" ht="30" customHeight="1" thickBot="1" x14ac:dyDescent="0.25">
      <c r="A5" s="3" t="s">
        <v>104</v>
      </c>
      <c r="B5" s="21"/>
    </row>
    <row r="6" spans="1:6" s="5" customFormat="1" ht="70.5" customHeight="1" thickBot="1" x14ac:dyDescent="0.25">
      <c r="A6" s="228" t="s">
        <v>2</v>
      </c>
      <c r="B6" s="229" t="s">
        <v>3</v>
      </c>
      <c r="C6" s="230" t="s">
        <v>29</v>
      </c>
      <c r="D6" s="103" t="s">
        <v>30</v>
      </c>
    </row>
    <row r="7" spans="1:6" ht="15" customHeight="1" x14ac:dyDescent="0.2">
      <c r="A7" s="231">
        <v>1</v>
      </c>
      <c r="B7" s="56" t="s">
        <v>5</v>
      </c>
      <c r="C7" s="256">
        <v>70</v>
      </c>
      <c r="D7" s="928">
        <v>7</v>
      </c>
      <c r="F7" s="822"/>
    </row>
    <row r="8" spans="1:6" ht="15" customHeight="1" x14ac:dyDescent="0.2">
      <c r="A8" s="232">
        <v>2</v>
      </c>
      <c r="B8" s="57" t="s">
        <v>6</v>
      </c>
      <c r="C8" s="257">
        <v>61</v>
      </c>
      <c r="D8" s="881">
        <v>2</v>
      </c>
      <c r="F8" s="822"/>
    </row>
    <row r="9" spans="1:6" ht="15" customHeight="1" x14ac:dyDescent="0.2">
      <c r="A9" s="232">
        <v>3</v>
      </c>
      <c r="B9" s="57" t="s">
        <v>7</v>
      </c>
      <c r="C9" s="257">
        <v>39</v>
      </c>
      <c r="D9" s="881">
        <v>0</v>
      </c>
    </row>
    <row r="10" spans="1:6" ht="15" customHeight="1" x14ac:dyDescent="0.2">
      <c r="A10" s="232">
        <v>4</v>
      </c>
      <c r="B10" s="57" t="s">
        <v>8</v>
      </c>
      <c r="C10" s="257">
        <v>24</v>
      </c>
      <c r="D10" s="881">
        <v>0</v>
      </c>
    </row>
    <row r="11" spans="1:6" ht="15" customHeight="1" x14ac:dyDescent="0.2">
      <c r="A11" s="232">
        <v>5</v>
      </c>
      <c r="B11" s="57" t="s">
        <v>9</v>
      </c>
      <c r="C11" s="257">
        <v>46</v>
      </c>
      <c r="D11" s="881">
        <v>2</v>
      </c>
    </row>
    <row r="12" spans="1:6" ht="15" customHeight="1" x14ac:dyDescent="0.2">
      <c r="A12" s="232">
        <v>6</v>
      </c>
      <c r="B12" s="57" t="s">
        <v>10</v>
      </c>
      <c r="C12" s="257">
        <v>10</v>
      </c>
      <c r="D12" s="881">
        <v>2</v>
      </c>
    </row>
    <row r="13" spans="1:6" ht="15" customHeight="1" x14ac:dyDescent="0.2">
      <c r="A13" s="232">
        <v>7</v>
      </c>
      <c r="B13" s="57" t="s">
        <v>11</v>
      </c>
      <c r="C13" s="257">
        <v>10</v>
      </c>
      <c r="D13" s="881">
        <v>6</v>
      </c>
      <c r="F13" s="891"/>
    </row>
    <row r="14" spans="1:6" ht="15" customHeight="1" x14ac:dyDescent="0.2">
      <c r="A14" s="232">
        <v>8</v>
      </c>
      <c r="B14" s="57" t="s">
        <v>12</v>
      </c>
      <c r="C14" s="257">
        <v>18</v>
      </c>
      <c r="D14" s="881">
        <v>4</v>
      </c>
      <c r="F14" s="891"/>
    </row>
    <row r="15" spans="1:6" ht="15" customHeight="1" x14ac:dyDescent="0.2">
      <c r="A15" s="232">
        <v>9</v>
      </c>
      <c r="B15" s="57" t="s">
        <v>13</v>
      </c>
      <c r="C15" s="257">
        <v>26</v>
      </c>
      <c r="D15" s="881">
        <v>3</v>
      </c>
    </row>
    <row r="16" spans="1:6" ht="15" customHeight="1" x14ac:dyDescent="0.2">
      <c r="A16" s="232">
        <v>10</v>
      </c>
      <c r="B16" s="57" t="s">
        <v>14</v>
      </c>
      <c r="C16" s="257">
        <v>44</v>
      </c>
      <c r="D16" s="881">
        <v>15</v>
      </c>
    </row>
    <row r="17" spans="1:4" ht="15" customHeight="1" x14ac:dyDescent="0.2">
      <c r="A17" s="232">
        <v>11</v>
      </c>
      <c r="B17" s="57" t="s">
        <v>15</v>
      </c>
      <c r="C17" s="257">
        <v>69</v>
      </c>
      <c r="D17" s="881">
        <v>9</v>
      </c>
    </row>
    <row r="18" spans="1:4" ht="15" customHeight="1" x14ac:dyDescent="0.2">
      <c r="A18" s="232">
        <v>12</v>
      </c>
      <c r="B18" s="57" t="s">
        <v>16</v>
      </c>
      <c r="C18" s="257">
        <v>38</v>
      </c>
      <c r="D18" s="881">
        <v>11</v>
      </c>
    </row>
    <row r="19" spans="1:4" ht="15" customHeight="1" x14ac:dyDescent="0.2">
      <c r="A19" s="232">
        <v>13</v>
      </c>
      <c r="B19" s="57" t="s">
        <v>17</v>
      </c>
      <c r="C19" s="257">
        <v>47</v>
      </c>
      <c r="D19" s="881">
        <v>0</v>
      </c>
    </row>
    <row r="20" spans="1:4" ht="15" customHeight="1" x14ac:dyDescent="0.2">
      <c r="A20" s="232">
        <v>14</v>
      </c>
      <c r="B20" s="57" t="s">
        <v>18</v>
      </c>
      <c r="C20" s="257">
        <v>39</v>
      </c>
      <c r="D20" s="881">
        <v>12</v>
      </c>
    </row>
    <row r="21" spans="1:4" ht="15" customHeight="1" thickBot="1" x14ac:dyDescent="0.25">
      <c r="A21" s="233">
        <v>15</v>
      </c>
      <c r="B21" s="58" t="s">
        <v>19</v>
      </c>
      <c r="C21" s="258">
        <v>36</v>
      </c>
      <c r="D21" s="908">
        <v>4</v>
      </c>
    </row>
    <row r="22" spans="1:4" s="17" customFormat="1" ht="15" customHeight="1" x14ac:dyDescent="0.2">
      <c r="A22" s="513"/>
      <c r="B22" s="1537" t="s">
        <v>439</v>
      </c>
      <c r="C22" s="1529">
        <f>SUM(C7:C21)</f>
        <v>577</v>
      </c>
      <c r="D22" s="1328">
        <f>SUM(D7:D21)</f>
        <v>77</v>
      </c>
    </row>
    <row r="23" spans="1:4" s="841" customFormat="1" ht="15" customHeight="1" x14ac:dyDescent="0.2">
      <c r="A23" s="303"/>
      <c r="B23" s="1639" t="s">
        <v>430</v>
      </c>
      <c r="C23" s="1640">
        <v>387</v>
      </c>
      <c r="D23" s="306">
        <v>52</v>
      </c>
    </row>
    <row r="24" spans="1:4" s="841" customFormat="1" ht="15" customHeight="1" thickBot="1" x14ac:dyDescent="0.25">
      <c r="A24" s="512"/>
      <c r="B24" s="1531" t="s">
        <v>411</v>
      </c>
      <c r="C24" s="1530">
        <v>150</v>
      </c>
      <c r="D24" s="1309">
        <v>10</v>
      </c>
    </row>
    <row r="25" spans="1:4" s="17" customFormat="1" ht="15" customHeight="1" x14ac:dyDescent="0.2">
      <c r="A25" s="272"/>
      <c r="B25" s="819" t="s">
        <v>404</v>
      </c>
      <c r="C25" s="821">
        <v>629</v>
      </c>
      <c r="D25" s="820">
        <v>56</v>
      </c>
    </row>
    <row r="26" spans="1:4" s="841" customFormat="1" ht="15" customHeight="1" x14ac:dyDescent="0.2">
      <c r="A26" s="511"/>
      <c r="B26" s="426" t="s">
        <v>383</v>
      </c>
      <c r="C26" s="257">
        <v>413</v>
      </c>
      <c r="D26" s="398">
        <v>31</v>
      </c>
    </row>
    <row r="27" spans="1:4" s="17" customFormat="1" ht="15" customHeight="1" thickBot="1" x14ac:dyDescent="0.25">
      <c r="A27" s="887"/>
      <c r="B27" s="883" t="s">
        <v>365</v>
      </c>
      <c r="C27" s="879">
        <v>118</v>
      </c>
      <c r="D27" s="884">
        <v>12</v>
      </c>
    </row>
    <row r="28" spans="1:4" s="63" customFormat="1" ht="15" customHeight="1" x14ac:dyDescent="0.2">
      <c r="A28" s="272"/>
      <c r="B28" s="819" t="s">
        <v>259</v>
      </c>
      <c r="C28" s="821">
        <v>870</v>
      </c>
      <c r="D28" s="820">
        <v>36</v>
      </c>
    </row>
    <row r="29" spans="1:4" s="63" customFormat="1" ht="15" customHeight="1" x14ac:dyDescent="0.2">
      <c r="A29" s="303"/>
      <c r="B29" s="304" t="s">
        <v>251</v>
      </c>
      <c r="C29" s="305">
        <v>579</v>
      </c>
      <c r="D29" s="306">
        <v>18</v>
      </c>
    </row>
    <row r="30" spans="1:4" s="63" customFormat="1" ht="15" customHeight="1" thickBot="1" x14ac:dyDescent="0.25">
      <c r="A30" s="251"/>
      <c r="B30" s="280" t="s">
        <v>234</v>
      </c>
      <c r="C30" s="284">
        <v>275</v>
      </c>
      <c r="D30" s="252">
        <v>8</v>
      </c>
    </row>
    <row r="31" spans="1:4" s="63" customFormat="1" ht="15" customHeight="1" x14ac:dyDescent="0.2">
      <c r="A31" s="224"/>
      <c r="B31" s="281" t="s">
        <v>113</v>
      </c>
      <c r="C31" s="256">
        <v>1072</v>
      </c>
      <c r="D31" s="253">
        <v>30</v>
      </c>
    </row>
    <row r="32" spans="1:4" s="17" customFormat="1" ht="15" customHeight="1" x14ac:dyDescent="0.2">
      <c r="A32" s="254"/>
      <c r="B32" s="282" t="s">
        <v>107</v>
      </c>
      <c r="C32" s="285">
        <v>729</v>
      </c>
      <c r="D32" s="201">
        <v>19</v>
      </c>
    </row>
    <row r="33" spans="1:4" s="17" customFormat="1" ht="15" customHeight="1" thickBot="1" x14ac:dyDescent="0.25">
      <c r="A33" s="255"/>
      <c r="B33" s="283" t="s">
        <v>108</v>
      </c>
      <c r="C33" s="286">
        <v>308</v>
      </c>
      <c r="D33" s="202">
        <v>8</v>
      </c>
    </row>
    <row r="34" spans="1:4" s="17" customFormat="1" ht="15" customHeight="1" x14ac:dyDescent="0.2">
      <c r="A34" s="208"/>
      <c r="B34" s="210" t="s">
        <v>109</v>
      </c>
      <c r="C34" s="287">
        <v>1126</v>
      </c>
      <c r="D34" s="227">
        <v>37</v>
      </c>
    </row>
    <row r="35" spans="1:4" s="17" customFormat="1" ht="15" customHeight="1" x14ac:dyDescent="0.2">
      <c r="A35" s="123"/>
      <c r="B35" s="61" t="s">
        <v>110</v>
      </c>
      <c r="C35" s="288">
        <v>674</v>
      </c>
      <c r="D35" s="124">
        <v>21</v>
      </c>
    </row>
    <row r="36" spans="1:4" s="17" customFormat="1" ht="15" customHeight="1" thickBot="1" x14ac:dyDescent="0.25">
      <c r="A36" s="59"/>
      <c r="B36" s="60" t="s">
        <v>20</v>
      </c>
      <c r="C36" s="170">
        <v>318</v>
      </c>
      <c r="D36" s="125">
        <v>9</v>
      </c>
    </row>
    <row r="37" spans="1:4" s="17" customFormat="1" ht="15" customHeight="1" thickBot="1" x14ac:dyDescent="0.25">
      <c r="A37" s="15"/>
      <c r="B37" s="62" t="s">
        <v>111</v>
      </c>
      <c r="C37" s="171">
        <v>895</v>
      </c>
      <c r="D37" s="126">
        <v>173</v>
      </c>
    </row>
    <row r="38" spans="1:4" s="17" customFormat="1" ht="16.5" hidden="1" customHeight="1" thickBot="1" x14ac:dyDescent="0.25">
      <c r="A38" s="15"/>
      <c r="B38" s="62" t="s">
        <v>112</v>
      </c>
      <c r="C38" s="24">
        <v>1400</v>
      </c>
      <c r="D38" s="24">
        <v>261</v>
      </c>
    </row>
    <row r="39" spans="1:4" s="17" customFormat="1" ht="16.5" hidden="1" customHeight="1" thickBot="1" x14ac:dyDescent="0.25">
      <c r="A39" s="15"/>
      <c r="B39" s="16" t="s">
        <v>22</v>
      </c>
      <c r="C39" s="24">
        <v>882</v>
      </c>
      <c r="D39" s="24">
        <v>306</v>
      </c>
    </row>
    <row r="40" spans="1:4" s="17" customFormat="1" ht="16.5" hidden="1" customHeight="1" thickBot="1" x14ac:dyDescent="0.25">
      <c r="A40" s="15"/>
      <c r="B40" s="16" t="s">
        <v>23</v>
      </c>
      <c r="C40" s="24">
        <v>870</v>
      </c>
      <c r="D40" s="24">
        <v>270</v>
      </c>
    </row>
    <row r="41" spans="1:4" s="17" customFormat="1" ht="16.5" hidden="1" customHeight="1" thickBot="1" x14ac:dyDescent="0.25">
      <c r="A41" s="15"/>
      <c r="B41" s="16" t="s">
        <v>24</v>
      </c>
      <c r="C41" s="24">
        <v>945</v>
      </c>
      <c r="D41" s="24">
        <v>290</v>
      </c>
    </row>
    <row r="42" spans="1:4" s="17" customFormat="1" ht="16.5" hidden="1" customHeight="1" thickBot="1" x14ac:dyDescent="0.25">
      <c r="A42" s="15"/>
      <c r="B42" s="16" t="s">
        <v>25</v>
      </c>
      <c r="C42" s="24">
        <v>914</v>
      </c>
      <c r="D42" s="24">
        <v>370</v>
      </c>
    </row>
    <row r="43" spans="1:4" ht="13.5" hidden="1" thickBot="1" x14ac:dyDescent="0.25">
      <c r="A43" s="15"/>
      <c r="B43" s="16" t="s">
        <v>27</v>
      </c>
      <c r="C43" s="24">
        <v>995</v>
      </c>
      <c r="D43" s="24">
        <v>444</v>
      </c>
    </row>
  </sheetData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2:R38"/>
  <sheetViews>
    <sheetView showGridLines="0" topLeftCell="A3" workbookViewId="0">
      <selection activeCell="K43" sqref="K43"/>
    </sheetView>
  </sheetViews>
  <sheetFormatPr baseColWidth="10" defaultColWidth="11.42578125" defaultRowHeight="12.75" x14ac:dyDescent="0.2"/>
  <cols>
    <col min="1" max="1" width="8.140625" style="101" customWidth="1"/>
    <col min="2" max="2" width="22.85546875" style="101" customWidth="1"/>
    <col min="3" max="3" width="11.28515625" style="101" customWidth="1"/>
    <col min="4" max="4" width="12.42578125" style="101" customWidth="1"/>
    <col min="5" max="5" width="12.5703125" style="101" customWidth="1"/>
    <col min="6" max="6" width="12.140625" style="101" customWidth="1"/>
    <col min="7" max="7" width="12.85546875" style="101" customWidth="1"/>
    <col min="8" max="8" width="15.140625" style="101" customWidth="1"/>
    <col min="9" max="16384" width="11.42578125" style="101"/>
  </cols>
  <sheetData>
    <row r="2" spans="1:8" x14ac:dyDescent="0.2">
      <c r="A2" s="100" t="s">
        <v>0</v>
      </c>
    </row>
    <row r="3" spans="1:8" x14ac:dyDescent="0.2">
      <c r="A3" s="100"/>
    </row>
    <row r="4" spans="1:8" x14ac:dyDescent="0.2">
      <c r="A4" s="100" t="str">
        <f>A6</f>
        <v xml:space="preserve">Tabell 1-3 - B0  -  Bosetting av flyktninger </v>
      </c>
    </row>
    <row r="5" spans="1:8" x14ac:dyDescent="0.2">
      <c r="A5" s="100"/>
    </row>
    <row r="6" spans="1:8" ht="27.75" customHeight="1" thickBot="1" x14ac:dyDescent="0.25">
      <c r="A6" s="433" t="s">
        <v>413</v>
      </c>
      <c r="B6" s="435"/>
      <c r="C6" s="435"/>
      <c r="D6" s="435"/>
      <c r="E6" s="435"/>
      <c r="F6" s="1293"/>
      <c r="G6" s="1293"/>
      <c r="H6" s="1293"/>
    </row>
    <row r="7" spans="1:8" s="102" customFormat="1" ht="47.25" customHeight="1" x14ac:dyDescent="0.2">
      <c r="A7" s="447"/>
      <c r="B7" s="448"/>
      <c r="C7" s="1642"/>
      <c r="D7" s="2037" t="s">
        <v>415</v>
      </c>
      <c r="E7" s="2038"/>
      <c r="F7" s="2039" t="s">
        <v>416</v>
      </c>
      <c r="G7" s="2040"/>
      <c r="H7" s="2041" t="s">
        <v>417</v>
      </c>
    </row>
    <row r="8" spans="1:8" s="102" customFormat="1" ht="47.25" customHeight="1" thickBot="1" x14ac:dyDescent="0.25">
      <c r="A8" s="449" t="s">
        <v>38</v>
      </c>
      <c r="B8" s="438" t="s">
        <v>3</v>
      </c>
      <c r="C8" s="1643" t="s">
        <v>414</v>
      </c>
      <c r="D8" s="439" t="s">
        <v>167</v>
      </c>
      <c r="E8" s="440" t="s">
        <v>168</v>
      </c>
      <c r="F8" s="439" t="s">
        <v>167</v>
      </c>
      <c r="G8" s="440" t="s">
        <v>168</v>
      </c>
      <c r="H8" s="2042"/>
    </row>
    <row r="9" spans="1:8" ht="15" customHeight="1" x14ac:dyDescent="0.2">
      <c r="A9" s="450">
        <v>1</v>
      </c>
      <c r="B9" s="441" t="s">
        <v>5</v>
      </c>
      <c r="C9" s="1294">
        <v>62</v>
      </c>
      <c r="D9" s="1436">
        <v>62</v>
      </c>
      <c r="E9" s="1437">
        <v>4</v>
      </c>
      <c r="F9" s="1438">
        <v>62</v>
      </c>
      <c r="G9" s="1439">
        <v>4</v>
      </c>
      <c r="H9" s="1440">
        <v>103</v>
      </c>
    </row>
    <row r="10" spans="1:8" ht="15" customHeight="1" x14ac:dyDescent="0.2">
      <c r="A10" s="451">
        <v>2</v>
      </c>
      <c r="B10" s="442" t="s">
        <v>6</v>
      </c>
      <c r="C10" s="1295">
        <v>67</v>
      </c>
      <c r="D10" s="1441">
        <v>67</v>
      </c>
      <c r="E10" s="1442">
        <v>5</v>
      </c>
      <c r="F10" s="1443">
        <v>57</v>
      </c>
      <c r="G10" s="1444">
        <v>1</v>
      </c>
      <c r="H10" s="1445">
        <v>92</v>
      </c>
    </row>
    <row r="11" spans="1:8" ht="15" customHeight="1" x14ac:dyDescent="0.2">
      <c r="A11" s="451">
        <v>3</v>
      </c>
      <c r="B11" s="442" t="s">
        <v>7</v>
      </c>
      <c r="C11" s="1295">
        <v>50</v>
      </c>
      <c r="D11" s="1446">
        <v>50</v>
      </c>
      <c r="E11" s="1447">
        <v>8</v>
      </c>
      <c r="F11" s="1448">
        <v>50</v>
      </c>
      <c r="G11" s="1449">
        <v>8</v>
      </c>
      <c r="H11" s="1450">
        <v>85</v>
      </c>
    </row>
    <row r="12" spans="1:8" ht="15" customHeight="1" x14ac:dyDescent="0.2">
      <c r="A12" s="451">
        <v>4</v>
      </c>
      <c r="B12" s="442" t="s">
        <v>8</v>
      </c>
      <c r="C12" s="1295">
        <v>47</v>
      </c>
      <c r="D12" s="1451">
        <v>47</v>
      </c>
      <c r="E12" s="1447">
        <v>4</v>
      </c>
      <c r="F12" s="1448">
        <v>47</v>
      </c>
      <c r="G12" s="1449">
        <v>4</v>
      </c>
      <c r="H12" s="1450">
        <v>67</v>
      </c>
    </row>
    <row r="13" spans="1:8" ht="15" customHeight="1" x14ac:dyDescent="0.2">
      <c r="A13" s="451">
        <v>5</v>
      </c>
      <c r="B13" s="442" t="s">
        <v>9</v>
      </c>
      <c r="C13" s="1295">
        <v>70</v>
      </c>
      <c r="D13" s="1446">
        <v>70</v>
      </c>
      <c r="E13" s="1447">
        <v>0</v>
      </c>
      <c r="F13" s="1448">
        <v>69</v>
      </c>
      <c r="G13" s="1449">
        <v>0</v>
      </c>
      <c r="H13" s="1450">
        <v>80</v>
      </c>
    </row>
    <row r="14" spans="1:8" ht="15" customHeight="1" x14ac:dyDescent="0.2">
      <c r="A14" s="451">
        <v>6</v>
      </c>
      <c r="B14" s="442" t="s">
        <v>10</v>
      </c>
      <c r="C14" s="1295">
        <v>41</v>
      </c>
      <c r="D14" s="1451">
        <v>41</v>
      </c>
      <c r="E14" s="1447">
        <v>0</v>
      </c>
      <c r="F14" s="1448">
        <v>27</v>
      </c>
      <c r="G14" s="1449">
        <v>0</v>
      </c>
      <c r="H14" s="1450">
        <v>41</v>
      </c>
    </row>
    <row r="15" spans="1:8" ht="15" customHeight="1" x14ac:dyDescent="0.2">
      <c r="A15" s="451">
        <v>7</v>
      </c>
      <c r="B15" s="442" t="s">
        <v>11</v>
      </c>
      <c r="C15" s="1295">
        <v>61</v>
      </c>
      <c r="D15" s="1446">
        <v>61</v>
      </c>
      <c r="E15" s="1447">
        <v>0</v>
      </c>
      <c r="F15" s="1448">
        <v>31</v>
      </c>
      <c r="G15" s="1449">
        <v>0</v>
      </c>
      <c r="H15" s="1450">
        <v>45</v>
      </c>
    </row>
    <row r="16" spans="1:8" ht="15" customHeight="1" x14ac:dyDescent="0.2">
      <c r="A16" s="451">
        <v>8</v>
      </c>
      <c r="B16" s="442" t="s">
        <v>12</v>
      </c>
      <c r="C16" s="1295">
        <v>62</v>
      </c>
      <c r="D16" s="1451">
        <v>62</v>
      </c>
      <c r="E16" s="1447">
        <v>0</v>
      </c>
      <c r="F16" s="1448">
        <v>62</v>
      </c>
      <c r="G16" s="1449">
        <v>0</v>
      </c>
      <c r="H16" s="1450">
        <v>81</v>
      </c>
    </row>
    <row r="17" spans="1:18" ht="15" customHeight="1" x14ac:dyDescent="0.2">
      <c r="A17" s="451">
        <v>9</v>
      </c>
      <c r="B17" s="442" t="s">
        <v>13</v>
      </c>
      <c r="C17" s="1295">
        <v>39</v>
      </c>
      <c r="D17" s="1452">
        <v>36</v>
      </c>
      <c r="E17" s="1453">
        <v>4</v>
      </c>
      <c r="F17" s="1454">
        <v>36</v>
      </c>
      <c r="G17" s="1455">
        <v>4</v>
      </c>
      <c r="H17" s="1456">
        <v>49</v>
      </c>
    </row>
    <row r="18" spans="1:18" ht="15" customHeight="1" x14ac:dyDescent="0.2">
      <c r="A18" s="451">
        <v>10</v>
      </c>
      <c r="B18" s="442" t="s">
        <v>14</v>
      </c>
      <c r="C18" s="1295">
        <v>34</v>
      </c>
      <c r="D18" s="1446">
        <v>34</v>
      </c>
      <c r="E18" s="1447">
        <v>1</v>
      </c>
      <c r="F18" s="1448">
        <v>33</v>
      </c>
      <c r="G18" s="1449">
        <v>1</v>
      </c>
      <c r="H18" s="1450">
        <v>53</v>
      </c>
    </row>
    <row r="19" spans="1:18" ht="15" customHeight="1" x14ac:dyDescent="0.2">
      <c r="A19" s="451">
        <v>11</v>
      </c>
      <c r="B19" s="442" t="s">
        <v>15</v>
      </c>
      <c r="C19" s="1295">
        <v>41</v>
      </c>
      <c r="D19" s="1452">
        <v>41</v>
      </c>
      <c r="E19" s="1453">
        <v>4</v>
      </c>
      <c r="F19" s="1454">
        <v>39</v>
      </c>
      <c r="G19" s="1455">
        <v>3</v>
      </c>
      <c r="H19" s="1456">
        <v>49</v>
      </c>
    </row>
    <row r="20" spans="1:18" ht="15" customHeight="1" x14ac:dyDescent="0.2">
      <c r="A20" s="451">
        <v>12</v>
      </c>
      <c r="B20" s="442" t="s">
        <v>16</v>
      </c>
      <c r="C20" s="1295">
        <v>62</v>
      </c>
      <c r="D20" s="1446">
        <v>62</v>
      </c>
      <c r="E20" s="1447">
        <v>0</v>
      </c>
      <c r="F20" s="1448">
        <v>62</v>
      </c>
      <c r="G20" s="1449">
        <v>0</v>
      </c>
      <c r="H20" s="1450">
        <v>104</v>
      </c>
    </row>
    <row r="21" spans="1:18" ht="15" customHeight="1" x14ac:dyDescent="0.2">
      <c r="A21" s="451">
        <v>13</v>
      </c>
      <c r="B21" s="442" t="s">
        <v>17</v>
      </c>
      <c r="C21" s="1295">
        <v>62</v>
      </c>
      <c r="D21" s="1457">
        <v>59</v>
      </c>
      <c r="E21" s="1458">
        <v>5</v>
      </c>
      <c r="F21" s="1459">
        <v>58</v>
      </c>
      <c r="G21" s="1460">
        <v>5</v>
      </c>
      <c r="H21" s="1461">
        <v>71</v>
      </c>
    </row>
    <row r="22" spans="1:18" ht="15" customHeight="1" x14ac:dyDescent="0.2">
      <c r="A22" s="451">
        <v>14</v>
      </c>
      <c r="B22" s="442" t="s">
        <v>18</v>
      </c>
      <c r="C22" s="1295">
        <v>64</v>
      </c>
      <c r="D22" s="1446">
        <v>64</v>
      </c>
      <c r="E22" s="1447">
        <v>0</v>
      </c>
      <c r="F22" s="1448">
        <v>64</v>
      </c>
      <c r="G22" s="1449">
        <v>0</v>
      </c>
      <c r="H22" s="1450">
        <v>79</v>
      </c>
    </row>
    <row r="23" spans="1:18" ht="15" customHeight="1" thickBot="1" x14ac:dyDescent="0.25">
      <c r="A23" s="452">
        <v>15</v>
      </c>
      <c r="B23" s="443" t="s">
        <v>19</v>
      </c>
      <c r="C23" s="1296">
        <v>49</v>
      </c>
      <c r="D23" s="1462">
        <v>49</v>
      </c>
      <c r="E23" s="1463">
        <v>0</v>
      </c>
      <c r="F23" s="1464">
        <v>49</v>
      </c>
      <c r="G23" s="1465">
        <v>0</v>
      </c>
      <c r="H23" s="1466">
        <v>86</v>
      </c>
      <c r="N23" s="101" t="s">
        <v>432</v>
      </c>
    </row>
    <row r="24" spans="1:18" ht="15" customHeight="1" x14ac:dyDescent="0.2">
      <c r="A24" s="1644"/>
      <c r="B24" s="1645" t="s">
        <v>443</v>
      </c>
      <c r="C24" s="1646">
        <v>811</v>
      </c>
      <c r="D24" s="1647">
        <v>805</v>
      </c>
      <c r="E24" s="1648">
        <v>35</v>
      </c>
      <c r="F24" s="1649">
        <v>746</v>
      </c>
      <c r="G24" s="1650">
        <v>30</v>
      </c>
      <c r="H24" s="1651">
        <v>1085</v>
      </c>
    </row>
    <row r="25" spans="1:18" ht="15" customHeight="1" x14ac:dyDescent="0.2">
      <c r="A25" s="1264"/>
      <c r="B25" s="1297" t="s">
        <v>424</v>
      </c>
      <c r="C25" s="882">
        <v>520</v>
      </c>
      <c r="D25" s="1652">
        <v>498</v>
      </c>
      <c r="E25" s="1653">
        <v>25</v>
      </c>
      <c r="F25" s="1654">
        <v>353</v>
      </c>
      <c r="G25" s="1265">
        <v>21</v>
      </c>
      <c r="H25" s="1655">
        <v>619</v>
      </c>
    </row>
    <row r="26" spans="1:18" ht="15" customHeight="1" thickBot="1" x14ac:dyDescent="0.25">
      <c r="A26" s="1335"/>
      <c r="B26" s="1300" t="s">
        <v>412</v>
      </c>
      <c r="C26" s="890">
        <v>520</v>
      </c>
      <c r="D26" s="1467">
        <v>266</v>
      </c>
      <c r="E26" s="1468">
        <v>9</v>
      </c>
      <c r="F26" s="1469">
        <v>159</v>
      </c>
      <c r="G26" s="1266">
        <v>5</v>
      </c>
      <c r="H26" s="1470">
        <v>163</v>
      </c>
    </row>
    <row r="27" spans="1:18" ht="15" customHeight="1" x14ac:dyDescent="0.2">
      <c r="A27" s="1329"/>
      <c r="B27" s="1330" t="s">
        <v>399</v>
      </c>
      <c r="C27" s="1331">
        <v>500</v>
      </c>
      <c r="D27" s="1332">
        <v>497</v>
      </c>
      <c r="E27" s="1333">
        <v>17</v>
      </c>
      <c r="F27" s="1332">
        <v>486</v>
      </c>
      <c r="G27" s="1333">
        <v>17</v>
      </c>
      <c r="H27" s="1334">
        <v>877</v>
      </c>
    </row>
    <row r="28" spans="1:18" ht="15" customHeight="1" x14ac:dyDescent="0.2">
      <c r="A28" s="1264"/>
      <c r="B28" s="1297" t="s">
        <v>377</v>
      </c>
      <c r="C28" s="882">
        <v>500</v>
      </c>
      <c r="D28" s="1298">
        <v>447</v>
      </c>
      <c r="E28" s="1265">
        <v>15</v>
      </c>
      <c r="F28" s="1298">
        <v>351</v>
      </c>
      <c r="G28" s="1265">
        <v>14</v>
      </c>
      <c r="H28" s="1299">
        <v>684</v>
      </c>
    </row>
    <row r="29" spans="1:18" ht="15" customHeight="1" thickBot="1" x14ac:dyDescent="0.25">
      <c r="A29" s="880"/>
      <c r="B29" s="1300" t="s">
        <v>422</v>
      </c>
      <c r="C29" s="890">
        <v>500</v>
      </c>
      <c r="D29" s="1301">
        <v>309</v>
      </c>
      <c r="E29" s="1266">
        <v>11</v>
      </c>
      <c r="F29" s="1301">
        <v>161</v>
      </c>
      <c r="G29" s="1266">
        <v>9</v>
      </c>
      <c r="H29" s="1302">
        <v>232</v>
      </c>
    </row>
    <row r="30" spans="1:18" ht="15" customHeight="1" x14ac:dyDescent="0.2">
      <c r="A30" s="1656"/>
      <c r="B30" s="1657" t="s">
        <v>444</v>
      </c>
      <c r="C30" s="1641">
        <v>450</v>
      </c>
      <c r="D30" s="1658">
        <v>450</v>
      </c>
      <c r="E30" s="1659">
        <v>18</v>
      </c>
      <c r="F30" s="1658">
        <v>420</v>
      </c>
      <c r="G30" s="1659">
        <v>18</v>
      </c>
      <c r="H30" s="1660">
        <v>993</v>
      </c>
      <c r="R30" s="101" t="s">
        <v>106</v>
      </c>
    </row>
    <row r="31" spans="1:18" ht="15" customHeight="1" x14ac:dyDescent="0.2">
      <c r="A31" s="1661"/>
      <c r="B31" s="1662" t="s">
        <v>445</v>
      </c>
      <c r="C31" s="882">
        <v>450</v>
      </c>
      <c r="D31" s="1663">
        <v>354</v>
      </c>
      <c r="E31" s="1664">
        <v>10</v>
      </c>
      <c r="F31" s="1663">
        <v>287</v>
      </c>
      <c r="G31" s="1664">
        <v>10</v>
      </c>
      <c r="H31" s="1665">
        <v>729</v>
      </c>
    </row>
    <row r="32" spans="1:18" ht="15" customHeight="1" thickBot="1" x14ac:dyDescent="0.25">
      <c r="A32" s="1666"/>
      <c r="B32" s="1667" t="s">
        <v>446</v>
      </c>
      <c r="C32" s="890">
        <v>450</v>
      </c>
      <c r="D32" s="1668">
        <v>171</v>
      </c>
      <c r="E32" s="1669">
        <v>7</v>
      </c>
      <c r="F32" s="1668">
        <v>96</v>
      </c>
      <c r="G32" s="1669">
        <v>7</v>
      </c>
      <c r="H32" s="1670">
        <v>191</v>
      </c>
    </row>
    <row r="33" spans="1:8" ht="13.5" thickBot="1" x14ac:dyDescent="0.25">
      <c r="A33" s="1671"/>
      <c r="B33" s="1672" t="s">
        <v>447</v>
      </c>
      <c r="C33" s="1673">
        <v>410</v>
      </c>
      <c r="D33" s="1674">
        <v>405</v>
      </c>
      <c r="E33" s="1675">
        <v>19</v>
      </c>
      <c r="F33" s="1674">
        <v>381</v>
      </c>
      <c r="G33" s="1675">
        <v>18</v>
      </c>
      <c r="H33" s="1676">
        <v>962</v>
      </c>
    </row>
    <row r="34" spans="1:8" x14ac:dyDescent="0.2">
      <c r="A34" s="444" t="s">
        <v>169</v>
      </c>
      <c r="B34" s="445"/>
      <c r="C34" s="445"/>
      <c r="D34" s="446"/>
      <c r="E34" s="446"/>
      <c r="F34" s="434"/>
      <c r="G34" s="434"/>
      <c r="H34" s="434"/>
    </row>
    <row r="35" spans="1:8" ht="15" x14ac:dyDescent="0.25">
      <c r="A35" s="434" t="s">
        <v>448</v>
      </c>
      <c r="B35" s="437"/>
      <c r="C35" s="437"/>
      <c r="D35" s="437"/>
      <c r="E35" s="437"/>
      <c r="F35" s="436"/>
      <c r="G35" s="436"/>
      <c r="H35" s="436"/>
    </row>
    <row r="36" spans="1:8" x14ac:dyDescent="0.2">
      <c r="A36" s="1293"/>
    </row>
    <row r="37" spans="1:8" x14ac:dyDescent="0.2">
      <c r="A37" s="434" t="s">
        <v>418</v>
      </c>
    </row>
    <row r="38" spans="1:8" x14ac:dyDescent="0.2">
      <c r="A38" s="434" t="s">
        <v>419</v>
      </c>
    </row>
  </sheetData>
  <mergeCells count="3">
    <mergeCell ref="D7:E7"/>
    <mergeCell ref="F7:G7"/>
    <mergeCell ref="H7:H8"/>
  </mergeCells>
  <pageMargins left="0.70866141732283472" right="0.70866141732283472" top="0.78740157480314965" bottom="0.78740157480314965" header="0.31496062992125984" footer="0.31496062992125984"/>
  <pageSetup paperSize="9" fitToWidth="0" fitToHeight="0" orientation="landscape" r:id="rId1"/>
  <headerFooter>
    <oddHeader>&amp;R&amp;T</oddHeader>
    <oddFooter>&amp;L&amp;F&amp;CDato skrevet ut: &amp;D&amp;RÅRSSTATISTIKK 2011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X42"/>
  <sheetViews>
    <sheetView showGridLines="0" topLeftCell="A5" workbookViewId="0">
      <selection activeCell="W17" sqref="W17"/>
    </sheetView>
  </sheetViews>
  <sheetFormatPr baseColWidth="10" defaultColWidth="11.42578125" defaultRowHeight="12.75" x14ac:dyDescent="0.2"/>
  <cols>
    <col min="1" max="1" width="5" style="2" customWidth="1"/>
    <col min="2" max="2" width="23.5703125" style="52" customWidth="1"/>
    <col min="3" max="3" width="9" style="52" customWidth="1"/>
    <col min="4" max="4" width="10.140625" style="52" customWidth="1"/>
    <col min="5" max="5" width="8.7109375" style="52" customWidth="1"/>
    <col min="6" max="6" width="9.85546875" style="25" customWidth="1"/>
    <col min="7" max="7" width="8.140625" style="26" customWidth="1"/>
    <col min="8" max="8" width="10" style="26" customWidth="1"/>
    <col min="9" max="9" width="10.85546875" style="52" customWidth="1"/>
    <col min="10" max="10" width="10.28515625" style="52" customWidth="1"/>
    <col min="11" max="11" width="8.7109375" style="52" customWidth="1"/>
    <col min="12" max="12" width="9" style="52" customWidth="1"/>
    <col min="13" max="13" width="9.7109375" style="52" customWidth="1"/>
    <col min="14" max="14" width="10" style="52" customWidth="1"/>
    <col min="15" max="15" width="11.42578125" style="52" customWidth="1"/>
    <col min="16" max="16" width="9.7109375" style="52" customWidth="1"/>
    <col min="17" max="17" width="10.28515625" style="52" customWidth="1"/>
    <col min="18" max="18" width="11.42578125" style="52" customWidth="1"/>
    <col min="19" max="16384" width="11.42578125" style="52"/>
  </cols>
  <sheetData>
    <row r="1" spans="1:20" x14ac:dyDescent="0.2">
      <c r="A1" s="1" t="s">
        <v>0</v>
      </c>
    </row>
    <row r="2" spans="1:20" x14ac:dyDescent="0.2">
      <c r="A2" s="1"/>
    </row>
    <row r="3" spans="1:20" x14ac:dyDescent="0.2">
      <c r="A3" s="1" t="str">
        <f>A8</f>
        <v>Tabell  1-3 - B1  - Saksbehandlingstid - bistand til bolig - hittil i år</v>
      </c>
      <c r="M3" s="27"/>
      <c r="N3" s="27"/>
      <c r="O3" s="27"/>
      <c r="P3" s="27"/>
      <c r="Q3" s="27"/>
    </row>
    <row r="4" spans="1:20" x14ac:dyDescent="0.2">
      <c r="A4" s="1"/>
    </row>
    <row r="5" spans="1:20" x14ac:dyDescent="0.2">
      <c r="A5" s="1"/>
    </row>
    <row r="8" spans="1:20" s="22" customFormat="1" ht="30" customHeight="1" thickBot="1" x14ac:dyDescent="0.25">
      <c r="A8" s="1216" t="s">
        <v>170</v>
      </c>
      <c r="B8" s="1051"/>
      <c r="C8" s="1052"/>
      <c r="D8" s="1052"/>
      <c r="E8" s="1052"/>
      <c r="F8" s="1053"/>
      <c r="G8" s="1054"/>
      <c r="H8" s="1054"/>
      <c r="I8" s="1052"/>
      <c r="J8" s="1052" t="s">
        <v>106</v>
      </c>
      <c r="K8" s="1052"/>
      <c r="L8" s="1052"/>
      <c r="M8" s="1052"/>
      <c r="N8" s="1052"/>
      <c r="O8" s="1052"/>
      <c r="P8" s="1052"/>
      <c r="Q8" s="1052"/>
    </row>
    <row r="9" spans="1:20" s="22" customFormat="1" ht="30" customHeight="1" x14ac:dyDescent="0.2">
      <c r="A9" s="524"/>
      <c r="B9" s="1055"/>
      <c r="C9" s="2043" t="s">
        <v>31</v>
      </c>
      <c r="D9" s="2044"/>
      <c r="E9" s="2044"/>
      <c r="F9" s="2044"/>
      <c r="G9" s="2044"/>
      <c r="H9" s="2045"/>
      <c r="I9" s="2043" t="s">
        <v>32</v>
      </c>
      <c r="J9" s="2044"/>
      <c r="K9" s="2044"/>
      <c r="L9" s="2044"/>
      <c r="M9" s="2044"/>
      <c r="N9" s="2044"/>
      <c r="O9" s="2044"/>
      <c r="P9" s="2044"/>
      <c r="Q9" s="2044"/>
    </row>
    <row r="10" spans="1:20" s="5" customFormat="1" ht="86.25" customHeight="1" thickBot="1" x14ac:dyDescent="0.3">
      <c r="A10" s="1056" t="s">
        <v>38</v>
      </c>
      <c r="B10" s="1057" t="s">
        <v>3</v>
      </c>
      <c r="C10" s="1058" t="s">
        <v>33</v>
      </c>
      <c r="D10" s="1056" t="s">
        <v>34</v>
      </c>
      <c r="E10" s="1059" t="s">
        <v>326</v>
      </c>
      <c r="F10" s="1060" t="s">
        <v>327</v>
      </c>
      <c r="G10" s="1061" t="s">
        <v>332</v>
      </c>
      <c r="H10" s="1062" t="s">
        <v>35</v>
      </c>
      <c r="I10" s="1058" t="s">
        <v>33</v>
      </c>
      <c r="J10" s="1056" t="s">
        <v>34</v>
      </c>
      <c r="K10" s="1059" t="s">
        <v>328</v>
      </c>
      <c r="L10" s="1063" t="s">
        <v>329</v>
      </c>
      <c r="M10" s="532" t="s">
        <v>232</v>
      </c>
      <c r="N10" s="1057" t="s">
        <v>35</v>
      </c>
      <c r="O10" s="1056" t="s">
        <v>36</v>
      </c>
      <c r="P10" s="1059" t="s">
        <v>331</v>
      </c>
      <c r="Q10" s="1063" t="s">
        <v>330</v>
      </c>
    </row>
    <row r="11" spans="1:20" ht="15" customHeight="1" x14ac:dyDescent="0.2">
      <c r="A11" s="1064">
        <v>1</v>
      </c>
      <c r="B11" s="1065" t="s">
        <v>5</v>
      </c>
      <c r="C11" s="1312">
        <v>394</v>
      </c>
      <c r="D11" s="1313">
        <v>384</v>
      </c>
      <c r="E11" s="1313">
        <v>328</v>
      </c>
      <c r="F11" s="1314">
        <v>0.85416666666666663</v>
      </c>
      <c r="G11" s="1313">
        <v>141</v>
      </c>
      <c r="H11" s="1313">
        <v>243</v>
      </c>
      <c r="I11" s="1312">
        <v>979</v>
      </c>
      <c r="J11" s="1313">
        <v>1008</v>
      </c>
      <c r="K11" s="1313">
        <v>988</v>
      </c>
      <c r="L11" s="1314">
        <v>0.98015873015873012</v>
      </c>
      <c r="M11" s="1313">
        <v>667</v>
      </c>
      <c r="N11" s="1312">
        <v>338</v>
      </c>
      <c r="O11" s="1313">
        <v>259</v>
      </c>
      <c r="P11" s="1313">
        <v>233</v>
      </c>
      <c r="Q11" s="1726">
        <v>0.89961389961389959</v>
      </c>
    </row>
    <row r="12" spans="1:20" ht="15" customHeight="1" x14ac:dyDescent="0.2">
      <c r="A12" s="1020">
        <v>2</v>
      </c>
      <c r="B12" s="1066" t="s">
        <v>6</v>
      </c>
      <c r="C12" s="1315">
        <v>337</v>
      </c>
      <c r="D12" s="1310">
        <v>316</v>
      </c>
      <c r="E12" s="1310">
        <v>292</v>
      </c>
      <c r="F12" s="1311">
        <v>0.92405063291139244</v>
      </c>
      <c r="G12" s="1310">
        <v>44</v>
      </c>
      <c r="H12" s="1310">
        <v>272</v>
      </c>
      <c r="I12" s="1315">
        <v>523</v>
      </c>
      <c r="J12" s="1310">
        <v>546</v>
      </c>
      <c r="K12" s="1310">
        <v>545</v>
      </c>
      <c r="L12" s="1311">
        <v>0.99816849816849818</v>
      </c>
      <c r="M12" s="1310">
        <v>299</v>
      </c>
      <c r="N12" s="1315">
        <v>247</v>
      </c>
      <c r="O12" s="1310">
        <v>139</v>
      </c>
      <c r="P12" s="1310">
        <v>110</v>
      </c>
      <c r="Q12" s="1727">
        <v>0.79136690647482011</v>
      </c>
      <c r="R12" s="914"/>
      <c r="T12" s="52" t="s">
        <v>106</v>
      </c>
    </row>
    <row r="13" spans="1:20" ht="15" customHeight="1" x14ac:dyDescent="0.2">
      <c r="A13" s="1020">
        <v>3</v>
      </c>
      <c r="B13" s="1066" t="s">
        <v>7</v>
      </c>
      <c r="C13" s="1315">
        <v>181</v>
      </c>
      <c r="D13" s="1310">
        <v>143</v>
      </c>
      <c r="E13" s="1310">
        <v>104</v>
      </c>
      <c r="F13" s="1311">
        <v>0.72727272727272729</v>
      </c>
      <c r="G13" s="1310">
        <v>40</v>
      </c>
      <c r="H13" s="1310">
        <v>101</v>
      </c>
      <c r="I13" s="1315">
        <v>765</v>
      </c>
      <c r="J13" s="1310">
        <v>813</v>
      </c>
      <c r="K13" s="1310">
        <v>675</v>
      </c>
      <c r="L13" s="1311">
        <v>0.8302583025830258</v>
      </c>
      <c r="M13" s="1310">
        <v>621</v>
      </c>
      <c r="N13" s="1315">
        <v>194</v>
      </c>
      <c r="O13" s="1310">
        <v>301</v>
      </c>
      <c r="P13" s="1310">
        <v>281</v>
      </c>
      <c r="Q13" s="1727">
        <v>0.93355481727574752</v>
      </c>
      <c r="R13" s="914"/>
    </row>
    <row r="14" spans="1:20" ht="15" customHeight="1" x14ac:dyDescent="0.2">
      <c r="A14" s="1020">
        <v>4</v>
      </c>
      <c r="B14" s="1066" t="s">
        <v>8</v>
      </c>
      <c r="C14" s="1315">
        <v>148</v>
      </c>
      <c r="D14" s="1310">
        <v>170</v>
      </c>
      <c r="E14" s="1310">
        <v>111</v>
      </c>
      <c r="F14" s="1311">
        <v>0.65294117647058825</v>
      </c>
      <c r="G14" s="1310">
        <v>24</v>
      </c>
      <c r="H14" s="1310">
        <v>98</v>
      </c>
      <c r="I14" s="1315">
        <v>351</v>
      </c>
      <c r="J14" s="1310">
        <v>279</v>
      </c>
      <c r="K14" s="1310">
        <v>230</v>
      </c>
      <c r="L14" s="1311">
        <v>0.82437275985663083</v>
      </c>
      <c r="M14" s="1310">
        <v>210</v>
      </c>
      <c r="N14" s="1315">
        <v>68</v>
      </c>
      <c r="O14" s="1310">
        <v>119</v>
      </c>
      <c r="P14" s="1310">
        <v>114</v>
      </c>
      <c r="Q14" s="1727">
        <v>0.95798319327731096</v>
      </c>
      <c r="R14" s="914"/>
    </row>
    <row r="15" spans="1:20" ht="15" customHeight="1" x14ac:dyDescent="0.2">
      <c r="A15" s="1020">
        <v>5</v>
      </c>
      <c r="B15" s="1066" t="s">
        <v>9</v>
      </c>
      <c r="C15" s="1315">
        <v>105</v>
      </c>
      <c r="D15" s="1310">
        <v>88</v>
      </c>
      <c r="E15" s="1310">
        <v>88</v>
      </c>
      <c r="F15" s="1311">
        <v>1</v>
      </c>
      <c r="G15" s="1310">
        <v>25</v>
      </c>
      <c r="H15" s="1310">
        <v>15</v>
      </c>
      <c r="I15" s="1315">
        <v>258</v>
      </c>
      <c r="J15" s="1310">
        <v>244</v>
      </c>
      <c r="K15" s="1310">
        <v>244</v>
      </c>
      <c r="L15" s="1311">
        <v>1</v>
      </c>
      <c r="M15" s="1310">
        <v>152</v>
      </c>
      <c r="N15" s="1315">
        <v>92</v>
      </c>
      <c r="O15" s="1310">
        <v>102</v>
      </c>
      <c r="P15" s="1310">
        <v>99</v>
      </c>
      <c r="Q15" s="1727">
        <v>0.97058823529411764</v>
      </c>
      <c r="R15" s="913"/>
    </row>
    <row r="16" spans="1:20" ht="15" customHeight="1" x14ac:dyDescent="0.2">
      <c r="A16" s="1020">
        <v>6</v>
      </c>
      <c r="B16" s="1066" t="s">
        <v>10</v>
      </c>
      <c r="C16" s="1315">
        <v>97</v>
      </c>
      <c r="D16" s="1310">
        <v>95</v>
      </c>
      <c r="E16" s="1310">
        <v>69</v>
      </c>
      <c r="F16" s="1311">
        <v>0.72631578947368425</v>
      </c>
      <c r="G16" s="1310">
        <v>0</v>
      </c>
      <c r="H16" s="1310">
        <v>0</v>
      </c>
      <c r="I16" s="1315">
        <v>59</v>
      </c>
      <c r="J16" s="1310">
        <v>46</v>
      </c>
      <c r="K16" s="1310">
        <v>43</v>
      </c>
      <c r="L16" s="1311">
        <v>0.93478260869565222</v>
      </c>
      <c r="M16" s="1310">
        <v>22</v>
      </c>
      <c r="N16" s="1315">
        <v>24</v>
      </c>
      <c r="O16" s="1310">
        <v>8</v>
      </c>
      <c r="P16" s="1310">
        <v>5</v>
      </c>
      <c r="Q16" s="1727">
        <v>0.625</v>
      </c>
      <c r="R16" s="914"/>
    </row>
    <row r="17" spans="1:24" ht="15" customHeight="1" x14ac:dyDescent="0.2">
      <c r="A17" s="1020">
        <v>7</v>
      </c>
      <c r="B17" s="1066" t="s">
        <v>11</v>
      </c>
      <c r="C17" s="1315">
        <v>157</v>
      </c>
      <c r="D17" s="1310">
        <v>97</v>
      </c>
      <c r="E17" s="1310">
        <v>62</v>
      </c>
      <c r="F17" s="1311">
        <v>0.63917525773195871</v>
      </c>
      <c r="G17" s="1310">
        <v>26</v>
      </c>
      <c r="H17" s="1310">
        <v>71</v>
      </c>
      <c r="I17" s="1315">
        <v>135</v>
      </c>
      <c r="J17" s="1310">
        <v>72</v>
      </c>
      <c r="K17" s="1310">
        <v>51</v>
      </c>
      <c r="L17" s="1311">
        <v>0.70833333333333337</v>
      </c>
      <c r="M17" s="1310">
        <v>48</v>
      </c>
      <c r="N17" s="1315">
        <v>24</v>
      </c>
      <c r="O17" s="1310">
        <v>23</v>
      </c>
      <c r="P17" s="1310">
        <v>19</v>
      </c>
      <c r="Q17" s="1727">
        <v>0.82608695652173914</v>
      </c>
      <c r="R17" s="914"/>
      <c r="U17" s="52" t="s">
        <v>106</v>
      </c>
    </row>
    <row r="18" spans="1:24" ht="15" customHeight="1" x14ac:dyDescent="0.2">
      <c r="A18" s="1020">
        <v>8</v>
      </c>
      <c r="B18" s="1066" t="s">
        <v>12</v>
      </c>
      <c r="C18" s="1315">
        <v>128</v>
      </c>
      <c r="D18" s="1310">
        <v>97</v>
      </c>
      <c r="E18" s="1310">
        <v>14</v>
      </c>
      <c r="F18" s="1311">
        <v>0.14432989690721648</v>
      </c>
      <c r="G18" s="1310">
        <v>18</v>
      </c>
      <c r="H18" s="1310">
        <v>86</v>
      </c>
      <c r="I18" s="1315">
        <v>135</v>
      </c>
      <c r="J18" s="1310">
        <v>133</v>
      </c>
      <c r="K18" s="1310">
        <v>132</v>
      </c>
      <c r="L18" s="1311">
        <v>0.99248120300751874</v>
      </c>
      <c r="M18" s="1310">
        <v>73</v>
      </c>
      <c r="N18" s="1315">
        <v>64</v>
      </c>
      <c r="O18" s="1310">
        <v>33</v>
      </c>
      <c r="P18" s="1310">
        <v>28</v>
      </c>
      <c r="Q18" s="1727">
        <v>0.84848484848484851</v>
      </c>
      <c r="R18" s="914"/>
    </row>
    <row r="19" spans="1:24" ht="15" customHeight="1" x14ac:dyDescent="0.2">
      <c r="A19" s="1020">
        <v>9</v>
      </c>
      <c r="B19" s="1066" t="s">
        <v>13</v>
      </c>
      <c r="C19" s="1315">
        <v>251</v>
      </c>
      <c r="D19" s="1310">
        <v>208</v>
      </c>
      <c r="E19" s="1310">
        <v>158</v>
      </c>
      <c r="F19" s="1311">
        <v>0.75961538461538458</v>
      </c>
      <c r="G19" s="1310">
        <v>31</v>
      </c>
      <c r="H19" s="1310">
        <v>170</v>
      </c>
      <c r="I19" s="1315">
        <v>250</v>
      </c>
      <c r="J19" s="1310">
        <v>252</v>
      </c>
      <c r="K19" s="1310">
        <v>246</v>
      </c>
      <c r="L19" s="1311">
        <v>0.97619047619047616</v>
      </c>
      <c r="M19" s="1310">
        <v>90</v>
      </c>
      <c r="N19" s="1315">
        <v>162</v>
      </c>
      <c r="O19" s="1310">
        <v>31</v>
      </c>
      <c r="P19" s="1310">
        <v>26</v>
      </c>
      <c r="Q19" s="1727">
        <v>0.83870967741935487</v>
      </c>
      <c r="R19" s="914"/>
    </row>
    <row r="20" spans="1:24" ht="15" customHeight="1" x14ac:dyDescent="0.2">
      <c r="A20" s="1020">
        <v>10</v>
      </c>
      <c r="B20" s="1066" t="s">
        <v>14</v>
      </c>
      <c r="C20" s="1315">
        <v>207</v>
      </c>
      <c r="D20" s="1310">
        <v>187</v>
      </c>
      <c r="E20" s="1310">
        <v>55</v>
      </c>
      <c r="F20" s="1311">
        <v>0.29411764705882354</v>
      </c>
      <c r="G20" s="1310">
        <v>52</v>
      </c>
      <c r="H20" s="1310">
        <v>120</v>
      </c>
      <c r="I20" s="1315">
        <v>378</v>
      </c>
      <c r="J20" s="1310">
        <v>380</v>
      </c>
      <c r="K20" s="1310">
        <v>369</v>
      </c>
      <c r="L20" s="1311">
        <v>0.97105263157894739</v>
      </c>
      <c r="M20" s="1310">
        <v>189</v>
      </c>
      <c r="N20" s="1315">
        <v>191</v>
      </c>
      <c r="O20" s="1310">
        <v>61</v>
      </c>
      <c r="P20" s="1310">
        <v>60</v>
      </c>
      <c r="Q20" s="1727">
        <v>0.98360655737704916</v>
      </c>
      <c r="R20" s="913"/>
    </row>
    <row r="21" spans="1:24" ht="15" customHeight="1" x14ac:dyDescent="0.2">
      <c r="A21" s="1020">
        <v>11</v>
      </c>
      <c r="B21" s="1066" t="s">
        <v>15</v>
      </c>
      <c r="C21" s="1315">
        <v>197</v>
      </c>
      <c r="D21" s="1310">
        <v>153</v>
      </c>
      <c r="E21" s="1310">
        <v>143</v>
      </c>
      <c r="F21" s="1311">
        <v>0.934640522875817</v>
      </c>
      <c r="G21" s="1310">
        <v>91</v>
      </c>
      <c r="H21" s="1310">
        <v>62</v>
      </c>
      <c r="I21" s="1315">
        <v>254</v>
      </c>
      <c r="J21" s="1310">
        <v>281</v>
      </c>
      <c r="K21" s="1310">
        <v>239</v>
      </c>
      <c r="L21" s="1311">
        <v>0.85053380782918153</v>
      </c>
      <c r="M21" s="1310">
        <v>158</v>
      </c>
      <c r="N21" s="1315">
        <v>123</v>
      </c>
      <c r="O21" s="1310">
        <v>64</v>
      </c>
      <c r="P21" s="1310">
        <v>52</v>
      </c>
      <c r="Q21" s="1727">
        <v>0.8125</v>
      </c>
    </row>
    <row r="22" spans="1:24" ht="15" customHeight="1" x14ac:dyDescent="0.2">
      <c r="A22" s="1020">
        <v>12</v>
      </c>
      <c r="B22" s="1066" t="s">
        <v>16</v>
      </c>
      <c r="C22" s="1315">
        <v>332</v>
      </c>
      <c r="D22" s="1310">
        <v>326</v>
      </c>
      <c r="E22" s="1310">
        <v>110</v>
      </c>
      <c r="F22" s="1311">
        <v>0.33742331288343558</v>
      </c>
      <c r="G22" s="1310">
        <v>60</v>
      </c>
      <c r="H22" s="1310">
        <v>266</v>
      </c>
      <c r="I22" s="1315">
        <v>307</v>
      </c>
      <c r="J22" s="1310">
        <v>293</v>
      </c>
      <c r="K22" s="1310">
        <v>280</v>
      </c>
      <c r="L22" s="1311">
        <v>0.95563139931740615</v>
      </c>
      <c r="M22" s="1310">
        <v>122</v>
      </c>
      <c r="N22" s="1315">
        <v>171</v>
      </c>
      <c r="O22" s="1310">
        <v>65</v>
      </c>
      <c r="P22" s="1310">
        <v>53</v>
      </c>
      <c r="Q22" s="1727">
        <v>0.81538461538461537</v>
      </c>
    </row>
    <row r="23" spans="1:24" ht="15" customHeight="1" x14ac:dyDescent="0.2">
      <c r="A23" s="1020">
        <v>13</v>
      </c>
      <c r="B23" s="1066" t="s">
        <v>17</v>
      </c>
      <c r="C23" s="1315">
        <v>221</v>
      </c>
      <c r="D23" s="1310">
        <v>274</v>
      </c>
      <c r="E23" s="1310">
        <v>244</v>
      </c>
      <c r="F23" s="1311">
        <v>0.89051094890510951</v>
      </c>
      <c r="G23" s="1310">
        <v>47</v>
      </c>
      <c r="H23" s="1310">
        <v>179</v>
      </c>
      <c r="I23" s="1315">
        <v>446</v>
      </c>
      <c r="J23" s="1310">
        <v>387</v>
      </c>
      <c r="K23" s="1310">
        <v>382</v>
      </c>
      <c r="L23" s="1311">
        <v>0.98708010335917318</v>
      </c>
      <c r="M23" s="1310">
        <v>236</v>
      </c>
      <c r="N23" s="1315">
        <v>151</v>
      </c>
      <c r="O23" s="1310">
        <v>99</v>
      </c>
      <c r="P23" s="1310">
        <v>90</v>
      </c>
      <c r="Q23" s="1727">
        <v>0.90909090909090906</v>
      </c>
    </row>
    <row r="24" spans="1:24" ht="15" customHeight="1" x14ac:dyDescent="0.2">
      <c r="A24" s="1020">
        <v>14</v>
      </c>
      <c r="B24" s="1066" t="s">
        <v>18</v>
      </c>
      <c r="C24" s="1315">
        <v>165</v>
      </c>
      <c r="D24" s="1310">
        <v>160</v>
      </c>
      <c r="E24" s="1310">
        <v>147</v>
      </c>
      <c r="F24" s="1311">
        <v>0.91874999999999996</v>
      </c>
      <c r="G24" s="1310">
        <v>48</v>
      </c>
      <c r="H24" s="1310">
        <v>94</v>
      </c>
      <c r="I24" s="1315">
        <v>197</v>
      </c>
      <c r="J24" s="1310">
        <v>245</v>
      </c>
      <c r="K24" s="1310">
        <v>226</v>
      </c>
      <c r="L24" s="1311">
        <v>0.92244897959183669</v>
      </c>
      <c r="M24" s="1310">
        <v>141</v>
      </c>
      <c r="N24" s="1315">
        <v>104</v>
      </c>
      <c r="O24" s="1310">
        <v>71</v>
      </c>
      <c r="P24" s="1310">
        <v>58</v>
      </c>
      <c r="Q24" s="1727">
        <v>0.81690140845070425</v>
      </c>
    </row>
    <row r="25" spans="1:24" ht="15" customHeight="1" thickBot="1" x14ac:dyDescent="0.25">
      <c r="A25" s="1021">
        <v>15</v>
      </c>
      <c r="B25" s="1067" t="s">
        <v>19</v>
      </c>
      <c r="C25" s="1316">
        <v>244</v>
      </c>
      <c r="D25" s="1317">
        <v>216</v>
      </c>
      <c r="E25" s="1317">
        <v>176</v>
      </c>
      <c r="F25" s="1318">
        <v>0.81481481481481477</v>
      </c>
      <c r="G25" s="1317">
        <v>36</v>
      </c>
      <c r="H25" s="1317">
        <v>182</v>
      </c>
      <c r="I25" s="1316">
        <v>306</v>
      </c>
      <c r="J25" s="1317">
        <v>284</v>
      </c>
      <c r="K25" s="1317">
        <v>284</v>
      </c>
      <c r="L25" s="1318">
        <v>1</v>
      </c>
      <c r="M25" s="1317">
        <v>172</v>
      </c>
      <c r="N25" s="1316">
        <v>112</v>
      </c>
      <c r="O25" s="1317">
        <v>45</v>
      </c>
      <c r="P25" s="1317">
        <v>30</v>
      </c>
      <c r="Q25" s="1728">
        <v>0.66666666666666663</v>
      </c>
    </row>
    <row r="26" spans="1:24" s="17" customFormat="1" ht="15" customHeight="1" x14ac:dyDescent="0.25">
      <c r="A26" s="554"/>
      <c r="B26" s="1758" t="s">
        <v>439</v>
      </c>
      <c r="C26" s="1343">
        <f>SUM(C11:C25)</f>
        <v>3164</v>
      </c>
      <c r="D26" s="1340">
        <f t="shared" ref="D26:P26" si="0">SUM(D11:D25)</f>
        <v>2914</v>
      </c>
      <c r="E26" s="1340">
        <f t="shared" si="0"/>
        <v>2101</v>
      </c>
      <c r="F26" s="1341">
        <f>SUM(F11:F25)/15</f>
        <v>0.70787498523917447</v>
      </c>
      <c r="G26" s="1340">
        <f t="shared" ref="G26" si="1">SUM(G11:G25)</f>
        <v>683</v>
      </c>
      <c r="H26" s="1344">
        <f t="shared" ref="H26" si="2">SUM(H11:H25)</f>
        <v>1959</v>
      </c>
      <c r="I26" s="1343">
        <f t="shared" ref="I26" si="3">SUM(I11:I25)</f>
        <v>5343</v>
      </c>
      <c r="J26" s="1340">
        <f t="shared" ref="J26" si="4">SUM(J11:J25)</f>
        <v>5263</v>
      </c>
      <c r="K26" s="1340">
        <f t="shared" ref="K26" si="5">SUM(K11:K25)</f>
        <v>4934</v>
      </c>
      <c r="L26" s="1342">
        <f>SUM(L11:L25)/15</f>
        <v>0.92876618891136065</v>
      </c>
      <c r="M26" s="1343">
        <f t="shared" si="0"/>
        <v>3200</v>
      </c>
      <c r="N26" s="1340">
        <f t="shared" si="0"/>
        <v>2065</v>
      </c>
      <c r="O26" s="1340">
        <f t="shared" si="0"/>
        <v>1420</v>
      </c>
      <c r="P26" s="1340">
        <f t="shared" si="0"/>
        <v>1258</v>
      </c>
      <c r="Q26" s="1342">
        <f>SUM(Q11:Q25)/15</f>
        <v>0.8463692460887855</v>
      </c>
    </row>
    <row r="27" spans="1:24" s="841" customFormat="1" ht="15" customHeight="1" x14ac:dyDescent="0.2">
      <c r="A27" s="1677"/>
      <c r="B27" s="1045" t="s">
        <v>430</v>
      </c>
      <c r="C27" s="1678">
        <v>2077</v>
      </c>
      <c r="D27" s="1679">
        <v>1859</v>
      </c>
      <c r="E27" s="1679">
        <v>1400</v>
      </c>
      <c r="F27" s="1680">
        <v>0.72257324942761592</v>
      </c>
      <c r="G27" s="1679">
        <v>412</v>
      </c>
      <c r="H27" s="1681">
        <v>1231</v>
      </c>
      <c r="I27" s="1678">
        <v>3445</v>
      </c>
      <c r="J27" s="1679">
        <v>3427</v>
      </c>
      <c r="K27" s="1679">
        <v>3182</v>
      </c>
      <c r="L27" s="1682">
        <v>0.92708989223746241</v>
      </c>
      <c r="M27" s="1678">
        <v>1992</v>
      </c>
      <c r="N27" s="1679">
        <v>1364</v>
      </c>
      <c r="O27" s="1679">
        <v>769</v>
      </c>
      <c r="P27" s="1679">
        <v>686</v>
      </c>
      <c r="Q27" s="1682">
        <v>0.85820256596528688</v>
      </c>
    </row>
    <row r="28" spans="1:24" s="841" customFormat="1" ht="15" customHeight="1" thickBot="1" x14ac:dyDescent="0.25">
      <c r="A28" s="1008"/>
      <c r="B28" s="897" t="s">
        <v>411</v>
      </c>
      <c r="C28" s="1532">
        <v>934</v>
      </c>
      <c r="D28" s="1533">
        <v>762</v>
      </c>
      <c r="E28" s="1533">
        <v>620</v>
      </c>
      <c r="F28" s="1534">
        <v>0.79720685118574275</v>
      </c>
      <c r="G28" s="1533">
        <v>242</v>
      </c>
      <c r="H28" s="1535">
        <v>436</v>
      </c>
      <c r="I28" s="1532">
        <v>1387</v>
      </c>
      <c r="J28" s="1533">
        <v>1385</v>
      </c>
      <c r="K28" s="1533">
        <v>1259</v>
      </c>
      <c r="L28" s="1536">
        <v>0.92830272219837107</v>
      </c>
      <c r="M28" s="1532">
        <v>834</v>
      </c>
      <c r="N28" s="1533">
        <v>557</v>
      </c>
      <c r="O28" s="1533">
        <v>315</v>
      </c>
      <c r="P28" s="1533">
        <v>271</v>
      </c>
      <c r="Q28" s="1536">
        <v>0.83494061582776424</v>
      </c>
      <c r="R28" s="30"/>
      <c r="S28" s="30"/>
      <c r="T28" s="30"/>
      <c r="U28" s="30"/>
      <c r="V28" s="30"/>
      <c r="W28" s="30"/>
      <c r="X28" s="842"/>
    </row>
    <row r="29" spans="1:24" s="841" customFormat="1" ht="15" customHeight="1" x14ac:dyDescent="0.2">
      <c r="A29" s="893"/>
      <c r="B29" s="1096" t="s">
        <v>400</v>
      </c>
      <c r="C29" s="1345">
        <v>3850</v>
      </c>
      <c r="D29" s="1336">
        <v>3353</v>
      </c>
      <c r="E29" s="1336">
        <v>2761</v>
      </c>
      <c r="F29" s="1337">
        <v>0.81622242018725211</v>
      </c>
      <c r="G29" s="1336">
        <v>894</v>
      </c>
      <c r="H29" s="1346">
        <v>2267</v>
      </c>
      <c r="I29" s="1345">
        <v>4912</v>
      </c>
      <c r="J29" s="1336">
        <v>4437</v>
      </c>
      <c r="K29" s="1336">
        <v>4134</v>
      </c>
      <c r="L29" s="1338">
        <v>0.90713167620382196</v>
      </c>
      <c r="M29" s="1345">
        <v>2462</v>
      </c>
      <c r="N29" s="1336">
        <v>1976</v>
      </c>
      <c r="O29" s="1336">
        <v>1045</v>
      </c>
      <c r="P29" s="1336">
        <v>886</v>
      </c>
      <c r="Q29" s="1338">
        <v>0.77437085019613738</v>
      </c>
    </row>
    <row r="30" spans="1:24" s="841" customFormat="1" ht="15" customHeight="1" x14ac:dyDescent="0.2">
      <c r="A30" s="757"/>
      <c r="B30" s="900" t="s">
        <v>378</v>
      </c>
      <c r="C30" s="946">
        <v>2427</v>
      </c>
      <c r="D30" s="799">
        <v>2093</v>
      </c>
      <c r="E30" s="799">
        <v>1808</v>
      </c>
      <c r="F30" s="1214">
        <v>0.839253816634145</v>
      </c>
      <c r="G30" s="799">
        <v>486</v>
      </c>
      <c r="H30" s="956">
        <v>1471</v>
      </c>
      <c r="I30" s="946">
        <v>3220</v>
      </c>
      <c r="J30" s="799">
        <v>2822</v>
      </c>
      <c r="K30" s="799">
        <v>2654</v>
      </c>
      <c r="L30" s="1268">
        <v>0.91944325043364694</v>
      </c>
      <c r="M30" s="946">
        <v>1550</v>
      </c>
      <c r="N30" s="1267">
        <v>1297</v>
      </c>
      <c r="O30" s="1267">
        <v>651</v>
      </c>
      <c r="P30" s="799">
        <v>587</v>
      </c>
      <c r="Q30" s="1268">
        <v>0.83411570913597666</v>
      </c>
    </row>
    <row r="31" spans="1:24" s="17" customFormat="1" ht="15" customHeight="1" thickBot="1" x14ac:dyDescent="0.25">
      <c r="A31" s="559"/>
      <c r="B31" s="897" t="s">
        <v>366</v>
      </c>
      <c r="C31" s="967">
        <v>1016</v>
      </c>
      <c r="D31" s="802">
        <v>832</v>
      </c>
      <c r="E31" s="1072">
        <v>757</v>
      </c>
      <c r="F31" s="1215">
        <v>0.90892246981121028</v>
      </c>
      <c r="G31" s="802">
        <v>203</v>
      </c>
      <c r="H31" s="961">
        <v>550</v>
      </c>
      <c r="I31" s="967">
        <v>1269</v>
      </c>
      <c r="J31" s="802">
        <v>1059</v>
      </c>
      <c r="K31" s="1072">
        <v>981</v>
      </c>
      <c r="L31" s="1073">
        <v>0.91983344359260877</v>
      </c>
      <c r="M31" s="1075">
        <v>557</v>
      </c>
      <c r="N31" s="1269">
        <v>508</v>
      </c>
      <c r="O31" s="1269">
        <v>279</v>
      </c>
      <c r="P31" s="1270">
        <v>249</v>
      </c>
      <c r="Q31" s="1073">
        <v>0.78778076128348362</v>
      </c>
    </row>
    <row r="32" spans="1:24" s="63" customFormat="1" ht="15" customHeight="1" x14ac:dyDescent="0.2">
      <c r="A32" s="893"/>
      <c r="B32" s="1096" t="s">
        <v>260</v>
      </c>
      <c r="C32" s="1079">
        <v>4281</v>
      </c>
      <c r="D32" s="1080">
        <v>3689</v>
      </c>
      <c r="E32" s="1081">
        <v>3169</v>
      </c>
      <c r="F32" s="1082">
        <v>0.85904039034968827</v>
      </c>
      <c r="G32" s="976">
        <v>1072</v>
      </c>
      <c r="H32" s="980">
        <v>2194</v>
      </c>
      <c r="I32" s="1083">
        <v>4786</v>
      </c>
      <c r="J32" s="976">
        <v>4360</v>
      </c>
      <c r="K32" s="1081">
        <v>4135</v>
      </c>
      <c r="L32" s="1084">
        <v>0.94839449541284404</v>
      </c>
      <c r="M32" s="1085">
        <v>1998</v>
      </c>
      <c r="N32" s="1086">
        <v>2180</v>
      </c>
      <c r="O32" s="1087">
        <v>1223</v>
      </c>
      <c r="P32" s="1088">
        <v>1006</v>
      </c>
      <c r="Q32" s="1082">
        <v>0.8225674570727719</v>
      </c>
    </row>
    <row r="33" spans="1:17" s="63" customFormat="1" ht="15" customHeight="1" x14ac:dyDescent="0.2">
      <c r="A33" s="757"/>
      <c r="B33" s="900" t="s">
        <v>252</v>
      </c>
      <c r="C33" s="1068">
        <v>3169</v>
      </c>
      <c r="D33" s="946">
        <v>2512</v>
      </c>
      <c r="E33" s="1089">
        <v>2071</v>
      </c>
      <c r="F33" s="1090">
        <v>0.82444267515923564</v>
      </c>
      <c r="G33" s="955">
        <v>707</v>
      </c>
      <c r="H33" s="799">
        <v>1509</v>
      </c>
      <c r="I33" s="1091">
        <v>3180</v>
      </c>
      <c r="J33" s="955">
        <v>2800</v>
      </c>
      <c r="K33" s="1089">
        <v>2668</v>
      </c>
      <c r="L33" s="1092">
        <v>0.95285714285714285</v>
      </c>
      <c r="M33" s="1093">
        <v>1354</v>
      </c>
      <c r="N33" s="1069">
        <v>1304</v>
      </c>
      <c r="O33" s="1070">
        <v>811</v>
      </c>
      <c r="P33" s="1094">
        <v>651</v>
      </c>
      <c r="Q33" s="1090">
        <v>0.80271270036991371</v>
      </c>
    </row>
    <row r="34" spans="1:17" s="63" customFormat="1" ht="15" customHeight="1" thickBot="1" x14ac:dyDescent="0.25">
      <c r="A34" s="559"/>
      <c r="B34" s="897" t="s">
        <v>234</v>
      </c>
      <c r="C34" s="1071">
        <v>1741</v>
      </c>
      <c r="D34" s="967">
        <v>1322</v>
      </c>
      <c r="E34" s="1072">
        <v>1132</v>
      </c>
      <c r="F34" s="1073">
        <v>0.85627836611195163</v>
      </c>
      <c r="G34" s="958">
        <v>454.15999999999997</v>
      </c>
      <c r="H34" s="802">
        <v>737</v>
      </c>
      <c r="I34" s="1095">
        <v>1587</v>
      </c>
      <c r="J34" s="958">
        <v>1436</v>
      </c>
      <c r="K34" s="1072">
        <v>1357</v>
      </c>
      <c r="L34" s="1074">
        <v>0.94498607242339838</v>
      </c>
      <c r="M34" s="1075">
        <v>678</v>
      </c>
      <c r="N34" s="1076">
        <v>674</v>
      </c>
      <c r="O34" s="1077">
        <v>409</v>
      </c>
      <c r="P34" s="1078">
        <v>334</v>
      </c>
      <c r="Q34" s="1073">
        <v>0.81662591687041564</v>
      </c>
    </row>
    <row r="35" spans="1:17" s="63" customFormat="1" ht="15" customHeight="1" x14ac:dyDescent="0.2">
      <c r="A35" s="893"/>
      <c r="B35" s="1096" t="s">
        <v>113</v>
      </c>
      <c r="C35" s="1079">
        <v>3650</v>
      </c>
      <c r="D35" s="1097">
        <v>3314</v>
      </c>
      <c r="E35" s="1081">
        <v>2839</v>
      </c>
      <c r="F35" s="1098">
        <v>0.85666867833433913</v>
      </c>
      <c r="G35" s="976">
        <v>1205</v>
      </c>
      <c r="H35" s="1099">
        <v>1928</v>
      </c>
      <c r="I35" s="1100">
        <v>4612</v>
      </c>
      <c r="J35" s="1097">
        <v>4507</v>
      </c>
      <c r="K35" s="1081">
        <v>4228</v>
      </c>
      <c r="L35" s="1084">
        <v>0.93809629465276234</v>
      </c>
      <c r="M35" s="1085">
        <v>2019</v>
      </c>
      <c r="N35" s="1101">
        <v>2287</v>
      </c>
      <c r="O35" s="1102">
        <v>1227</v>
      </c>
      <c r="P35" s="1088">
        <v>1075</v>
      </c>
      <c r="Q35" s="1082">
        <v>0.876120619396903</v>
      </c>
    </row>
    <row r="36" spans="1:17" s="63" customFormat="1" ht="15" customHeight="1" x14ac:dyDescent="0.2">
      <c r="A36" s="757"/>
      <c r="B36" s="900" t="s">
        <v>107</v>
      </c>
      <c r="C36" s="1103">
        <v>2996</v>
      </c>
      <c r="D36" s="1104">
        <v>2604</v>
      </c>
      <c r="E36" s="1089">
        <v>2125</v>
      </c>
      <c r="F36" s="1105">
        <v>0.8160522273425499</v>
      </c>
      <c r="G36" s="955">
        <v>960</v>
      </c>
      <c r="H36" s="1106">
        <v>1294</v>
      </c>
      <c r="I36" s="1103">
        <v>3258</v>
      </c>
      <c r="J36" s="1104">
        <v>3012</v>
      </c>
      <c r="K36" s="1089">
        <v>2836</v>
      </c>
      <c r="L36" s="1105">
        <v>0.94156706507304122</v>
      </c>
      <c r="M36" s="955">
        <v>1384</v>
      </c>
      <c r="N36" s="1107">
        <v>1518</v>
      </c>
      <c r="O36" s="1104">
        <v>901</v>
      </c>
      <c r="P36" s="1108">
        <v>789</v>
      </c>
      <c r="Q36" s="1090">
        <v>0.87569367369589346</v>
      </c>
    </row>
    <row r="37" spans="1:17" s="17" customFormat="1" ht="15" customHeight="1" thickBot="1" x14ac:dyDescent="0.3">
      <c r="A37" s="762"/>
      <c r="B37" s="1109" t="s">
        <v>108</v>
      </c>
      <c r="C37" s="1110">
        <v>1457</v>
      </c>
      <c r="D37" s="1111">
        <v>1231</v>
      </c>
      <c r="E37" s="1112">
        <v>991</v>
      </c>
      <c r="F37" s="1113">
        <v>0.80503655564581644</v>
      </c>
      <c r="G37" s="1114">
        <v>494</v>
      </c>
      <c r="H37" s="1115">
        <v>416</v>
      </c>
      <c r="I37" s="1110">
        <v>1730</v>
      </c>
      <c r="J37" s="1111">
        <v>1596</v>
      </c>
      <c r="K37" s="1112">
        <v>1499</v>
      </c>
      <c r="L37" s="1116">
        <v>0.93922305764411029</v>
      </c>
      <c r="M37" s="1117">
        <v>777</v>
      </c>
      <c r="N37" s="1118">
        <v>730</v>
      </c>
      <c r="O37" s="1111">
        <v>503</v>
      </c>
      <c r="P37" s="1119">
        <v>437</v>
      </c>
      <c r="Q37" s="1120">
        <v>0.8687872763419483</v>
      </c>
    </row>
    <row r="38" spans="1:17" s="17" customFormat="1" ht="15" customHeight="1" x14ac:dyDescent="0.25">
      <c r="A38" s="1121"/>
      <c r="B38" s="1122" t="s">
        <v>109</v>
      </c>
      <c r="C38" s="1123">
        <v>3464</v>
      </c>
      <c r="D38" s="1124">
        <v>3221</v>
      </c>
      <c r="E38" s="1125">
        <v>2665</v>
      </c>
      <c r="F38" s="1126">
        <v>0.82738280037255507</v>
      </c>
      <c r="G38" s="1127">
        <v>1444</v>
      </c>
      <c r="H38" s="1128">
        <v>1492</v>
      </c>
      <c r="I38" s="1123">
        <v>4968</v>
      </c>
      <c r="J38" s="1124">
        <v>4531</v>
      </c>
      <c r="K38" s="1125">
        <v>4140</v>
      </c>
      <c r="L38" s="1126">
        <v>0.91370558375634514</v>
      </c>
      <c r="M38" s="1129">
        <v>2227</v>
      </c>
      <c r="N38" s="1130">
        <v>2186</v>
      </c>
      <c r="O38" s="1131">
        <v>1738</v>
      </c>
      <c r="P38" s="1132">
        <v>1513</v>
      </c>
      <c r="Q38" s="1133">
        <v>0.8705408515535098</v>
      </c>
    </row>
    <row r="39" spans="1:17" s="17" customFormat="1" ht="15" customHeight="1" x14ac:dyDescent="0.25">
      <c r="A39" s="572"/>
      <c r="B39" s="597" t="s">
        <v>110</v>
      </c>
      <c r="C39" s="1134">
        <v>2408</v>
      </c>
      <c r="D39" s="1135">
        <v>2250</v>
      </c>
      <c r="E39" s="1136">
        <v>1812</v>
      </c>
      <c r="F39" s="1137">
        <v>0.80533333333333335</v>
      </c>
      <c r="G39" s="1138">
        <v>1061</v>
      </c>
      <c r="H39" s="1139">
        <v>982</v>
      </c>
      <c r="I39" s="1134">
        <v>3280</v>
      </c>
      <c r="J39" s="1135">
        <v>3015</v>
      </c>
      <c r="K39" s="1136">
        <v>2749</v>
      </c>
      <c r="L39" s="1137">
        <v>0.91177446102819237</v>
      </c>
      <c r="M39" s="1140">
        <v>1461</v>
      </c>
      <c r="N39" s="1141">
        <v>1502</v>
      </c>
      <c r="O39" s="1142">
        <v>1097</v>
      </c>
      <c r="P39" s="1143">
        <v>964</v>
      </c>
      <c r="Q39" s="1144">
        <v>0.87876025524156787</v>
      </c>
    </row>
    <row r="40" spans="1:17" s="17" customFormat="1" ht="15" customHeight="1" thickBot="1" x14ac:dyDescent="0.3">
      <c r="A40" s="1145"/>
      <c r="B40" s="580" t="s">
        <v>20</v>
      </c>
      <c r="C40" s="1146">
        <v>1325</v>
      </c>
      <c r="D40" s="1147">
        <v>1169</v>
      </c>
      <c r="E40" s="1148">
        <v>893</v>
      </c>
      <c r="F40" s="1149">
        <v>0.76390076988879385</v>
      </c>
      <c r="G40" s="1150">
        <v>629</v>
      </c>
      <c r="H40" s="1151">
        <v>499</v>
      </c>
      <c r="I40" s="1146">
        <v>1741</v>
      </c>
      <c r="J40" s="1147">
        <v>1552</v>
      </c>
      <c r="K40" s="1148">
        <v>1400</v>
      </c>
      <c r="L40" s="1149">
        <v>0.90206185567010311</v>
      </c>
      <c r="M40" s="1152">
        <v>690</v>
      </c>
      <c r="N40" s="1153">
        <v>753</v>
      </c>
      <c r="O40" s="1154">
        <v>517</v>
      </c>
      <c r="P40" s="1155">
        <v>440</v>
      </c>
      <c r="Q40" s="1156">
        <v>0.85106382978723405</v>
      </c>
    </row>
    <row r="41" spans="1:17" s="17" customFormat="1" ht="15" customHeight="1" thickBot="1" x14ac:dyDescent="0.3">
      <c r="A41" s="604"/>
      <c r="B41" s="605" t="s">
        <v>111</v>
      </c>
      <c r="C41" s="1157">
        <v>3705</v>
      </c>
      <c r="D41" s="1158">
        <v>3214</v>
      </c>
      <c r="E41" s="1159">
        <v>2752</v>
      </c>
      <c r="F41" s="1160">
        <v>0.85625388923459866</v>
      </c>
      <c r="G41" s="1161">
        <v>1432</v>
      </c>
      <c r="H41" s="1162">
        <v>1296</v>
      </c>
      <c r="I41" s="1157">
        <v>4858</v>
      </c>
      <c r="J41" s="1158">
        <v>4230</v>
      </c>
      <c r="K41" s="1163">
        <v>3913</v>
      </c>
      <c r="L41" s="1164">
        <v>0.92505910165484628</v>
      </c>
      <c r="M41" s="1165">
        <v>1968</v>
      </c>
      <c r="N41" s="1166">
        <v>2134</v>
      </c>
      <c r="O41" s="1167">
        <v>1642</v>
      </c>
      <c r="P41" s="1168">
        <v>1457</v>
      </c>
      <c r="Q41" s="1169">
        <v>0.88733252131546891</v>
      </c>
    </row>
    <row r="42" spans="1:17" x14ac:dyDescent="0.2">
      <c r="A42" s="1"/>
    </row>
  </sheetData>
  <mergeCells count="2">
    <mergeCell ref="C9:H9"/>
    <mergeCell ref="I9:Q9"/>
  </mergeCells>
  <printOptions horizontalCentered="1" verticalCentered="1"/>
  <pageMargins left="0.39370078740157505" right="0.39370078740157505" top="0.78740157480314998" bottom="0.59055118110236204" header="0.5" footer="0.5"/>
  <pageSetup paperSize="9" scale="80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55"/>
  <sheetViews>
    <sheetView showGridLines="0" topLeftCell="A7" workbookViewId="0">
      <selection activeCell="U13" sqref="U13"/>
    </sheetView>
  </sheetViews>
  <sheetFormatPr baseColWidth="10" defaultColWidth="11.42578125" defaultRowHeight="12.75" x14ac:dyDescent="0.2"/>
  <cols>
    <col min="1" max="1" width="6.140625" style="2" bestFit="1" customWidth="1"/>
    <col min="2" max="2" width="22" style="225" bestFit="1" customWidth="1"/>
    <col min="3" max="3" width="12.85546875" style="225" customWidth="1"/>
    <col min="4" max="4" width="12.5703125" style="225" customWidth="1"/>
    <col min="5" max="6" width="10.42578125" style="225" customWidth="1"/>
    <col min="7" max="8" width="11.42578125" style="225" customWidth="1"/>
    <col min="9" max="9" width="21.7109375" style="225" customWidth="1"/>
    <col min="10" max="12" width="8.7109375" style="225" bestFit="1" customWidth="1"/>
    <col min="13" max="13" width="9.7109375" style="225" bestFit="1" customWidth="1"/>
    <col min="14" max="14" width="8.7109375" style="225" bestFit="1" customWidth="1"/>
    <col min="15" max="15" width="11.42578125" style="225" customWidth="1"/>
    <col min="16" max="16384" width="11.42578125" style="225"/>
  </cols>
  <sheetData>
    <row r="1" spans="1:16" x14ac:dyDescent="0.2">
      <c r="A1" s="330" t="s">
        <v>26</v>
      </c>
      <c r="B1" s="331"/>
    </row>
    <row r="2" spans="1:16" x14ac:dyDescent="0.2">
      <c r="A2" s="1" t="s">
        <v>0</v>
      </c>
    </row>
    <row r="3" spans="1:16" x14ac:dyDescent="0.2">
      <c r="A3" s="1"/>
    </row>
    <row r="4" spans="1:16" x14ac:dyDescent="0.2">
      <c r="A4" s="1" t="str">
        <f>A10</f>
        <v>Tabell  1-3 - B2 - Antall personer som har bostøtte pr. 31.12</v>
      </c>
    </row>
    <row r="5" spans="1:16" x14ac:dyDescent="0.2">
      <c r="A5" s="1" t="str">
        <f>H10</f>
        <v>Tabell  1-3 - B3 - Ventetid på effektuering av tildelt kommunal bolig i perioden 1.1 - 31.12</v>
      </c>
    </row>
    <row r="6" spans="1:16" x14ac:dyDescent="0.2">
      <c r="A6" s="1"/>
    </row>
    <row r="10" spans="1:16" s="22" customFormat="1" ht="30" customHeight="1" thickBot="1" x14ac:dyDescent="0.25">
      <c r="A10" s="3" t="s">
        <v>274</v>
      </c>
      <c r="B10" s="21"/>
      <c r="H10" s="3" t="s">
        <v>275</v>
      </c>
      <c r="I10" s="21"/>
    </row>
    <row r="11" spans="1:16" s="22" customFormat="1" ht="25.5" customHeight="1" x14ac:dyDescent="0.2">
      <c r="A11" s="55"/>
      <c r="B11" s="345"/>
      <c r="C11" s="2046" t="s">
        <v>276</v>
      </c>
      <c r="D11" s="2046"/>
      <c r="E11" s="2046"/>
      <c r="F11" s="21"/>
      <c r="H11" s="55"/>
      <c r="I11" s="345"/>
      <c r="J11" s="2047" t="s">
        <v>277</v>
      </c>
      <c r="K11" s="2048"/>
      <c r="L11" s="2048"/>
      <c r="M11" s="2048"/>
      <c r="N11" s="2048"/>
      <c r="O11" s="346"/>
      <c r="P11" s="346"/>
    </row>
    <row r="12" spans="1:16" s="5" customFormat="1" ht="79.5" customHeight="1" thickBot="1" x14ac:dyDescent="0.25">
      <c r="A12" s="90" t="s">
        <v>2</v>
      </c>
      <c r="B12" s="108" t="s">
        <v>3</v>
      </c>
      <c r="C12" s="292" t="s">
        <v>278</v>
      </c>
      <c r="D12" s="399" t="s">
        <v>279</v>
      </c>
      <c r="E12" s="347" t="s">
        <v>280</v>
      </c>
      <c r="G12" s="5" t="s">
        <v>106</v>
      </c>
      <c r="H12" s="6" t="s">
        <v>2</v>
      </c>
      <c r="I12" s="18" t="s">
        <v>3</v>
      </c>
      <c r="J12" s="6" t="s">
        <v>281</v>
      </c>
      <c r="K12" s="94" t="s">
        <v>282</v>
      </c>
      <c r="L12" s="94" t="s">
        <v>283</v>
      </c>
      <c r="M12" s="94" t="s">
        <v>284</v>
      </c>
      <c r="N12" s="47" t="s">
        <v>285</v>
      </c>
      <c r="O12" s="348" t="s">
        <v>37</v>
      </c>
      <c r="P12" s="348" t="s">
        <v>286</v>
      </c>
    </row>
    <row r="13" spans="1:16" s="33" customFormat="1" ht="15" customHeight="1" x14ac:dyDescent="0.2">
      <c r="A13" s="333">
        <v>1</v>
      </c>
      <c r="B13" s="8" t="s">
        <v>5</v>
      </c>
      <c r="C13" s="1185">
        <v>2537</v>
      </c>
      <c r="D13" s="1186">
        <v>912</v>
      </c>
      <c r="E13" s="1230">
        <f>SUM(C13:D13)</f>
        <v>3449</v>
      </c>
      <c r="H13" s="333">
        <v>1</v>
      </c>
      <c r="I13" s="8" t="s">
        <v>5</v>
      </c>
      <c r="J13" s="1693">
        <v>140</v>
      </c>
      <c r="K13" s="517">
        <v>76</v>
      </c>
      <c r="L13" s="517">
        <v>17</v>
      </c>
      <c r="M13" s="517">
        <v>18</v>
      </c>
      <c r="N13" s="400">
        <v>8</v>
      </c>
      <c r="O13" s="1187">
        <f>SUM(J13:N13)</f>
        <v>259</v>
      </c>
      <c r="P13" s="349">
        <f t="shared" ref="P13:P28" si="0">(J13*1.5+K13*3+L13*5+M13*9+N13*12)/O13</f>
        <v>3.0154440154440154</v>
      </c>
    </row>
    <row r="14" spans="1:16" s="33" customFormat="1" ht="15" customHeight="1" x14ac:dyDescent="0.2">
      <c r="A14" s="9">
        <v>2</v>
      </c>
      <c r="B14" s="10" t="s">
        <v>6</v>
      </c>
      <c r="C14" s="1188">
        <v>2238</v>
      </c>
      <c r="D14" s="1189">
        <v>1004</v>
      </c>
      <c r="E14" s="1231">
        <f>SUM(C14:D14)</f>
        <v>3242</v>
      </c>
      <c r="H14" s="9">
        <v>2</v>
      </c>
      <c r="I14" s="10" t="s">
        <v>6</v>
      </c>
      <c r="J14" s="1696">
        <v>48</v>
      </c>
      <c r="K14" s="1197">
        <v>38</v>
      </c>
      <c r="L14" s="1197">
        <v>24</v>
      </c>
      <c r="M14" s="1197">
        <v>19</v>
      </c>
      <c r="N14" s="1233">
        <v>10</v>
      </c>
      <c r="O14" s="1190">
        <f>SUM(J14:N14)</f>
        <v>139</v>
      </c>
      <c r="P14" s="350">
        <f t="shared" si="0"/>
        <v>4.2949640287769784</v>
      </c>
    </row>
    <row r="15" spans="1:16" s="33" customFormat="1" ht="15" customHeight="1" x14ac:dyDescent="0.2">
      <c r="A15" s="9">
        <v>3</v>
      </c>
      <c r="B15" s="10" t="s">
        <v>7</v>
      </c>
      <c r="C15" s="1188">
        <v>2079</v>
      </c>
      <c r="D15" s="1189">
        <v>1461</v>
      </c>
      <c r="E15" s="1231">
        <f t="shared" ref="E15:E27" si="1">SUM(C15:D15)</f>
        <v>3540</v>
      </c>
      <c r="H15" s="9">
        <v>3</v>
      </c>
      <c r="I15" s="10" t="s">
        <v>7</v>
      </c>
      <c r="J15" s="1696">
        <v>207</v>
      </c>
      <c r="K15" s="1197">
        <v>58</v>
      </c>
      <c r="L15" s="1197">
        <v>16</v>
      </c>
      <c r="M15" s="1197">
        <v>17</v>
      </c>
      <c r="N15" s="1233">
        <v>3</v>
      </c>
      <c r="O15" s="1190">
        <f t="shared" ref="O15:O27" si="2">SUM(J15:N15)</f>
        <v>301</v>
      </c>
      <c r="P15" s="350">
        <f t="shared" si="0"/>
        <v>2.5033222591362128</v>
      </c>
    </row>
    <row r="16" spans="1:16" s="33" customFormat="1" ht="15" customHeight="1" x14ac:dyDescent="0.2">
      <c r="A16" s="9">
        <v>4</v>
      </c>
      <c r="B16" s="10" t="s">
        <v>8</v>
      </c>
      <c r="C16" s="1188">
        <v>1214</v>
      </c>
      <c r="D16" s="1189">
        <v>236</v>
      </c>
      <c r="E16" s="1231">
        <f t="shared" si="1"/>
        <v>1450</v>
      </c>
      <c r="H16" s="9">
        <v>4</v>
      </c>
      <c r="I16" s="10" t="s">
        <v>8</v>
      </c>
      <c r="J16" s="1696">
        <v>107</v>
      </c>
      <c r="K16" s="1197">
        <v>12</v>
      </c>
      <c r="L16" s="1197">
        <v>3</v>
      </c>
      <c r="M16" s="1197">
        <v>5</v>
      </c>
      <c r="N16" s="1233">
        <v>1</v>
      </c>
      <c r="O16" s="1190">
        <f t="shared" si="2"/>
        <v>128</v>
      </c>
      <c r="P16" s="350">
        <f t="shared" si="0"/>
        <v>2.09765625</v>
      </c>
    </row>
    <row r="17" spans="1:16" s="1193" customFormat="1" ht="15" customHeight="1" x14ac:dyDescent="0.2">
      <c r="A17" s="1191">
        <v>5</v>
      </c>
      <c r="B17" s="1192" t="s">
        <v>9</v>
      </c>
      <c r="C17" s="1188">
        <v>1281</v>
      </c>
      <c r="D17" s="1189">
        <v>268</v>
      </c>
      <c r="E17" s="1231">
        <f t="shared" si="1"/>
        <v>1549</v>
      </c>
      <c r="H17" s="1191">
        <v>5</v>
      </c>
      <c r="I17" s="1192" t="s">
        <v>9</v>
      </c>
      <c r="J17" s="1696">
        <v>61</v>
      </c>
      <c r="K17" s="1197">
        <v>20</v>
      </c>
      <c r="L17" s="1197">
        <v>18</v>
      </c>
      <c r="M17" s="1197">
        <v>3</v>
      </c>
      <c r="N17" s="1233">
        <v>0</v>
      </c>
      <c r="O17" s="1190">
        <f t="shared" si="2"/>
        <v>102</v>
      </c>
      <c r="P17" s="1194">
        <f t="shared" si="0"/>
        <v>2.6323529411764706</v>
      </c>
    </row>
    <row r="18" spans="1:16" s="1193" customFormat="1" ht="15" customHeight="1" x14ac:dyDescent="0.2">
      <c r="A18" s="1191">
        <v>6</v>
      </c>
      <c r="B18" s="1192" t="s">
        <v>10</v>
      </c>
      <c r="C18" s="1188">
        <v>332</v>
      </c>
      <c r="D18" s="1189">
        <v>100</v>
      </c>
      <c r="E18" s="1231">
        <f t="shared" si="1"/>
        <v>432</v>
      </c>
      <c r="H18" s="1191">
        <v>6</v>
      </c>
      <c r="I18" s="1192" t="s">
        <v>10</v>
      </c>
      <c r="J18" s="1696">
        <v>5</v>
      </c>
      <c r="K18" s="1197">
        <v>0</v>
      </c>
      <c r="L18" s="1197">
        <v>0</v>
      </c>
      <c r="M18" s="1197">
        <v>3</v>
      </c>
      <c r="N18" s="1233">
        <v>0</v>
      </c>
      <c r="O18" s="1190">
        <f t="shared" si="2"/>
        <v>8</v>
      </c>
      <c r="P18" s="1194">
        <f t="shared" si="0"/>
        <v>4.3125</v>
      </c>
    </row>
    <row r="19" spans="1:16" s="1193" customFormat="1" ht="15" customHeight="1" x14ac:dyDescent="0.2">
      <c r="A19" s="1191">
        <v>7</v>
      </c>
      <c r="B19" s="1192" t="s">
        <v>11</v>
      </c>
      <c r="C19" s="1188">
        <v>533</v>
      </c>
      <c r="D19" s="1189">
        <v>283</v>
      </c>
      <c r="E19" s="1231">
        <f t="shared" si="1"/>
        <v>816</v>
      </c>
      <c r="H19" s="1191">
        <v>7</v>
      </c>
      <c r="I19" s="1192" t="s">
        <v>11</v>
      </c>
      <c r="J19" s="1696">
        <v>17</v>
      </c>
      <c r="K19" s="1197">
        <v>2</v>
      </c>
      <c r="L19" s="1197">
        <v>0</v>
      </c>
      <c r="M19" s="1197">
        <v>3</v>
      </c>
      <c r="N19" s="1233">
        <v>1</v>
      </c>
      <c r="O19" s="1190">
        <f t="shared" si="2"/>
        <v>23</v>
      </c>
      <c r="P19" s="1194">
        <f t="shared" si="0"/>
        <v>3.0652173913043477</v>
      </c>
    </row>
    <row r="20" spans="1:16" s="1193" customFormat="1" ht="15" customHeight="1" x14ac:dyDescent="0.2">
      <c r="A20" s="1191">
        <v>8</v>
      </c>
      <c r="B20" s="1192" t="s">
        <v>12</v>
      </c>
      <c r="C20" s="1188">
        <v>748</v>
      </c>
      <c r="D20" s="1189">
        <v>128</v>
      </c>
      <c r="E20" s="1231">
        <f t="shared" si="1"/>
        <v>876</v>
      </c>
      <c r="H20" s="1191">
        <v>8</v>
      </c>
      <c r="I20" s="1192" t="s">
        <v>12</v>
      </c>
      <c r="J20" s="1696">
        <v>15</v>
      </c>
      <c r="K20" s="1197">
        <v>8</v>
      </c>
      <c r="L20" s="1197">
        <v>6</v>
      </c>
      <c r="M20" s="1197">
        <v>3</v>
      </c>
      <c r="N20" s="1233">
        <v>1</v>
      </c>
      <c r="O20" s="1190">
        <f t="shared" si="2"/>
        <v>33</v>
      </c>
      <c r="P20" s="1194">
        <f t="shared" si="0"/>
        <v>3.5</v>
      </c>
    </row>
    <row r="21" spans="1:16" s="1193" customFormat="1" ht="15" customHeight="1" x14ac:dyDescent="0.2">
      <c r="A21" s="1191">
        <v>9</v>
      </c>
      <c r="B21" s="1192" t="s">
        <v>13</v>
      </c>
      <c r="C21" s="1188">
        <v>774</v>
      </c>
      <c r="D21" s="1189">
        <v>124</v>
      </c>
      <c r="E21" s="1231">
        <f t="shared" si="1"/>
        <v>898</v>
      </c>
      <c r="H21" s="1191">
        <v>9</v>
      </c>
      <c r="I21" s="1192" t="s">
        <v>13</v>
      </c>
      <c r="J21" s="1696">
        <v>15</v>
      </c>
      <c r="K21" s="1197">
        <v>6</v>
      </c>
      <c r="L21" s="1197">
        <v>5</v>
      </c>
      <c r="M21" s="1197">
        <v>5</v>
      </c>
      <c r="N21" s="1233">
        <v>0</v>
      </c>
      <c r="O21" s="1190">
        <f t="shared" si="2"/>
        <v>31</v>
      </c>
      <c r="P21" s="1194">
        <f t="shared" si="0"/>
        <v>3.564516129032258</v>
      </c>
    </row>
    <row r="22" spans="1:16" s="1193" customFormat="1" ht="15" customHeight="1" x14ac:dyDescent="0.2">
      <c r="A22" s="1191">
        <v>10</v>
      </c>
      <c r="B22" s="1192" t="s">
        <v>14</v>
      </c>
      <c r="C22" s="1188">
        <v>993</v>
      </c>
      <c r="D22" s="1189">
        <v>497</v>
      </c>
      <c r="E22" s="1231">
        <f t="shared" si="1"/>
        <v>1490</v>
      </c>
      <c r="H22" s="1191">
        <v>10</v>
      </c>
      <c r="I22" s="1192" t="s">
        <v>14</v>
      </c>
      <c r="J22" s="1696">
        <v>48</v>
      </c>
      <c r="K22" s="1197">
        <v>8</v>
      </c>
      <c r="L22" s="1197">
        <v>4</v>
      </c>
      <c r="M22" s="1197">
        <v>1</v>
      </c>
      <c r="N22" s="1233">
        <v>0</v>
      </c>
      <c r="O22" s="1190">
        <f t="shared" si="2"/>
        <v>61</v>
      </c>
      <c r="P22" s="1194">
        <f t="shared" si="0"/>
        <v>2.0491803278688523</v>
      </c>
    </row>
    <row r="23" spans="1:16" s="1193" customFormat="1" ht="15" customHeight="1" x14ac:dyDescent="0.2">
      <c r="A23" s="1191">
        <v>11</v>
      </c>
      <c r="B23" s="1192" t="s">
        <v>15</v>
      </c>
      <c r="C23" s="1188">
        <v>1071</v>
      </c>
      <c r="D23" s="1189">
        <v>514</v>
      </c>
      <c r="E23" s="1231">
        <f t="shared" si="1"/>
        <v>1585</v>
      </c>
      <c r="H23" s="1191">
        <v>11</v>
      </c>
      <c r="I23" s="1192" t="s">
        <v>15</v>
      </c>
      <c r="J23" s="1696">
        <v>27</v>
      </c>
      <c r="K23" s="1197">
        <v>15</v>
      </c>
      <c r="L23" s="1197">
        <v>8</v>
      </c>
      <c r="M23" s="1197">
        <v>7</v>
      </c>
      <c r="N23" s="1233">
        <v>7</v>
      </c>
      <c r="O23" s="1190">
        <f t="shared" si="2"/>
        <v>64</v>
      </c>
      <c r="P23" s="1194">
        <f t="shared" si="0"/>
        <v>4.2578125</v>
      </c>
    </row>
    <row r="24" spans="1:16" s="1193" customFormat="1" ht="15" customHeight="1" x14ac:dyDescent="0.2">
      <c r="A24" s="1191">
        <v>12</v>
      </c>
      <c r="B24" s="1192" t="s">
        <v>16</v>
      </c>
      <c r="C24" s="1188">
        <v>1281</v>
      </c>
      <c r="D24" s="1189">
        <v>210</v>
      </c>
      <c r="E24" s="1231">
        <f t="shared" si="1"/>
        <v>1491</v>
      </c>
      <c r="H24" s="1191">
        <v>12</v>
      </c>
      <c r="I24" s="1192" t="s">
        <v>16</v>
      </c>
      <c r="J24" s="1696">
        <v>35</v>
      </c>
      <c r="K24" s="1197">
        <v>20</v>
      </c>
      <c r="L24" s="1197">
        <v>3</v>
      </c>
      <c r="M24" s="1197">
        <v>5</v>
      </c>
      <c r="N24" s="1233">
        <v>2</v>
      </c>
      <c r="O24" s="1190">
        <f t="shared" si="2"/>
        <v>65</v>
      </c>
      <c r="P24" s="1194">
        <f t="shared" si="0"/>
        <v>3.023076923076923</v>
      </c>
    </row>
    <row r="25" spans="1:16" s="1193" customFormat="1" ht="15" customHeight="1" x14ac:dyDescent="0.2">
      <c r="A25" s="1191">
        <v>13</v>
      </c>
      <c r="B25" s="1192" t="s">
        <v>17</v>
      </c>
      <c r="C25" s="1188">
        <v>1063</v>
      </c>
      <c r="D25" s="1189">
        <v>589</v>
      </c>
      <c r="E25" s="1231">
        <f t="shared" si="1"/>
        <v>1652</v>
      </c>
      <c r="H25" s="1191">
        <v>13</v>
      </c>
      <c r="I25" s="1192" t="s">
        <v>17</v>
      </c>
      <c r="J25" s="1696">
        <v>70</v>
      </c>
      <c r="K25" s="1197">
        <v>13</v>
      </c>
      <c r="L25" s="1197">
        <v>7</v>
      </c>
      <c r="M25" s="1197">
        <v>5</v>
      </c>
      <c r="N25" s="1233">
        <v>4</v>
      </c>
      <c r="O25" s="1190">
        <f t="shared" si="2"/>
        <v>99</v>
      </c>
      <c r="P25" s="1194">
        <f t="shared" si="0"/>
        <v>2.7474747474747474</v>
      </c>
    </row>
    <row r="26" spans="1:16" s="1193" customFormat="1" ht="15" customHeight="1" x14ac:dyDescent="0.2">
      <c r="A26" s="1191">
        <v>14</v>
      </c>
      <c r="B26" s="1192" t="s">
        <v>18</v>
      </c>
      <c r="C26" s="1188">
        <v>774</v>
      </c>
      <c r="D26" s="1189">
        <v>494</v>
      </c>
      <c r="E26" s="1231">
        <f t="shared" si="1"/>
        <v>1268</v>
      </c>
      <c r="H26" s="1191">
        <v>14</v>
      </c>
      <c r="I26" s="1192" t="s">
        <v>18</v>
      </c>
      <c r="J26" s="1696">
        <v>45</v>
      </c>
      <c r="K26" s="1197">
        <v>8</v>
      </c>
      <c r="L26" s="1197">
        <v>5</v>
      </c>
      <c r="M26" s="1197">
        <v>9</v>
      </c>
      <c r="N26" s="1233">
        <v>4</v>
      </c>
      <c r="O26" s="1190">
        <f t="shared" si="2"/>
        <v>71</v>
      </c>
      <c r="P26" s="1194">
        <f t="shared" si="0"/>
        <v>3.4577464788732395</v>
      </c>
    </row>
    <row r="27" spans="1:16" s="1193" customFormat="1" ht="15" customHeight="1" thickBot="1" x14ac:dyDescent="0.25">
      <c r="A27" s="1204">
        <v>15</v>
      </c>
      <c r="B27" s="1205" t="s">
        <v>19</v>
      </c>
      <c r="C27" s="1206">
        <v>1262</v>
      </c>
      <c r="D27" s="1207">
        <v>408</v>
      </c>
      <c r="E27" s="1686">
        <f t="shared" si="1"/>
        <v>1670</v>
      </c>
      <c r="H27" s="1204">
        <v>15</v>
      </c>
      <c r="I27" s="1205" t="s">
        <v>19</v>
      </c>
      <c r="J27" s="1697">
        <v>21</v>
      </c>
      <c r="K27" s="1698">
        <v>6</v>
      </c>
      <c r="L27" s="1698">
        <v>3</v>
      </c>
      <c r="M27" s="1698">
        <v>10</v>
      </c>
      <c r="N27" s="1699">
        <v>5</v>
      </c>
      <c r="O27" s="1195">
        <f t="shared" si="2"/>
        <v>45</v>
      </c>
      <c r="P27" s="1208">
        <f t="shared" si="0"/>
        <v>4.7666666666666666</v>
      </c>
    </row>
    <row r="28" spans="1:16" s="168" customFormat="1" ht="15" customHeight="1" thickBot="1" x14ac:dyDescent="0.25">
      <c r="A28" s="1683"/>
      <c r="B28" s="1684" t="s">
        <v>437</v>
      </c>
      <c r="C28" s="1691">
        <f>SUM(C13:C27)</f>
        <v>18180</v>
      </c>
      <c r="D28" s="1692">
        <f>SUM(D13:D27)</f>
        <v>7228</v>
      </c>
      <c r="E28" s="1687">
        <f>SUM(E13:E27)</f>
        <v>25408</v>
      </c>
      <c r="H28" s="1199"/>
      <c r="I28" s="1200" t="s">
        <v>442</v>
      </c>
      <c r="J28" s="1201">
        <f>SUM(J13:J27)</f>
        <v>861</v>
      </c>
      <c r="K28" s="1202">
        <f>SUM(K13:K27)</f>
        <v>290</v>
      </c>
      <c r="L28" s="1202">
        <f t="shared" ref="L28:O28" si="3">SUM(L13:L27)</f>
        <v>119</v>
      </c>
      <c r="M28" s="1202">
        <f t="shared" si="3"/>
        <v>113</v>
      </c>
      <c r="N28" s="1202">
        <f t="shared" si="3"/>
        <v>46</v>
      </c>
      <c r="O28" s="1203">
        <f t="shared" si="3"/>
        <v>1429</v>
      </c>
      <c r="P28" s="1232">
        <f t="shared" si="0"/>
        <v>3.0269419174247725</v>
      </c>
    </row>
    <row r="29" spans="1:16" s="329" customFormat="1" ht="15" customHeight="1" x14ac:dyDescent="0.2">
      <c r="A29" s="224"/>
      <c r="B29" s="281" t="s">
        <v>398</v>
      </c>
      <c r="C29" s="1693">
        <v>18463</v>
      </c>
      <c r="D29" s="400">
        <v>7293</v>
      </c>
      <c r="E29" s="1688">
        <v>25756</v>
      </c>
      <c r="H29" s="1196"/>
      <c r="I29" s="836" t="s">
        <v>375</v>
      </c>
      <c r="J29" s="1197">
        <v>624</v>
      </c>
      <c r="K29" s="1197">
        <v>192</v>
      </c>
      <c r="L29" s="1197">
        <v>68</v>
      </c>
      <c r="M29" s="1197">
        <v>131</v>
      </c>
      <c r="N29" s="1197">
        <v>70</v>
      </c>
      <c r="O29" s="1197">
        <v>1085</v>
      </c>
      <c r="P29" s="1685">
        <v>3.5677419354838711</v>
      </c>
    </row>
    <row r="30" spans="1:16" s="329" customFormat="1" ht="15" customHeight="1" x14ac:dyDescent="0.2">
      <c r="A30" s="511"/>
      <c r="B30" s="426" t="s">
        <v>258</v>
      </c>
      <c r="C30" s="1694">
        <v>18105</v>
      </c>
      <c r="D30" s="401">
        <v>7696</v>
      </c>
      <c r="E30" s="1689">
        <v>25801</v>
      </c>
      <c r="H30" s="1183"/>
      <c r="I30" s="309" t="s">
        <v>273</v>
      </c>
      <c r="J30" s="516">
        <v>576</v>
      </c>
      <c r="K30" s="516">
        <v>279</v>
      </c>
      <c r="L30" s="516">
        <v>134</v>
      </c>
      <c r="M30" s="516">
        <v>126</v>
      </c>
      <c r="N30" s="516">
        <v>140</v>
      </c>
      <c r="O30" s="516">
        <v>1255</v>
      </c>
      <c r="P30" s="1184">
        <v>4.1314741035856573</v>
      </c>
    </row>
    <row r="31" spans="1:16" s="329" customFormat="1" ht="15" customHeight="1" x14ac:dyDescent="0.2">
      <c r="A31" s="511"/>
      <c r="B31" s="426" t="s">
        <v>166</v>
      </c>
      <c r="C31" s="1694">
        <v>18498</v>
      </c>
      <c r="D31" s="401">
        <v>7888</v>
      </c>
      <c r="E31" s="1689">
        <v>26386</v>
      </c>
      <c r="H31" s="1183"/>
      <c r="I31" s="309" t="s">
        <v>270</v>
      </c>
      <c r="J31" s="516">
        <v>695</v>
      </c>
      <c r="K31" s="516">
        <v>231</v>
      </c>
      <c r="L31" s="516">
        <v>142</v>
      </c>
      <c r="M31" s="516">
        <v>124</v>
      </c>
      <c r="N31" s="516">
        <v>58</v>
      </c>
      <c r="O31" s="516">
        <v>1250</v>
      </c>
      <c r="P31" s="1184">
        <v>3.4060000000000001</v>
      </c>
    </row>
    <row r="32" spans="1:16" s="168" customFormat="1" ht="15" customHeight="1" x14ac:dyDescent="0.2">
      <c r="A32" s="511"/>
      <c r="B32" s="426" t="s">
        <v>139</v>
      </c>
      <c r="C32" s="1694">
        <v>18550</v>
      </c>
      <c r="D32" s="401">
        <v>7822</v>
      </c>
      <c r="E32" s="1689">
        <v>26372</v>
      </c>
      <c r="H32" s="1196"/>
      <c r="I32" s="836" t="s">
        <v>271</v>
      </c>
      <c r="J32" s="1197">
        <v>988</v>
      </c>
      <c r="K32" s="1197">
        <v>310</v>
      </c>
      <c r="L32" s="1197">
        <v>178</v>
      </c>
      <c r="M32" s="1197">
        <v>146</v>
      </c>
      <c r="N32" s="1197">
        <v>120</v>
      </c>
      <c r="O32" s="1197">
        <v>1742</v>
      </c>
      <c r="P32" s="1198">
        <v>3.4764638346727899</v>
      </c>
    </row>
    <row r="33" spans="1:16" s="168" customFormat="1" ht="15" customHeight="1" x14ac:dyDescent="0.2">
      <c r="A33" s="511"/>
      <c r="B33" s="426" t="s">
        <v>324</v>
      </c>
      <c r="C33" s="1694">
        <v>18063</v>
      </c>
      <c r="D33" s="401">
        <v>8201</v>
      </c>
      <c r="E33" s="1689">
        <v>26264</v>
      </c>
      <c r="H33" s="1183"/>
      <c r="I33" s="309" t="s">
        <v>272</v>
      </c>
      <c r="J33" s="516">
        <v>942</v>
      </c>
      <c r="K33" s="516">
        <v>284</v>
      </c>
      <c r="L33" s="516">
        <v>193</v>
      </c>
      <c r="M33" s="516">
        <v>136</v>
      </c>
      <c r="N33" s="516">
        <v>66</v>
      </c>
      <c r="O33" s="516">
        <v>1621</v>
      </c>
      <c r="P33" s="1184">
        <v>3.2362739049969154</v>
      </c>
    </row>
    <row r="34" spans="1:16" s="168" customFormat="1" ht="15" customHeight="1" thickBot="1" x14ac:dyDescent="0.25">
      <c r="A34" s="512"/>
      <c r="B34" s="293" t="s">
        <v>325</v>
      </c>
      <c r="C34" s="1695">
        <v>16540</v>
      </c>
      <c r="D34" s="402">
        <v>8108</v>
      </c>
      <c r="E34" s="1690">
        <v>24648</v>
      </c>
      <c r="H34" s="1183"/>
      <c r="I34" s="309" t="s">
        <v>21</v>
      </c>
      <c r="J34" s="516">
        <v>813</v>
      </c>
      <c r="K34" s="516">
        <v>301</v>
      </c>
      <c r="L34" s="516">
        <v>228</v>
      </c>
      <c r="M34" s="516">
        <v>175</v>
      </c>
      <c r="N34" s="516">
        <v>124</v>
      </c>
      <c r="O34" s="516">
        <v>1641</v>
      </c>
      <c r="P34" s="1184">
        <v>3.8546617915904937</v>
      </c>
    </row>
    <row r="35" spans="1:16" s="17" customFormat="1" ht="15" customHeight="1" x14ac:dyDescent="0.2"/>
    <row r="36" spans="1:16" s="17" customFormat="1" ht="15" customHeight="1" x14ac:dyDescent="0.2">
      <c r="H36" s="1" t="s">
        <v>287</v>
      </c>
    </row>
    <row r="37" spans="1:16" s="17" customFormat="1" ht="15" customHeight="1" x14ac:dyDescent="0.2"/>
    <row r="38" spans="1:16" s="22" customFormat="1" ht="30" customHeight="1" x14ac:dyDescent="0.2"/>
    <row r="39" spans="1:16" s="5" customFormat="1" ht="86.25" customHeight="1" x14ac:dyDescent="0.2"/>
    <row r="40" spans="1:16" ht="17.25" customHeight="1" x14ac:dyDescent="0.2"/>
    <row r="45" spans="1:16" ht="19.7" customHeight="1" x14ac:dyDescent="0.2"/>
    <row r="55" s="17" customFormat="1" x14ac:dyDescent="0.2"/>
  </sheetData>
  <mergeCells count="2">
    <mergeCell ref="C11:E11"/>
    <mergeCell ref="J11:N11"/>
  </mergeCells>
  <pageMargins left="0.7" right="0.7" top="0.78740157499999996" bottom="0.78740157499999996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AL42"/>
  <sheetViews>
    <sheetView showGridLines="0" topLeftCell="A5" workbookViewId="0">
      <selection activeCell="W27" sqref="W27"/>
    </sheetView>
  </sheetViews>
  <sheetFormatPr baseColWidth="10" defaultColWidth="11.42578125" defaultRowHeight="14.25" x14ac:dyDescent="0.2"/>
  <cols>
    <col min="1" max="1" width="4.85546875" style="613" customWidth="1"/>
    <col min="2" max="2" width="22" style="519" bestFit="1" customWidth="1"/>
    <col min="3" max="7" width="8.28515625" style="519" customWidth="1"/>
    <col min="8" max="8" width="9.7109375" style="519" customWidth="1"/>
    <col min="9" max="9" width="8.5703125" style="519" hidden="1" customWidth="1"/>
    <col min="10" max="14" width="8.28515625" style="519" customWidth="1"/>
    <col min="15" max="15" width="9.7109375" style="519" customWidth="1"/>
    <col min="16" max="16" width="8.5703125" style="519" hidden="1" customWidth="1"/>
    <col min="17" max="17" width="13.28515625" style="519" hidden="1" customWidth="1"/>
    <col min="18" max="18" width="11.42578125" style="519" customWidth="1"/>
    <col min="19" max="19" width="11.42578125" style="520" customWidth="1"/>
    <col min="20" max="16384" width="11.42578125" style="519"/>
  </cols>
  <sheetData>
    <row r="1" spans="1:38" x14ac:dyDescent="0.2">
      <c r="A1" s="518" t="s">
        <v>0</v>
      </c>
    </row>
    <row r="2" spans="1:38" x14ac:dyDescent="0.2">
      <c r="A2" s="518"/>
    </row>
    <row r="3" spans="1:38" x14ac:dyDescent="0.2">
      <c r="A3" s="518" t="str">
        <f>A5</f>
        <v>Tabell 1 - 4 - A-1  - Bruk av private døgnovernattingstilbud  - hittil i år.  Antall personer etter oppholdslengde og kvalitetsavtale.</v>
      </c>
    </row>
    <row r="5" spans="1:38" s="522" customFormat="1" ht="26.25" customHeight="1" thickBot="1" x14ac:dyDescent="0.3">
      <c r="A5" s="521" t="s">
        <v>235</v>
      </c>
      <c r="S5" s="523"/>
    </row>
    <row r="6" spans="1:38" s="522" customFormat="1" ht="26.25" customHeight="1" thickBot="1" x14ac:dyDescent="0.3">
      <c r="A6" s="524"/>
      <c r="B6" s="525"/>
      <c r="C6" s="2049" t="s">
        <v>213</v>
      </c>
      <c r="D6" s="2050"/>
      <c r="E6" s="2050"/>
      <c r="F6" s="2050"/>
      <c r="G6" s="2050"/>
      <c r="H6" s="2050"/>
      <c r="I6" s="2051"/>
      <c r="J6" s="2052" t="s">
        <v>214</v>
      </c>
      <c r="K6" s="2053"/>
      <c r="L6" s="2053"/>
      <c r="M6" s="2053"/>
      <c r="N6" s="2053"/>
      <c r="O6" s="2053"/>
      <c r="P6" s="526"/>
      <c r="Q6" s="527"/>
      <c r="S6" s="523"/>
    </row>
    <row r="7" spans="1:38" s="522" customFormat="1" ht="76.5" customHeight="1" thickBot="1" x14ac:dyDescent="0.3">
      <c r="A7" s="528" t="s">
        <v>38</v>
      </c>
      <c r="B7" s="529" t="s">
        <v>3</v>
      </c>
      <c r="C7" s="530" t="s">
        <v>39</v>
      </c>
      <c r="D7" s="531" t="s">
        <v>40</v>
      </c>
      <c r="E7" s="531" t="s">
        <v>41</v>
      </c>
      <c r="F7" s="532" t="s">
        <v>42</v>
      </c>
      <c r="G7" s="533" t="s">
        <v>210</v>
      </c>
      <c r="H7" s="534" t="s">
        <v>212</v>
      </c>
      <c r="I7" s="535" t="s">
        <v>105</v>
      </c>
      <c r="J7" s="536" t="s">
        <v>39</v>
      </c>
      <c r="K7" s="531" t="s">
        <v>40</v>
      </c>
      <c r="L7" s="531" t="s">
        <v>41</v>
      </c>
      <c r="M7" s="532" t="s">
        <v>42</v>
      </c>
      <c r="N7" s="533" t="s">
        <v>211</v>
      </c>
      <c r="O7" s="534" t="s">
        <v>212</v>
      </c>
      <c r="P7" s="537" t="s">
        <v>44</v>
      </c>
      <c r="Q7" s="537" t="s">
        <v>45</v>
      </c>
      <c r="S7" s="523"/>
      <c r="U7" s="522" t="s">
        <v>106</v>
      </c>
    </row>
    <row r="8" spans="1:38" ht="15" customHeight="1" x14ac:dyDescent="0.25">
      <c r="A8" s="538">
        <v>1</v>
      </c>
      <c r="B8" s="539" t="s">
        <v>5</v>
      </c>
      <c r="C8" s="1353">
        <v>36</v>
      </c>
      <c r="D8" s="1354">
        <v>16</v>
      </c>
      <c r="E8" s="1354">
        <v>0</v>
      </c>
      <c r="F8" s="1354">
        <v>0</v>
      </c>
      <c r="G8" s="1348">
        <f>SUM(C8:F8)</f>
        <v>52</v>
      </c>
      <c r="H8" s="1355">
        <v>24</v>
      </c>
      <c r="I8" s="1349"/>
      <c r="J8" s="1353">
        <v>104</v>
      </c>
      <c r="K8" s="1354">
        <v>49</v>
      </c>
      <c r="L8" s="1354">
        <v>19</v>
      </c>
      <c r="M8" s="1354">
        <v>4</v>
      </c>
      <c r="N8" s="1348">
        <f>SUM(J8:M8)</f>
        <v>176</v>
      </c>
      <c r="O8" s="1355">
        <v>76</v>
      </c>
      <c r="P8" s="540">
        <v>0</v>
      </c>
      <c r="Q8" s="540">
        <v>1</v>
      </c>
      <c r="S8" s="917"/>
      <c r="T8" s="917"/>
      <c r="U8" s="917"/>
      <c r="V8" s="917"/>
      <c r="W8" s="917"/>
      <c r="X8" s="916"/>
      <c r="Y8" s="917"/>
      <c r="Z8" s="916"/>
      <c r="AA8" s="916"/>
      <c r="AB8" s="917"/>
      <c r="AC8" s="917"/>
      <c r="AD8" s="917"/>
      <c r="AE8" s="917"/>
      <c r="AF8" s="916"/>
      <c r="AG8" s="917"/>
    </row>
    <row r="9" spans="1:38" ht="15" customHeight="1" x14ac:dyDescent="0.25">
      <c r="A9" s="541">
        <v>2</v>
      </c>
      <c r="B9" s="542" t="s">
        <v>6</v>
      </c>
      <c r="C9" s="1356">
        <v>3</v>
      </c>
      <c r="D9" s="1347">
        <v>1</v>
      </c>
      <c r="E9" s="1347">
        <v>0</v>
      </c>
      <c r="F9" s="1347">
        <v>0</v>
      </c>
      <c r="G9" s="1350">
        <f>SUM(C9:F9)</f>
        <v>4</v>
      </c>
      <c r="H9" s="1357">
        <v>4</v>
      </c>
      <c r="I9" s="1351"/>
      <c r="J9" s="1356">
        <v>77</v>
      </c>
      <c r="K9" s="1347">
        <v>36</v>
      </c>
      <c r="L9" s="1347">
        <v>5</v>
      </c>
      <c r="M9" s="1347">
        <v>0</v>
      </c>
      <c r="N9" s="1350">
        <f>SUM(J9:M9)</f>
        <v>118</v>
      </c>
      <c r="O9" s="1357">
        <v>41</v>
      </c>
      <c r="P9" s="547">
        <v>0</v>
      </c>
      <c r="Q9" s="547">
        <v>0</v>
      </c>
      <c r="S9" s="917"/>
      <c r="T9" s="917"/>
      <c r="U9" s="917"/>
      <c r="V9" s="917"/>
      <c r="W9" s="917"/>
      <c r="X9" s="916"/>
      <c r="Y9" s="917"/>
      <c r="Z9" s="916"/>
      <c r="AA9" s="916"/>
      <c r="AB9" s="917"/>
      <c r="AC9" s="917"/>
      <c r="AD9" s="917"/>
      <c r="AE9" s="917"/>
      <c r="AF9" s="916"/>
      <c r="AG9" s="917"/>
    </row>
    <row r="10" spans="1:38" ht="15" customHeight="1" x14ac:dyDescent="0.25">
      <c r="A10" s="541">
        <v>3</v>
      </c>
      <c r="B10" s="542" t="s">
        <v>7</v>
      </c>
      <c r="C10" s="1356">
        <v>1</v>
      </c>
      <c r="D10" s="1347">
        <v>4</v>
      </c>
      <c r="E10" s="1347">
        <v>2</v>
      </c>
      <c r="F10" s="1347">
        <v>0</v>
      </c>
      <c r="G10" s="1350">
        <f t="shared" ref="G10:G21" si="0">SUM(C10:F10)</f>
        <v>7</v>
      </c>
      <c r="H10" s="1357">
        <v>0</v>
      </c>
      <c r="I10" s="1351"/>
      <c r="J10" s="1356">
        <v>29</v>
      </c>
      <c r="K10" s="1347">
        <v>18</v>
      </c>
      <c r="L10" s="1347">
        <v>5</v>
      </c>
      <c r="M10" s="1347">
        <v>0</v>
      </c>
      <c r="N10" s="1350">
        <f t="shared" ref="N10:N21" si="1">SUM(J10:M10)</f>
        <v>52</v>
      </c>
      <c r="O10" s="1357">
        <v>8</v>
      </c>
      <c r="P10" s="547">
        <v>0</v>
      </c>
      <c r="Q10" s="547">
        <v>0</v>
      </c>
      <c r="S10" s="917"/>
      <c r="T10" s="917"/>
      <c r="U10" s="917"/>
      <c r="V10" s="917"/>
      <c r="W10" s="917"/>
      <c r="X10" s="916"/>
      <c r="Y10" s="917"/>
      <c r="Z10" s="916"/>
      <c r="AA10" s="916"/>
      <c r="AB10" s="917"/>
      <c r="AC10" s="917"/>
      <c r="AD10" s="917"/>
      <c r="AE10" s="917"/>
      <c r="AF10" s="916"/>
      <c r="AG10" s="917"/>
    </row>
    <row r="11" spans="1:38" ht="15" customHeight="1" x14ac:dyDescent="0.25">
      <c r="A11" s="541">
        <v>4</v>
      </c>
      <c r="B11" s="542" t="s">
        <v>8</v>
      </c>
      <c r="C11" s="1356">
        <v>4</v>
      </c>
      <c r="D11" s="1347">
        <v>7</v>
      </c>
      <c r="E11" s="1347">
        <v>0</v>
      </c>
      <c r="F11" s="1347">
        <v>0</v>
      </c>
      <c r="G11" s="1350">
        <f t="shared" si="0"/>
        <v>11</v>
      </c>
      <c r="H11" s="1357">
        <v>10</v>
      </c>
      <c r="I11" s="1352"/>
      <c r="J11" s="1356">
        <v>28</v>
      </c>
      <c r="K11" s="1347">
        <v>17</v>
      </c>
      <c r="L11" s="1347">
        <v>5</v>
      </c>
      <c r="M11" s="1347">
        <v>0</v>
      </c>
      <c r="N11" s="1350">
        <f t="shared" si="1"/>
        <v>50</v>
      </c>
      <c r="O11" s="1357">
        <v>22</v>
      </c>
      <c r="P11" s="547">
        <v>0</v>
      </c>
      <c r="Q11" s="547">
        <v>0</v>
      </c>
      <c r="S11" s="917"/>
      <c r="T11" s="917"/>
      <c r="U11" s="917"/>
      <c r="V11" s="917"/>
      <c r="W11" s="917"/>
      <c r="X11" s="916"/>
      <c r="Y11" s="917"/>
      <c r="Z11" s="916"/>
      <c r="AA11" s="916"/>
      <c r="AB11" s="917"/>
      <c r="AC11" s="917"/>
      <c r="AD11" s="917"/>
      <c r="AE11" s="917"/>
      <c r="AF11" s="916"/>
      <c r="AG11" s="917"/>
    </row>
    <row r="12" spans="1:38" ht="15" customHeight="1" x14ac:dyDescent="0.25">
      <c r="A12" s="541">
        <v>5</v>
      </c>
      <c r="B12" s="542" t="s">
        <v>9</v>
      </c>
      <c r="C12" s="1356">
        <v>3</v>
      </c>
      <c r="D12" s="1347">
        <v>0</v>
      </c>
      <c r="E12" s="1347">
        <v>0</v>
      </c>
      <c r="F12" s="1347">
        <v>0</v>
      </c>
      <c r="G12" s="1350">
        <f t="shared" si="0"/>
        <v>3</v>
      </c>
      <c r="H12" s="1357">
        <v>3</v>
      </c>
      <c r="I12" s="1352"/>
      <c r="J12" s="1356">
        <v>69</v>
      </c>
      <c r="K12" s="1347">
        <v>26</v>
      </c>
      <c r="L12" s="1347">
        <v>2</v>
      </c>
      <c r="M12" s="1347">
        <v>1</v>
      </c>
      <c r="N12" s="1350">
        <f t="shared" si="1"/>
        <v>98</v>
      </c>
      <c r="O12" s="1357">
        <v>24</v>
      </c>
      <c r="P12" s="547">
        <v>0</v>
      </c>
      <c r="Q12" s="547">
        <v>0</v>
      </c>
      <c r="S12" s="919"/>
      <c r="T12" s="919"/>
      <c r="U12" s="919"/>
      <c r="V12" s="919"/>
      <c r="W12" s="919"/>
      <c r="X12" s="918"/>
      <c r="Y12" s="919"/>
      <c r="Z12" s="918"/>
      <c r="AA12" s="918"/>
      <c r="AB12" s="919"/>
      <c r="AC12" s="919"/>
      <c r="AD12" s="919"/>
      <c r="AE12" s="919"/>
      <c r="AF12" s="918"/>
      <c r="AG12" s="919"/>
      <c r="AH12" s="848"/>
      <c r="AI12" s="848"/>
      <c r="AJ12" s="848"/>
      <c r="AK12" s="848"/>
      <c r="AL12" s="848"/>
    </row>
    <row r="13" spans="1:38" ht="15" customHeight="1" x14ac:dyDescent="0.25">
      <c r="A13" s="541">
        <v>6</v>
      </c>
      <c r="B13" s="542" t="s">
        <v>10</v>
      </c>
      <c r="C13" s="1356">
        <v>0</v>
      </c>
      <c r="D13" s="1347">
        <v>0</v>
      </c>
      <c r="E13" s="1347">
        <v>0</v>
      </c>
      <c r="F13" s="1347">
        <v>0</v>
      </c>
      <c r="G13" s="1350">
        <f t="shared" si="0"/>
        <v>0</v>
      </c>
      <c r="H13" s="1357">
        <v>0</v>
      </c>
      <c r="I13" s="1352"/>
      <c r="J13" s="1356">
        <v>7</v>
      </c>
      <c r="K13" s="1347">
        <v>8</v>
      </c>
      <c r="L13" s="1347">
        <v>2</v>
      </c>
      <c r="M13" s="1347">
        <v>1</v>
      </c>
      <c r="N13" s="1350">
        <f t="shared" si="1"/>
        <v>18</v>
      </c>
      <c r="O13" s="1357">
        <v>0</v>
      </c>
      <c r="P13" s="547">
        <v>0</v>
      </c>
      <c r="Q13" s="547">
        <v>0</v>
      </c>
      <c r="S13" s="919"/>
      <c r="T13" s="919"/>
      <c r="U13" s="919"/>
      <c r="V13" s="919"/>
      <c r="W13" s="919"/>
      <c r="X13" s="918"/>
      <c r="Y13" s="919"/>
      <c r="Z13" s="918"/>
      <c r="AA13" s="918"/>
      <c r="AB13" s="919"/>
      <c r="AC13" s="919"/>
      <c r="AD13" s="919"/>
      <c r="AE13" s="919"/>
      <c r="AF13" s="918"/>
      <c r="AG13" s="919"/>
      <c r="AH13" s="848"/>
      <c r="AI13" s="848"/>
      <c r="AJ13" s="848"/>
      <c r="AK13" s="848"/>
      <c r="AL13" s="848"/>
    </row>
    <row r="14" spans="1:38" ht="15" customHeight="1" x14ac:dyDescent="0.25">
      <c r="A14" s="541">
        <v>7</v>
      </c>
      <c r="B14" s="542" t="s">
        <v>11</v>
      </c>
      <c r="C14" s="1356">
        <v>1</v>
      </c>
      <c r="D14" s="1347">
        <v>0</v>
      </c>
      <c r="E14" s="1347">
        <v>0</v>
      </c>
      <c r="F14" s="1347">
        <v>0</v>
      </c>
      <c r="G14" s="1350">
        <f t="shared" si="0"/>
        <v>1</v>
      </c>
      <c r="H14" s="1357">
        <v>0</v>
      </c>
      <c r="I14" s="1352"/>
      <c r="J14" s="1356">
        <v>30</v>
      </c>
      <c r="K14" s="1347">
        <v>9</v>
      </c>
      <c r="L14" s="1347">
        <v>2</v>
      </c>
      <c r="M14" s="1347">
        <v>0</v>
      </c>
      <c r="N14" s="1350">
        <f t="shared" si="1"/>
        <v>41</v>
      </c>
      <c r="O14" s="1357">
        <v>12</v>
      </c>
      <c r="P14" s="547">
        <v>0</v>
      </c>
      <c r="Q14" s="547">
        <v>0</v>
      </c>
      <c r="S14" s="523"/>
      <c r="T14" s="522"/>
      <c r="U14" s="522" t="s">
        <v>106</v>
      </c>
      <c r="V14" s="522"/>
      <c r="W14" s="522"/>
      <c r="X14" s="522"/>
      <c r="Y14" s="522"/>
      <c r="Z14" s="522"/>
      <c r="AA14" s="522"/>
      <c r="AB14" s="522"/>
      <c r="AC14" s="522"/>
      <c r="AD14" s="522"/>
      <c r="AE14" s="522"/>
      <c r="AF14" s="522"/>
      <c r="AG14" s="522"/>
    </row>
    <row r="15" spans="1:38" ht="15" customHeight="1" x14ac:dyDescent="0.25">
      <c r="A15" s="541">
        <v>8</v>
      </c>
      <c r="B15" s="542" t="s">
        <v>12</v>
      </c>
      <c r="C15" s="1356">
        <v>2</v>
      </c>
      <c r="D15" s="1347">
        <v>0</v>
      </c>
      <c r="E15" s="1347">
        <v>0</v>
      </c>
      <c r="F15" s="1347">
        <v>0</v>
      </c>
      <c r="G15" s="1350">
        <f t="shared" si="0"/>
        <v>2</v>
      </c>
      <c r="H15" s="1357">
        <v>0</v>
      </c>
      <c r="I15" s="1352"/>
      <c r="J15" s="1356">
        <v>25</v>
      </c>
      <c r="K15" s="1347">
        <v>4</v>
      </c>
      <c r="L15" s="1347">
        <v>0</v>
      </c>
      <c r="M15" s="1347">
        <v>0</v>
      </c>
      <c r="N15" s="1350">
        <f t="shared" si="1"/>
        <v>29</v>
      </c>
      <c r="O15" s="1357">
        <v>4</v>
      </c>
      <c r="P15" s="547">
        <v>0</v>
      </c>
      <c r="Q15" s="547">
        <v>0</v>
      </c>
      <c r="S15" s="523"/>
      <c r="T15" s="522"/>
      <c r="U15" s="522"/>
      <c r="V15" s="522"/>
      <c r="W15" s="522"/>
      <c r="X15" s="522"/>
      <c r="Y15" s="522"/>
      <c r="Z15" s="522"/>
      <c r="AA15" s="522"/>
      <c r="AB15" s="522"/>
      <c r="AC15" s="522"/>
      <c r="AD15" s="522"/>
      <c r="AE15" s="522"/>
      <c r="AF15" s="522"/>
      <c r="AG15" s="522"/>
    </row>
    <row r="16" spans="1:38" ht="15" customHeight="1" x14ac:dyDescent="0.25">
      <c r="A16" s="541">
        <v>9</v>
      </c>
      <c r="B16" s="542" t="s">
        <v>13</v>
      </c>
      <c r="C16" s="1356">
        <v>5</v>
      </c>
      <c r="D16" s="1347">
        <v>3</v>
      </c>
      <c r="E16" s="1347">
        <v>1</v>
      </c>
      <c r="F16" s="1347">
        <v>0</v>
      </c>
      <c r="G16" s="1350">
        <f t="shared" si="0"/>
        <v>9</v>
      </c>
      <c r="H16" s="1357">
        <v>0</v>
      </c>
      <c r="I16" s="1351"/>
      <c r="J16" s="1356">
        <v>22</v>
      </c>
      <c r="K16" s="1347">
        <v>21</v>
      </c>
      <c r="L16" s="1347">
        <v>6</v>
      </c>
      <c r="M16" s="1347">
        <v>2</v>
      </c>
      <c r="N16" s="1350">
        <f t="shared" si="1"/>
        <v>51</v>
      </c>
      <c r="O16" s="1357">
        <v>1</v>
      </c>
      <c r="P16" s="547">
        <v>0</v>
      </c>
      <c r="Q16" s="547">
        <v>0</v>
      </c>
      <c r="S16" s="523"/>
      <c r="T16" s="522"/>
      <c r="U16" s="522"/>
      <c r="V16" s="522"/>
      <c r="W16" s="522"/>
      <c r="X16" s="522"/>
      <c r="Y16" s="522"/>
      <c r="Z16" s="522"/>
      <c r="AA16" s="522"/>
      <c r="AB16" s="522"/>
      <c r="AC16" s="522"/>
      <c r="AD16" s="522"/>
      <c r="AE16" s="522"/>
      <c r="AF16" s="522"/>
      <c r="AG16" s="522"/>
    </row>
    <row r="17" spans="1:33" ht="15" customHeight="1" x14ac:dyDescent="0.25">
      <c r="A17" s="541">
        <v>10</v>
      </c>
      <c r="B17" s="542" t="s">
        <v>14</v>
      </c>
      <c r="C17" s="1356">
        <v>11</v>
      </c>
      <c r="D17" s="1347">
        <v>0</v>
      </c>
      <c r="E17" s="1347">
        <v>0</v>
      </c>
      <c r="F17" s="1347">
        <v>0</v>
      </c>
      <c r="G17" s="1350">
        <f t="shared" si="0"/>
        <v>11</v>
      </c>
      <c r="H17" s="1357">
        <v>0</v>
      </c>
      <c r="I17" s="1351"/>
      <c r="J17" s="1356">
        <v>36</v>
      </c>
      <c r="K17" s="1347">
        <v>26</v>
      </c>
      <c r="L17" s="1347">
        <v>12</v>
      </c>
      <c r="M17" s="1347">
        <v>5</v>
      </c>
      <c r="N17" s="1350">
        <f t="shared" si="1"/>
        <v>79</v>
      </c>
      <c r="O17" s="1357">
        <v>26</v>
      </c>
      <c r="P17" s="547">
        <v>0</v>
      </c>
      <c r="Q17" s="547">
        <v>0</v>
      </c>
      <c r="S17" s="523"/>
      <c r="T17" s="522"/>
      <c r="U17" s="522"/>
      <c r="V17" s="522"/>
      <c r="W17" s="522"/>
      <c r="X17" s="522"/>
      <c r="Y17" s="522"/>
      <c r="Z17" s="522"/>
      <c r="AA17" s="522"/>
      <c r="AB17" s="522"/>
      <c r="AC17" s="522"/>
      <c r="AD17" s="522"/>
      <c r="AE17" s="522"/>
      <c r="AF17" s="522"/>
      <c r="AG17" s="522"/>
    </row>
    <row r="18" spans="1:33" ht="15" customHeight="1" x14ac:dyDescent="0.25">
      <c r="A18" s="541">
        <v>11</v>
      </c>
      <c r="B18" s="542" t="s">
        <v>15</v>
      </c>
      <c r="C18" s="1356">
        <v>2</v>
      </c>
      <c r="D18" s="1347">
        <v>0</v>
      </c>
      <c r="E18" s="1347">
        <v>0</v>
      </c>
      <c r="F18" s="1347">
        <v>0</v>
      </c>
      <c r="G18" s="1350">
        <f t="shared" si="0"/>
        <v>2</v>
      </c>
      <c r="H18" s="1357">
        <v>2</v>
      </c>
      <c r="I18" s="1351"/>
      <c r="J18" s="1356">
        <v>25</v>
      </c>
      <c r="K18" s="1347">
        <v>11</v>
      </c>
      <c r="L18" s="1347">
        <v>6</v>
      </c>
      <c r="M18" s="1347">
        <v>0</v>
      </c>
      <c r="N18" s="1350">
        <f t="shared" si="1"/>
        <v>42</v>
      </c>
      <c r="O18" s="1357">
        <v>18</v>
      </c>
      <c r="P18" s="547">
        <v>0</v>
      </c>
      <c r="Q18" s="547">
        <v>0</v>
      </c>
      <c r="R18" s="519" t="s">
        <v>106</v>
      </c>
      <c r="S18" s="523"/>
      <c r="T18" s="522"/>
      <c r="U18" s="522"/>
      <c r="V18" s="522"/>
      <c r="W18" s="522"/>
      <c r="X18" s="522"/>
      <c r="Y18" s="522"/>
      <c r="Z18" s="522"/>
      <c r="AA18" s="522"/>
      <c r="AB18" s="522"/>
      <c r="AC18" s="522"/>
      <c r="AD18" s="522"/>
      <c r="AE18" s="522"/>
      <c r="AF18" s="522"/>
      <c r="AG18" s="522"/>
    </row>
    <row r="19" spans="1:33" ht="15" customHeight="1" x14ac:dyDescent="0.25">
      <c r="A19" s="541">
        <v>12</v>
      </c>
      <c r="B19" s="542" t="s">
        <v>16</v>
      </c>
      <c r="C19" s="1356">
        <v>1</v>
      </c>
      <c r="D19" s="1347">
        <v>0</v>
      </c>
      <c r="E19" s="1347">
        <v>0</v>
      </c>
      <c r="F19" s="1347">
        <v>0</v>
      </c>
      <c r="G19" s="1350">
        <f t="shared" si="0"/>
        <v>1</v>
      </c>
      <c r="H19" s="1357">
        <v>1</v>
      </c>
      <c r="I19" s="1351"/>
      <c r="J19" s="1356">
        <v>6</v>
      </c>
      <c r="K19" s="1347">
        <v>0</v>
      </c>
      <c r="L19" s="1347">
        <v>0</v>
      </c>
      <c r="M19" s="1347">
        <v>0</v>
      </c>
      <c r="N19" s="1350">
        <f t="shared" si="1"/>
        <v>6</v>
      </c>
      <c r="O19" s="1357">
        <v>3</v>
      </c>
      <c r="P19" s="547">
        <v>0</v>
      </c>
      <c r="Q19" s="547">
        <v>0</v>
      </c>
      <c r="S19" s="523"/>
      <c r="T19" s="522"/>
      <c r="U19" s="522"/>
      <c r="V19" s="522"/>
      <c r="W19" s="522"/>
      <c r="X19" s="522"/>
      <c r="Y19" s="522"/>
      <c r="Z19" s="522"/>
      <c r="AA19" s="522"/>
      <c r="AB19" s="522"/>
      <c r="AC19" s="522"/>
      <c r="AD19" s="522"/>
      <c r="AE19" s="522"/>
      <c r="AF19" s="522"/>
      <c r="AG19" s="522"/>
    </row>
    <row r="20" spans="1:33" ht="15" customHeight="1" x14ac:dyDescent="0.25">
      <c r="A20" s="541">
        <v>13</v>
      </c>
      <c r="B20" s="542" t="s">
        <v>17</v>
      </c>
      <c r="C20" s="1356">
        <v>1</v>
      </c>
      <c r="D20" s="1347">
        <v>1</v>
      </c>
      <c r="E20" s="1347">
        <v>0</v>
      </c>
      <c r="F20" s="1347">
        <v>0</v>
      </c>
      <c r="G20" s="1350">
        <f t="shared" si="0"/>
        <v>2</v>
      </c>
      <c r="H20" s="1357">
        <v>0</v>
      </c>
      <c r="I20" s="1351"/>
      <c r="J20" s="1356">
        <v>24</v>
      </c>
      <c r="K20" s="1347">
        <v>10</v>
      </c>
      <c r="L20" s="1347">
        <v>2</v>
      </c>
      <c r="M20" s="1347">
        <v>3</v>
      </c>
      <c r="N20" s="1350">
        <f t="shared" si="1"/>
        <v>39</v>
      </c>
      <c r="O20" s="1357">
        <v>3</v>
      </c>
      <c r="P20" s="547">
        <v>0</v>
      </c>
      <c r="Q20" s="547">
        <v>0</v>
      </c>
      <c r="S20" s="523"/>
      <c r="T20" s="522"/>
      <c r="U20" s="522"/>
      <c r="V20" s="522"/>
      <c r="W20" s="522"/>
      <c r="X20" s="522"/>
      <c r="Y20" s="522"/>
      <c r="Z20" s="522"/>
      <c r="AA20" s="522"/>
      <c r="AB20" s="522"/>
      <c r="AC20" s="522"/>
      <c r="AD20" s="522"/>
      <c r="AE20" s="522"/>
      <c r="AF20" s="522"/>
      <c r="AG20" s="522"/>
    </row>
    <row r="21" spans="1:33" ht="15" customHeight="1" x14ac:dyDescent="0.25">
      <c r="A21" s="541">
        <v>14</v>
      </c>
      <c r="B21" s="542" t="s">
        <v>18</v>
      </c>
      <c r="C21" s="1356">
        <v>0</v>
      </c>
      <c r="D21" s="1347">
        <v>1</v>
      </c>
      <c r="E21" s="1347">
        <v>0</v>
      </c>
      <c r="F21" s="1347">
        <v>0</v>
      </c>
      <c r="G21" s="1350">
        <f t="shared" si="0"/>
        <v>1</v>
      </c>
      <c r="H21" s="1357">
        <v>1</v>
      </c>
      <c r="I21" s="1351"/>
      <c r="J21" s="1356">
        <v>26</v>
      </c>
      <c r="K21" s="1347">
        <v>18</v>
      </c>
      <c r="L21" s="1347">
        <v>1</v>
      </c>
      <c r="M21" s="1347">
        <v>3</v>
      </c>
      <c r="N21" s="1350">
        <f t="shared" si="1"/>
        <v>48</v>
      </c>
      <c r="O21" s="1357">
        <v>10</v>
      </c>
      <c r="P21" s="547">
        <v>0</v>
      </c>
      <c r="Q21" s="547">
        <v>0</v>
      </c>
      <c r="S21" s="523"/>
      <c r="T21" s="522"/>
      <c r="U21" s="522"/>
      <c r="V21" s="522"/>
      <c r="W21" s="522"/>
      <c r="X21" s="522"/>
      <c r="Y21" s="522"/>
      <c r="Z21" s="522"/>
      <c r="AA21" s="522"/>
      <c r="AB21" s="522"/>
      <c r="AC21" s="522"/>
      <c r="AD21" s="522"/>
      <c r="AE21" s="522"/>
      <c r="AF21" s="522"/>
      <c r="AG21" s="522"/>
    </row>
    <row r="22" spans="1:33" ht="15" customHeight="1" thickBot="1" x14ac:dyDescent="0.3">
      <c r="A22" s="548">
        <v>15</v>
      </c>
      <c r="B22" s="549" t="s">
        <v>19</v>
      </c>
      <c r="C22" s="1576">
        <v>0</v>
      </c>
      <c r="D22" s="1577">
        <v>0</v>
      </c>
      <c r="E22" s="1577">
        <v>0</v>
      </c>
      <c r="F22" s="1577">
        <v>0</v>
      </c>
      <c r="G22" s="1579">
        <f>SUM(C22:F22)</f>
        <v>0</v>
      </c>
      <c r="H22" s="1578">
        <v>0</v>
      </c>
      <c r="I22" s="1580"/>
      <c r="J22" s="1576">
        <v>30</v>
      </c>
      <c r="K22" s="1577">
        <v>21</v>
      </c>
      <c r="L22" s="1577">
        <v>9</v>
      </c>
      <c r="M22" s="1577">
        <v>11</v>
      </c>
      <c r="N22" s="1579">
        <f>SUM(J22:M22)</f>
        <v>71</v>
      </c>
      <c r="O22" s="1578">
        <v>6</v>
      </c>
      <c r="P22" s="553">
        <v>0</v>
      </c>
      <c r="Q22" s="553">
        <v>0</v>
      </c>
      <c r="S22" s="523"/>
      <c r="T22" s="522"/>
      <c r="U22" s="522"/>
      <c r="V22" s="522"/>
      <c r="W22" s="522"/>
      <c r="X22" s="522"/>
      <c r="Y22" s="522"/>
      <c r="Z22" s="522"/>
      <c r="AA22" s="522"/>
      <c r="AB22" s="522"/>
      <c r="AC22" s="522"/>
      <c r="AD22" s="522"/>
      <c r="AE22" s="522"/>
      <c r="AF22" s="522"/>
      <c r="AG22" s="522"/>
    </row>
    <row r="23" spans="1:33" s="556" customFormat="1" ht="18.75" customHeight="1" thickBot="1" x14ac:dyDescent="0.3">
      <c r="A23" s="554"/>
      <c r="B23" s="1582" t="s">
        <v>439</v>
      </c>
      <c r="C23" s="1585">
        <f>SUM(C8:C22)</f>
        <v>70</v>
      </c>
      <c r="D23" s="1581">
        <f t="shared" ref="D23:O23" si="2">SUM(D8:D22)</f>
        <v>33</v>
      </c>
      <c r="E23" s="1581">
        <f t="shared" si="2"/>
        <v>3</v>
      </c>
      <c r="F23" s="1586">
        <f t="shared" si="2"/>
        <v>0</v>
      </c>
      <c r="G23" s="1589">
        <f t="shared" si="2"/>
        <v>106</v>
      </c>
      <c r="H23" s="1589">
        <f t="shared" si="2"/>
        <v>45</v>
      </c>
      <c r="I23" s="1583">
        <f t="shared" si="2"/>
        <v>0</v>
      </c>
      <c r="J23" s="1581">
        <f t="shared" si="2"/>
        <v>538</v>
      </c>
      <c r="K23" s="1581">
        <f t="shared" si="2"/>
        <v>274</v>
      </c>
      <c r="L23" s="1581">
        <f t="shared" si="2"/>
        <v>76</v>
      </c>
      <c r="M23" s="1586">
        <f t="shared" si="2"/>
        <v>30</v>
      </c>
      <c r="N23" s="1589">
        <f t="shared" ref="N23" si="3">SUM(N8:N22)</f>
        <v>918</v>
      </c>
      <c r="O23" s="1591">
        <f t="shared" si="2"/>
        <v>254</v>
      </c>
      <c r="P23" s="555">
        <v>0</v>
      </c>
      <c r="Q23" s="555">
        <v>1</v>
      </c>
      <c r="S23" s="523"/>
      <c r="T23" s="522"/>
      <c r="U23" s="522"/>
      <c r="V23" s="522"/>
      <c r="W23" s="522"/>
      <c r="X23" s="522"/>
      <c r="Y23" s="522"/>
      <c r="Z23" s="522"/>
      <c r="AA23" s="522"/>
      <c r="AB23" s="522"/>
      <c r="AC23" s="522"/>
      <c r="AD23" s="522"/>
      <c r="AE23" s="522"/>
      <c r="AF23" s="522"/>
      <c r="AG23" s="522"/>
    </row>
    <row r="24" spans="1:33" s="848" customFormat="1" ht="16.5" customHeight="1" thickBot="1" x14ac:dyDescent="0.25">
      <c r="A24" s="559"/>
      <c r="B24" s="951" t="s">
        <v>430</v>
      </c>
      <c r="C24" s="550">
        <v>57</v>
      </c>
      <c r="D24" s="551">
        <v>13</v>
      </c>
      <c r="E24" s="551">
        <v>3</v>
      </c>
      <c r="F24" s="581">
        <v>0</v>
      </c>
      <c r="G24" s="552">
        <v>73</v>
      </c>
      <c r="H24" s="552">
        <v>17</v>
      </c>
      <c r="I24" s="1584">
        <v>0</v>
      </c>
      <c r="J24" s="551">
        <v>384</v>
      </c>
      <c r="K24" s="551">
        <v>193</v>
      </c>
      <c r="L24" s="551">
        <v>64</v>
      </c>
      <c r="M24" s="581">
        <v>22</v>
      </c>
      <c r="N24" s="552">
        <v>663</v>
      </c>
      <c r="O24" s="1592">
        <v>175</v>
      </c>
      <c r="P24" s="560">
        <v>0</v>
      </c>
      <c r="Q24" s="560">
        <v>1</v>
      </c>
      <c r="S24" s="1041"/>
      <c r="T24" s="1042"/>
      <c r="U24" s="1042"/>
      <c r="V24" s="1042"/>
      <c r="W24" s="1042"/>
      <c r="X24" s="1042"/>
      <c r="Y24" s="1042"/>
      <c r="Z24" s="1042"/>
      <c r="AA24" s="1042"/>
      <c r="AB24" s="1042"/>
      <c r="AC24" s="1042"/>
      <c r="AD24" s="1042"/>
      <c r="AE24" s="1042"/>
      <c r="AF24" s="1042"/>
      <c r="AG24" s="1042"/>
    </row>
    <row r="25" spans="1:33" s="848" customFormat="1" ht="15" customHeight="1" thickBot="1" x14ac:dyDescent="0.25">
      <c r="A25" s="893"/>
      <c r="B25" s="1096" t="s">
        <v>401</v>
      </c>
      <c r="C25" s="1616">
        <v>118</v>
      </c>
      <c r="D25" s="1617">
        <v>45</v>
      </c>
      <c r="E25" s="1617">
        <v>2</v>
      </c>
      <c r="F25" s="1618">
        <v>0</v>
      </c>
      <c r="G25" s="1619">
        <v>165</v>
      </c>
      <c r="H25" s="566">
        <v>90</v>
      </c>
      <c r="I25" s="1587">
        <v>0</v>
      </c>
      <c r="J25" s="564">
        <v>575</v>
      </c>
      <c r="K25" s="564">
        <v>280</v>
      </c>
      <c r="L25" s="564">
        <v>88</v>
      </c>
      <c r="M25" s="565">
        <v>55</v>
      </c>
      <c r="N25" s="566">
        <v>998</v>
      </c>
      <c r="O25" s="1593">
        <v>326</v>
      </c>
      <c r="P25" s="560">
        <v>0</v>
      </c>
      <c r="Q25" s="560">
        <v>1</v>
      </c>
      <c r="S25" s="1041"/>
      <c r="T25" s="1042"/>
      <c r="U25" s="1042"/>
      <c r="V25" s="1042"/>
      <c r="W25" s="1042"/>
      <c r="X25" s="1042"/>
      <c r="Y25" s="1042"/>
      <c r="Z25" s="1042"/>
      <c r="AA25" s="1042"/>
      <c r="AB25" s="1042"/>
      <c r="AC25" s="1042"/>
      <c r="AD25" s="1042"/>
      <c r="AE25" s="1042"/>
      <c r="AF25" s="1042"/>
      <c r="AG25" s="1042"/>
    </row>
    <row r="26" spans="1:33" s="848" customFormat="1" ht="15" customHeight="1" thickBot="1" x14ac:dyDescent="0.25">
      <c r="A26" s="757"/>
      <c r="B26" s="900" t="s">
        <v>379</v>
      </c>
      <c r="C26" s="543">
        <v>52</v>
      </c>
      <c r="D26" s="544">
        <v>20</v>
      </c>
      <c r="E26" s="544">
        <v>2</v>
      </c>
      <c r="F26" s="573">
        <v>0</v>
      </c>
      <c r="G26" s="546">
        <v>74</v>
      </c>
      <c r="H26" s="546">
        <v>36</v>
      </c>
      <c r="I26" s="1588">
        <v>0</v>
      </c>
      <c r="J26" s="544">
        <v>370</v>
      </c>
      <c r="K26" s="544">
        <v>164</v>
      </c>
      <c r="L26" s="544">
        <v>67</v>
      </c>
      <c r="M26" s="573">
        <v>39</v>
      </c>
      <c r="N26" s="546">
        <v>640</v>
      </c>
      <c r="O26" s="1594">
        <v>177</v>
      </c>
      <c r="P26" s="560">
        <v>0</v>
      </c>
      <c r="Q26" s="560">
        <v>1</v>
      </c>
      <c r="S26" s="1041"/>
      <c r="T26" s="1042"/>
      <c r="U26" s="1042"/>
      <c r="V26" s="1042"/>
      <c r="W26" s="1042"/>
      <c r="X26" s="1042"/>
      <c r="Y26" s="1042"/>
      <c r="Z26" s="1042"/>
      <c r="AA26" s="1042"/>
      <c r="AB26" s="1042"/>
      <c r="AC26" s="1042"/>
      <c r="AD26" s="1042"/>
      <c r="AE26" s="1042"/>
      <c r="AF26" s="1042"/>
      <c r="AG26" s="1042"/>
    </row>
    <row r="27" spans="1:33" s="556" customFormat="1" ht="15" customHeight="1" thickBot="1" x14ac:dyDescent="0.3">
      <c r="A27" s="559"/>
      <c r="B27" s="897" t="s">
        <v>367</v>
      </c>
      <c r="C27" s="550">
        <v>23</v>
      </c>
      <c r="D27" s="551">
        <v>9</v>
      </c>
      <c r="E27" s="551">
        <v>2</v>
      </c>
      <c r="F27" s="581">
        <v>0</v>
      </c>
      <c r="G27" s="552">
        <v>34</v>
      </c>
      <c r="H27" s="552">
        <v>23</v>
      </c>
      <c r="I27" s="1584">
        <v>0</v>
      </c>
      <c r="J27" s="551">
        <v>174</v>
      </c>
      <c r="K27" s="551">
        <v>84</v>
      </c>
      <c r="L27" s="551">
        <v>46</v>
      </c>
      <c r="M27" s="581">
        <v>21</v>
      </c>
      <c r="N27" s="552">
        <v>325</v>
      </c>
      <c r="O27" s="1592">
        <v>110</v>
      </c>
      <c r="P27" s="555"/>
      <c r="Q27" s="555"/>
      <c r="S27" s="523"/>
      <c r="T27" s="522"/>
      <c r="U27" s="522" t="s">
        <v>106</v>
      </c>
      <c r="V27" s="522"/>
      <c r="W27" s="522" t="s">
        <v>106</v>
      </c>
      <c r="X27" s="522"/>
      <c r="Y27" s="522"/>
      <c r="Z27" s="522"/>
      <c r="AA27" s="522"/>
      <c r="AB27" s="522"/>
      <c r="AC27" s="522"/>
      <c r="AD27" s="522"/>
      <c r="AE27" s="522"/>
      <c r="AF27" s="522"/>
      <c r="AG27" s="522"/>
    </row>
    <row r="28" spans="1:33" ht="15" customHeight="1" thickBot="1" x14ac:dyDescent="0.3">
      <c r="A28" s="893"/>
      <c r="B28" s="1096" t="s">
        <v>261</v>
      </c>
      <c r="C28" s="563">
        <v>103</v>
      </c>
      <c r="D28" s="564">
        <v>58</v>
      </c>
      <c r="E28" s="564">
        <v>9</v>
      </c>
      <c r="F28" s="564">
        <v>1</v>
      </c>
      <c r="G28" s="565">
        <v>171</v>
      </c>
      <c r="H28" s="1590">
        <v>168</v>
      </c>
      <c r="I28" s="898">
        <v>0</v>
      </c>
      <c r="J28" s="563">
        <v>511</v>
      </c>
      <c r="K28" s="564">
        <v>256</v>
      </c>
      <c r="L28" s="564">
        <v>98</v>
      </c>
      <c r="M28" s="564">
        <v>64</v>
      </c>
      <c r="N28" s="1271">
        <v>929</v>
      </c>
      <c r="O28" s="886">
        <v>412</v>
      </c>
      <c r="P28" s="560">
        <v>0</v>
      </c>
      <c r="Q28" s="560">
        <v>1</v>
      </c>
      <c r="S28" s="523"/>
      <c r="T28" s="522"/>
      <c r="U28" s="522"/>
      <c r="V28" s="522"/>
      <c r="W28" s="522"/>
      <c r="X28" s="522"/>
      <c r="Y28" s="522"/>
      <c r="Z28" s="522"/>
      <c r="AA28" s="522"/>
      <c r="AB28" s="522"/>
      <c r="AC28" s="522"/>
      <c r="AD28" s="522"/>
      <c r="AE28" s="522"/>
      <c r="AF28" s="522"/>
      <c r="AG28" s="522"/>
    </row>
    <row r="29" spans="1:33" s="556" customFormat="1" ht="15" customHeight="1" thickBot="1" x14ac:dyDescent="0.3">
      <c r="A29" s="558"/>
      <c r="B29" s="900" t="s">
        <v>253</v>
      </c>
      <c r="C29" s="543">
        <v>95</v>
      </c>
      <c r="D29" s="544">
        <v>31</v>
      </c>
      <c r="E29" s="544">
        <v>6</v>
      </c>
      <c r="F29" s="544">
        <v>1</v>
      </c>
      <c r="G29" s="573">
        <v>133</v>
      </c>
      <c r="H29" s="546">
        <v>126</v>
      </c>
      <c r="I29" s="896">
        <v>0</v>
      </c>
      <c r="J29" s="543">
        <v>349</v>
      </c>
      <c r="K29" s="544">
        <v>172</v>
      </c>
      <c r="L29" s="544">
        <v>67</v>
      </c>
      <c r="M29" s="544">
        <v>53</v>
      </c>
      <c r="N29" s="545">
        <v>641</v>
      </c>
      <c r="O29" s="894">
        <v>266</v>
      </c>
      <c r="P29" s="555">
        <v>0</v>
      </c>
      <c r="Q29" s="555">
        <v>1</v>
      </c>
      <c r="S29" s="523"/>
      <c r="T29" s="522"/>
      <c r="U29" s="522"/>
      <c r="V29" s="522"/>
      <c r="W29" s="522"/>
      <c r="X29" s="522"/>
      <c r="Y29" s="522"/>
      <c r="Z29" s="522"/>
      <c r="AA29" s="522"/>
      <c r="AB29" s="522"/>
      <c r="AC29" s="522"/>
      <c r="AD29" s="522"/>
      <c r="AE29" s="522"/>
      <c r="AF29" s="522"/>
      <c r="AG29" s="522"/>
    </row>
    <row r="30" spans="1:33" ht="15" customHeight="1" thickBot="1" x14ac:dyDescent="0.3">
      <c r="A30" s="559"/>
      <c r="B30" s="897" t="s">
        <v>234</v>
      </c>
      <c r="C30" s="550">
        <v>57</v>
      </c>
      <c r="D30" s="551">
        <v>15</v>
      </c>
      <c r="E30" s="551">
        <v>3</v>
      </c>
      <c r="F30" s="551">
        <v>1</v>
      </c>
      <c r="G30" s="581">
        <v>76</v>
      </c>
      <c r="H30" s="552">
        <v>74</v>
      </c>
      <c r="I30" s="902">
        <v>0</v>
      </c>
      <c r="J30" s="550">
        <v>194</v>
      </c>
      <c r="K30" s="551">
        <v>100</v>
      </c>
      <c r="L30" s="551">
        <v>52</v>
      </c>
      <c r="M30" s="551">
        <v>42</v>
      </c>
      <c r="N30" s="904">
        <v>388</v>
      </c>
      <c r="O30" s="892">
        <v>199</v>
      </c>
      <c r="P30" s="560">
        <v>0</v>
      </c>
      <c r="Q30" s="560">
        <v>1</v>
      </c>
      <c r="S30" s="523"/>
      <c r="T30" s="522"/>
      <c r="U30" s="522"/>
      <c r="V30" s="522"/>
      <c r="W30" s="522"/>
      <c r="X30" s="522"/>
      <c r="Y30" s="522"/>
      <c r="Z30" s="522"/>
      <c r="AA30" s="522"/>
      <c r="AB30" s="522"/>
      <c r="AC30" s="522"/>
      <c r="AD30" s="522"/>
      <c r="AE30" s="522"/>
      <c r="AF30" s="522"/>
      <c r="AG30" s="522"/>
    </row>
    <row r="31" spans="1:33" ht="15" customHeight="1" thickBot="1" x14ac:dyDescent="0.3">
      <c r="A31" s="561"/>
      <c r="B31" s="562" t="s">
        <v>113</v>
      </c>
      <c r="C31" s="563">
        <v>101</v>
      </c>
      <c r="D31" s="564">
        <v>59</v>
      </c>
      <c r="E31" s="564">
        <v>19</v>
      </c>
      <c r="F31" s="565">
        <v>5</v>
      </c>
      <c r="G31" s="566">
        <v>184</v>
      </c>
      <c r="H31" s="566">
        <v>186</v>
      </c>
      <c r="I31" s="567">
        <v>0</v>
      </c>
      <c r="J31" s="568">
        <v>465</v>
      </c>
      <c r="K31" s="569">
        <v>248</v>
      </c>
      <c r="L31" s="569">
        <v>111</v>
      </c>
      <c r="M31" s="567">
        <v>71</v>
      </c>
      <c r="N31" s="570">
        <v>895</v>
      </c>
      <c r="O31" s="571">
        <v>447</v>
      </c>
      <c r="P31" s="560">
        <v>0</v>
      </c>
      <c r="Q31" s="560">
        <v>1</v>
      </c>
      <c r="S31" s="523"/>
      <c r="T31" s="522"/>
      <c r="U31" s="522"/>
      <c r="V31" s="522"/>
      <c r="W31" s="522"/>
      <c r="X31" s="522"/>
      <c r="Y31" s="522"/>
      <c r="Z31" s="522"/>
      <c r="AA31" s="522"/>
      <c r="AB31" s="522"/>
      <c r="AC31" s="522"/>
      <c r="AD31" s="522"/>
      <c r="AE31" s="522"/>
      <c r="AF31" s="522"/>
      <c r="AG31" s="522"/>
    </row>
    <row r="32" spans="1:33" s="556" customFormat="1" ht="15" customHeight="1" thickBot="1" x14ac:dyDescent="0.3">
      <c r="A32" s="572"/>
      <c r="B32" s="542" t="s">
        <v>107</v>
      </c>
      <c r="C32" s="543">
        <v>79</v>
      </c>
      <c r="D32" s="544">
        <v>21</v>
      </c>
      <c r="E32" s="544">
        <v>23</v>
      </c>
      <c r="F32" s="573">
        <v>5</v>
      </c>
      <c r="G32" s="546">
        <v>128</v>
      </c>
      <c r="H32" s="546">
        <v>117</v>
      </c>
      <c r="I32" s="574">
        <v>0</v>
      </c>
      <c r="J32" s="575">
        <v>323</v>
      </c>
      <c r="K32" s="576">
        <v>166</v>
      </c>
      <c r="L32" s="576">
        <v>84</v>
      </c>
      <c r="M32" s="574">
        <v>47</v>
      </c>
      <c r="N32" s="577">
        <v>620</v>
      </c>
      <c r="O32" s="578">
        <v>308</v>
      </c>
      <c r="P32" s="555">
        <v>90</v>
      </c>
      <c r="Q32" s="555">
        <v>30</v>
      </c>
      <c r="S32" s="523"/>
      <c r="T32" s="522"/>
      <c r="U32" s="522"/>
      <c r="V32" s="522"/>
      <c r="W32" s="522"/>
      <c r="X32" s="522"/>
      <c r="Y32" s="522"/>
      <c r="Z32" s="522"/>
      <c r="AA32" s="522"/>
      <c r="AB32" s="522"/>
      <c r="AC32" s="522"/>
      <c r="AD32" s="522"/>
      <c r="AE32" s="522"/>
      <c r="AF32" s="522"/>
      <c r="AG32" s="522"/>
    </row>
    <row r="33" spans="1:33" s="556" customFormat="1" ht="15" customHeight="1" thickBot="1" x14ac:dyDescent="0.3">
      <c r="A33" s="579"/>
      <c r="B33" s="580" t="s">
        <v>108</v>
      </c>
      <c r="C33" s="550">
        <v>17</v>
      </c>
      <c r="D33" s="551">
        <v>26</v>
      </c>
      <c r="E33" s="551">
        <v>36</v>
      </c>
      <c r="F33" s="581">
        <v>4</v>
      </c>
      <c r="G33" s="552">
        <v>83</v>
      </c>
      <c r="H33" s="552">
        <v>78</v>
      </c>
      <c r="I33" s="582">
        <v>0</v>
      </c>
      <c r="J33" s="583">
        <v>183</v>
      </c>
      <c r="K33" s="584">
        <v>130</v>
      </c>
      <c r="L33" s="584">
        <v>58</v>
      </c>
      <c r="M33" s="582">
        <v>30</v>
      </c>
      <c r="N33" s="585">
        <v>401</v>
      </c>
      <c r="O33" s="586">
        <v>194</v>
      </c>
      <c r="P33" s="555">
        <v>72</v>
      </c>
      <c r="Q33" s="555">
        <v>36</v>
      </c>
      <c r="S33" s="523"/>
      <c r="T33" s="522"/>
      <c r="U33" s="522"/>
      <c r="V33" s="522"/>
      <c r="W33" s="522"/>
      <c r="X33" s="522"/>
      <c r="Y33" s="522"/>
      <c r="Z33" s="522"/>
      <c r="AA33" s="522"/>
      <c r="AB33" s="522"/>
      <c r="AC33" s="522"/>
      <c r="AD33" s="522"/>
      <c r="AE33" s="522"/>
      <c r="AF33" s="522"/>
      <c r="AG33" s="522"/>
    </row>
    <row r="34" spans="1:33" s="556" customFormat="1" ht="15" customHeight="1" thickBot="1" x14ac:dyDescent="0.3">
      <c r="A34" s="587"/>
      <c r="B34" s="588" t="s">
        <v>109</v>
      </c>
      <c r="C34" s="589">
        <v>77</v>
      </c>
      <c r="D34" s="569">
        <v>42</v>
      </c>
      <c r="E34" s="569">
        <v>23</v>
      </c>
      <c r="F34" s="567">
        <v>1</v>
      </c>
      <c r="G34" s="570">
        <v>143</v>
      </c>
      <c r="H34" s="590">
        <v>108</v>
      </c>
      <c r="I34" s="591">
        <v>0</v>
      </c>
      <c r="J34" s="592">
        <v>436</v>
      </c>
      <c r="K34" s="593">
        <v>207</v>
      </c>
      <c r="L34" s="593">
        <v>73</v>
      </c>
      <c r="M34" s="591">
        <v>65</v>
      </c>
      <c r="N34" s="594">
        <v>781</v>
      </c>
      <c r="O34" s="595">
        <v>347</v>
      </c>
      <c r="P34" s="555">
        <v>0</v>
      </c>
      <c r="Q34" s="555">
        <v>1</v>
      </c>
      <c r="S34" s="523"/>
      <c r="T34" s="522"/>
      <c r="U34" s="522"/>
      <c r="V34" s="522"/>
      <c r="W34" s="522"/>
      <c r="X34" s="522"/>
      <c r="Y34" s="522"/>
      <c r="Z34" s="522"/>
      <c r="AA34" s="522"/>
      <c r="AB34" s="522"/>
      <c r="AC34" s="522"/>
      <c r="AD34" s="522"/>
      <c r="AE34" s="522"/>
      <c r="AF34" s="522"/>
      <c r="AG34" s="522"/>
    </row>
    <row r="35" spans="1:33" s="556" customFormat="1" ht="15" customHeight="1" thickBot="1" x14ac:dyDescent="0.3">
      <c r="A35" s="596"/>
      <c r="B35" s="597" t="s">
        <v>110</v>
      </c>
      <c r="C35" s="598">
        <v>39</v>
      </c>
      <c r="D35" s="576">
        <v>28</v>
      </c>
      <c r="E35" s="576">
        <v>26</v>
      </c>
      <c r="F35" s="574">
        <v>0</v>
      </c>
      <c r="G35" s="577">
        <v>93</v>
      </c>
      <c r="H35" s="599">
        <v>48</v>
      </c>
      <c r="I35" s="574">
        <v>0</v>
      </c>
      <c r="J35" s="575">
        <v>213</v>
      </c>
      <c r="K35" s="576">
        <v>136</v>
      </c>
      <c r="L35" s="576">
        <v>62</v>
      </c>
      <c r="M35" s="574">
        <v>41</v>
      </c>
      <c r="N35" s="577">
        <v>452</v>
      </c>
      <c r="O35" s="600">
        <v>160</v>
      </c>
      <c r="P35" s="555">
        <v>101</v>
      </c>
      <c r="Q35" s="555">
        <v>36</v>
      </c>
      <c r="S35" s="557"/>
    </row>
    <row r="36" spans="1:33" s="556" customFormat="1" ht="15" customHeight="1" thickBot="1" x14ac:dyDescent="0.3">
      <c r="A36" s="579"/>
      <c r="B36" s="580" t="s">
        <v>20</v>
      </c>
      <c r="C36" s="601">
        <v>21</v>
      </c>
      <c r="D36" s="584">
        <v>19</v>
      </c>
      <c r="E36" s="584">
        <v>18</v>
      </c>
      <c r="F36" s="582">
        <v>2</v>
      </c>
      <c r="G36" s="585">
        <v>60</v>
      </c>
      <c r="H36" s="602">
        <v>28</v>
      </c>
      <c r="I36" s="582">
        <v>0</v>
      </c>
      <c r="J36" s="583">
        <v>266</v>
      </c>
      <c r="K36" s="584">
        <v>191</v>
      </c>
      <c r="L36" s="584">
        <v>77</v>
      </c>
      <c r="M36" s="582">
        <v>37</v>
      </c>
      <c r="N36" s="585">
        <v>571</v>
      </c>
      <c r="O36" s="603">
        <v>89</v>
      </c>
      <c r="P36" s="555"/>
      <c r="Q36" s="555"/>
      <c r="S36" s="557"/>
    </row>
    <row r="38" spans="1:33" s="556" customFormat="1" ht="19.7" hidden="1" customHeight="1" thickBot="1" x14ac:dyDescent="0.3">
      <c r="A38" s="604"/>
      <c r="B38" s="605" t="s">
        <v>112</v>
      </c>
      <c r="C38" s="606">
        <v>42</v>
      </c>
      <c r="D38" s="607">
        <v>10</v>
      </c>
      <c r="E38" s="607">
        <v>7</v>
      </c>
      <c r="F38" s="607">
        <v>0</v>
      </c>
      <c r="G38" s="607">
        <v>59</v>
      </c>
      <c r="H38" s="608"/>
      <c r="I38" s="609">
        <v>12</v>
      </c>
      <c r="J38" s="606">
        <v>283</v>
      </c>
      <c r="K38" s="607">
        <v>149</v>
      </c>
      <c r="L38" s="607">
        <v>60</v>
      </c>
      <c r="M38" s="607">
        <v>44</v>
      </c>
      <c r="N38" s="607">
        <v>536</v>
      </c>
      <c r="O38" s="609"/>
      <c r="P38" s="555">
        <v>62</v>
      </c>
      <c r="Q38" s="555">
        <v>24</v>
      </c>
      <c r="S38" s="557"/>
    </row>
    <row r="39" spans="1:33" s="556" customFormat="1" ht="19.7" hidden="1" customHeight="1" thickBot="1" x14ac:dyDescent="0.3">
      <c r="A39" s="604"/>
      <c r="B39" s="610" t="s">
        <v>24</v>
      </c>
      <c r="C39" s="606">
        <v>25</v>
      </c>
      <c r="D39" s="607">
        <v>28</v>
      </c>
      <c r="E39" s="607">
        <v>4</v>
      </c>
      <c r="F39" s="607">
        <v>2</v>
      </c>
      <c r="G39" s="607">
        <v>59</v>
      </c>
      <c r="H39" s="608"/>
      <c r="I39" s="609">
        <v>2</v>
      </c>
      <c r="J39" s="606">
        <v>221</v>
      </c>
      <c r="K39" s="607">
        <v>142</v>
      </c>
      <c r="L39" s="607">
        <v>43</v>
      </c>
      <c r="M39" s="607">
        <v>34</v>
      </c>
      <c r="N39" s="607">
        <v>440</v>
      </c>
      <c r="O39" s="609"/>
      <c r="P39" s="555">
        <v>40</v>
      </c>
      <c r="Q39" s="555">
        <v>20</v>
      </c>
      <c r="S39" s="557"/>
    </row>
    <row r="40" spans="1:33" s="556" customFormat="1" ht="19.7" hidden="1" customHeight="1" thickBot="1" x14ac:dyDescent="0.3">
      <c r="A40" s="604"/>
      <c r="B40" s="610" t="s">
        <v>25</v>
      </c>
      <c r="C40" s="606">
        <v>23</v>
      </c>
      <c r="D40" s="607">
        <v>22</v>
      </c>
      <c r="E40" s="607">
        <v>2</v>
      </c>
      <c r="F40" s="607">
        <v>1</v>
      </c>
      <c r="G40" s="607">
        <v>48</v>
      </c>
      <c r="H40" s="608"/>
      <c r="I40" s="609">
        <v>5</v>
      </c>
      <c r="J40" s="606">
        <v>253</v>
      </c>
      <c r="K40" s="607">
        <v>166</v>
      </c>
      <c r="L40" s="607">
        <v>89</v>
      </c>
      <c r="M40" s="607">
        <v>61</v>
      </c>
      <c r="N40" s="607">
        <v>569</v>
      </c>
      <c r="O40" s="609"/>
      <c r="P40" s="555">
        <v>74</v>
      </c>
      <c r="Q40" s="611" t="s">
        <v>46</v>
      </c>
      <c r="S40" s="557"/>
    </row>
    <row r="41" spans="1:33" s="556" customFormat="1" ht="19.7" hidden="1" customHeight="1" thickBot="1" x14ac:dyDescent="0.3">
      <c r="A41" s="604"/>
      <c r="B41" s="610" t="s">
        <v>27</v>
      </c>
      <c r="C41" s="606">
        <v>10</v>
      </c>
      <c r="D41" s="607">
        <v>1</v>
      </c>
      <c r="E41" s="607">
        <v>0</v>
      </c>
      <c r="F41" s="607">
        <v>0</v>
      </c>
      <c r="G41" s="607">
        <v>11</v>
      </c>
      <c r="H41" s="608"/>
      <c r="I41" s="609">
        <v>0</v>
      </c>
      <c r="J41" s="606">
        <v>320</v>
      </c>
      <c r="K41" s="607">
        <v>147</v>
      </c>
      <c r="L41" s="607">
        <v>85</v>
      </c>
      <c r="M41" s="607">
        <v>61</v>
      </c>
      <c r="N41" s="607">
        <v>613</v>
      </c>
      <c r="O41" s="609"/>
      <c r="P41" s="555">
        <v>137</v>
      </c>
      <c r="Q41" s="611" t="s">
        <v>46</v>
      </c>
      <c r="S41" s="557"/>
    </row>
    <row r="42" spans="1:33" x14ac:dyDescent="0.2">
      <c r="A42" s="612"/>
    </row>
  </sheetData>
  <mergeCells count="2">
    <mergeCell ref="C6:I6"/>
    <mergeCell ref="J6:O6"/>
  </mergeCell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8"/>
  <dimension ref="A1:AC38"/>
  <sheetViews>
    <sheetView showGridLines="0" topLeftCell="A4" workbookViewId="0">
      <selection activeCell="M28" sqref="M28"/>
    </sheetView>
  </sheetViews>
  <sheetFormatPr baseColWidth="10" defaultColWidth="11.42578125" defaultRowHeight="12.75" x14ac:dyDescent="0.2"/>
  <cols>
    <col min="1" max="1" width="4.85546875" style="37" customWidth="1"/>
    <col min="2" max="2" width="22" style="430" bestFit="1" customWidth="1"/>
    <col min="3" max="4" width="15.7109375" style="430" customWidth="1"/>
    <col min="5" max="5" width="13.42578125" style="430" customWidth="1"/>
    <col min="6" max="7" width="15.7109375" style="430" customWidth="1"/>
    <col min="8" max="8" width="16.28515625" style="430" customWidth="1"/>
    <col min="9" max="9" width="15" style="430" customWidth="1"/>
    <col min="10" max="12" width="11.42578125" style="430" customWidth="1"/>
    <col min="13" max="16384" width="11.42578125" style="430"/>
  </cols>
  <sheetData>
    <row r="1" spans="1:29" x14ac:dyDescent="0.2">
      <c r="A1" s="44" t="s">
        <v>0</v>
      </c>
    </row>
    <row r="2" spans="1:29" x14ac:dyDescent="0.2">
      <c r="A2" s="44"/>
    </row>
    <row r="3" spans="1:29" x14ac:dyDescent="0.2">
      <c r="A3" s="44" t="str">
        <f>A5</f>
        <v>Tabell 1 -5 - Bruk av private døgnovernattingstilbud - antall som er i tilbudet pr. 31.12.</v>
      </c>
      <c r="G3" s="169" t="s">
        <v>321</v>
      </c>
      <c r="H3" s="30"/>
    </row>
    <row r="5" spans="1:29" s="29" customFormat="1" ht="26.25" customHeight="1" thickBot="1" x14ac:dyDescent="0.25">
      <c r="A5" s="172" t="s">
        <v>440</v>
      </c>
    </row>
    <row r="6" spans="1:29" s="29" customFormat="1" ht="26.25" customHeight="1" x14ac:dyDescent="0.2">
      <c r="A6" s="77"/>
      <c r="B6" s="45"/>
      <c r="C6" s="2054" t="s">
        <v>171</v>
      </c>
      <c r="D6" s="2054"/>
      <c r="E6" s="2054"/>
      <c r="F6" s="2054" t="s">
        <v>172</v>
      </c>
      <c r="G6" s="2054"/>
      <c r="H6" s="2054"/>
      <c r="I6" s="190"/>
    </row>
    <row r="7" spans="1:29" s="29" customFormat="1" ht="61.5" customHeight="1" thickBot="1" x14ac:dyDescent="0.25">
      <c r="A7" s="173" t="s">
        <v>38</v>
      </c>
      <c r="B7" s="174" t="s">
        <v>3</v>
      </c>
      <c r="C7" s="193" t="s">
        <v>47</v>
      </c>
      <c r="D7" s="194" t="s">
        <v>48</v>
      </c>
      <c r="E7" s="195" t="s">
        <v>43</v>
      </c>
      <c r="F7" s="193" t="s">
        <v>47</v>
      </c>
      <c r="G7" s="194" t="s">
        <v>48</v>
      </c>
      <c r="H7" s="195" t="s">
        <v>43</v>
      </c>
      <c r="I7" s="175" t="s">
        <v>173</v>
      </c>
    </row>
    <row r="8" spans="1:29" ht="15" customHeight="1" x14ac:dyDescent="0.2">
      <c r="A8" s="11">
        <v>1</v>
      </c>
      <c r="B8" s="12" t="s">
        <v>5</v>
      </c>
      <c r="C8" s="1360">
        <v>0</v>
      </c>
      <c r="D8" s="1358">
        <v>0</v>
      </c>
      <c r="E8" s="1604">
        <f>C8+D8</f>
        <v>0</v>
      </c>
      <c r="F8" s="1360">
        <v>13</v>
      </c>
      <c r="G8" s="1358">
        <v>5</v>
      </c>
      <c r="H8" s="1604">
        <f>F8+G8</f>
        <v>18</v>
      </c>
      <c r="I8" s="1364">
        <f>E8+H8</f>
        <v>18</v>
      </c>
      <c r="K8" s="922">
        <v>6</v>
      </c>
      <c r="L8" s="922"/>
      <c r="M8" s="922"/>
      <c r="N8" s="922"/>
      <c r="O8" s="922"/>
      <c r="P8" s="921"/>
      <c r="Q8" s="922"/>
      <c r="R8" s="921"/>
      <c r="S8" s="921"/>
      <c r="T8" s="922"/>
      <c r="U8" s="922"/>
      <c r="V8" s="922"/>
      <c r="W8" s="922"/>
      <c r="X8" s="921"/>
      <c r="Y8" s="922"/>
      <c r="Z8" s="29"/>
      <c r="AA8" s="29"/>
      <c r="AB8" s="29"/>
      <c r="AC8" s="29"/>
    </row>
    <row r="9" spans="1:29" ht="15" customHeight="1" x14ac:dyDescent="0.2">
      <c r="A9" s="9">
        <v>2</v>
      </c>
      <c r="B9" s="10" t="s">
        <v>6</v>
      </c>
      <c r="C9" s="1361">
        <v>0</v>
      </c>
      <c r="D9" s="1359">
        <v>0</v>
      </c>
      <c r="E9" s="1605">
        <f t="shared" ref="E9:E22" si="0">C9+D9</f>
        <v>0</v>
      </c>
      <c r="F9" s="1361">
        <v>5</v>
      </c>
      <c r="G9" s="1359">
        <v>2</v>
      </c>
      <c r="H9" s="1605">
        <f t="shared" ref="H9:H22" si="1">F9+G9</f>
        <v>7</v>
      </c>
      <c r="I9" s="1364">
        <f>E9+H9</f>
        <v>7</v>
      </c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29" ht="15" customHeight="1" x14ac:dyDescent="0.2">
      <c r="A10" s="9">
        <v>3</v>
      </c>
      <c r="B10" s="10" t="s">
        <v>7</v>
      </c>
      <c r="C10" s="1361">
        <v>2</v>
      </c>
      <c r="D10" s="1359">
        <v>0</v>
      </c>
      <c r="E10" s="1605">
        <f t="shared" si="0"/>
        <v>2</v>
      </c>
      <c r="F10" s="1361">
        <v>4</v>
      </c>
      <c r="G10" s="1359">
        <v>2</v>
      </c>
      <c r="H10" s="1605">
        <f t="shared" si="1"/>
        <v>6</v>
      </c>
      <c r="I10" s="1364">
        <f t="shared" ref="I10:I21" si="2">E10+H10</f>
        <v>8</v>
      </c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15" customHeight="1" x14ac:dyDescent="0.2">
      <c r="A11" s="9">
        <v>4</v>
      </c>
      <c r="B11" s="10" t="s">
        <v>8</v>
      </c>
      <c r="C11" s="1361">
        <v>6</v>
      </c>
      <c r="D11" s="1359">
        <v>0</v>
      </c>
      <c r="E11" s="1605">
        <f t="shared" si="0"/>
        <v>6</v>
      </c>
      <c r="F11" s="1361">
        <v>5</v>
      </c>
      <c r="G11" s="1359">
        <v>7</v>
      </c>
      <c r="H11" s="1605">
        <f t="shared" si="1"/>
        <v>12</v>
      </c>
      <c r="I11" s="1364">
        <f t="shared" si="2"/>
        <v>18</v>
      </c>
      <c r="K11" s="29"/>
      <c r="L11" s="29"/>
      <c r="M11" s="29"/>
      <c r="N11" s="29"/>
      <c r="O11" s="1595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ht="15" customHeight="1" x14ac:dyDescent="0.25">
      <c r="A12" s="9">
        <v>5</v>
      </c>
      <c r="B12" s="10" t="s">
        <v>9</v>
      </c>
      <c r="C12" s="1361">
        <v>0</v>
      </c>
      <c r="D12" s="1359">
        <v>0</v>
      </c>
      <c r="E12" s="1605">
        <f t="shared" si="0"/>
        <v>0</v>
      </c>
      <c r="F12" s="1361">
        <v>6</v>
      </c>
      <c r="G12" s="1359">
        <v>0</v>
      </c>
      <c r="H12" s="1605">
        <f t="shared" si="1"/>
        <v>6</v>
      </c>
      <c r="I12" s="1364">
        <f t="shared" si="2"/>
        <v>6</v>
      </c>
      <c r="J12" s="191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29" ht="15" customHeight="1" x14ac:dyDescent="0.2">
      <c r="A13" s="9">
        <v>6</v>
      </c>
      <c r="B13" s="10" t="s">
        <v>10</v>
      </c>
      <c r="C13" s="1361">
        <v>0</v>
      </c>
      <c r="D13" s="1359">
        <v>0</v>
      </c>
      <c r="E13" s="1605">
        <f t="shared" si="0"/>
        <v>0</v>
      </c>
      <c r="F13" s="1361">
        <v>4</v>
      </c>
      <c r="G13" s="1359">
        <v>0</v>
      </c>
      <c r="H13" s="1605">
        <f t="shared" si="1"/>
        <v>4</v>
      </c>
      <c r="I13" s="1364">
        <f t="shared" si="2"/>
        <v>4</v>
      </c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1:29" ht="15" customHeight="1" x14ac:dyDescent="0.2">
      <c r="A14" s="9">
        <v>7</v>
      </c>
      <c r="B14" s="10" t="s">
        <v>11</v>
      </c>
      <c r="C14" s="1361">
        <v>0</v>
      </c>
      <c r="D14" s="1359">
        <v>0</v>
      </c>
      <c r="E14" s="1605">
        <f t="shared" si="0"/>
        <v>0</v>
      </c>
      <c r="F14" s="1361">
        <v>2</v>
      </c>
      <c r="G14" s="1359">
        <v>0</v>
      </c>
      <c r="H14" s="1605">
        <f t="shared" si="1"/>
        <v>2</v>
      </c>
      <c r="I14" s="1364">
        <f t="shared" si="2"/>
        <v>2</v>
      </c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1:29" ht="15" customHeight="1" x14ac:dyDescent="0.2">
      <c r="A15" s="9">
        <v>8</v>
      </c>
      <c r="B15" s="10" t="s">
        <v>12</v>
      </c>
      <c r="C15" s="1361">
        <v>0</v>
      </c>
      <c r="D15" s="1359">
        <v>0</v>
      </c>
      <c r="E15" s="1605">
        <f t="shared" si="0"/>
        <v>0</v>
      </c>
      <c r="F15" s="1361">
        <v>0</v>
      </c>
      <c r="G15" s="1359">
        <v>0</v>
      </c>
      <c r="H15" s="1605">
        <f t="shared" si="1"/>
        <v>0</v>
      </c>
      <c r="I15" s="1364">
        <f t="shared" si="2"/>
        <v>0</v>
      </c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spans="1:29" ht="15" customHeight="1" x14ac:dyDescent="0.2">
      <c r="A16" s="9">
        <v>9</v>
      </c>
      <c r="B16" s="10" t="s">
        <v>13</v>
      </c>
      <c r="C16" s="1361">
        <v>1</v>
      </c>
      <c r="D16" s="1359">
        <v>0</v>
      </c>
      <c r="E16" s="1605">
        <f t="shared" si="0"/>
        <v>1</v>
      </c>
      <c r="F16" s="1361">
        <v>1</v>
      </c>
      <c r="G16" s="1359">
        <v>0</v>
      </c>
      <c r="H16" s="1605">
        <f t="shared" si="1"/>
        <v>1</v>
      </c>
      <c r="I16" s="1364">
        <f t="shared" si="2"/>
        <v>2</v>
      </c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ht="15" customHeight="1" x14ac:dyDescent="0.2">
      <c r="A17" s="9">
        <v>10</v>
      </c>
      <c r="B17" s="10" t="s">
        <v>14</v>
      </c>
      <c r="C17" s="1361">
        <v>0</v>
      </c>
      <c r="D17" s="1359">
        <v>0</v>
      </c>
      <c r="E17" s="1605">
        <f t="shared" si="0"/>
        <v>0</v>
      </c>
      <c r="F17" s="1361">
        <v>7</v>
      </c>
      <c r="G17" s="1359">
        <v>1</v>
      </c>
      <c r="H17" s="1605">
        <f t="shared" si="1"/>
        <v>8</v>
      </c>
      <c r="I17" s="1364">
        <f t="shared" si="2"/>
        <v>8</v>
      </c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ht="15" customHeight="1" x14ac:dyDescent="0.2">
      <c r="A18" s="9">
        <v>11</v>
      </c>
      <c r="B18" s="10" t="s">
        <v>15</v>
      </c>
      <c r="C18" s="1361">
        <v>0</v>
      </c>
      <c r="D18" s="1359">
        <v>0</v>
      </c>
      <c r="E18" s="1605">
        <f t="shared" si="0"/>
        <v>0</v>
      </c>
      <c r="F18" s="1361">
        <v>3</v>
      </c>
      <c r="G18" s="1359">
        <v>4</v>
      </c>
      <c r="H18" s="1605">
        <f t="shared" si="1"/>
        <v>7</v>
      </c>
      <c r="I18" s="1364">
        <f t="shared" si="2"/>
        <v>7</v>
      </c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15" customHeight="1" x14ac:dyDescent="0.2">
      <c r="A19" s="9">
        <v>12</v>
      </c>
      <c r="B19" s="10" t="s">
        <v>16</v>
      </c>
      <c r="C19" s="1361">
        <v>0</v>
      </c>
      <c r="D19" s="1359">
        <v>0</v>
      </c>
      <c r="E19" s="1605">
        <f t="shared" si="0"/>
        <v>0</v>
      </c>
      <c r="F19" s="1361">
        <v>0</v>
      </c>
      <c r="G19" s="1359">
        <v>0</v>
      </c>
      <c r="H19" s="1605">
        <f t="shared" si="1"/>
        <v>0</v>
      </c>
      <c r="I19" s="1364">
        <f t="shared" si="2"/>
        <v>0</v>
      </c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ht="15" customHeight="1" x14ac:dyDescent="0.2">
      <c r="A20" s="9">
        <v>13</v>
      </c>
      <c r="B20" s="10" t="s">
        <v>17</v>
      </c>
      <c r="C20" s="1361">
        <v>1</v>
      </c>
      <c r="D20" s="1359">
        <v>0</v>
      </c>
      <c r="E20" s="1605">
        <f t="shared" si="0"/>
        <v>1</v>
      </c>
      <c r="F20" s="1361">
        <v>6</v>
      </c>
      <c r="G20" s="1359">
        <v>0</v>
      </c>
      <c r="H20" s="1605">
        <f t="shared" si="1"/>
        <v>6</v>
      </c>
      <c r="I20" s="1364">
        <f t="shared" si="2"/>
        <v>7</v>
      </c>
    </row>
    <row r="21" spans="1:29" ht="15" customHeight="1" x14ac:dyDescent="0.2">
      <c r="A21" s="9">
        <v>14</v>
      </c>
      <c r="B21" s="10" t="s">
        <v>18</v>
      </c>
      <c r="C21" s="1361">
        <v>0</v>
      </c>
      <c r="D21" s="1359">
        <v>0</v>
      </c>
      <c r="E21" s="1605">
        <f t="shared" si="0"/>
        <v>0</v>
      </c>
      <c r="F21" s="1361">
        <v>3</v>
      </c>
      <c r="G21" s="1359">
        <v>0</v>
      </c>
      <c r="H21" s="1605">
        <f t="shared" si="1"/>
        <v>3</v>
      </c>
      <c r="I21" s="1364">
        <f t="shared" si="2"/>
        <v>3</v>
      </c>
      <c r="L21" s="430" t="s">
        <v>106</v>
      </c>
    </row>
    <row r="22" spans="1:29" ht="15" customHeight="1" thickBot="1" x14ac:dyDescent="0.25">
      <c r="A22" s="13">
        <v>15</v>
      </c>
      <c r="B22" s="14" t="s">
        <v>19</v>
      </c>
      <c r="C22" s="1362">
        <v>0</v>
      </c>
      <c r="D22" s="1363">
        <v>0</v>
      </c>
      <c r="E22" s="1606">
        <f t="shared" si="0"/>
        <v>0</v>
      </c>
      <c r="F22" s="1362">
        <v>7</v>
      </c>
      <c r="G22" s="1363">
        <v>1</v>
      </c>
      <c r="H22" s="1606">
        <f t="shared" si="1"/>
        <v>8</v>
      </c>
      <c r="I22" s="1365">
        <f>E22+H22</f>
        <v>8</v>
      </c>
    </row>
    <row r="23" spans="1:29" s="30" customFormat="1" ht="15" customHeight="1" x14ac:dyDescent="0.2">
      <c r="A23" s="1563"/>
      <c r="B23" s="1582" t="s">
        <v>438</v>
      </c>
      <c r="C23" s="1602">
        <f t="shared" ref="C23:I23" si="3">SUM(C8:C22)</f>
        <v>10</v>
      </c>
      <c r="D23" s="1601">
        <f t="shared" si="3"/>
        <v>0</v>
      </c>
      <c r="E23" s="1603">
        <f t="shared" si="3"/>
        <v>10</v>
      </c>
      <c r="F23" s="1602">
        <f t="shared" si="3"/>
        <v>66</v>
      </c>
      <c r="G23" s="1601">
        <f t="shared" si="3"/>
        <v>22</v>
      </c>
      <c r="H23" s="1603">
        <f t="shared" si="3"/>
        <v>88</v>
      </c>
      <c r="I23" s="1603">
        <f t="shared" si="3"/>
        <v>98</v>
      </c>
    </row>
    <row r="24" spans="1:29" s="842" customFormat="1" ht="15" customHeight="1" thickBot="1" x14ac:dyDescent="0.25">
      <c r="A24" s="313"/>
      <c r="B24" s="293" t="s">
        <v>425</v>
      </c>
      <c r="C24" s="905">
        <v>0</v>
      </c>
      <c r="D24" s="315">
        <v>1</v>
      </c>
      <c r="E24" s="316">
        <v>1</v>
      </c>
      <c r="F24" s="1607">
        <v>56</v>
      </c>
      <c r="G24" s="316">
        <v>16</v>
      </c>
      <c r="H24" s="888">
        <v>72</v>
      </c>
      <c r="I24" s="888">
        <v>82</v>
      </c>
    </row>
    <row r="25" spans="1:29" s="842" customFormat="1" ht="15" customHeight="1" x14ac:dyDescent="0.2">
      <c r="A25" s="1596"/>
      <c r="B25" s="819" t="s">
        <v>402</v>
      </c>
      <c r="C25" s="1597">
        <v>8</v>
      </c>
      <c r="D25" s="1598">
        <v>3</v>
      </c>
      <c r="E25" s="1599">
        <v>11</v>
      </c>
      <c r="F25" s="1597">
        <v>71</v>
      </c>
      <c r="G25" s="1598">
        <v>21</v>
      </c>
      <c r="H25" s="1599">
        <v>92</v>
      </c>
      <c r="I25" s="1600">
        <v>103</v>
      </c>
    </row>
    <row r="26" spans="1:29" s="842" customFormat="1" ht="15" customHeight="1" x14ac:dyDescent="0.2">
      <c r="A26" s="311"/>
      <c r="B26" s="426" t="s">
        <v>380</v>
      </c>
      <c r="C26" s="877">
        <v>1</v>
      </c>
      <c r="D26" s="310">
        <v>1</v>
      </c>
      <c r="E26" s="312">
        <v>2</v>
      </c>
      <c r="F26" s="877">
        <v>43</v>
      </c>
      <c r="G26" s="310">
        <v>17</v>
      </c>
      <c r="H26" s="312">
        <v>60</v>
      </c>
      <c r="I26" s="901">
        <v>62</v>
      </c>
    </row>
    <row r="27" spans="1:29" s="30" customFormat="1" ht="15" customHeight="1" thickBot="1" x14ac:dyDescent="0.25">
      <c r="A27" s="1272"/>
      <c r="B27" s="883" t="s">
        <v>368</v>
      </c>
      <c r="C27" s="903">
        <v>5</v>
      </c>
      <c r="D27" s="909">
        <v>3</v>
      </c>
      <c r="E27" s="906">
        <v>8</v>
      </c>
      <c r="F27" s="903">
        <v>69</v>
      </c>
      <c r="G27" s="909">
        <v>23</v>
      </c>
      <c r="H27" s="906">
        <v>92</v>
      </c>
      <c r="I27" s="1273">
        <v>100</v>
      </c>
      <c r="O27" s="30" t="s">
        <v>106</v>
      </c>
    </row>
    <row r="28" spans="1:29" s="64" customFormat="1" ht="15" customHeight="1" x14ac:dyDescent="0.2">
      <c r="A28" s="783"/>
      <c r="B28" s="281" t="s">
        <v>262</v>
      </c>
      <c r="C28" s="889">
        <v>0</v>
      </c>
      <c r="D28" s="823">
        <v>10</v>
      </c>
      <c r="E28" s="824">
        <v>10</v>
      </c>
      <c r="F28" s="889">
        <v>62</v>
      </c>
      <c r="G28" s="823">
        <v>28</v>
      </c>
      <c r="H28" s="824">
        <v>90</v>
      </c>
      <c r="I28" s="899">
        <v>100</v>
      </c>
    </row>
    <row r="29" spans="1:29" s="64" customFormat="1" ht="15" customHeight="1" x14ac:dyDescent="0.2">
      <c r="A29" s="311"/>
      <c r="B29" s="426" t="s">
        <v>254</v>
      </c>
      <c r="C29" s="877">
        <v>1</v>
      </c>
      <c r="D29" s="310">
        <v>6</v>
      </c>
      <c r="E29" s="312">
        <v>7</v>
      </c>
      <c r="F29" s="877">
        <v>65</v>
      </c>
      <c r="G29" s="310">
        <v>36</v>
      </c>
      <c r="H29" s="312">
        <v>101</v>
      </c>
      <c r="I29" s="901">
        <v>108</v>
      </c>
    </row>
    <row r="30" spans="1:29" s="64" customFormat="1" ht="15" customHeight="1" thickBot="1" x14ac:dyDescent="0.25">
      <c r="A30" s="313"/>
      <c r="B30" s="293" t="s">
        <v>236</v>
      </c>
      <c r="C30" s="905">
        <v>0</v>
      </c>
      <c r="D30" s="315">
        <v>10</v>
      </c>
      <c r="E30" s="316">
        <v>10</v>
      </c>
      <c r="F30" s="905">
        <v>61</v>
      </c>
      <c r="G30" s="315">
        <v>44</v>
      </c>
      <c r="H30" s="316">
        <v>105</v>
      </c>
      <c r="I30" s="888">
        <v>115</v>
      </c>
    </row>
    <row r="31" spans="1:29" s="64" customFormat="1" ht="15" customHeight="1" x14ac:dyDescent="0.2">
      <c r="A31" s="307"/>
      <c r="B31" s="145" t="s">
        <v>157</v>
      </c>
      <c r="C31" s="204">
        <v>0</v>
      </c>
      <c r="D31" s="205">
        <v>15</v>
      </c>
      <c r="E31" s="206">
        <v>15</v>
      </c>
      <c r="F31" s="204">
        <v>64</v>
      </c>
      <c r="G31" s="205">
        <v>33</v>
      </c>
      <c r="H31" s="206">
        <v>97</v>
      </c>
      <c r="I31" s="308">
        <v>112</v>
      </c>
    </row>
    <row r="32" spans="1:29" s="30" customFormat="1" ht="15" customHeight="1" x14ac:dyDescent="0.2">
      <c r="A32" s="262"/>
      <c r="B32" s="144" t="s">
        <v>179</v>
      </c>
      <c r="C32" s="177">
        <v>0</v>
      </c>
      <c r="D32" s="192">
        <v>29</v>
      </c>
      <c r="E32" s="178">
        <v>29</v>
      </c>
      <c r="F32" s="177">
        <v>86</v>
      </c>
      <c r="G32" s="192">
        <v>54</v>
      </c>
      <c r="H32" s="178">
        <v>140</v>
      </c>
      <c r="I32" s="263">
        <v>169</v>
      </c>
    </row>
    <row r="33" spans="1:12" s="30" customFormat="1" ht="15" customHeight="1" thickBot="1" x14ac:dyDescent="0.25">
      <c r="A33" s="264"/>
      <c r="B33" s="514" t="s">
        <v>180</v>
      </c>
      <c r="C33" s="265">
        <v>1</v>
      </c>
      <c r="D33" s="266">
        <v>24</v>
      </c>
      <c r="E33" s="267">
        <v>25</v>
      </c>
      <c r="F33" s="265">
        <v>72</v>
      </c>
      <c r="G33" s="266">
        <v>33</v>
      </c>
      <c r="H33" s="267">
        <v>105</v>
      </c>
      <c r="I33" s="268">
        <v>130</v>
      </c>
      <c r="L33" s="30" t="s">
        <v>106</v>
      </c>
    </row>
    <row r="34" spans="1:12" s="30" customFormat="1" ht="15" customHeight="1" x14ac:dyDescent="0.2">
      <c r="A34" s="176"/>
      <c r="B34" s="261" t="s">
        <v>181</v>
      </c>
      <c r="C34" s="204">
        <v>1</v>
      </c>
      <c r="D34" s="205">
        <v>9</v>
      </c>
      <c r="E34" s="206">
        <v>10</v>
      </c>
      <c r="F34" s="204">
        <v>73</v>
      </c>
      <c r="G34" s="205">
        <v>39</v>
      </c>
      <c r="H34" s="206">
        <v>112</v>
      </c>
      <c r="I34" s="207">
        <v>122</v>
      </c>
    </row>
    <row r="35" spans="1:12" s="30" customFormat="1" ht="15" customHeight="1" x14ac:dyDescent="0.2">
      <c r="A35" s="185"/>
      <c r="B35" s="113" t="s">
        <v>115</v>
      </c>
      <c r="C35" s="177">
        <v>7</v>
      </c>
      <c r="D35" s="179">
        <v>4</v>
      </c>
      <c r="E35" s="178">
        <v>11</v>
      </c>
      <c r="F35" s="177">
        <v>88</v>
      </c>
      <c r="G35" s="179">
        <v>26</v>
      </c>
      <c r="H35" s="178">
        <v>114</v>
      </c>
      <c r="I35" s="180">
        <v>125</v>
      </c>
    </row>
    <row r="36" spans="1:12" s="30" customFormat="1" ht="15" customHeight="1" thickBot="1" x14ac:dyDescent="0.25">
      <c r="A36" s="186"/>
      <c r="B36" s="143" t="s">
        <v>182</v>
      </c>
      <c r="C36" s="181">
        <v>9</v>
      </c>
      <c r="D36" s="183">
        <v>3</v>
      </c>
      <c r="E36" s="182">
        <v>12</v>
      </c>
      <c r="F36" s="181">
        <v>76</v>
      </c>
      <c r="G36" s="183">
        <v>27</v>
      </c>
      <c r="H36" s="182">
        <v>103</v>
      </c>
      <c r="I36" s="184">
        <v>115</v>
      </c>
    </row>
    <row r="37" spans="1:12" s="30" customFormat="1" ht="15" customHeight="1" thickBot="1" x14ac:dyDescent="0.25">
      <c r="A37" s="187"/>
      <c r="B37" s="142" t="s">
        <v>183</v>
      </c>
      <c r="C37" s="188">
        <v>5</v>
      </c>
      <c r="D37" s="189">
        <v>28</v>
      </c>
      <c r="E37" s="259">
        <v>33</v>
      </c>
      <c r="F37" s="188">
        <v>64</v>
      </c>
      <c r="G37" s="189">
        <v>37</v>
      </c>
      <c r="H37" s="259">
        <v>101</v>
      </c>
      <c r="I37" s="260">
        <v>134</v>
      </c>
    </row>
    <row r="38" spans="1:12" s="30" customFormat="1" ht="19.7" customHeight="1" x14ac:dyDescent="0.2"/>
  </sheetData>
  <mergeCells count="2">
    <mergeCell ref="C6:E6"/>
    <mergeCell ref="F6:H6"/>
  </mergeCell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31</vt:i4>
      </vt:variant>
      <vt:variant>
        <vt:lpstr>Navngitte områder</vt:lpstr>
      </vt:variant>
      <vt:variant>
        <vt:i4>20</vt:i4>
      </vt:variant>
    </vt:vector>
  </HeadingPairs>
  <TitlesOfParts>
    <vt:vector size="51" baseType="lpstr">
      <vt:lpstr>FO-1-omdisp_sos_hj</vt:lpstr>
      <vt:lpstr>1-1-A-ant__saker_miljørettet_hv</vt:lpstr>
      <vt:lpstr>1-1-B-Smittevern</vt:lpstr>
      <vt:lpstr>Tabell_1-3-A_Bistand_kjøp-bolig</vt:lpstr>
      <vt:lpstr>Tab-1-3-B0 Bosetting</vt:lpstr>
      <vt:lpstr>Tabell_1-3-B-Saks_beh_tid-bolig</vt:lpstr>
      <vt:lpstr>Tab_1-3-B2-Bostøtte-B3-ventetid</vt:lpstr>
      <vt:lpstr>Tabell_1-4-døgnovernatting</vt:lpstr>
      <vt:lpstr>Tabell_1-5-kvalitetsavtale</vt:lpstr>
      <vt:lpstr>Tabell_1-6-oppfølging</vt:lpstr>
      <vt:lpstr>Tabell_1-_7_og_1-8_-_Beh_tid</vt:lpstr>
      <vt:lpstr>Tabell_1-_9_-_Tilgjengelighet</vt:lpstr>
      <vt:lpstr>Tabell 1-10 A KVP aldersfordelt</vt:lpstr>
      <vt:lpstr>Tabell 1-10 B Intro og ny sjans</vt:lpstr>
      <vt:lpstr>Tab_1_11_A-Saksmengde_KVP</vt:lpstr>
      <vt:lpstr>Tab__1_11_B-tiltakskategori KVP</vt:lpstr>
      <vt:lpstr>Tab_1_11_C_-_Ant_delt_m_tiltak_</vt:lpstr>
      <vt:lpstr>Tab_1_11_D-Bruke_av_komm_tiltak</vt:lpstr>
      <vt:lpstr>Tab_1_11_E-Avsluttede_KVP</vt:lpstr>
      <vt:lpstr>Tab_1_11_F_Resultat_introduksj</vt:lpstr>
      <vt:lpstr>Tab_1_11_G_Resultat Jobbsjansen</vt:lpstr>
      <vt:lpstr>Tabell_1-11-H_Res_andre_tiltak</vt:lpstr>
      <vt:lpstr>Tabell_1-11-1_-_Rusomsorg</vt:lpstr>
      <vt:lpstr>Tabell_1-_14_-A-B-trusler,vold</vt:lpstr>
      <vt:lpstr>Tabell_1-_14-C_-_Saksbehandling</vt:lpstr>
      <vt:lpstr>Tabell 1_14_D _ Saksbeh pas</vt:lpstr>
      <vt:lpstr>Tabell_1-_15_-_Bruk-_Ind_plan</vt:lpstr>
      <vt:lpstr>Tabell 1-16-A Fysioterapitilbud</vt:lpstr>
      <vt:lpstr>Tabell 1-16-B - Psykologer </vt:lpstr>
      <vt:lpstr>kriteriebefolkning</vt:lpstr>
      <vt:lpstr>kriterie_FO1</vt:lpstr>
      <vt:lpstr>'FO-1-omdisp_sos_hj'!Utskriftsområde</vt:lpstr>
      <vt:lpstr>kriteriebefolkning!Utskriftsområde</vt:lpstr>
      <vt:lpstr>'Tab__1_11_B-tiltakskategori KVP'!Utskriftsområde</vt:lpstr>
      <vt:lpstr>'Tab_1_11_A-Saksmengde_KVP'!Utskriftsområde</vt:lpstr>
      <vt:lpstr>'Tab_1_11_C_-_Ant_delt_m_tiltak_'!Utskriftsområde</vt:lpstr>
      <vt:lpstr>'Tab_1_11_D-Bruke_av_komm_tiltak'!Utskriftsområde</vt:lpstr>
      <vt:lpstr>'Tab_1_11_E-Avsluttede_KVP'!Utskriftsområde</vt:lpstr>
      <vt:lpstr>Tab_1_11_F_Resultat_introduksj!Utskriftsområde</vt:lpstr>
      <vt:lpstr>'Tab_1_11_G_Resultat Jobbsjansen'!Utskriftsområde</vt:lpstr>
      <vt:lpstr>'Tab-1-3-B0 Bosetting'!Utskriftsområde</vt:lpstr>
      <vt:lpstr>'Tabell 1-10 A KVP aldersfordelt'!Utskriftsområde</vt:lpstr>
      <vt:lpstr>'Tabell_1-_15_-_Bruk-_Ind_plan'!Utskriftsområde</vt:lpstr>
      <vt:lpstr>'Tabell_1-_7_og_1-8_-_Beh_tid'!Utskriftsområde</vt:lpstr>
      <vt:lpstr>'Tabell_1-_9_-_Tilgjengelighet'!Utskriftsområde</vt:lpstr>
      <vt:lpstr>'Tabell_1-11-1_-_Rusomsorg'!Utskriftsområde</vt:lpstr>
      <vt:lpstr>'Tabell_1-11-H_Res_andre_tiltak'!Utskriftsområde</vt:lpstr>
      <vt:lpstr>'Tabell_1-3-A_Bistand_kjøp-bolig'!Utskriftsområde</vt:lpstr>
      <vt:lpstr>'Tabell_1-4-døgnovernatting'!Utskriftsområde</vt:lpstr>
      <vt:lpstr>'Tabell_1-5-kvalitetsavtale'!Utskriftsområde</vt:lpstr>
      <vt:lpstr>'Tabell_1-6-oppfølging'!Utskriftsområde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Elisabeth Bøe</cp:lastModifiedBy>
  <cp:lastPrinted>2014-02-24T16:24:55Z</cp:lastPrinted>
  <dcterms:created xsi:type="dcterms:W3CDTF">2003-11-04T12:39:02Z</dcterms:created>
  <dcterms:modified xsi:type="dcterms:W3CDTF">2016-04-22T10:25:23Z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13:04:58</vt:lpwstr>
  </property>
</Properties>
</file>